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O14" i="35"/>
  <c r="N14" i="35"/>
  <c r="K14" i="35"/>
  <c r="J14" i="35"/>
  <c r="G14" i="35"/>
  <c r="F14" i="35"/>
  <c r="O14" i="34"/>
  <c r="N14" i="34"/>
  <c r="K14" i="34"/>
  <c r="J14" i="34"/>
  <c r="G14" i="34"/>
  <c r="F14" i="34"/>
  <c r="P10" i="33"/>
  <c r="L10" i="33"/>
  <c r="O14" i="33"/>
  <c r="N14" i="33"/>
  <c r="K14" i="33"/>
  <c r="J14" i="33"/>
  <c r="G14" i="33"/>
  <c r="F14" i="33"/>
  <c r="O14" i="32"/>
  <c r="N14" i="32"/>
  <c r="K14" i="32"/>
  <c r="J14" i="32"/>
  <c r="G14" i="32"/>
  <c r="F14" i="32"/>
  <c r="O14" i="31"/>
  <c r="N14" i="31"/>
  <c r="K14" i="31"/>
  <c r="J14" i="31"/>
  <c r="G14" i="31"/>
  <c r="F14" i="31"/>
  <c r="O14" i="30"/>
  <c r="N14" i="30"/>
  <c r="K14" i="30"/>
  <c r="J14" i="30"/>
  <c r="G14" i="30"/>
  <c r="F14" i="30"/>
  <c r="C14" i="32"/>
  <c r="B14" i="33"/>
  <c r="D10" i="33" l="1"/>
  <c r="C14" i="30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H37" i="29"/>
  <c r="N36" i="29"/>
  <c r="J36" i="29"/>
  <c r="F36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C56" i="29" l="1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F9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O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34" i="4"/>
  <c r="B17" i="4"/>
  <c r="B30" i="4"/>
  <c r="B44" i="4"/>
  <c r="B29" i="4"/>
  <c r="B13" i="4"/>
  <c r="B12" i="4"/>
  <c r="B24" i="4"/>
  <c r="B23" i="4"/>
  <c r="B22" i="4"/>
  <c r="B15" i="4"/>
  <c r="B35" i="4"/>
  <c r="B43" i="4"/>
  <c r="B11" i="4"/>
  <c r="B37" i="4"/>
  <c r="B14" i="4"/>
  <c r="B26" i="4"/>
  <c r="B9" i="4"/>
  <c r="B27" i="4"/>
  <c r="B42" i="4"/>
  <c r="B16" i="4"/>
  <c r="B20" i="4"/>
  <c r="B25" i="4"/>
  <c r="B8" i="4"/>
  <c r="B4" i="4"/>
  <c r="B10" i="4"/>
  <c r="B28" i="4"/>
  <c r="B36" i="4"/>
  <c r="B33" i="4"/>
  <c r="B45" i="4"/>
  <c r="B38" i="4"/>
  <c r="B7" i="4"/>
  <c r="B39" i="4"/>
  <c r="B21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<sst xmlns="http://schemas.openxmlformats.org/spreadsheetml/2006/main" count="1166" uniqueCount="231">
  <si>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</si>
  <si>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</si>
  <si>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</si>
  <si>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</si>
  <si>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</si>
  <si>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</si>
  <si>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</si>
  <si>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</si>
  <si>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</si>
  <si>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</si>
  <si>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</si>
  <si>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</si>
  <si>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</si>
  <si>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</si>
  <si>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</si>
  <si>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</si>
  <si>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</si>
  <si>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</si>
  <si>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</si>
  <si>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</si>
  <si>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</si>
  <si>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</si>
  <si>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</si>
  <si>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</si>
  <si>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</si>
  <si>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</si>
  <si>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</si>
  <si>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</si>
  <si>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</si>
  <si>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</si>
  <si>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</si>
  <si>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</si>
  <si>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</si>
  <si>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</si>
  <si>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</si>
  <si>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</si>
  <si>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</si>
  <si>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</si>
  <si>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</si>
  <si>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</si>
  <si>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</si>
  <si>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</si>
  <si>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</si>
  <si>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</si>
  <si>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</si>
  <si>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</si>
  <si>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</si>
  <si>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</si>
  <si>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</si>
  <si>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</si>
  <si>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</si>
  <si>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</si>
  <si>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</si>
  <si>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</si>
  <si>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</si>
  <si>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</si>
  <si>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</si>
  <si>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</si>
  <si>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</si>
  <si>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</si>
  <si>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</si>
  <si>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</si>
  <si>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</si>
  <si>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</si>
  <si>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</si>
  <si>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</si>
  <si>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</si>
  <si>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</si>
  <si>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</si>
  <si>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</si>
  <si>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</si>
  <si>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</si>
  <si>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</si>
  <si>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</si>
  <si>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</si>
  <si>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</si>
  <si>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</si>
  <si>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</si>
  <si>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</si>
  <si>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</si>
  <si>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</si>
  <si>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</si>
  <si>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</si>
  <si>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</si>
  <si>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</si>
  <si>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</si>
  <si>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</si>
  <si>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</si>
  <si>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</si>
  <si>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</si>
  <si>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</si>
  <si>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</si>
  <si>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</si>
  <si>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</si>
  <si>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</si>
  <si>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</si>
  <si>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</si>
  <si>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</si>
  <si>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</si>
  <si>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</si>
  <si>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</si>
  <si>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</si>
  <si>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</si>
  <si>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</si>
  <si>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</si>
  <si>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</si>
  <si>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</si>
  <si>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</si>
  <si>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</si>
  <si>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</si>
  <si>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</si>
  <si>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</si>
  <si>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</si>
  <si>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</si>
  <si>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</si>
  <si>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</si>
  <si>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</si>
  <si>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</si>
  <si>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</si>
  <si>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</si>
  <si>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</si>
  <si>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</si>
  <si>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</si>
  <si>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</si>
  <si>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</si>
  <si>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</si>
  <si>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</si>
  <si>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</si>
  <si>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</si>
  <si>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</si>
  <si>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</si>
  <si>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</si>
  <si>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</si>
  <si>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</si>
  <si>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</si>
  <si>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</si>
  <si>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</si>
  <si>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</si>
  <si>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</si>
  <si>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</si>
  <si>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</si>
  <si>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</si>
  <si>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</si>
  <si>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</si>
  <si>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</si>
  <si>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</si>
  <si>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</si>
  <si>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</si>
  <si>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</si>
  <si>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</si>
  <si>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</si>
  <si>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</si>
  <si>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</si>
  <si>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</si>
  <si>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</si>
  <si>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</si>
  <si>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</si>
  <si>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</si>
  <si>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</si>
  <si>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</si>
  <si>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</si>
  <si>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</si>
  <si>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</si>
  <si>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</si>
  <si>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</si>
  <si>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</si>
  <si>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</si>
  <si>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</si>
  <si>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</si>
  <si>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</si>
  <si>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</si>
  <si>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</si>
  <si>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</si>
  <si>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</si>
  <si>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</si>
  <si>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</si>
  <si>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</si>
  <si>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</si>
  <si>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</si>
  <si>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</si>
  <si>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</si>
  <si>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</si>
  <si>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</si>
  <si>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</si>
  <si>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</si>
  <si>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</si>
  <si>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</si>
  <si>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</si>
  <si>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</si>
  <si>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</si>
  <si>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</si>
  <si>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</si>
  <si>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</si>
  <si>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</si>
  <si>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</si>
  <si>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CY</t>
  </si>
  <si>
    <t>Cyprus</t>
  </si>
  <si>
    <t>CY - Services sector summary</t>
  </si>
  <si>
    <t>CY - Number of buildings</t>
  </si>
  <si>
    <t>CY - Final energy consumption</t>
  </si>
  <si>
    <t>CY - Thermal energy service</t>
  </si>
  <si>
    <t>CY - System efficiency indicators of total stock</t>
  </si>
  <si>
    <t>CY - CO2 emissions</t>
  </si>
  <si>
    <t>CY - Final energy consumption per building</t>
  </si>
  <si>
    <t>CY - Thermal energy service per building</t>
  </si>
  <si>
    <t>CY - CO2 emissions per building</t>
  </si>
  <si>
    <t>CY - Final energy consumption per useful surface area</t>
  </si>
  <si>
    <t>CY - Thermal energy service per useful surface area</t>
  </si>
  <si>
    <t>CY - CO2 emissions per useful surface area</t>
  </si>
  <si>
    <t>CY - Number of new and renovated buildings</t>
  </si>
  <si>
    <t>CY - Final energy consumption in new and renovated buildings</t>
  </si>
  <si>
    <t>CY - Thermal energy service in new and renovated buildings</t>
  </si>
  <si>
    <t>CY - System efficiency indicators in new and renovated buildings</t>
  </si>
  <si>
    <t>CY - CO2 emissions in new and renovated buildings</t>
  </si>
  <si>
    <t>CY - Final energy consumption in new and renovated buildings (per building)</t>
  </si>
  <si>
    <t>CY - Thermal energy service in new and renovated buildings (per building)</t>
  </si>
  <si>
    <t>CY - CO2 emissions in new and renovated buildings (per building)</t>
  </si>
  <si>
    <t>CY - Final energy consumption in new and renovated buildings (per surface area)</t>
  </si>
  <si>
    <t>CY - Thermal energy service in new and renovated buildings (per surface area)</t>
  </si>
  <si>
    <t>CY - CO2 emissions in new and renovated buildings (per surface area)</t>
  </si>
  <si>
    <t>CY - Specific electric uses in services</t>
  </si>
  <si>
    <t>CY - Ventilation and others</t>
  </si>
  <si>
    <t>CY - Street lighting</t>
  </si>
  <si>
    <t>CY - Building lighting</t>
  </si>
  <si>
    <t>CY - Commercial refrigeration</t>
  </si>
  <si>
    <t>CY - Miscellaneous building technologies</t>
  </si>
  <si>
    <t>CY - ICT and multimedia</t>
  </si>
  <si>
    <t>CY - Agriculture</t>
  </si>
  <si>
    <t>CY - Agriculture - final energy consumption</t>
  </si>
  <si>
    <t>CY - Agriculture - useful energy demand</t>
  </si>
  <si>
    <t>CY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</si>
</sst>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43297.733564814815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28545.679472872111</v>
      </c>
      <c r="C3" s="106">
        <f>IF(SER_hh_tes!C3=0,0,1000000/0.086*SER_hh_tes!C3/SER_hh_num!C3)</f>
        <v>33310.082171970833</v>
      </c>
      <c r="D3" s="106">
        <f>IF(SER_hh_tes!D3=0,0,1000000/0.086*SER_hh_tes!D3/SER_hh_num!D3)</f>
        <v>36707.971357118658</v>
      </c>
      <c r="E3" s="106">
        <f>IF(SER_hh_tes!E3=0,0,1000000/0.086*SER_hh_tes!E3/SER_hh_num!E3)</f>
        <v>39400.206713204003</v>
      </c>
      <c r="F3" s="106">
        <f>IF(SER_hh_tes!F3=0,0,1000000/0.086*SER_hh_tes!F3/SER_hh_num!F3)</f>
        <v>41974.052354512773</v>
      </c>
      <c r="G3" s="106">
        <f>IF(SER_hh_tes!G3=0,0,1000000/0.086*SER_hh_tes!G3/SER_hh_num!G3)</f>
        <v>45874.818760016329</v>
      </c>
      <c r="H3" s="106">
        <f>IF(SER_hh_tes!H3=0,0,1000000/0.086*SER_hh_tes!H3/SER_hh_num!H3)</f>
        <v>49397.160799297824</v>
      </c>
      <c r="I3" s="106">
        <f>IF(SER_hh_tes!I3=0,0,1000000/0.086*SER_hh_tes!I3/SER_hh_num!I3)</f>
        <v>51002.236512325471</v>
      </c>
      <c r="J3" s="106">
        <f>IF(SER_hh_tes!J3=0,0,1000000/0.086*SER_hh_tes!J3/SER_hh_num!J3)</f>
        <v>55234.223246313457</v>
      </c>
      <c r="K3" s="106">
        <f>IF(SER_hh_tes!K3=0,0,1000000/0.086*SER_hh_tes!K3/SER_hh_num!K3)</f>
        <v>55076.782605252985</v>
      </c>
      <c r="L3" s="106">
        <f>IF(SER_hh_tes!L3=0,0,1000000/0.086*SER_hh_tes!L3/SER_hh_num!L3)</f>
        <v>57278.478160141931</v>
      </c>
      <c r="M3" s="106">
        <f>IF(SER_hh_tes!M3=0,0,1000000/0.086*SER_hh_tes!M3/SER_hh_num!M3)</f>
        <v>54549.471371540181</v>
      </c>
      <c r="N3" s="106">
        <f>IF(SER_hh_tes!N3=0,0,1000000/0.086*SER_hh_tes!N3/SER_hh_num!N3)</f>
        <v>49609.738126642624</v>
      </c>
      <c r="O3" s="106">
        <f>IF(SER_hh_tes!O3=0,0,1000000/0.086*SER_hh_tes!O3/SER_hh_num!O3)</f>
        <v>43926.036036870952</v>
      </c>
      <c r="P3" s="106">
        <f>IF(SER_hh_tes!P3=0,0,1000000/0.086*SER_hh_tes!P3/SER_hh_num!P3)</f>
        <v>47579.323925301804</v>
      </c>
      <c r="Q3" s="106">
        <f>IF(SER_hh_tes!Q3=0,0,1000000/0.086*SER_hh_tes!Q3/SER_hh_num!Q3)</f>
        <v>51804.146674921736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7511.2888324620189</v>
      </c>
      <c r="C4" s="101">
        <f>IF(SER_hh_tes!C4=0,0,1000000/0.086*SER_hh_tes!C4/SER_hh_num!C4)</f>
        <v>11525.148790267376</v>
      </c>
      <c r="D4" s="101">
        <f>IF(SER_hh_tes!D4=0,0,1000000/0.086*SER_hh_tes!D4/SER_hh_num!D4)</f>
        <v>13098.803310868052</v>
      </c>
      <c r="E4" s="101">
        <f>IF(SER_hh_tes!E4=0,0,1000000/0.086*SER_hh_tes!E4/SER_hh_num!E4)</f>
        <v>14269.607335858351</v>
      </c>
      <c r="F4" s="101">
        <f>IF(SER_hh_tes!F4=0,0,1000000/0.086*SER_hh_tes!F4/SER_hh_num!F4)</f>
        <v>14461.262543914112</v>
      </c>
      <c r="G4" s="101">
        <f>IF(SER_hh_tes!G4=0,0,1000000/0.086*SER_hh_tes!G4/SER_hh_num!G4)</f>
        <v>17532.306003260721</v>
      </c>
      <c r="H4" s="101">
        <f>IF(SER_hh_tes!H4=0,0,1000000/0.086*SER_hh_tes!H4/SER_hh_num!H4)</f>
        <v>19437.371359539826</v>
      </c>
      <c r="I4" s="101">
        <f>IF(SER_hh_tes!I4=0,0,1000000/0.086*SER_hh_tes!I4/SER_hh_num!I4)</f>
        <v>20755.825156548835</v>
      </c>
      <c r="J4" s="101">
        <f>IF(SER_hh_tes!J4=0,0,1000000/0.086*SER_hh_tes!J4/SER_hh_num!J4)</f>
        <v>24930.440379263022</v>
      </c>
      <c r="K4" s="101">
        <f>IF(SER_hh_tes!K4=0,0,1000000/0.086*SER_hh_tes!K4/SER_hh_num!K4)</f>
        <v>24176.530872113086</v>
      </c>
      <c r="L4" s="101">
        <f>IF(SER_hh_tes!L4=0,0,1000000/0.086*SER_hh_tes!L4/SER_hh_num!L4)</f>
        <v>26118.346841451206</v>
      </c>
      <c r="M4" s="101">
        <f>IF(SER_hh_tes!M4=0,0,1000000/0.086*SER_hh_tes!M4/SER_hh_num!M4)</f>
        <v>23426.065762756709</v>
      </c>
      <c r="N4" s="101">
        <f>IF(SER_hh_tes!N4=0,0,1000000/0.086*SER_hh_tes!N4/SER_hh_num!N4)</f>
        <v>17989.478093174068</v>
      </c>
      <c r="O4" s="101">
        <f>IF(SER_hh_tes!O4=0,0,1000000/0.086*SER_hh_tes!O4/SER_hh_num!O4)</f>
        <v>11639.537825377642</v>
      </c>
      <c r="P4" s="101">
        <f>IF(SER_hh_tes!P4=0,0,1000000/0.086*SER_hh_tes!P4/SER_hh_num!P4)</f>
        <v>13456.927316455627</v>
      </c>
      <c r="Q4" s="101">
        <f>IF(SER_hh_tes!Q4=0,0,1000000/0.086*SER_hh_tes!Q4/SER_hh_num!Q4)</f>
        <v>16659.1878017376</v>
      </c>
    </row>
    <row r="5" spans="1:17" ht="12" customHeight="1" x14ac:dyDescent="0.25">
      <c r="A5" s="88" t="s">
        <v>38</v>
      </c>
      <c r="B5" s="100">
        <f>IF(SER_hh_tes!B5=0,0,1000000/0.086*SER_hh_tes!B5/SER_hh_num!B5)</f>
        <v>0</v>
      </c>
      <c r="C5" s="100">
        <f>IF(SER_hh_tes!C5=0,0,1000000/0.086*SER_hh_tes!C5/SER_hh_num!C5)</f>
        <v>0</v>
      </c>
      <c r="D5" s="100">
        <f>IF(SER_hh_tes!D5=0,0,1000000/0.086*SER_hh_tes!D5/SER_hh_num!D5)</f>
        <v>0</v>
      </c>
      <c r="E5" s="100">
        <f>IF(SER_hh_tes!E5=0,0,1000000/0.086*SER_hh_tes!E5/SER_hh_num!E5)</f>
        <v>0</v>
      </c>
      <c r="F5" s="100">
        <f>IF(SER_hh_tes!F5=0,0,1000000/0.086*SER_hh_tes!F5/SER_hh_num!F5)</f>
        <v>0</v>
      </c>
      <c r="G5" s="100">
        <f>IF(SER_hh_tes!G5=0,0,1000000/0.086*SER_hh_tes!G5/SER_hh_num!G5)</f>
        <v>0</v>
      </c>
      <c r="H5" s="100">
        <f>IF(SER_hh_tes!H5=0,0,1000000/0.086*SER_hh_tes!H5/SER_hh_num!H5)</f>
        <v>0</v>
      </c>
      <c r="I5" s="100">
        <f>IF(SER_hh_tes!I5=0,0,1000000/0.086*SER_hh_tes!I5/SER_hh_num!I5)</f>
        <v>0</v>
      </c>
      <c r="J5" s="100">
        <f>IF(SER_hh_tes!J5=0,0,1000000/0.086*SER_hh_tes!J5/SER_hh_num!J5)</f>
        <v>0</v>
      </c>
      <c r="K5" s="100">
        <f>IF(SER_hh_tes!K5=0,0,1000000/0.086*SER_hh_tes!K5/SER_hh_num!K5)</f>
        <v>0</v>
      </c>
      <c r="L5" s="100">
        <f>IF(SER_hh_tes!L5=0,0,1000000/0.086*SER_hh_tes!L5/SER_hh_num!L5)</f>
        <v>0</v>
      </c>
      <c r="M5" s="100">
        <f>IF(SER_hh_tes!M5=0,0,1000000/0.086*SER_hh_tes!M5/SER_hh_num!M5)</f>
        <v>0</v>
      </c>
      <c r="N5" s="100">
        <f>IF(SER_hh_tes!N5=0,0,1000000/0.086*SER_hh_tes!N5/SER_hh_num!N5)</f>
        <v>0</v>
      </c>
      <c r="O5" s="100">
        <f>IF(SER_hh_tes!O5=0,0,1000000/0.086*SER_hh_tes!O5/SER_hh_num!O5)</f>
        <v>0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7364.299759322379</v>
      </c>
      <c r="C7" s="100">
        <f>IF(SER_hh_tes!C7=0,0,1000000/0.086*SER_hh_tes!C7/SER_hh_num!C7)</f>
        <v>10945.512510708988</v>
      </c>
      <c r="D7" s="100">
        <f>IF(SER_hh_tes!D7=0,0,1000000/0.086*SER_hh_tes!D7/SER_hh_num!D7)</f>
        <v>12318.643982605461</v>
      </c>
      <c r="E7" s="100">
        <f>IF(SER_hh_tes!E7=0,0,1000000/0.086*SER_hh_tes!E7/SER_hh_num!E7)</f>
        <v>13452.131951414623</v>
      </c>
      <c r="F7" s="100">
        <f>IF(SER_hh_tes!F7=0,0,1000000/0.086*SER_hh_tes!F7/SER_hh_num!F7)</f>
        <v>13582.565178092083</v>
      </c>
      <c r="G7" s="100">
        <f>IF(SER_hh_tes!G7=0,0,1000000/0.086*SER_hh_tes!G7/SER_hh_num!G7)</f>
        <v>16390.710962609992</v>
      </c>
      <c r="H7" s="100">
        <f>IF(SER_hh_tes!H7=0,0,1000000/0.086*SER_hh_tes!H7/SER_hh_num!H7)</f>
        <v>18810.746736482284</v>
      </c>
      <c r="I7" s="100">
        <f>IF(SER_hh_tes!I7=0,0,1000000/0.086*SER_hh_tes!I7/SER_hh_num!I7)</f>
        <v>19914.717545535717</v>
      </c>
      <c r="J7" s="100">
        <f>IF(SER_hh_tes!J7=0,0,1000000/0.086*SER_hh_tes!J7/SER_hh_num!J7)</f>
        <v>24764.98782724838</v>
      </c>
      <c r="K7" s="100">
        <f>IF(SER_hh_tes!K7=0,0,1000000/0.086*SER_hh_tes!K7/SER_hh_num!K7)</f>
        <v>24363.727770406706</v>
      </c>
      <c r="L7" s="100">
        <f>IF(SER_hh_tes!L7=0,0,1000000/0.086*SER_hh_tes!L7/SER_hh_num!L7)</f>
        <v>26860.685130087018</v>
      </c>
      <c r="M7" s="100">
        <f>IF(SER_hh_tes!M7=0,0,1000000/0.086*SER_hh_tes!M7/SER_hh_num!M7)</f>
        <v>23935.752879525848</v>
      </c>
      <c r="N7" s="100">
        <f>IF(SER_hh_tes!N7=0,0,1000000/0.086*SER_hh_tes!N7/SER_hh_num!N7)</f>
        <v>17952.481465970384</v>
      </c>
      <c r="O7" s="100">
        <f>IF(SER_hh_tes!O7=0,0,1000000/0.086*SER_hh_tes!O7/SER_hh_num!O7)</f>
        <v>11118.346863608625</v>
      </c>
      <c r="P7" s="100">
        <f>IF(SER_hh_tes!P7=0,0,1000000/0.086*SER_hh_tes!P7/SER_hh_num!P7)</f>
        <v>12864.876979745033</v>
      </c>
      <c r="Q7" s="100">
        <f>IF(SER_hh_tes!Q7=0,0,1000000/0.086*SER_hh_tes!Q7/SER_hh_num!Q7)</f>
        <v>15899.925798601807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0</v>
      </c>
      <c r="C9" s="100">
        <f>IF(SER_hh_tes!C9=0,0,1000000/0.086*SER_hh_tes!C9/SER_hh_num!C9)</f>
        <v>0</v>
      </c>
      <c r="D9" s="100">
        <f>IF(SER_hh_tes!D9=0,0,1000000/0.086*SER_hh_tes!D9/SER_hh_num!D9)</f>
        <v>0</v>
      </c>
      <c r="E9" s="100">
        <f>IF(SER_hh_tes!E9=0,0,1000000/0.086*SER_hh_tes!E9/SER_hh_num!E9)</f>
        <v>0</v>
      </c>
      <c r="F9" s="100">
        <f>IF(SER_hh_tes!F9=0,0,1000000/0.086*SER_hh_tes!F9/SER_hh_num!F9)</f>
        <v>0</v>
      </c>
      <c r="G9" s="100">
        <f>IF(SER_hh_tes!G9=0,0,1000000/0.086*SER_hh_tes!G9/SER_hh_num!G9)</f>
        <v>0</v>
      </c>
      <c r="H9" s="100">
        <f>IF(SER_hh_tes!H9=0,0,1000000/0.086*SER_hh_tes!H9/SER_hh_num!H9)</f>
        <v>0</v>
      </c>
      <c r="I9" s="100">
        <f>IF(SER_hh_tes!I9=0,0,1000000/0.086*SER_hh_tes!I9/SER_hh_num!I9)</f>
        <v>0</v>
      </c>
      <c r="J9" s="100">
        <f>IF(SER_hh_tes!J9=0,0,1000000/0.086*SER_hh_tes!J9/SER_hh_num!J9)</f>
        <v>0</v>
      </c>
      <c r="K9" s="100">
        <f>IF(SER_hh_tes!K9=0,0,1000000/0.086*SER_hh_tes!K9/SER_hh_num!K9)</f>
        <v>44303.942136093538</v>
      </c>
      <c r="L9" s="100">
        <f>IF(SER_hh_tes!L9=0,0,1000000/0.086*SER_hh_tes!L9/SER_hh_num!L9)</f>
        <v>41823.720061928143</v>
      </c>
      <c r="M9" s="100">
        <f>IF(SER_hh_tes!M9=0,0,1000000/0.086*SER_hh_tes!M9/SER_hh_num!M9)</f>
        <v>37520.686067075912</v>
      </c>
      <c r="N9" s="100">
        <f>IF(SER_hh_tes!N9=0,0,1000000/0.086*SER_hh_tes!N9/SER_hh_num!N9)</f>
        <v>28507.760461391495</v>
      </c>
      <c r="O9" s="100">
        <f>IF(SER_hh_tes!O9=0,0,1000000/0.086*SER_hh_tes!O9/SER_hh_num!O9)</f>
        <v>17791.248132248693</v>
      </c>
      <c r="P9" s="100">
        <f>IF(SER_hh_tes!P9=0,0,1000000/0.086*SER_hh_tes!P9/SER_hh_num!P9)</f>
        <v>20695.605284028119</v>
      </c>
      <c r="Q9" s="100">
        <f>IF(SER_hh_tes!Q9=0,0,1000000/0.086*SER_hh_tes!Q9/SER_hh_num!Q9)</f>
        <v>25880.107076875891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0</v>
      </c>
      <c r="C10" s="100">
        <f>IF(SER_hh_tes!C10=0,0,1000000/0.086*SER_hh_tes!C10/SER_hh_num!C10)</f>
        <v>0</v>
      </c>
      <c r="D10" s="100">
        <f>IF(SER_hh_tes!D10=0,0,1000000/0.086*SER_hh_tes!D10/SER_hh_num!D10)</f>
        <v>0</v>
      </c>
      <c r="E10" s="100">
        <f>IF(SER_hh_tes!E10=0,0,1000000/0.086*SER_hh_tes!E10/SER_hh_num!E10)</f>
        <v>0</v>
      </c>
      <c r="F10" s="100">
        <f>IF(SER_hh_tes!F10=0,0,1000000/0.086*SER_hh_tes!F10/SER_hh_num!F10)</f>
        <v>0</v>
      </c>
      <c r="G10" s="100">
        <f>IF(SER_hh_tes!G10=0,0,1000000/0.086*SER_hh_tes!G10/SER_hh_num!G10)</f>
        <v>0</v>
      </c>
      <c r="H10" s="100">
        <f>IF(SER_hh_tes!H10=0,0,1000000/0.086*SER_hh_tes!H10/SER_hh_num!H10)</f>
        <v>0</v>
      </c>
      <c r="I10" s="100">
        <f>IF(SER_hh_tes!I10=0,0,1000000/0.086*SER_hh_tes!I10/SER_hh_num!I10)</f>
        <v>27443.055084714328</v>
      </c>
      <c r="J10" s="100">
        <f>IF(SER_hh_tes!J10=0,0,1000000/0.086*SER_hh_tes!J10/SER_hh_num!J10)</f>
        <v>34646.338059372873</v>
      </c>
      <c r="K10" s="100">
        <f>IF(SER_hh_tes!K10=0,0,1000000/0.086*SER_hh_tes!K10/SER_hh_num!K10)</f>
        <v>33043.23281413818</v>
      </c>
      <c r="L10" s="100">
        <f>IF(SER_hh_tes!L10=0,0,1000000/0.086*SER_hh_tes!L10/SER_hh_num!L10)</f>
        <v>29343.59980897756</v>
      </c>
      <c r="M10" s="100">
        <f>IF(SER_hh_tes!M10=0,0,1000000/0.086*SER_hh_tes!M10/SER_hh_num!M10)</f>
        <v>25031.882126351342</v>
      </c>
      <c r="N10" s="100">
        <f>IF(SER_hh_tes!N10=0,0,1000000/0.086*SER_hh_tes!N10/SER_hh_num!N10)</f>
        <v>22078.891395943156</v>
      </c>
      <c r="O10" s="100">
        <f>IF(SER_hh_tes!O10=0,0,1000000/0.086*SER_hh_tes!O10/SER_hh_num!O10)</f>
        <v>13575.520477071128</v>
      </c>
      <c r="P10" s="100">
        <f>IF(SER_hh_tes!P10=0,0,1000000/0.086*SER_hh_tes!P10/SER_hh_num!P10)</f>
        <v>15619.376723662182</v>
      </c>
      <c r="Q10" s="100">
        <f>IF(SER_hh_tes!Q10=0,0,1000000/0.086*SER_hh_tes!Q10/SER_hh_num!Q10)</f>
        <v>19311.483590588268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0</v>
      </c>
      <c r="C12" s="100">
        <f>IF(SER_hh_tes!C12=0,0,1000000/0.086*SER_hh_tes!C12/SER_hh_num!C12)</f>
        <v>0</v>
      </c>
      <c r="D12" s="100">
        <f>IF(SER_hh_tes!D12=0,0,1000000/0.086*SER_hh_tes!D12/SER_hh_num!D12)</f>
        <v>0</v>
      </c>
      <c r="E12" s="100">
        <f>IF(SER_hh_tes!E12=0,0,1000000/0.086*SER_hh_tes!E12/SER_hh_num!E12)</f>
        <v>0</v>
      </c>
      <c r="F12" s="100">
        <f>IF(SER_hh_tes!F12=0,0,1000000/0.086*SER_hh_tes!F12/SER_hh_num!F12)</f>
        <v>0</v>
      </c>
      <c r="G12" s="100">
        <f>IF(SER_hh_tes!G12=0,0,1000000/0.086*SER_hh_tes!G12/SER_hh_num!G12)</f>
        <v>0</v>
      </c>
      <c r="H12" s="100">
        <f>IF(SER_hh_tes!H12=0,0,1000000/0.086*SER_hh_tes!H12/SER_hh_num!H12)</f>
        <v>0</v>
      </c>
      <c r="I12" s="100">
        <f>IF(SER_hh_tes!I12=0,0,1000000/0.086*SER_hh_tes!I12/SER_hh_num!I12)</f>
        <v>0</v>
      </c>
      <c r="J12" s="100">
        <f>IF(SER_hh_tes!J12=0,0,1000000/0.086*SER_hh_tes!J12/SER_hh_num!J12)</f>
        <v>0</v>
      </c>
      <c r="K12" s="100">
        <f>IF(SER_hh_tes!K12=0,0,1000000/0.086*SER_hh_tes!K12/SER_hh_num!K12)</f>
        <v>0</v>
      </c>
      <c r="L12" s="100">
        <f>IF(SER_hh_tes!L12=0,0,1000000/0.086*SER_hh_tes!L12/SER_hh_num!L12)</f>
        <v>0</v>
      </c>
      <c r="M12" s="100">
        <f>IF(SER_hh_tes!M12=0,0,1000000/0.086*SER_hh_tes!M12/SER_hh_num!M12)</f>
        <v>0</v>
      </c>
      <c r="N12" s="100">
        <f>IF(SER_hh_tes!N12=0,0,1000000/0.086*SER_hh_tes!N12/SER_hh_num!N12)</f>
        <v>0</v>
      </c>
      <c r="O12" s="100">
        <f>IF(SER_hh_tes!O12=0,0,1000000/0.086*SER_hh_tes!O12/SER_hh_num!O12)</f>
        <v>0</v>
      </c>
      <c r="P12" s="100">
        <f>IF(SER_hh_tes!P12=0,0,1000000/0.086*SER_hh_tes!P12/SER_hh_num!P12)</f>
        <v>0</v>
      </c>
      <c r="Q12" s="100">
        <f>IF(SER_hh_tes!Q12=0,0,1000000/0.086*SER_hh_tes!Q12/SER_hh_num!Q12)</f>
        <v>0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7511.7582166484581</v>
      </c>
      <c r="C13" s="100">
        <f>IF(SER_hh_tes!C13=0,0,1000000/0.086*SER_hh_tes!C13/SER_hh_num!C13)</f>
        <v>11502.872522730715</v>
      </c>
      <c r="D13" s="100">
        <f>IF(SER_hh_tes!D13=0,0,1000000/0.086*SER_hh_tes!D13/SER_hh_num!D13)</f>
        <v>12979.590959869001</v>
      </c>
      <c r="E13" s="100">
        <f>IF(SER_hh_tes!E13=0,0,1000000/0.086*SER_hh_tes!E13/SER_hh_num!E13)</f>
        <v>14036.878293814314</v>
      </c>
      <c r="F13" s="100">
        <f>IF(SER_hh_tes!F13=0,0,1000000/0.086*SER_hh_tes!F13/SER_hh_num!F13)</f>
        <v>14112.741587492052</v>
      </c>
      <c r="G13" s="100">
        <f>IF(SER_hh_tes!G13=0,0,1000000/0.086*SER_hh_tes!G13/SER_hh_num!G13)</f>
        <v>16934.418044338512</v>
      </c>
      <c r="H13" s="100">
        <f>IF(SER_hh_tes!H13=0,0,1000000/0.086*SER_hh_tes!H13/SER_hh_num!H13)</f>
        <v>18597.84785593468</v>
      </c>
      <c r="I13" s="100">
        <f>IF(SER_hh_tes!I13=0,0,1000000/0.086*SER_hh_tes!I13/SER_hh_num!I13)</f>
        <v>19668.37607319895</v>
      </c>
      <c r="J13" s="100">
        <f>IF(SER_hh_tes!J13=0,0,1000000/0.086*SER_hh_tes!J13/SER_hh_num!J13)</f>
        <v>23370.199774454992</v>
      </c>
      <c r="K13" s="100">
        <f>IF(SER_hh_tes!K13=0,0,1000000/0.086*SER_hh_tes!K13/SER_hh_num!K13)</f>
        <v>22631.113179343931</v>
      </c>
      <c r="L13" s="100">
        <f>IF(SER_hh_tes!L13=0,0,1000000/0.086*SER_hh_tes!L13/SER_hh_num!L13)</f>
        <v>24779.08808306438</v>
      </c>
      <c r="M13" s="100">
        <f>IF(SER_hh_tes!M13=0,0,1000000/0.086*SER_hh_tes!M13/SER_hh_num!M13)</f>
        <v>22853.95065268832</v>
      </c>
      <c r="N13" s="100">
        <f>IF(SER_hh_tes!N13=0,0,1000000/0.086*SER_hh_tes!N13/SER_hh_num!N13)</f>
        <v>19185.742028168719</v>
      </c>
      <c r="O13" s="100">
        <f>IF(SER_hh_tes!O13=0,0,1000000/0.086*SER_hh_tes!O13/SER_hh_num!O13)</f>
        <v>12603.014527006942</v>
      </c>
      <c r="P13" s="100">
        <f>IF(SER_hh_tes!P13=0,0,1000000/0.086*SER_hh_tes!P13/SER_hh_num!P13)</f>
        <v>14588.028863981956</v>
      </c>
      <c r="Q13" s="100">
        <f>IF(SER_hh_tes!Q13=0,0,1000000/0.086*SER_hh_tes!Q13/SER_hh_num!Q13)</f>
        <v>18017.619129914077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7511.7582166484563</v>
      </c>
      <c r="C14" s="22">
        <f>IF(SER_hh_tes!C14=0,0,1000000/0.086*SER_hh_tes!C14/SER_hh_num!C14)</f>
        <v>11929.955637543448</v>
      </c>
      <c r="D14" s="22">
        <f>IF(SER_hh_tes!D14=0,0,1000000/0.086*SER_hh_tes!D14/SER_hh_num!D14)</f>
        <v>13532.935047514758</v>
      </c>
      <c r="E14" s="22">
        <f>IF(SER_hh_tes!E14=0,0,1000000/0.086*SER_hh_tes!E14/SER_hh_num!E14)</f>
        <v>14676.986382454788</v>
      </c>
      <c r="F14" s="22">
        <f>IF(SER_hh_tes!F14=0,0,1000000/0.086*SER_hh_tes!F14/SER_hh_num!F14)</f>
        <v>14837.882948118266</v>
      </c>
      <c r="G14" s="22">
        <f>IF(SER_hh_tes!G14=0,0,1000000/0.086*SER_hh_tes!G14/SER_hh_num!G14)</f>
        <v>17925.603473605366</v>
      </c>
      <c r="H14" s="22">
        <f>IF(SER_hh_tes!H14=0,0,1000000/0.086*SER_hh_tes!H14/SER_hh_num!H14)</f>
        <v>19627.971857787372</v>
      </c>
      <c r="I14" s="22">
        <f>IF(SER_hh_tes!I14=0,0,1000000/0.086*SER_hh_tes!I14/SER_hh_num!I14)</f>
        <v>21043.220912501354</v>
      </c>
      <c r="J14" s="22">
        <f>IF(SER_hh_tes!J14=0,0,1000000/0.086*SER_hh_tes!J14/SER_hh_num!J14)</f>
        <v>24921.012081708031</v>
      </c>
      <c r="K14" s="22">
        <f>IF(SER_hh_tes!K14=0,0,1000000/0.086*SER_hh_tes!K14/SER_hh_num!K14)</f>
        <v>24051.773729424829</v>
      </c>
      <c r="L14" s="22">
        <f>IF(SER_hh_tes!L14=0,0,1000000/0.086*SER_hh_tes!L14/SER_hh_num!L14)</f>
        <v>25783.965521801947</v>
      </c>
      <c r="M14" s="22">
        <f>IF(SER_hh_tes!M14=0,0,1000000/0.086*SER_hh_tes!M14/SER_hh_num!M14)</f>
        <v>23093.20829877301</v>
      </c>
      <c r="N14" s="22">
        <f>IF(SER_hh_tes!N14=0,0,1000000/0.086*SER_hh_tes!N14/SER_hh_num!N14)</f>
        <v>17409.586661657064</v>
      </c>
      <c r="O14" s="22">
        <f>IF(SER_hh_tes!O14=0,0,1000000/0.086*SER_hh_tes!O14/SER_hh_num!O14)</f>
        <v>10901.741780323073</v>
      </c>
      <c r="P14" s="22">
        <f>IF(SER_hh_tes!P14=0,0,1000000/0.086*SER_hh_tes!P14/SER_hh_num!P14)</f>
        <v>12677.653726679488</v>
      </c>
      <c r="Q14" s="22">
        <f>IF(SER_hh_tes!Q14=0,0,1000000/0.086*SER_hh_tes!Q14/SER_hh_num!Q14)</f>
        <v>15687.067253665558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146.85858789079808</v>
      </c>
      <c r="C15" s="104">
        <f>IF(SER_hh_tes!C15=0,0,1000000/0.086*SER_hh_tes!C15/SER_hh_num!C15)</f>
        <v>218.59824870700302</v>
      </c>
      <c r="D15" s="104">
        <f>IF(SER_hh_tes!D15=0,0,1000000/0.086*SER_hh_tes!D15/SER_hh_num!D15)</f>
        <v>246.40633865891999</v>
      </c>
      <c r="E15" s="104">
        <f>IF(SER_hh_tes!E15=0,0,1000000/0.086*SER_hh_tes!E15/SER_hh_num!E15)</f>
        <v>268.416536317267</v>
      </c>
      <c r="F15" s="104">
        <f>IF(SER_hh_tes!F15=0,0,1000000/0.086*SER_hh_tes!F15/SER_hh_num!F15)</f>
        <v>271.41806803948373</v>
      </c>
      <c r="G15" s="104">
        <f>IF(SER_hh_tes!G15=0,0,1000000/0.086*SER_hh_tes!G15/SER_hh_num!G15)</f>
        <v>332.04615561628373</v>
      </c>
      <c r="H15" s="104">
        <f>IF(SER_hh_tes!H15=0,0,1000000/0.086*SER_hh_tes!H15/SER_hh_num!H15)</f>
        <v>381.55535475564022</v>
      </c>
      <c r="I15" s="104">
        <f>IF(SER_hh_tes!I15=0,0,1000000/0.086*SER_hh_tes!I15/SER_hh_num!I15)</f>
        <v>404.42199190594903</v>
      </c>
      <c r="J15" s="104">
        <f>IF(SER_hh_tes!J15=0,0,1000000/0.086*SER_hh_tes!J15/SER_hh_num!J15)</f>
        <v>504.88062430412282</v>
      </c>
      <c r="K15" s="104">
        <f>IF(SER_hh_tes!K15=0,0,1000000/0.086*SER_hh_tes!K15/SER_hh_num!K15)</f>
        <v>496.16891642794798</v>
      </c>
      <c r="L15" s="104">
        <f>IF(SER_hh_tes!L15=0,0,1000000/0.086*SER_hh_tes!L15/SER_hh_num!L15)</f>
        <v>529.69301122755451</v>
      </c>
      <c r="M15" s="104">
        <f>IF(SER_hh_tes!M15=0,0,1000000/0.086*SER_hh_tes!M15/SER_hh_num!M15)</f>
        <v>471.76476750924041</v>
      </c>
      <c r="N15" s="104">
        <f>IF(SER_hh_tes!N15=0,0,1000000/0.086*SER_hh_tes!N15/SER_hh_num!N15)</f>
        <v>354.592776636248</v>
      </c>
      <c r="O15" s="104">
        <f>IF(SER_hh_tes!O15=0,0,1000000/0.086*SER_hh_tes!O15/SER_hh_num!O15)</f>
        <v>219.72084186206015</v>
      </c>
      <c r="P15" s="104">
        <f>IF(SER_hh_tes!P15=0,0,1000000/0.086*SER_hh_tes!P15/SER_hh_num!P15)</f>
        <v>255.76480651036886</v>
      </c>
      <c r="Q15" s="104">
        <f>IF(SER_hh_tes!Q15=0,0,1000000/0.086*SER_hh_tes!Q15/SER_hh_num!Q15)</f>
        <v>316.90712206516889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29300.399331669261</v>
      </c>
      <c r="C16" s="101">
        <f>IF(SER_hh_tes!C16=0,0,1000000/0.086*SER_hh_tes!C16/SER_hh_num!C16)</f>
        <v>29437.770488366074</v>
      </c>
      <c r="D16" s="101">
        <f>IF(SER_hh_tes!D16=0,0,1000000/0.086*SER_hh_tes!D16/SER_hh_num!D16)</f>
        <v>29594.234900555533</v>
      </c>
      <c r="E16" s="101">
        <f>IF(SER_hh_tes!E16=0,0,1000000/0.086*SER_hh_tes!E16/SER_hh_num!E16)</f>
        <v>29723.363179723932</v>
      </c>
      <c r="F16" s="101">
        <f>IF(SER_hh_tes!F16=0,0,1000000/0.086*SER_hh_tes!F16/SER_hh_num!F16)</f>
        <v>29955.165035550373</v>
      </c>
      <c r="G16" s="101">
        <f>IF(SER_hh_tes!G16=0,0,1000000/0.086*SER_hh_tes!G16/SER_hh_num!G16)</f>
        <v>29965.168951976659</v>
      </c>
      <c r="H16" s="101">
        <f>IF(SER_hh_tes!H16=0,0,1000000/0.086*SER_hh_tes!H16/SER_hh_num!H16)</f>
        <v>30236.102247986892</v>
      </c>
      <c r="I16" s="101">
        <f>IF(SER_hh_tes!I16=0,0,1000000/0.086*SER_hh_tes!I16/SER_hh_num!I16)</f>
        <v>30329.872048550413</v>
      </c>
      <c r="J16" s="101">
        <f>IF(SER_hh_tes!J16=0,0,1000000/0.086*SER_hh_tes!J16/SER_hh_num!J16)</f>
        <v>30667.819610674178</v>
      </c>
      <c r="K16" s="101">
        <f>IF(SER_hh_tes!K16=0,0,1000000/0.086*SER_hh_tes!K16/SER_hh_num!K16)</f>
        <v>30727.976035035947</v>
      </c>
      <c r="L16" s="101">
        <f>IF(SER_hh_tes!L16=0,0,1000000/0.086*SER_hh_tes!L16/SER_hh_num!L16)</f>
        <v>30960.36552923554</v>
      </c>
      <c r="M16" s="101">
        <f>IF(SER_hh_tes!M16=0,0,1000000/0.086*SER_hh_tes!M16/SER_hh_num!M16)</f>
        <v>31084.422279954189</v>
      </c>
      <c r="N16" s="101">
        <f>IF(SER_hh_tes!N16=0,0,1000000/0.086*SER_hh_tes!N16/SER_hh_num!N16)</f>
        <v>32249.879332391407</v>
      </c>
      <c r="O16" s="101">
        <f>IF(SER_hh_tes!O16=0,0,1000000/0.086*SER_hh_tes!O16/SER_hh_num!O16)</f>
        <v>32635.805671871178</v>
      </c>
      <c r="P16" s="101">
        <f>IF(SER_hh_tes!P16=0,0,1000000/0.086*SER_hh_tes!P16/SER_hh_num!P16)</f>
        <v>35037.752496865418</v>
      </c>
      <c r="Q16" s="101">
        <f>IF(SER_hh_tes!Q16=0,0,1000000/0.086*SER_hh_tes!Q16/SER_hh_num!Q16)</f>
        <v>35493.415776099588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0</v>
      </c>
      <c r="C17" s="103">
        <f>IF(SER_hh_tes!C17=0,0,1000000/0.086*SER_hh_tes!C17/SER_hh_num!C17)</f>
        <v>0</v>
      </c>
      <c r="D17" s="103">
        <f>IF(SER_hh_tes!D17=0,0,1000000/0.086*SER_hh_tes!D17/SER_hh_num!D17)</f>
        <v>0</v>
      </c>
      <c r="E17" s="103">
        <f>IF(SER_hh_tes!E17=0,0,1000000/0.086*SER_hh_tes!E17/SER_hh_num!E17)</f>
        <v>0</v>
      </c>
      <c r="F17" s="103">
        <f>IF(SER_hh_tes!F17=0,0,1000000/0.086*SER_hh_tes!F17/SER_hh_num!F17)</f>
        <v>0</v>
      </c>
      <c r="G17" s="103">
        <f>IF(SER_hh_tes!G17=0,0,1000000/0.086*SER_hh_tes!G17/SER_hh_num!G17)</f>
        <v>0</v>
      </c>
      <c r="H17" s="103">
        <f>IF(SER_hh_tes!H17=0,0,1000000/0.086*SER_hh_tes!H17/SER_hh_num!H17)</f>
        <v>0</v>
      </c>
      <c r="I17" s="103">
        <f>IF(SER_hh_tes!I17=0,0,1000000/0.086*SER_hh_tes!I17/SER_hh_num!I17)</f>
        <v>0</v>
      </c>
      <c r="J17" s="103">
        <f>IF(SER_hh_tes!J17=0,0,1000000/0.086*SER_hh_tes!J17/SER_hh_num!J17)</f>
        <v>0</v>
      </c>
      <c r="K17" s="103">
        <f>IF(SER_hh_tes!K17=0,0,1000000/0.086*SER_hh_tes!K17/SER_hh_num!K17)</f>
        <v>0</v>
      </c>
      <c r="L17" s="103">
        <f>IF(SER_hh_tes!L17=0,0,1000000/0.086*SER_hh_tes!L17/SER_hh_num!L17)</f>
        <v>0</v>
      </c>
      <c r="M17" s="103">
        <f>IF(SER_hh_tes!M17=0,0,1000000/0.086*SER_hh_tes!M17/SER_hh_num!M17)</f>
        <v>0</v>
      </c>
      <c r="N17" s="103">
        <f>IF(SER_hh_tes!N17=0,0,1000000/0.086*SER_hh_tes!N17/SER_hh_num!N17)</f>
        <v>0</v>
      </c>
      <c r="O17" s="103">
        <f>IF(SER_hh_tes!O17=0,0,1000000/0.086*SER_hh_tes!O17/SER_hh_num!O17)</f>
        <v>0</v>
      </c>
      <c r="P17" s="103">
        <f>IF(SER_hh_tes!P17=0,0,1000000/0.086*SER_hh_tes!P17/SER_hh_num!P17)</f>
        <v>0</v>
      </c>
      <c r="Q17" s="103">
        <f>IF(SER_hh_tes!Q17=0,0,1000000/0.086*SER_hh_tes!Q17/SER_hh_num!Q17)</f>
        <v>0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29300.399331669261</v>
      </c>
      <c r="C18" s="103">
        <f>IF(SER_hh_tes!C18=0,0,1000000/0.086*SER_hh_tes!C18/SER_hh_num!C18)</f>
        <v>29437.770488366074</v>
      </c>
      <c r="D18" s="103">
        <f>IF(SER_hh_tes!D18=0,0,1000000/0.086*SER_hh_tes!D18/SER_hh_num!D18)</f>
        <v>29594.234900555533</v>
      </c>
      <c r="E18" s="103">
        <f>IF(SER_hh_tes!E18=0,0,1000000/0.086*SER_hh_tes!E18/SER_hh_num!E18)</f>
        <v>29723.363179723932</v>
      </c>
      <c r="F18" s="103">
        <f>IF(SER_hh_tes!F18=0,0,1000000/0.086*SER_hh_tes!F18/SER_hh_num!F18)</f>
        <v>29955.165035550373</v>
      </c>
      <c r="G18" s="103">
        <f>IF(SER_hh_tes!G18=0,0,1000000/0.086*SER_hh_tes!G18/SER_hh_num!G18)</f>
        <v>29965.168951976659</v>
      </c>
      <c r="H18" s="103">
        <f>IF(SER_hh_tes!H18=0,0,1000000/0.086*SER_hh_tes!H18/SER_hh_num!H18)</f>
        <v>30236.102247986892</v>
      </c>
      <c r="I18" s="103">
        <f>IF(SER_hh_tes!I18=0,0,1000000/0.086*SER_hh_tes!I18/SER_hh_num!I18)</f>
        <v>30329.872048550413</v>
      </c>
      <c r="J18" s="103">
        <f>IF(SER_hh_tes!J18=0,0,1000000/0.086*SER_hh_tes!J18/SER_hh_num!J18)</f>
        <v>30667.819610674178</v>
      </c>
      <c r="K18" s="103">
        <f>IF(SER_hh_tes!K18=0,0,1000000/0.086*SER_hh_tes!K18/SER_hh_num!K18)</f>
        <v>30727.976035035947</v>
      </c>
      <c r="L18" s="103">
        <f>IF(SER_hh_tes!L18=0,0,1000000/0.086*SER_hh_tes!L18/SER_hh_num!L18)</f>
        <v>30960.36552923554</v>
      </c>
      <c r="M18" s="103">
        <f>IF(SER_hh_tes!M18=0,0,1000000/0.086*SER_hh_tes!M18/SER_hh_num!M18)</f>
        <v>31084.422279954189</v>
      </c>
      <c r="N18" s="103">
        <f>IF(SER_hh_tes!N18=0,0,1000000/0.086*SER_hh_tes!N18/SER_hh_num!N18)</f>
        <v>32249.879332391407</v>
      </c>
      <c r="O18" s="103">
        <f>IF(SER_hh_tes!O18=0,0,1000000/0.086*SER_hh_tes!O18/SER_hh_num!O18)</f>
        <v>32635.805671871178</v>
      </c>
      <c r="P18" s="103">
        <f>IF(SER_hh_tes!P18=0,0,1000000/0.086*SER_hh_tes!P18/SER_hh_num!P18)</f>
        <v>35037.752496865418</v>
      </c>
      <c r="Q18" s="103">
        <f>IF(SER_hh_tes!Q18=0,0,1000000/0.086*SER_hh_tes!Q18/SER_hh_num!Q18)</f>
        <v>35493.415776099588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4974.418083280565</v>
      </c>
      <c r="C19" s="101">
        <f>IF(SER_hh_tes!C19=0,0,1000000/0.086*SER_hh_tes!C19/SER_hh_num!C19)</f>
        <v>5053.1697023187044</v>
      </c>
      <c r="D19" s="101">
        <f>IF(SER_hh_tes!D19=0,0,1000000/0.086*SER_hh_tes!D19/SER_hh_num!D19)</f>
        <v>5128.088082157924</v>
      </c>
      <c r="E19" s="101">
        <f>IF(SER_hh_tes!E19=0,0,1000000/0.086*SER_hh_tes!E19/SER_hh_num!E19)</f>
        <v>5206.2802321757163</v>
      </c>
      <c r="F19" s="101">
        <f>IF(SER_hh_tes!F19=0,0,1000000/0.086*SER_hh_tes!F19/SER_hh_num!F19)</f>
        <v>5276.405507310862</v>
      </c>
      <c r="G19" s="101">
        <f>IF(SER_hh_tes!G19=0,0,1000000/0.086*SER_hh_tes!G19/SER_hh_num!G19)</f>
        <v>5453.1579441796348</v>
      </c>
      <c r="H19" s="101">
        <f>IF(SER_hh_tes!H19=0,0,1000000/0.086*SER_hh_tes!H19/SER_hh_num!H19)</f>
        <v>5856.2466566207759</v>
      </c>
      <c r="I19" s="101">
        <f>IF(SER_hh_tes!I19=0,0,1000000/0.086*SER_hh_tes!I19/SER_hh_num!I19)</f>
        <v>5871.783664466906</v>
      </c>
      <c r="J19" s="101">
        <f>IF(SER_hh_tes!J19=0,0,1000000/0.086*SER_hh_tes!J19/SER_hh_num!J19)</f>
        <v>5886.9127771457879</v>
      </c>
      <c r="K19" s="101">
        <f>IF(SER_hh_tes!K19=0,0,1000000/0.086*SER_hh_tes!K19/SER_hh_num!K19)</f>
        <v>5929.9196396309117</v>
      </c>
      <c r="L19" s="101">
        <f>IF(SER_hh_tes!L19=0,0,1000000/0.086*SER_hh_tes!L19/SER_hh_num!L19)</f>
        <v>6033.9226044686902</v>
      </c>
      <c r="M19" s="101">
        <f>IF(SER_hh_tes!M19=0,0,1000000/0.086*SER_hh_tes!M19/SER_hh_num!M19)</f>
        <v>6069.284168742477</v>
      </c>
      <c r="N19" s="101">
        <f>IF(SER_hh_tes!N19=0,0,1000000/0.086*SER_hh_tes!N19/SER_hh_num!N19)</f>
        <v>6133.1722306959082</v>
      </c>
      <c r="O19" s="101">
        <f>IF(SER_hh_tes!O19=0,0,1000000/0.086*SER_hh_tes!O19/SER_hh_num!O19)</f>
        <v>6225.4112858143781</v>
      </c>
      <c r="P19" s="101">
        <f>IF(SER_hh_tes!P19=0,0,1000000/0.086*SER_hh_tes!P19/SER_hh_num!P19)</f>
        <v>6248.3451343573906</v>
      </c>
      <c r="Q19" s="101">
        <f>IF(SER_hh_tes!Q19=0,0,1000000/0.086*SER_hh_tes!Q19/SER_hh_num!Q19)</f>
        <v>6317.0124992331266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5020.4258726457238</v>
      </c>
      <c r="C21" s="100">
        <f>IF(SER_hh_tes!C21=0,0,1000000/0.086*SER_hh_tes!C21/SER_hh_num!C21)</f>
        <v>5017.4533290331437</v>
      </c>
      <c r="D21" s="100">
        <f>IF(SER_hh_tes!D21=0,0,1000000/0.086*SER_hh_tes!D21/SER_hh_num!D21)</f>
        <v>5097.6824632633143</v>
      </c>
      <c r="E21" s="100">
        <f>IF(SER_hh_tes!E21=0,0,1000000/0.086*SER_hh_tes!E21/SER_hh_num!E21)</f>
        <v>5162.2390285504671</v>
      </c>
      <c r="F21" s="100">
        <f>IF(SER_hh_tes!F21=0,0,1000000/0.086*SER_hh_tes!F21/SER_hh_num!F21)</f>
        <v>5217.3431993480781</v>
      </c>
      <c r="G21" s="100">
        <f>IF(SER_hh_tes!G21=0,0,1000000/0.086*SER_hh_tes!G21/SER_hh_num!G21)</f>
        <v>2967.2000576624323</v>
      </c>
      <c r="H21" s="100">
        <f>IF(SER_hh_tes!H21=0,0,1000000/0.086*SER_hh_tes!H21/SER_hh_num!H21)</f>
        <v>3035.8552733971414</v>
      </c>
      <c r="I21" s="100">
        <f>IF(SER_hh_tes!I21=0,0,1000000/0.086*SER_hh_tes!I21/SER_hh_num!I21)</f>
        <v>2687.8686499284277</v>
      </c>
      <c r="J21" s="100">
        <f>IF(SER_hh_tes!J21=0,0,1000000/0.086*SER_hh_tes!J21/SER_hh_num!J21)</f>
        <v>2574.0886234958298</v>
      </c>
      <c r="K21" s="100">
        <f>IF(SER_hh_tes!K21=0,0,1000000/0.086*SER_hh_tes!K21/SER_hh_num!K21)</f>
        <v>2566.6359426516269</v>
      </c>
      <c r="L21" s="100">
        <f>IF(SER_hh_tes!L21=0,0,1000000/0.086*SER_hh_tes!L21/SER_hh_num!L21)</f>
        <v>2707.5209125381621</v>
      </c>
      <c r="M21" s="100">
        <f>IF(SER_hh_tes!M21=0,0,1000000/0.086*SER_hh_tes!M21/SER_hh_num!M21)</f>
        <v>2647.4948336966354</v>
      </c>
      <c r="N21" s="100">
        <f>IF(SER_hh_tes!N21=0,0,1000000/0.086*SER_hh_tes!N21/SER_hh_num!N21)</f>
        <v>2682.7080830529931</v>
      </c>
      <c r="O21" s="100">
        <f>IF(SER_hh_tes!O21=0,0,1000000/0.086*SER_hh_tes!O21/SER_hh_num!O21)</f>
        <v>2693.9775839418062</v>
      </c>
      <c r="P21" s="100">
        <f>IF(SER_hh_tes!P21=0,0,1000000/0.086*SER_hh_tes!P21/SER_hh_num!P21)</f>
        <v>2647.6774896621546</v>
      </c>
      <c r="Q21" s="100">
        <f>IF(SER_hh_tes!Q21=0,0,1000000/0.086*SER_hh_tes!Q21/SER_hh_num!Q21)</f>
        <v>2648.6076262849824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4974.3575335745036</v>
      </c>
      <c r="C22" s="100">
        <f>IF(SER_hh_tes!C22=0,0,1000000/0.086*SER_hh_tes!C22/SER_hh_num!C22)</f>
        <v>5098.2714780171418</v>
      </c>
      <c r="D22" s="100">
        <f>IF(SER_hh_tes!D22=0,0,1000000/0.086*SER_hh_tes!D22/SER_hh_num!D22)</f>
        <v>5220.8873940233971</v>
      </c>
      <c r="E22" s="100">
        <f>IF(SER_hh_tes!E22=0,0,1000000/0.086*SER_hh_tes!E22/SER_hh_num!E22)</f>
        <v>5365.5734292895513</v>
      </c>
      <c r="F22" s="100">
        <f>IF(SER_hh_tes!F22=0,0,1000000/0.086*SER_hh_tes!F22/SER_hh_num!F22)</f>
        <v>5463.3552800892712</v>
      </c>
      <c r="G22" s="100">
        <f>IF(SER_hh_tes!G22=0,0,1000000/0.086*SER_hh_tes!G22/SER_hh_num!G22)</f>
        <v>3133.4012835521785</v>
      </c>
      <c r="H22" s="100">
        <f>IF(SER_hh_tes!H22=0,0,1000000/0.086*SER_hh_tes!H22/SER_hh_num!H22)</f>
        <v>3536.7910094379217</v>
      </c>
      <c r="I22" s="100">
        <f>IF(SER_hh_tes!I22=0,0,1000000/0.086*SER_hh_tes!I22/SER_hh_num!I22)</f>
        <v>3014.5459925629802</v>
      </c>
      <c r="J22" s="100">
        <f>IF(SER_hh_tes!J22=0,0,1000000/0.086*SER_hh_tes!J22/SER_hh_num!J22)</f>
        <v>2904.8703829290935</v>
      </c>
      <c r="K22" s="100">
        <f>IF(SER_hh_tes!K22=0,0,1000000/0.086*SER_hh_tes!K22/SER_hh_num!K22)</f>
        <v>2944.4906856248667</v>
      </c>
      <c r="L22" s="100">
        <f>IF(SER_hh_tes!L22=0,0,1000000/0.086*SER_hh_tes!L22/SER_hh_num!L22)</f>
        <v>2971.2834262382644</v>
      </c>
      <c r="M22" s="100">
        <f>IF(SER_hh_tes!M22=0,0,1000000/0.086*SER_hh_tes!M22/SER_hh_num!M22)</f>
        <v>2952.5375615241119</v>
      </c>
      <c r="N22" s="100">
        <f>IF(SER_hh_tes!N22=0,0,1000000/0.086*SER_hh_tes!N22/SER_hh_num!N22)</f>
        <v>2943.8071814286413</v>
      </c>
      <c r="O22" s="100">
        <f>IF(SER_hh_tes!O22=0,0,1000000/0.086*SER_hh_tes!O22/SER_hh_num!O22)</f>
        <v>2908.213169533009</v>
      </c>
      <c r="P22" s="100">
        <f>IF(SER_hh_tes!P22=0,0,1000000/0.086*SER_hh_tes!P22/SER_hh_num!P22)</f>
        <v>2817.0564859885344</v>
      </c>
      <c r="Q22" s="100">
        <f>IF(SER_hh_tes!Q22=0,0,1000000/0.086*SER_hh_tes!Q22/SER_hh_num!Q22)</f>
        <v>2769.7930366046076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0</v>
      </c>
      <c r="C23" s="100">
        <f>IF(SER_hh_tes!C23=0,0,1000000/0.086*SER_hh_tes!C23/SER_hh_num!C23)</f>
        <v>0</v>
      </c>
      <c r="D23" s="100">
        <f>IF(SER_hh_tes!D23=0,0,1000000/0.086*SER_hh_tes!D23/SER_hh_num!D23)</f>
        <v>0</v>
      </c>
      <c r="E23" s="100">
        <f>IF(SER_hh_tes!E23=0,0,1000000/0.086*SER_hh_tes!E23/SER_hh_num!E23)</f>
        <v>0</v>
      </c>
      <c r="F23" s="100">
        <f>IF(SER_hh_tes!F23=0,0,1000000/0.086*SER_hh_tes!F23/SER_hh_num!F23)</f>
        <v>0</v>
      </c>
      <c r="G23" s="100">
        <f>IF(SER_hh_tes!G23=0,0,1000000/0.086*SER_hh_tes!G23/SER_hh_num!G23)</f>
        <v>0</v>
      </c>
      <c r="H23" s="100">
        <f>IF(SER_hh_tes!H23=0,0,1000000/0.086*SER_hh_tes!H23/SER_hh_num!H23)</f>
        <v>0</v>
      </c>
      <c r="I23" s="100">
        <f>IF(SER_hh_tes!I23=0,0,1000000/0.086*SER_hh_tes!I23/SER_hh_num!I23)</f>
        <v>0</v>
      </c>
      <c r="J23" s="100">
        <f>IF(SER_hh_tes!J23=0,0,1000000/0.086*SER_hh_tes!J23/SER_hh_num!J23)</f>
        <v>0</v>
      </c>
      <c r="K23" s="100">
        <f>IF(SER_hh_tes!K23=0,0,1000000/0.086*SER_hh_tes!K23/SER_hh_num!K23)</f>
        <v>0</v>
      </c>
      <c r="L23" s="100">
        <f>IF(SER_hh_tes!L23=0,0,1000000/0.086*SER_hh_tes!L23/SER_hh_num!L23)</f>
        <v>0</v>
      </c>
      <c r="M23" s="100">
        <f>IF(SER_hh_tes!M23=0,0,1000000/0.086*SER_hh_tes!M23/SER_hh_num!M23)</f>
        <v>0</v>
      </c>
      <c r="N23" s="100">
        <f>IF(SER_hh_tes!N23=0,0,1000000/0.086*SER_hh_tes!N23/SER_hh_num!N23)</f>
        <v>0</v>
      </c>
      <c r="O23" s="100">
        <f>IF(SER_hh_tes!O23=0,0,1000000/0.086*SER_hh_tes!O23/SER_hh_num!O23)</f>
        <v>0</v>
      </c>
      <c r="P23" s="100">
        <f>IF(SER_hh_tes!P23=0,0,1000000/0.086*SER_hh_tes!P23/SER_hh_num!P23)</f>
        <v>0</v>
      </c>
      <c r="Q23" s="100">
        <f>IF(SER_hh_tes!Q23=0,0,1000000/0.086*SER_hh_tes!Q23/SER_hh_num!Q23)</f>
        <v>0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0</v>
      </c>
      <c r="C25" s="100">
        <f>IF(SER_hh_tes!C25=0,0,1000000/0.086*SER_hh_tes!C25/SER_hh_num!C25)</f>
        <v>0</v>
      </c>
      <c r="D25" s="100">
        <f>IF(SER_hh_tes!D25=0,0,1000000/0.086*SER_hh_tes!D25/SER_hh_num!D25)</f>
        <v>0</v>
      </c>
      <c r="E25" s="100">
        <f>IF(SER_hh_tes!E25=0,0,1000000/0.086*SER_hh_tes!E25/SER_hh_num!E25)</f>
        <v>0</v>
      </c>
      <c r="F25" s="100">
        <f>IF(SER_hh_tes!F25=0,0,1000000/0.086*SER_hh_tes!F25/SER_hh_num!F25)</f>
        <v>0</v>
      </c>
      <c r="G25" s="100">
        <f>IF(SER_hh_tes!G25=0,0,1000000/0.086*SER_hh_tes!G25/SER_hh_num!G25)</f>
        <v>0</v>
      </c>
      <c r="H25" s="100">
        <f>IF(SER_hh_tes!H25=0,0,1000000/0.086*SER_hh_tes!H25/SER_hh_num!H25)</f>
        <v>0</v>
      </c>
      <c r="I25" s="100">
        <f>IF(SER_hh_tes!I25=0,0,1000000/0.086*SER_hh_tes!I25/SER_hh_num!I25)</f>
        <v>0</v>
      </c>
      <c r="J25" s="100">
        <f>IF(SER_hh_tes!J25=0,0,1000000/0.086*SER_hh_tes!J25/SER_hh_num!J25)</f>
        <v>0</v>
      </c>
      <c r="K25" s="100">
        <f>IF(SER_hh_tes!K25=0,0,1000000/0.086*SER_hh_tes!K25/SER_hh_num!K25)</f>
        <v>0</v>
      </c>
      <c r="L25" s="100">
        <f>IF(SER_hh_tes!L25=0,0,1000000/0.086*SER_hh_tes!L25/SER_hh_num!L25)</f>
        <v>0</v>
      </c>
      <c r="M25" s="100">
        <f>IF(SER_hh_tes!M25=0,0,1000000/0.086*SER_hh_tes!M25/SER_hh_num!M25)</f>
        <v>0</v>
      </c>
      <c r="N25" s="100">
        <f>IF(SER_hh_tes!N25=0,0,1000000/0.086*SER_hh_tes!N25/SER_hh_num!N25)</f>
        <v>0</v>
      </c>
      <c r="O25" s="100">
        <f>IF(SER_hh_tes!O25=0,0,1000000/0.086*SER_hh_tes!O25/SER_hh_num!O25)</f>
        <v>0</v>
      </c>
      <c r="P25" s="100">
        <f>IF(SER_hh_tes!P25=0,0,1000000/0.086*SER_hh_tes!P25/SER_hh_num!P25)</f>
        <v>0</v>
      </c>
      <c r="Q25" s="100">
        <f>IF(SER_hh_tes!Q25=0,0,1000000/0.086*SER_hh_tes!Q25/SER_hh_num!Q25)</f>
        <v>0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4937.7060020377976</v>
      </c>
      <c r="C26" s="22">
        <f>IF(SER_hh_tes!C26=0,0,1000000/0.086*SER_hh_tes!C26/SER_hh_num!C26)</f>
        <v>5077.4082845694502</v>
      </c>
      <c r="D26" s="22">
        <f>IF(SER_hh_tes!D26=0,0,1000000/0.086*SER_hh_tes!D26/SER_hh_num!D26)</f>
        <v>5144.9126109283279</v>
      </c>
      <c r="E26" s="22">
        <f>IF(SER_hh_tes!E26=0,0,1000000/0.086*SER_hh_tes!E26/SER_hh_num!E26)</f>
        <v>5228.2011867422643</v>
      </c>
      <c r="F26" s="22">
        <f>IF(SER_hh_tes!F26=0,0,1000000/0.086*SER_hh_tes!F26/SER_hh_num!F26)</f>
        <v>5307.6591700084355</v>
      </c>
      <c r="G26" s="22">
        <f>IF(SER_hh_tes!G26=0,0,1000000/0.086*SER_hh_tes!G26/SER_hh_num!G26)</f>
        <v>2653.9006553073332</v>
      </c>
      <c r="H26" s="22">
        <f>IF(SER_hh_tes!H26=0,0,1000000/0.086*SER_hh_tes!H26/SER_hh_num!H26)</f>
        <v>4020.7776727532182</v>
      </c>
      <c r="I26" s="22">
        <f>IF(SER_hh_tes!I26=0,0,1000000/0.086*SER_hh_tes!I26/SER_hh_num!I26)</f>
        <v>2975.0730641962882</v>
      </c>
      <c r="J26" s="22">
        <f>IF(SER_hh_tes!J26=0,0,1000000/0.086*SER_hh_tes!J26/SER_hh_num!J26)</f>
        <v>2844.6446747362033</v>
      </c>
      <c r="K26" s="22">
        <f>IF(SER_hh_tes!K26=0,0,1000000/0.086*SER_hh_tes!K26/SER_hh_num!K26)</f>
        <v>3386.9222899418592</v>
      </c>
      <c r="L26" s="22">
        <f>IF(SER_hh_tes!L26=0,0,1000000/0.086*SER_hh_tes!L26/SER_hh_num!L26)</f>
        <v>2593.6653312366493</v>
      </c>
      <c r="M26" s="22">
        <f>IF(SER_hh_tes!M26=0,0,1000000/0.086*SER_hh_tes!M26/SER_hh_num!M26)</f>
        <v>2931.4311622533946</v>
      </c>
      <c r="N26" s="22">
        <f>IF(SER_hh_tes!N26=0,0,1000000/0.086*SER_hh_tes!N26/SER_hh_num!N26)</f>
        <v>2959.0270953570689</v>
      </c>
      <c r="O26" s="22">
        <f>IF(SER_hh_tes!O26=0,0,1000000/0.086*SER_hh_tes!O26/SER_hh_num!O26)</f>
        <v>2951.5305625121159</v>
      </c>
      <c r="P26" s="22">
        <f>IF(SER_hh_tes!P26=0,0,1000000/0.086*SER_hh_tes!P26/SER_hh_num!P26)</f>
        <v>2846.4122231357301</v>
      </c>
      <c r="Q26" s="22">
        <f>IF(SER_hh_tes!Q26=0,0,1000000/0.086*SER_hh_tes!Q26/SER_hh_num!Q26)</f>
        <v>2811.9061750680066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2542.5384994374531</v>
      </c>
      <c r="H27" s="116">
        <f>IF(SER_hh_tes!H27=0,0,1000000/0.086*SER_hh_tes!H27/SER_hh_num!H19)</f>
        <v>2581.5569750030991</v>
      </c>
      <c r="I27" s="116">
        <f>IF(SER_hh_tes!I27=0,0,1000000/0.086*SER_hh_tes!I27/SER_hh_num!I19)</f>
        <v>3129.9831964355872</v>
      </c>
      <c r="J27" s="116">
        <f>IF(SER_hh_tes!J27=0,0,1000000/0.086*SER_hh_tes!J27/SER_hh_num!J19)</f>
        <v>3268.2327863411001</v>
      </c>
      <c r="K27" s="116">
        <f>IF(SER_hh_tes!K27=0,0,1000000/0.086*SER_hh_tes!K27/SER_hh_num!K19)</f>
        <v>3258.2063927502277</v>
      </c>
      <c r="L27" s="116">
        <f>IF(SER_hh_tes!L27=0,0,1000000/0.086*SER_hh_tes!L27/SER_hh_num!L19)</f>
        <v>3323.1288928489016</v>
      </c>
      <c r="M27" s="116">
        <f>IF(SER_hh_tes!M27=0,0,1000000/0.086*SER_hh_tes!M27/SER_hh_num!M19)</f>
        <v>3350.6117885329368</v>
      </c>
      <c r="N27" s="116">
        <f>IF(SER_hh_tes!N27=0,0,1000000/0.086*SER_hh_tes!N27/SER_hh_num!N19)</f>
        <v>3365.632900427333</v>
      </c>
      <c r="O27" s="116">
        <f>IF(SER_hh_tes!O27=0,0,1000000/0.086*SER_hh_tes!O27/SER_hh_num!O19)</f>
        <v>3430.2293949100954</v>
      </c>
      <c r="P27" s="116">
        <f>IF(SER_hh_tes!P27=0,0,1000000/0.086*SER_hh_tes!P27/SER_hh_num!P19)</f>
        <v>3516.1574818263875</v>
      </c>
      <c r="Q27" s="116">
        <f>IF(SER_hh_tes!Q27=0,0,1000000/0.086*SER_hh_tes!Q27/SER_hh_num!Q19)</f>
        <v>3598.5458564370947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4841.6056212500553</v>
      </c>
      <c r="H28" s="117">
        <f>IF(SER_hh_tes!H27=0,0,1000000/0.086*SER_hh_tes!H27/SER_hh_num!H27)</f>
        <v>4989.4745349510295</v>
      </c>
      <c r="I28" s="117">
        <f>IF(SER_hh_tes!I27=0,0,1000000/0.086*SER_hh_tes!I27/SER_hh_num!I27)</f>
        <v>5178.481097230846</v>
      </c>
      <c r="J28" s="117">
        <f>IF(SER_hh_tes!J27=0,0,1000000/0.086*SER_hh_tes!J27/SER_hh_num!J27)</f>
        <v>5202.8518725862368</v>
      </c>
      <c r="K28" s="117">
        <f>IF(SER_hh_tes!K27=0,0,1000000/0.086*SER_hh_tes!K27/SER_hh_num!K27)</f>
        <v>5236.7556056757185</v>
      </c>
      <c r="L28" s="117">
        <f>IF(SER_hh_tes!L27=0,0,1000000/0.086*SER_hh_tes!L27/SER_hh_num!L27)</f>
        <v>5333.9964923696798</v>
      </c>
      <c r="M28" s="117">
        <f>IF(SER_hh_tes!M27=0,0,1000000/0.086*SER_hh_tes!M27/SER_hh_num!M27)</f>
        <v>5357.6218381505096</v>
      </c>
      <c r="N28" s="117">
        <f>IF(SER_hh_tes!N27=0,0,1000000/0.086*SER_hh_tes!N27/SER_hh_num!N27)</f>
        <v>5398.8332933269448</v>
      </c>
      <c r="O28" s="117">
        <f>IF(SER_hh_tes!O27=0,0,1000000/0.086*SER_hh_tes!O27/SER_hh_num!O27)</f>
        <v>5462.4278722883555</v>
      </c>
      <c r="P28" s="117">
        <f>IF(SER_hh_tes!P27=0,0,1000000/0.086*SER_hh_tes!P27/SER_hh_num!P27)</f>
        <v>5409.1942420900605</v>
      </c>
      <c r="Q28" s="117">
        <f>IF(SER_hh_tes!Q27=0,0,1000000/0.086*SER_hh_tes!Q27/SER_hh_num!Q27)</f>
        <v>5196.345264063486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6219.1362247301458</v>
      </c>
      <c r="C29" s="101">
        <f>IF(SER_hh_tes!C29=0,0,1000000/0.086*SER_hh_tes!C29/SER_hh_num!C29)</f>
        <v>6244.1285446750489</v>
      </c>
      <c r="D29" s="101">
        <f>IF(SER_hh_tes!D29=0,0,1000000/0.086*SER_hh_tes!D29/SER_hh_num!D29)</f>
        <v>6270.2651500545362</v>
      </c>
      <c r="E29" s="101">
        <f>IF(SER_hh_tes!E29=0,0,1000000/0.086*SER_hh_tes!E29/SER_hh_num!E29)</f>
        <v>6193.9591284822591</v>
      </c>
      <c r="F29" s="101">
        <f>IF(SER_hh_tes!F29=0,0,1000000/0.086*SER_hh_tes!F29/SER_hh_num!F29)</f>
        <v>6297.4074635272937</v>
      </c>
      <c r="G29" s="101">
        <f>IF(SER_hh_tes!G29=0,0,1000000/0.086*SER_hh_tes!G29/SER_hh_num!G29)</f>
        <v>6471.827511612647</v>
      </c>
      <c r="H29" s="101">
        <f>IF(SER_hh_tes!H29=0,0,1000000/0.086*SER_hh_tes!H29/SER_hh_num!H29)</f>
        <v>6587.3529644526416</v>
      </c>
      <c r="I29" s="101">
        <f>IF(SER_hh_tes!I29=0,0,1000000/0.086*SER_hh_tes!I29/SER_hh_num!I29)</f>
        <v>6592.5923180733262</v>
      </c>
      <c r="J29" s="101">
        <f>IF(SER_hh_tes!J29=0,0,1000000/0.086*SER_hh_tes!J29/SER_hh_num!J29)</f>
        <v>6537.3397539937705</v>
      </c>
      <c r="K29" s="101">
        <f>IF(SER_hh_tes!K29=0,0,1000000/0.086*SER_hh_tes!K29/SER_hh_num!K29)</f>
        <v>6601.0312001016673</v>
      </c>
      <c r="L29" s="101">
        <f>IF(SER_hh_tes!L29=0,0,1000000/0.086*SER_hh_tes!L29/SER_hh_num!L29)</f>
        <v>6636.9247668891039</v>
      </c>
      <c r="M29" s="101">
        <f>IF(SER_hh_tes!M29=0,0,1000000/0.086*SER_hh_tes!M29/SER_hh_num!M29)</f>
        <v>6620.4833097042383</v>
      </c>
      <c r="N29" s="101">
        <f>IF(SER_hh_tes!N29=0,0,1000000/0.086*SER_hh_tes!N29/SER_hh_num!N29)</f>
        <v>6653.6212199954607</v>
      </c>
      <c r="O29" s="101">
        <f>IF(SER_hh_tes!O29=0,0,1000000/0.086*SER_hh_tes!O29/SER_hh_num!O29)</f>
        <v>6916.961714561724</v>
      </c>
      <c r="P29" s="101">
        <f>IF(SER_hh_tes!P29=0,0,1000000/0.086*SER_hh_tes!P29/SER_hh_num!P29)</f>
        <v>6975.3957988978727</v>
      </c>
      <c r="Q29" s="101">
        <f>IF(SER_hh_tes!Q29=0,0,1000000/0.086*SER_hh_tes!Q29/SER_hh_num!Q29)</f>
        <v>6901.4513199808634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6219.0355236545256</v>
      </c>
      <c r="C30" s="100">
        <f>IF(SER_hh_tes!C30=0,0,1000000/0.086*SER_hh_tes!C30/SER_hh_num!C30)</f>
        <v>6090.5896239508529</v>
      </c>
      <c r="D30" s="100">
        <f>IF(SER_hh_tes!D30=0,0,1000000/0.086*SER_hh_tes!D30/SER_hh_num!D30)</f>
        <v>5965.472479811946</v>
      </c>
      <c r="E30" s="100">
        <f>IF(SER_hh_tes!E30=0,0,1000000/0.086*SER_hh_tes!E30/SER_hh_num!E30)</f>
        <v>6223.35404959077</v>
      </c>
      <c r="F30" s="100">
        <f>IF(SER_hh_tes!F30=0,0,1000000/0.086*SER_hh_tes!F30/SER_hh_num!F30)</f>
        <v>6317.0802618325279</v>
      </c>
      <c r="G30" s="100">
        <f>IF(SER_hh_tes!G30=0,0,1000000/0.086*SER_hh_tes!G30/SER_hh_num!G30)</f>
        <v>6481.8244896050874</v>
      </c>
      <c r="H30" s="100">
        <f>IF(SER_hh_tes!H30=0,0,1000000/0.086*SER_hh_tes!H30/SER_hh_num!H30)</f>
        <v>6593.5101001654521</v>
      </c>
      <c r="I30" s="100">
        <f>IF(SER_hh_tes!I30=0,0,1000000/0.086*SER_hh_tes!I30/SER_hh_num!I30)</f>
        <v>6619.6982879754469</v>
      </c>
      <c r="J30" s="100">
        <f>IF(SER_hh_tes!J30=0,0,1000000/0.086*SER_hh_tes!J30/SER_hh_num!J30)</f>
        <v>7992.2902316031132</v>
      </c>
      <c r="K30" s="100">
        <f>IF(SER_hh_tes!K30=0,0,1000000/0.086*SER_hh_tes!K30/SER_hh_num!K30)</f>
        <v>6699.7130410880154</v>
      </c>
      <c r="L30" s="100">
        <f>IF(SER_hh_tes!L30=0,0,1000000/0.086*SER_hh_tes!L30/SER_hh_num!L30)</f>
        <v>6082.330488947001</v>
      </c>
      <c r="M30" s="100">
        <f>IF(SER_hh_tes!M30=0,0,1000000/0.086*SER_hh_tes!M30/SER_hh_num!M30)</f>
        <v>6704.8724381474713</v>
      </c>
      <c r="N30" s="100">
        <f>IF(SER_hh_tes!N30=0,0,1000000/0.086*SER_hh_tes!N30/SER_hh_num!N30)</f>
        <v>6728.5357393107251</v>
      </c>
      <c r="O30" s="100">
        <f>IF(SER_hh_tes!O30=0,0,1000000/0.086*SER_hh_tes!O30/SER_hh_num!O30)</f>
        <v>6891.0031628855086</v>
      </c>
      <c r="P30" s="100">
        <f>IF(SER_hh_tes!P30=0,0,1000000/0.086*SER_hh_tes!P30/SER_hh_num!P30)</f>
        <v>6954.2073823301662</v>
      </c>
      <c r="Q30" s="100">
        <f>IF(SER_hh_tes!Q30=0,0,1000000/0.086*SER_hh_tes!Q30/SER_hh_num!Q30)</f>
        <v>6865.1305422033247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0</v>
      </c>
      <c r="C31" s="100">
        <f>IF(SER_hh_tes!C31=0,0,1000000/0.086*SER_hh_tes!C31/SER_hh_num!C31)</f>
        <v>0</v>
      </c>
      <c r="D31" s="100">
        <f>IF(SER_hh_tes!D31=0,0,1000000/0.086*SER_hh_tes!D31/SER_hh_num!D31)</f>
        <v>0</v>
      </c>
      <c r="E31" s="100">
        <f>IF(SER_hh_tes!E31=0,0,1000000/0.086*SER_hh_tes!E31/SER_hh_num!E31)</f>
        <v>0</v>
      </c>
      <c r="F31" s="100">
        <f>IF(SER_hh_tes!F31=0,0,1000000/0.086*SER_hh_tes!F31/SER_hh_num!F31)</f>
        <v>0</v>
      </c>
      <c r="G31" s="100">
        <f>IF(SER_hh_tes!G31=0,0,1000000/0.086*SER_hh_tes!G31/SER_hh_num!G31)</f>
        <v>0</v>
      </c>
      <c r="H31" s="100">
        <f>IF(SER_hh_tes!H31=0,0,1000000/0.086*SER_hh_tes!H31/SER_hh_num!H31)</f>
        <v>0</v>
      </c>
      <c r="I31" s="100">
        <f>IF(SER_hh_tes!I31=0,0,1000000/0.086*SER_hh_tes!I31/SER_hh_num!I31)</f>
        <v>0</v>
      </c>
      <c r="J31" s="100">
        <f>IF(SER_hh_tes!J31=0,0,1000000/0.086*SER_hh_tes!J31/SER_hh_num!J31)</f>
        <v>0</v>
      </c>
      <c r="K31" s="100">
        <f>IF(SER_hh_tes!K31=0,0,1000000/0.086*SER_hh_tes!K31/SER_hh_num!K31)</f>
        <v>0</v>
      </c>
      <c r="L31" s="100">
        <f>IF(SER_hh_tes!L31=0,0,1000000/0.086*SER_hh_tes!L31/SER_hh_num!L31)</f>
        <v>0</v>
      </c>
      <c r="M31" s="100">
        <f>IF(SER_hh_tes!M31=0,0,1000000/0.086*SER_hh_tes!M31/SER_hh_num!M31)</f>
        <v>0</v>
      </c>
      <c r="N31" s="100">
        <f>IF(SER_hh_tes!N31=0,0,1000000/0.086*SER_hh_tes!N31/SER_hh_num!N31)</f>
        <v>0</v>
      </c>
      <c r="O31" s="100">
        <f>IF(SER_hh_tes!O31=0,0,1000000/0.086*SER_hh_tes!O31/SER_hh_num!O31)</f>
        <v>0</v>
      </c>
      <c r="P31" s="100">
        <f>IF(SER_hh_tes!P31=0,0,1000000/0.086*SER_hh_tes!P31/SER_hh_num!P31)</f>
        <v>0</v>
      </c>
      <c r="Q31" s="100">
        <f>IF(SER_hh_tes!Q31=0,0,1000000/0.086*SER_hh_tes!Q31/SER_hh_num!Q31)</f>
        <v>0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6821.2318291287711</v>
      </c>
      <c r="I32" s="100">
        <f>IF(SER_hh_tes!I32=0,0,1000000/0.086*SER_hh_tes!I32/SER_hh_num!I32)</f>
        <v>6793.2037443180352</v>
      </c>
      <c r="J32" s="100">
        <f>IF(SER_hh_tes!J32=0,0,1000000/0.086*SER_hh_tes!J32/SER_hh_num!J32)</f>
        <v>6688.8496766681637</v>
      </c>
      <c r="K32" s="100">
        <f>IF(SER_hh_tes!K32=0,0,1000000/0.086*SER_hh_tes!K32/SER_hh_num!K32)</f>
        <v>6045.4607209684327</v>
      </c>
      <c r="L32" s="100">
        <f>IF(SER_hh_tes!L32=0,0,1000000/0.086*SER_hh_tes!L32/SER_hh_num!L32)</f>
        <v>6258.5332109097908</v>
      </c>
      <c r="M32" s="100">
        <f>IF(SER_hh_tes!M32=0,0,1000000/0.086*SER_hh_tes!M32/SER_hh_num!M32)</f>
        <v>6514.0547774746692</v>
      </c>
      <c r="N32" s="100">
        <f>IF(SER_hh_tes!N32=0,0,1000000/0.086*SER_hh_tes!N32/SER_hh_num!N32)</f>
        <v>6626.7879114777143</v>
      </c>
      <c r="O32" s="100">
        <f>IF(SER_hh_tes!O32=0,0,1000000/0.086*SER_hh_tes!O32/SER_hh_num!O32)</f>
        <v>6767.3656210425797</v>
      </c>
      <c r="P32" s="100">
        <f>IF(SER_hh_tes!P32=0,0,1000000/0.086*SER_hh_tes!P32/SER_hh_num!P32)</f>
        <v>6823.4837132463026</v>
      </c>
      <c r="Q32" s="100">
        <f>IF(SER_hh_tes!Q32=0,0,1000000/0.086*SER_hh_tes!Q32/SER_hh_num!Q32)</f>
        <v>6763.046065600377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6219.178309506663</v>
      </c>
      <c r="C33" s="18">
        <f>IF(SER_hh_tes!C33=0,0,1000000/0.086*SER_hh_tes!C33/SER_hh_num!C33)</f>
        <v>6308.7090445201029</v>
      </c>
      <c r="D33" s="18">
        <f>IF(SER_hh_tes!D33=0,0,1000000/0.086*SER_hh_tes!D33/SER_hh_num!D33)</f>
        <v>6400.0417386366016</v>
      </c>
      <c r="E33" s="18">
        <f>IF(SER_hh_tes!E33=0,0,1000000/0.086*SER_hh_tes!E33/SER_hh_num!E33)</f>
        <v>6180.4439345622477</v>
      </c>
      <c r="F33" s="18">
        <f>IF(SER_hh_tes!F33=0,0,1000000/0.086*SER_hh_tes!F33/SER_hh_num!F33)</f>
        <v>6289.8237585191864</v>
      </c>
      <c r="G33" s="18">
        <f>IF(SER_hh_tes!G33=0,0,1000000/0.086*SER_hh_tes!G33/SER_hh_num!G33)</f>
        <v>6468.8585744533211</v>
      </c>
      <c r="H33" s="18">
        <f>IF(SER_hh_tes!H33=0,0,1000000/0.086*SER_hh_tes!H33/SER_hh_num!H33)</f>
        <v>6561.5584008746746</v>
      </c>
      <c r="I33" s="18">
        <f>IF(SER_hh_tes!I33=0,0,1000000/0.086*SER_hh_tes!I33/SER_hh_num!I33)</f>
        <v>6556.9258609541657</v>
      </c>
      <c r="J33" s="18">
        <f>IF(SER_hh_tes!J33=0,0,1000000/0.086*SER_hh_tes!J33/SER_hh_num!J33)</f>
        <v>6206.6374123817768</v>
      </c>
      <c r="K33" s="18">
        <f>IF(SER_hh_tes!K33=0,0,1000000/0.086*SER_hh_tes!K33/SER_hh_num!K33)</f>
        <v>6652.7384310397974</v>
      </c>
      <c r="L33" s="18">
        <f>IF(SER_hh_tes!L33=0,0,1000000/0.086*SER_hh_tes!L33/SER_hh_num!L33)</f>
        <v>6793.2286902720243</v>
      </c>
      <c r="M33" s="18">
        <f>IF(SER_hh_tes!M33=0,0,1000000/0.086*SER_hh_tes!M33/SER_hh_num!M33)</f>
        <v>6612.6948151024853</v>
      </c>
      <c r="N33" s="18">
        <f>IF(SER_hh_tes!N33=0,0,1000000/0.086*SER_hh_tes!N33/SER_hh_num!N33)</f>
        <v>6637.7536689474709</v>
      </c>
      <c r="O33" s="18">
        <f>IF(SER_hh_tes!O33=0,0,1000000/0.086*SER_hh_tes!O33/SER_hh_num!O33)</f>
        <v>6937.889873556971</v>
      </c>
      <c r="P33" s="18">
        <f>IF(SER_hh_tes!P33=0,0,1000000/0.086*SER_hh_tes!P33/SER_hh_num!P33)</f>
        <v>6994.9370036141736</v>
      </c>
      <c r="Q33" s="18">
        <f>IF(SER_hh_tes!Q33=0,0,1000000/0.086*SER_hh_tes!Q33/SER_hh_num!Q33)</f>
        <v>6928.6192896130788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4883.7418849945807</v>
      </c>
      <c r="C3" s="106">
        <f>IF(SER_hh_emi!C3=0,0,1000000*SER_hh_emi!C3/SER_hh_num!C3)</f>
        <v>4821.3302738648226</v>
      </c>
      <c r="D3" s="106">
        <f>IF(SER_hh_emi!D3=0,0,1000000*SER_hh_emi!D3/SER_hh_num!D3)</f>
        <v>4654.9050849152736</v>
      </c>
      <c r="E3" s="106">
        <f>IF(SER_hh_emi!E3=0,0,1000000*SER_hh_emi!E3/SER_hh_num!E3)</f>
        <v>4777.1153607436027</v>
      </c>
      <c r="F3" s="106">
        <f>IF(SER_hh_emi!F3=0,0,1000000*SER_hh_emi!F3/SER_hh_num!F3)</f>
        <v>4321.022874452362</v>
      </c>
      <c r="G3" s="106">
        <f>IF(SER_hh_emi!G3=0,0,1000000*SER_hh_emi!G3/SER_hh_num!G3)</f>
        <v>4036.2610450182638</v>
      </c>
      <c r="H3" s="106">
        <f>IF(SER_hh_emi!H3=0,0,1000000*SER_hh_emi!H3/SER_hh_num!H3)</f>
        <v>4157.5117682014634</v>
      </c>
      <c r="I3" s="106">
        <f>IF(SER_hh_emi!I3=0,0,1000000*SER_hh_emi!I3/SER_hh_num!I3)</f>
        <v>4169.2452698582983</v>
      </c>
      <c r="J3" s="106">
        <f>IF(SER_hh_emi!J3=0,0,1000000*SER_hh_emi!J3/SER_hh_num!J3)</f>
        <v>5124.0333217106599</v>
      </c>
      <c r="K3" s="106">
        <f>IF(SER_hh_emi!K3=0,0,1000000*SER_hh_emi!K3/SER_hh_num!K3)</f>
        <v>3930.0877182241834</v>
      </c>
      <c r="L3" s="106">
        <f>IF(SER_hh_emi!L3=0,0,1000000*SER_hh_emi!L3/SER_hh_num!L3)</f>
        <v>4204.213743733525</v>
      </c>
      <c r="M3" s="106">
        <f>IF(SER_hh_emi!M3=0,0,1000000*SER_hh_emi!M3/SER_hh_num!M3)</f>
        <v>4003.0827338558156</v>
      </c>
      <c r="N3" s="106">
        <f>IF(SER_hh_emi!N3=0,0,1000000*SER_hh_emi!N3/SER_hh_num!N3)</f>
        <v>3617.1625727785372</v>
      </c>
      <c r="O3" s="106">
        <f>IF(SER_hh_emi!O3=0,0,1000000*SER_hh_emi!O3/SER_hh_num!O3)</f>
        <v>3526.4252537073767</v>
      </c>
      <c r="P3" s="106">
        <f>IF(SER_hh_emi!P3=0,0,1000000*SER_hh_emi!P3/SER_hh_num!P3)</f>
        <v>3479.5323680070765</v>
      </c>
      <c r="Q3" s="106">
        <f>IF(SER_hh_emi!Q3=0,0,1000000*SER_hh_emi!Q3/SER_hh_num!Q3)</f>
        <v>3793.3034996564538</v>
      </c>
    </row>
    <row r="4" spans="1:17" ht="12.95" customHeight="1" x14ac:dyDescent="0.25">
      <c r="A4" s="90" t="s">
        <v>44</v>
      </c>
      <c r="B4" s="101">
        <f>IF(SER_hh_emi!B4=0,0,1000000*SER_hh_emi!B4/SER_hh_num!B4)</f>
        <v>3068.480907141804</v>
      </c>
      <c r="C4" s="101">
        <f>IF(SER_hh_emi!C4=0,0,1000000*SER_hh_emi!C4/SER_hh_num!C4)</f>
        <v>3035.0723692791858</v>
      </c>
      <c r="D4" s="101">
        <f>IF(SER_hh_emi!D4=0,0,1000000*SER_hh_emi!D4/SER_hh_num!D4)</f>
        <v>2857.8219585614902</v>
      </c>
      <c r="E4" s="101">
        <f>IF(SER_hh_emi!E4=0,0,1000000*SER_hh_emi!E4/SER_hh_num!E4)</f>
        <v>2877.277880339383</v>
      </c>
      <c r="F4" s="101">
        <f>IF(SER_hh_emi!F4=0,0,1000000*SER_hh_emi!F4/SER_hh_num!F4)</f>
        <v>2516.5408221860339</v>
      </c>
      <c r="G4" s="101">
        <f>IF(SER_hh_emi!G4=0,0,1000000*SER_hh_emi!G4/SER_hh_num!G4)</f>
        <v>2417.411002388902</v>
      </c>
      <c r="H4" s="101">
        <f>IF(SER_hh_emi!H4=0,0,1000000*SER_hh_emi!H4/SER_hh_num!H4)</f>
        <v>2703.6563558719395</v>
      </c>
      <c r="I4" s="101">
        <f>IF(SER_hh_emi!I4=0,0,1000000*SER_hh_emi!I4/SER_hh_num!I4)</f>
        <v>2756.9474285914048</v>
      </c>
      <c r="J4" s="101">
        <f>IF(SER_hh_emi!J4=0,0,1000000*SER_hh_emi!J4/SER_hh_num!J4)</f>
        <v>3628.9130956210761</v>
      </c>
      <c r="K4" s="101">
        <f>IF(SER_hh_emi!K4=0,0,1000000*SER_hh_emi!K4/SER_hh_num!K4)</f>
        <v>2560.5532686619472</v>
      </c>
      <c r="L4" s="101">
        <f>IF(SER_hh_emi!L4=0,0,1000000*SER_hh_emi!L4/SER_hh_num!L4)</f>
        <v>2874.8555948824487</v>
      </c>
      <c r="M4" s="101">
        <f>IF(SER_hh_emi!M4=0,0,1000000*SER_hh_emi!M4/SER_hh_num!M4)</f>
        <v>2610.6484663444849</v>
      </c>
      <c r="N4" s="101">
        <f>IF(SER_hh_emi!N4=0,0,1000000*SER_hh_emi!N4/SER_hh_num!N4)</f>
        <v>2252.2919720120403</v>
      </c>
      <c r="O4" s="101">
        <f>IF(SER_hh_emi!O4=0,0,1000000*SER_hh_emi!O4/SER_hh_num!O4)</f>
        <v>2339.9657037972752</v>
      </c>
      <c r="P4" s="101">
        <f>IF(SER_hh_emi!P4=0,0,1000000*SER_hh_emi!P4/SER_hh_num!P4)</f>
        <v>2371.9217994256496</v>
      </c>
      <c r="Q4" s="101">
        <f>IF(SER_hh_emi!Q4=0,0,1000000*SER_hh_emi!Q4/SER_hh_num!Q4)</f>
        <v>2583.6061258125715</v>
      </c>
    </row>
    <row r="5" spans="1:17" ht="12" customHeight="1" x14ac:dyDescent="0.25">
      <c r="A5" s="88" t="s">
        <v>38</v>
      </c>
      <c r="B5" s="100">
        <f>IF(SER_hh_emi!B5=0,0,1000000*SER_hh_emi!B5/SER_hh_num!B5)</f>
        <v>0</v>
      </c>
      <c r="C5" s="100">
        <f>IF(SER_hh_emi!C5=0,0,1000000*SER_hh_emi!C5/SER_hh_num!C5)</f>
        <v>0</v>
      </c>
      <c r="D5" s="100">
        <f>IF(SER_hh_emi!D5=0,0,1000000*SER_hh_emi!D5/SER_hh_num!D5)</f>
        <v>0</v>
      </c>
      <c r="E5" s="100">
        <f>IF(SER_hh_emi!E5=0,0,1000000*SER_hh_emi!E5/SER_hh_num!E5)</f>
        <v>0</v>
      </c>
      <c r="F5" s="100">
        <f>IF(SER_hh_emi!F5=0,0,1000000*SER_hh_emi!F5/SER_hh_num!F5)</f>
        <v>0</v>
      </c>
      <c r="G5" s="100">
        <f>IF(SER_hh_emi!G5=0,0,1000000*SER_hh_emi!G5/SER_hh_num!G5)</f>
        <v>0</v>
      </c>
      <c r="H5" s="100">
        <f>IF(SER_hh_emi!H5=0,0,1000000*SER_hh_emi!H5/SER_hh_num!H5)</f>
        <v>0</v>
      </c>
      <c r="I5" s="100">
        <f>IF(SER_hh_emi!I5=0,0,1000000*SER_hh_emi!I5/SER_hh_num!I5)</f>
        <v>0</v>
      </c>
      <c r="J5" s="100">
        <f>IF(SER_hh_emi!J5=0,0,1000000*SER_hh_emi!J5/SER_hh_num!J5)</f>
        <v>0</v>
      </c>
      <c r="K5" s="100">
        <f>IF(SER_hh_emi!K5=0,0,1000000*SER_hh_emi!K5/SER_hh_num!K5)</f>
        <v>0</v>
      </c>
      <c r="L5" s="100">
        <f>IF(SER_hh_emi!L5=0,0,1000000*SER_hh_emi!L5/SER_hh_num!L5)</f>
        <v>0</v>
      </c>
      <c r="M5" s="100">
        <f>IF(SER_hh_emi!M5=0,0,1000000*SER_hh_emi!M5/SER_hh_num!M5)</f>
        <v>0</v>
      </c>
      <c r="N5" s="100">
        <f>IF(SER_hh_emi!N5=0,0,1000000*SER_hh_emi!N5/SER_hh_num!N5)</f>
        <v>0</v>
      </c>
      <c r="O5" s="100">
        <f>IF(SER_hh_emi!O5=0,0,1000000*SER_hh_emi!O5/SER_hh_num!O5)</f>
        <v>0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3921.4953594814028</v>
      </c>
      <c r="C7" s="100">
        <f>IF(SER_hh_emi!C7=0,0,1000000*SER_hh_emi!C7/SER_hh_num!C7)</f>
        <v>5828.49393977418</v>
      </c>
      <c r="D7" s="100">
        <f>IF(SER_hh_emi!D7=0,0,1000000*SER_hh_emi!D7/SER_hh_num!D7)</f>
        <v>6559.6875183874672</v>
      </c>
      <c r="E7" s="100">
        <f>IF(SER_hh_emi!E7=0,0,1000000*SER_hh_emi!E7/SER_hh_num!E7)</f>
        <v>7101.6260534363382</v>
      </c>
      <c r="F7" s="100">
        <f>IF(SER_hh_emi!F7=0,0,1000000*SER_hh_emi!F7/SER_hh_num!F7)</f>
        <v>7160.9039594760161</v>
      </c>
      <c r="G7" s="100">
        <f>IF(SER_hh_emi!G7=0,0,1000000*SER_hh_emi!G7/SER_hh_num!G7)</f>
        <v>8638.2634588773089</v>
      </c>
      <c r="H7" s="100">
        <f>IF(SER_hh_emi!H7=0,0,1000000*SER_hh_emi!H7/SER_hh_num!H7)</f>
        <v>9653.485633582708</v>
      </c>
      <c r="I7" s="100">
        <f>IF(SER_hh_emi!I7=0,0,1000000*SER_hh_emi!I7/SER_hh_num!I7)</f>
        <v>9947.7570258365049</v>
      </c>
      <c r="J7" s="100">
        <f>IF(SER_hh_emi!J7=0,0,1000000*SER_hh_emi!J7/SER_hh_num!J7)</f>
        <v>11948.616010384691</v>
      </c>
      <c r="K7" s="100">
        <f>IF(SER_hh_emi!K7=0,0,1000000*SER_hh_emi!K7/SER_hh_num!K7)</f>
        <v>11422.164991835945</v>
      </c>
      <c r="L7" s="100">
        <f>IF(SER_hh_emi!L7=0,0,1000000*SER_hh_emi!L7/SER_hh_num!L7)</f>
        <v>12183.128873243722</v>
      </c>
      <c r="M7" s="100">
        <f>IF(SER_hh_emi!M7=0,0,1000000*SER_hh_emi!M7/SER_hh_num!M7)</f>
        <v>10834.599503412663</v>
      </c>
      <c r="N7" s="100">
        <f>IF(SER_hh_emi!N7=0,0,1000000*SER_hh_emi!N7/SER_hh_num!N7)</f>
        <v>8118.0771628703515</v>
      </c>
      <c r="O7" s="100">
        <f>IF(SER_hh_emi!O7=0,0,1000000*SER_hh_emi!O7/SER_hh_num!O7)</f>
        <v>4959.8089146401653</v>
      </c>
      <c r="P7" s="100">
        <f>IF(SER_hh_emi!P7=0,0,1000000*SER_hh_emi!P7/SER_hh_num!P7)</f>
        <v>5692.1949030334317</v>
      </c>
      <c r="Q7" s="100">
        <f>IF(SER_hh_emi!Q7=0,0,1000000*SER_hh_emi!Q7/SER_hh_num!Q7)</f>
        <v>7016.4579986488689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0</v>
      </c>
      <c r="C9" s="100">
        <f>IF(SER_hh_emi!C9=0,0,1000000*SER_hh_emi!C9/SER_hh_num!C9)</f>
        <v>0</v>
      </c>
      <c r="D9" s="100">
        <f>IF(SER_hh_emi!D9=0,0,1000000*SER_hh_emi!D9/SER_hh_num!D9)</f>
        <v>0</v>
      </c>
      <c r="E9" s="100">
        <f>IF(SER_hh_emi!E9=0,0,1000000*SER_hh_emi!E9/SER_hh_num!E9)</f>
        <v>0</v>
      </c>
      <c r="F9" s="100">
        <f>IF(SER_hh_emi!F9=0,0,1000000*SER_hh_emi!F9/SER_hh_num!F9)</f>
        <v>0</v>
      </c>
      <c r="G9" s="100">
        <f>IF(SER_hh_emi!G9=0,0,1000000*SER_hh_emi!G9/SER_hh_num!G9)</f>
        <v>0</v>
      </c>
      <c r="H9" s="100">
        <f>IF(SER_hh_emi!H9=0,0,1000000*SER_hh_emi!H9/SER_hh_num!H9)</f>
        <v>0</v>
      </c>
      <c r="I9" s="100">
        <f>IF(SER_hh_emi!I9=0,0,1000000*SER_hh_emi!I9/SER_hh_num!I9)</f>
        <v>0</v>
      </c>
      <c r="J9" s="100">
        <f>IF(SER_hh_emi!J9=0,0,1000000*SER_hh_emi!J9/SER_hh_num!J9)</f>
        <v>0</v>
      </c>
      <c r="K9" s="100">
        <f>IF(SER_hh_emi!K9=0,0,1000000*SER_hh_emi!K9/SER_hh_num!K9)</f>
        <v>0</v>
      </c>
      <c r="L9" s="100">
        <f>IF(SER_hh_emi!L9=0,0,1000000*SER_hh_emi!L9/SER_hh_num!L9)</f>
        <v>0</v>
      </c>
      <c r="M9" s="100">
        <f>IF(SER_hh_emi!M9=0,0,1000000*SER_hh_emi!M9/SER_hh_num!M9)</f>
        <v>0</v>
      </c>
      <c r="N9" s="100">
        <f>IF(SER_hh_emi!N9=0,0,1000000*SER_hh_emi!N9/SER_hh_num!N9)</f>
        <v>0</v>
      </c>
      <c r="O9" s="100">
        <f>IF(SER_hh_emi!O9=0,0,1000000*SER_hh_emi!O9/SER_hh_num!O9)</f>
        <v>0</v>
      </c>
      <c r="P9" s="100">
        <f>IF(SER_hh_emi!P9=0,0,1000000*SER_hh_emi!P9/SER_hh_num!P9)</f>
        <v>0</v>
      </c>
      <c r="Q9" s="100">
        <f>IF(SER_hh_emi!Q9=0,0,1000000*SER_hh_emi!Q9/SER_hh_num!Q9)</f>
        <v>0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0</v>
      </c>
      <c r="C16" s="101">
        <f>IF(SER_hh_emi!C16=0,0,1000000*SER_hh_emi!C16/SER_hh_num!C16)</f>
        <v>0</v>
      </c>
      <c r="D16" s="101">
        <f>IF(SER_hh_emi!D16=0,0,1000000*SER_hh_emi!D16/SER_hh_num!D16)</f>
        <v>0</v>
      </c>
      <c r="E16" s="101">
        <f>IF(SER_hh_emi!E16=0,0,1000000*SER_hh_emi!E16/SER_hh_num!E16)</f>
        <v>0</v>
      </c>
      <c r="F16" s="101">
        <f>IF(SER_hh_emi!F16=0,0,1000000*SER_hh_emi!F16/SER_hh_num!F16)</f>
        <v>0</v>
      </c>
      <c r="G16" s="101">
        <f>IF(SER_hh_emi!G16=0,0,1000000*SER_hh_emi!G16/SER_hh_num!G16)</f>
        <v>0</v>
      </c>
      <c r="H16" s="101">
        <f>IF(SER_hh_emi!H16=0,0,1000000*SER_hh_emi!H16/SER_hh_num!H16)</f>
        <v>0</v>
      </c>
      <c r="I16" s="101">
        <f>IF(SER_hh_emi!I16=0,0,1000000*SER_hh_emi!I16/SER_hh_num!I16)</f>
        <v>0</v>
      </c>
      <c r="J16" s="101">
        <f>IF(SER_hh_emi!J16=0,0,1000000*SER_hh_emi!J16/SER_hh_num!J16)</f>
        <v>0</v>
      </c>
      <c r="K16" s="101">
        <f>IF(SER_hh_emi!K16=0,0,1000000*SER_hh_emi!K16/SER_hh_num!K16)</f>
        <v>0</v>
      </c>
      <c r="L16" s="101">
        <f>IF(SER_hh_emi!L16=0,0,1000000*SER_hh_emi!L16/SER_hh_num!L16)</f>
        <v>0</v>
      </c>
      <c r="M16" s="101">
        <f>IF(SER_hh_emi!M16=0,0,1000000*SER_hh_emi!M16/SER_hh_num!M16)</f>
        <v>0</v>
      </c>
      <c r="N16" s="101">
        <f>IF(SER_hh_emi!N16=0,0,1000000*SER_hh_emi!N16/SER_hh_num!N16)</f>
        <v>0</v>
      </c>
      <c r="O16" s="101">
        <f>IF(SER_hh_emi!O16=0,0,1000000*SER_hh_emi!O16/SER_hh_num!O16)</f>
        <v>0</v>
      </c>
      <c r="P16" s="101">
        <f>IF(SER_hh_emi!P16=0,0,1000000*SER_hh_emi!P16/SER_hh_num!P16)</f>
        <v>0</v>
      </c>
      <c r="Q16" s="101">
        <f>IF(SER_hh_emi!Q16=0,0,1000000*SER_hh_emi!Q16/SER_hh_num!Q16)</f>
        <v>0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0</v>
      </c>
      <c r="C17" s="103">
        <f>IF(SER_hh_emi!C17=0,0,1000000*SER_hh_emi!C17/SER_hh_num!C17)</f>
        <v>0</v>
      </c>
      <c r="D17" s="103">
        <f>IF(SER_hh_emi!D17=0,0,1000000*SER_hh_emi!D17/SER_hh_num!D17)</f>
        <v>0</v>
      </c>
      <c r="E17" s="103">
        <f>IF(SER_hh_emi!E17=0,0,1000000*SER_hh_emi!E17/SER_hh_num!E17)</f>
        <v>0</v>
      </c>
      <c r="F17" s="103">
        <f>IF(SER_hh_emi!F17=0,0,1000000*SER_hh_emi!F17/SER_hh_num!F17)</f>
        <v>0</v>
      </c>
      <c r="G17" s="103">
        <f>IF(SER_hh_emi!G17=0,0,1000000*SER_hh_emi!G17/SER_hh_num!G17)</f>
        <v>0</v>
      </c>
      <c r="H17" s="103">
        <f>IF(SER_hh_emi!H17=0,0,1000000*SER_hh_emi!H17/SER_hh_num!H17)</f>
        <v>0</v>
      </c>
      <c r="I17" s="103">
        <f>IF(SER_hh_emi!I17=0,0,1000000*SER_hh_emi!I17/SER_hh_num!I17)</f>
        <v>0</v>
      </c>
      <c r="J17" s="103">
        <f>IF(SER_hh_emi!J17=0,0,1000000*SER_hh_emi!J17/SER_hh_num!J17)</f>
        <v>0</v>
      </c>
      <c r="K17" s="103">
        <f>IF(SER_hh_emi!K17=0,0,1000000*SER_hh_emi!K17/SER_hh_num!K17)</f>
        <v>0</v>
      </c>
      <c r="L17" s="103">
        <f>IF(SER_hh_emi!L17=0,0,1000000*SER_hh_emi!L17/SER_hh_num!L17)</f>
        <v>0</v>
      </c>
      <c r="M17" s="103">
        <f>IF(SER_hh_emi!M17=0,0,1000000*SER_hh_emi!M17/SER_hh_num!M17)</f>
        <v>0</v>
      </c>
      <c r="N17" s="103">
        <f>IF(SER_hh_emi!N17=0,0,1000000*SER_hh_emi!N17/SER_hh_num!N17)</f>
        <v>0</v>
      </c>
      <c r="O17" s="103">
        <f>IF(SER_hh_emi!O17=0,0,1000000*SER_hh_emi!O17/SER_hh_num!O17)</f>
        <v>0</v>
      </c>
      <c r="P17" s="103">
        <f>IF(SER_hh_emi!P17=0,0,1000000*SER_hh_emi!P17/SER_hh_num!P17)</f>
        <v>0</v>
      </c>
      <c r="Q17" s="103">
        <f>IF(SER_hh_emi!Q17=0,0,1000000*SER_hh_emi!Q17/SER_hh_num!Q17)</f>
        <v>0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927.49394246937243</v>
      </c>
      <c r="C19" s="101">
        <f>IF(SER_hh_emi!C19=0,0,1000000*SER_hh_emi!C19/SER_hh_num!C19)</f>
        <v>914.71394544401846</v>
      </c>
      <c r="D19" s="101">
        <f>IF(SER_hh_emi!D19=0,0,1000000*SER_hh_emi!D19/SER_hh_num!D19)</f>
        <v>938.09764376095666</v>
      </c>
      <c r="E19" s="101">
        <f>IF(SER_hh_emi!E19=0,0,1000000*SER_hh_emi!E19/SER_hh_num!E19)</f>
        <v>958.0322372665463</v>
      </c>
      <c r="F19" s="101">
        <f>IF(SER_hh_emi!F19=0,0,1000000*SER_hh_emi!F19/SER_hh_num!F19)</f>
        <v>960.69803796139331</v>
      </c>
      <c r="G19" s="101">
        <f>IF(SER_hh_emi!G19=0,0,1000000*SER_hh_emi!G19/SER_hh_num!G19)</f>
        <v>907.50409427439342</v>
      </c>
      <c r="H19" s="101">
        <f>IF(SER_hh_emi!H19=0,0,1000000*SER_hh_emi!H19/SER_hh_num!H19)</f>
        <v>915.12032188652415</v>
      </c>
      <c r="I19" s="101">
        <f>IF(SER_hh_emi!I19=0,0,1000000*SER_hh_emi!I19/SER_hh_num!I19)</f>
        <v>896.08948996141658</v>
      </c>
      <c r="J19" s="101">
        <f>IF(SER_hh_emi!J19=0,0,1000000*SER_hh_emi!J19/SER_hh_num!J19)</f>
        <v>902.99708737415244</v>
      </c>
      <c r="K19" s="101">
        <f>IF(SER_hh_emi!K19=0,0,1000000*SER_hh_emi!K19/SER_hh_num!K19)</f>
        <v>898.759844194013</v>
      </c>
      <c r="L19" s="101">
        <f>IF(SER_hh_emi!L19=0,0,1000000*SER_hh_emi!L19/SER_hh_num!L19)</f>
        <v>899.01499168447265</v>
      </c>
      <c r="M19" s="101">
        <f>IF(SER_hh_emi!M19=0,0,1000000*SER_hh_emi!M19/SER_hh_num!M19)</f>
        <v>844.73674680875956</v>
      </c>
      <c r="N19" s="101">
        <f>IF(SER_hh_emi!N19=0,0,1000000*SER_hh_emi!N19/SER_hh_num!N19)</f>
        <v>790.00365955478037</v>
      </c>
      <c r="O19" s="101">
        <f>IF(SER_hh_emi!O19=0,0,1000000*SER_hh_emi!O19/SER_hh_num!O19)</f>
        <v>697.22888724871655</v>
      </c>
      <c r="P19" s="101">
        <f>IF(SER_hh_emi!P19=0,0,1000000*SER_hh_emi!P19/SER_hh_num!P19)</f>
        <v>657.07303216649063</v>
      </c>
      <c r="Q19" s="101">
        <f>IF(SER_hh_emi!Q19=0,0,1000000*SER_hh_emi!Q19/SER_hh_num!Q19)</f>
        <v>648.46987322885377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1888.6135817975392</v>
      </c>
      <c r="C21" s="100">
        <f>IF(SER_hh_emi!C21=0,0,1000000*SER_hh_emi!C21/SER_hh_num!C21)</f>
        <v>1885.2532449744865</v>
      </c>
      <c r="D21" s="100">
        <f>IF(SER_hh_emi!D21=0,0,1000000*SER_hh_emi!D21/SER_hh_num!D21)</f>
        <v>1911.837413514776</v>
      </c>
      <c r="E21" s="100">
        <f>IF(SER_hh_emi!E21=0,0,1000000*SER_hh_emi!E21/SER_hh_num!E21)</f>
        <v>1932.2440580454181</v>
      </c>
      <c r="F21" s="100">
        <f>IF(SER_hh_emi!F21=0,0,1000000*SER_hh_emi!F21/SER_hh_num!F21)</f>
        <v>1948.7413562629747</v>
      </c>
      <c r="G21" s="100">
        <f>IF(SER_hh_emi!G21=0,0,1000000*SER_hh_emi!G21/SER_hh_num!G21)</f>
        <v>1104.126395275852</v>
      </c>
      <c r="H21" s="100">
        <f>IF(SER_hh_emi!H21=0,0,1000000*SER_hh_emi!H21/SER_hh_num!H21)</f>
        <v>1126.1053975970019</v>
      </c>
      <c r="I21" s="100">
        <f>IF(SER_hh_emi!I21=0,0,1000000*SER_hh_emi!I21/SER_hh_num!I21)</f>
        <v>995.68589412553752</v>
      </c>
      <c r="J21" s="100">
        <f>IF(SER_hh_emi!J21=0,0,1000000*SER_hh_emi!J21/SER_hh_num!J21)</f>
        <v>950.73008958197636</v>
      </c>
      <c r="K21" s="100">
        <f>IF(SER_hh_emi!K21=0,0,1000000*SER_hh_emi!K21/SER_hh_num!K21)</f>
        <v>944.68404733051852</v>
      </c>
      <c r="L21" s="100">
        <f>IF(SER_hh_emi!L21=0,0,1000000*SER_hh_emi!L21/SER_hh_num!L21)</f>
        <v>994.12472511468809</v>
      </c>
      <c r="M21" s="100">
        <f>IF(SER_hh_emi!M21=0,0,1000000*SER_hh_emi!M21/SER_hh_num!M21)</f>
        <v>969.68340072764477</v>
      </c>
      <c r="N21" s="100">
        <f>IF(SER_hh_emi!N21=0,0,1000000*SER_hh_emi!N21/SER_hh_num!N21)</f>
        <v>980.65449797075098</v>
      </c>
      <c r="O21" s="100">
        <f>IF(SER_hh_emi!O21=0,0,1000000*SER_hh_emi!O21/SER_hh_num!O21)</f>
        <v>980.85322192509886</v>
      </c>
      <c r="P21" s="100">
        <f>IF(SER_hh_emi!P21=0,0,1000000*SER_hh_emi!P21/SER_hh_num!P21)</f>
        <v>961.31180311008518</v>
      </c>
      <c r="Q21" s="100">
        <f>IF(SER_hh_emi!Q21=0,0,1000000*SER_hh_emi!Q21/SER_hh_num!Q21)</f>
        <v>959.72029838493052</v>
      </c>
    </row>
    <row r="22" spans="1:17" ht="12" customHeight="1" x14ac:dyDescent="0.25">
      <c r="A22" s="88" t="s">
        <v>99</v>
      </c>
      <c r="B22" s="100">
        <f>IF(SER_hh_emi!B22=0,0,1000000*SER_hh_emi!B22/SER_hh_num!B22)</f>
        <v>3090.0245843111102</v>
      </c>
      <c r="C22" s="100">
        <f>IF(SER_hh_emi!C22=0,0,1000000*SER_hh_emi!C22/SER_hh_num!C22)</f>
        <v>3123.2053642813635</v>
      </c>
      <c r="D22" s="100">
        <f>IF(SER_hh_emi!D22=0,0,1000000*SER_hh_emi!D22/SER_hh_num!D22)</f>
        <v>3156.991003664325</v>
      </c>
      <c r="E22" s="100">
        <f>IF(SER_hh_emi!E22=0,0,1000000*SER_hh_emi!E22/SER_hh_num!E22)</f>
        <v>3190.6882170062122</v>
      </c>
      <c r="F22" s="100">
        <f>IF(SER_hh_emi!F22=0,0,1000000*SER_hh_emi!F22/SER_hh_num!F22)</f>
        <v>3217.9299801861898</v>
      </c>
      <c r="G22" s="100">
        <f>IF(SER_hh_emi!G22=0,0,1000000*SER_hh_emi!G22/SER_hh_num!G22)</f>
        <v>1751.2651579476872</v>
      </c>
      <c r="H22" s="100">
        <f>IF(SER_hh_emi!H22=0,0,1000000*SER_hh_emi!H22/SER_hh_num!H22)</f>
        <v>1949.5480033365175</v>
      </c>
      <c r="I22" s="100">
        <f>IF(SER_hh_emi!I22=0,0,1000000*SER_hh_emi!I22/SER_hh_num!I22)</f>
        <v>1640.6791214487014</v>
      </c>
      <c r="J22" s="100">
        <f>IF(SER_hh_emi!J22=0,0,1000000*SER_hh_emi!J22/SER_hh_num!J22)</f>
        <v>1557.278491527391</v>
      </c>
      <c r="K22" s="100">
        <f>IF(SER_hh_emi!K22=0,0,1000000*SER_hh_emi!K22/SER_hh_num!K22)</f>
        <v>1569.2984554058662</v>
      </c>
      <c r="L22" s="100">
        <f>IF(SER_hh_emi!L22=0,0,1000000*SER_hh_emi!L22/SER_hh_num!L22)</f>
        <v>1576.6713769565945</v>
      </c>
      <c r="M22" s="100">
        <f>IF(SER_hh_emi!M22=0,0,1000000*SER_hh_emi!M22/SER_hh_num!M22)</f>
        <v>1561.6095520618073</v>
      </c>
      <c r="N22" s="100">
        <f>IF(SER_hh_emi!N22=0,0,1000000*SER_hh_emi!N22/SER_hh_num!N22)</f>
        <v>1557.0500079502062</v>
      </c>
      <c r="O22" s="100">
        <f>IF(SER_hh_emi!O22=0,0,1000000*SER_hh_emi!O22/SER_hh_num!O22)</f>
        <v>1533.6382118630506</v>
      </c>
      <c r="P22" s="100">
        <f>IF(SER_hh_emi!P22=0,0,1000000*SER_hh_emi!P22/SER_hh_num!P22)</f>
        <v>1477.2694547498311</v>
      </c>
      <c r="Q22" s="100">
        <f>IF(SER_hh_emi!Q22=0,0,1000000*SER_hh_emi!Q22/SER_hh_num!Q22)</f>
        <v>1452.1950607978245</v>
      </c>
    </row>
    <row r="23" spans="1:17" ht="12" customHeight="1" x14ac:dyDescent="0.25">
      <c r="A23" s="88" t="s">
        <v>98</v>
      </c>
      <c r="B23" s="100">
        <f>IF(SER_hh_emi!B23=0,0,1000000*SER_hh_emi!B23/SER_hh_num!B23)</f>
        <v>0</v>
      </c>
      <c r="C23" s="100">
        <f>IF(SER_hh_emi!C23=0,0,1000000*SER_hh_emi!C23/SER_hh_num!C23)</f>
        <v>0</v>
      </c>
      <c r="D23" s="100">
        <f>IF(SER_hh_emi!D23=0,0,1000000*SER_hh_emi!D23/SER_hh_num!D23)</f>
        <v>0</v>
      </c>
      <c r="E23" s="100">
        <f>IF(SER_hh_emi!E23=0,0,1000000*SER_hh_emi!E23/SER_hh_num!E23)</f>
        <v>0</v>
      </c>
      <c r="F23" s="100">
        <f>IF(SER_hh_emi!F23=0,0,1000000*SER_hh_emi!F23/SER_hh_num!F23)</f>
        <v>0</v>
      </c>
      <c r="G23" s="100">
        <f>IF(SER_hh_emi!G23=0,0,1000000*SER_hh_emi!G23/SER_hh_num!G23)</f>
        <v>0</v>
      </c>
      <c r="H23" s="100">
        <f>IF(SER_hh_emi!H23=0,0,1000000*SER_hh_emi!H23/SER_hh_num!H23)</f>
        <v>0</v>
      </c>
      <c r="I23" s="100">
        <f>IF(SER_hh_emi!I23=0,0,1000000*SER_hh_emi!I23/SER_hh_num!I23)</f>
        <v>0</v>
      </c>
      <c r="J23" s="100">
        <f>IF(SER_hh_emi!J23=0,0,1000000*SER_hh_emi!J23/SER_hh_num!J23)</f>
        <v>0</v>
      </c>
      <c r="K23" s="100">
        <f>IF(SER_hh_emi!K23=0,0,1000000*SER_hh_emi!K23/SER_hh_num!K23)</f>
        <v>0</v>
      </c>
      <c r="L23" s="100">
        <f>IF(SER_hh_emi!L23=0,0,1000000*SER_hh_emi!L23/SER_hh_num!L23)</f>
        <v>0</v>
      </c>
      <c r="M23" s="100">
        <f>IF(SER_hh_emi!M23=0,0,1000000*SER_hh_emi!M23/SER_hh_num!M23)</f>
        <v>0</v>
      </c>
      <c r="N23" s="100">
        <f>IF(SER_hh_emi!N23=0,0,1000000*SER_hh_emi!N23/SER_hh_num!N23)</f>
        <v>0</v>
      </c>
      <c r="O23" s="100">
        <f>IF(SER_hh_emi!O23=0,0,1000000*SER_hh_emi!O23/SER_hh_num!O23)</f>
        <v>0</v>
      </c>
      <c r="P23" s="100">
        <f>IF(SER_hh_emi!P23=0,0,1000000*SER_hh_emi!P23/SER_hh_num!P23)</f>
        <v>0</v>
      </c>
      <c r="Q23" s="100">
        <f>IF(SER_hh_emi!Q23=0,0,1000000*SER_hh_emi!Q23/SER_hh_num!Q23)</f>
        <v>0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887.76703538340416</v>
      </c>
      <c r="C29" s="101">
        <f>IF(SER_hh_emi!C29=0,0,1000000*SER_hh_emi!C29/SER_hh_num!C29)</f>
        <v>871.54395914161796</v>
      </c>
      <c r="D29" s="101">
        <f>IF(SER_hh_emi!D29=0,0,1000000*SER_hh_emi!D29/SER_hh_num!D29)</f>
        <v>858.9854825928262</v>
      </c>
      <c r="E29" s="101">
        <f>IF(SER_hh_emi!E29=0,0,1000000*SER_hh_emi!E29/SER_hh_num!E29)</f>
        <v>941.80524313767285</v>
      </c>
      <c r="F29" s="101">
        <f>IF(SER_hh_emi!F29=0,0,1000000*SER_hh_emi!F29/SER_hh_num!F29)</f>
        <v>843.78401430493568</v>
      </c>
      <c r="G29" s="101">
        <f>IF(SER_hh_emi!G29=0,0,1000000*SER_hh_emi!G29/SER_hh_num!G29)</f>
        <v>711.34594835496785</v>
      </c>
      <c r="H29" s="101">
        <f>IF(SER_hh_emi!H29=0,0,1000000*SER_hh_emi!H29/SER_hh_num!H29)</f>
        <v>538.73509044299931</v>
      </c>
      <c r="I29" s="101">
        <f>IF(SER_hh_emi!I29=0,0,1000000*SER_hh_emi!I29/SER_hh_num!I29)</f>
        <v>516.20835130547698</v>
      </c>
      <c r="J29" s="101">
        <f>IF(SER_hh_emi!J29=0,0,1000000*SER_hh_emi!J29/SER_hh_num!J29)</f>
        <v>592.12313871543302</v>
      </c>
      <c r="K29" s="101">
        <f>IF(SER_hh_emi!K29=0,0,1000000*SER_hh_emi!K29/SER_hh_num!K29)</f>
        <v>470.77460536822372</v>
      </c>
      <c r="L29" s="101">
        <f>IF(SER_hh_emi!L29=0,0,1000000*SER_hh_emi!L29/SER_hh_num!L29)</f>
        <v>430.34315716660478</v>
      </c>
      <c r="M29" s="101">
        <f>IF(SER_hh_emi!M29=0,0,1000000*SER_hh_emi!M29/SER_hh_num!M29)</f>
        <v>547.69752070257209</v>
      </c>
      <c r="N29" s="101">
        <f>IF(SER_hh_emi!N29=0,0,1000000*SER_hh_emi!N29/SER_hh_num!N29)</f>
        <v>574.86694121171683</v>
      </c>
      <c r="O29" s="101">
        <f>IF(SER_hh_emi!O29=0,0,1000000*SER_hh_emi!O29/SER_hh_num!O29)</f>
        <v>489.23066266138528</v>
      </c>
      <c r="P29" s="101">
        <f>IF(SER_hh_emi!P29=0,0,1000000*SER_hh_emi!P29/SER_hh_num!P29)</f>
        <v>450.53753641493648</v>
      </c>
      <c r="Q29" s="101">
        <f>IF(SER_hh_emi!Q29=0,0,1000000*SER_hh_emi!Q29/SER_hh_num!Q29)</f>
        <v>561.22750061502779</v>
      </c>
    </row>
    <row r="30" spans="1:17" ht="12" customHeight="1" x14ac:dyDescent="0.25">
      <c r="A30" s="88" t="s">
        <v>66</v>
      </c>
      <c r="B30" s="100">
        <f>IF(SER_hh_emi!B30=0,0,1000000*SER_hh_emi!B30/SER_hh_num!B30)</f>
        <v>3012.0291263971767</v>
      </c>
      <c r="C30" s="100">
        <f>IF(SER_hh_emi!C30=0,0,1000000*SER_hh_emi!C30/SER_hh_num!C30)</f>
        <v>2943.6232891462018</v>
      </c>
      <c r="D30" s="100">
        <f>IF(SER_hh_emi!D30=0,0,1000000*SER_hh_emi!D30/SER_hh_num!D30)</f>
        <v>2876.394645521541</v>
      </c>
      <c r="E30" s="100">
        <f>IF(SER_hh_emi!E30=0,0,1000000*SER_hh_emi!E30/SER_hh_num!E30)</f>
        <v>2990.1880473696938</v>
      </c>
      <c r="F30" s="100">
        <f>IF(SER_hh_emi!F30=0,0,1000000*SER_hh_emi!F30/SER_hh_num!F30)</f>
        <v>3032.6340168904853</v>
      </c>
      <c r="G30" s="100">
        <f>IF(SER_hh_emi!G30=0,0,1000000*SER_hh_emi!G30/SER_hh_num!G30)</f>
        <v>3106.583506138199</v>
      </c>
      <c r="H30" s="100">
        <f>IF(SER_hh_emi!H30=0,0,1000000*SER_hh_emi!H30/SER_hh_num!H30)</f>
        <v>3149.8969357520241</v>
      </c>
      <c r="I30" s="100">
        <f>IF(SER_hh_emi!I30=0,0,1000000*SER_hh_emi!I30/SER_hh_num!I30)</f>
        <v>3147.0265270095188</v>
      </c>
      <c r="J30" s="100">
        <f>IF(SER_hh_emi!J30=0,0,1000000*SER_hh_emi!J30/SER_hh_num!J30)</f>
        <v>3779.3589095135007</v>
      </c>
      <c r="K30" s="100">
        <f>IF(SER_hh_emi!K30=0,0,1000000*SER_hh_emi!K30/SER_hh_num!K30)</f>
        <v>3148.9581469903296</v>
      </c>
      <c r="L30" s="100">
        <f>IF(SER_hh_emi!L30=0,0,1000000*SER_hh_emi!L30/SER_hh_num!L30)</f>
        <v>2842.0492982954233</v>
      </c>
      <c r="M30" s="100">
        <f>IF(SER_hh_emi!M30=0,0,1000000*SER_hh_emi!M30/SER_hh_num!M30)</f>
        <v>3113.5410164966852</v>
      </c>
      <c r="N30" s="100">
        <f>IF(SER_hh_emi!N30=0,0,1000000*SER_hh_emi!N30/SER_hh_num!N30)</f>
        <v>3112.4464248633362</v>
      </c>
      <c r="O30" s="100">
        <f>IF(SER_hh_emi!O30=0,0,1000000*SER_hh_emi!O30/SER_hh_num!O30)</f>
        <v>3175.6405983897062</v>
      </c>
      <c r="P30" s="100">
        <f>IF(SER_hh_emi!P30=0,0,1000000*SER_hh_emi!P30/SER_hh_num!P30)</f>
        <v>3200.7379518580487</v>
      </c>
      <c r="Q30" s="100">
        <f>IF(SER_hh_emi!Q30=0,0,1000000*SER_hh_emi!Q30/SER_hh_num!Q30)</f>
        <v>3153.9552374281257</v>
      </c>
    </row>
    <row r="31" spans="1:17" ht="12" customHeight="1" x14ac:dyDescent="0.25">
      <c r="A31" s="88" t="s">
        <v>98</v>
      </c>
      <c r="B31" s="100">
        <f>IF(SER_hh_emi!B31=0,0,1000000*SER_hh_emi!B31/SER_hh_num!B31)</f>
        <v>0</v>
      </c>
      <c r="C31" s="100">
        <f>IF(SER_hh_emi!C31=0,0,1000000*SER_hh_emi!C31/SER_hh_num!C31)</f>
        <v>0</v>
      </c>
      <c r="D31" s="100">
        <f>IF(SER_hh_emi!D31=0,0,1000000*SER_hh_emi!D31/SER_hh_num!D31)</f>
        <v>0</v>
      </c>
      <c r="E31" s="100">
        <f>IF(SER_hh_emi!E31=0,0,1000000*SER_hh_emi!E31/SER_hh_num!E31)</f>
        <v>0</v>
      </c>
      <c r="F31" s="100">
        <f>IF(SER_hh_emi!F31=0,0,1000000*SER_hh_emi!F31/SER_hh_num!F31)</f>
        <v>0</v>
      </c>
      <c r="G31" s="100">
        <f>IF(SER_hh_emi!G31=0,0,1000000*SER_hh_emi!G31/SER_hh_num!G31)</f>
        <v>0</v>
      </c>
      <c r="H31" s="100">
        <f>IF(SER_hh_emi!H31=0,0,1000000*SER_hh_emi!H31/SER_hh_num!H31)</f>
        <v>0</v>
      </c>
      <c r="I31" s="100">
        <f>IF(SER_hh_emi!I31=0,0,1000000*SER_hh_emi!I31/SER_hh_num!I31)</f>
        <v>0</v>
      </c>
      <c r="J31" s="100">
        <f>IF(SER_hh_emi!J31=0,0,1000000*SER_hh_emi!J31/SER_hh_num!J31)</f>
        <v>0</v>
      </c>
      <c r="K31" s="100">
        <f>IF(SER_hh_emi!K31=0,0,1000000*SER_hh_emi!K31/SER_hh_num!K31)</f>
        <v>0</v>
      </c>
      <c r="L31" s="100">
        <f>IF(SER_hh_emi!L31=0,0,1000000*SER_hh_emi!L31/SER_hh_num!L31)</f>
        <v>0</v>
      </c>
      <c r="M31" s="100">
        <f>IF(SER_hh_emi!M31=0,0,1000000*SER_hh_emi!M31/SER_hh_num!M31)</f>
        <v>0</v>
      </c>
      <c r="N31" s="100">
        <f>IF(SER_hh_emi!N31=0,0,1000000*SER_hh_emi!N31/SER_hh_num!N31)</f>
        <v>0</v>
      </c>
      <c r="O31" s="100">
        <f>IF(SER_hh_emi!O31=0,0,1000000*SER_hh_emi!O31/SER_hh_num!O31)</f>
        <v>0</v>
      </c>
      <c r="P31" s="100">
        <f>IF(SER_hh_emi!P31=0,0,1000000*SER_hh_emi!P31/SER_hh_num!P31)</f>
        <v>0</v>
      </c>
      <c r="Q31" s="100">
        <f>IF(SER_hh_emi!Q31=0,0,1000000*SER_hh_emi!Q31/SER_hh_num!Q31)</f>
        <v>0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90.167895247587751</v>
      </c>
      <c r="C3" s="106">
        <f>IF(SER_hh_fech!C3=0,0,SER_hh_fech!C3/SER_summary!C$26)</f>
        <v>104.34762517670933</v>
      </c>
      <c r="D3" s="106">
        <f>IF(SER_hh_fech!D3=0,0,SER_hh_fech!D3/SER_summary!D$26)</f>
        <v>111.15979275230468</v>
      </c>
      <c r="E3" s="106">
        <f>IF(SER_hh_fech!E3=0,0,SER_hh_fech!E3/SER_summary!E$26)</f>
        <v>116.41681085741187</v>
      </c>
      <c r="F3" s="106">
        <f>IF(SER_hh_fech!F3=0,0,SER_hh_fech!F3/SER_summary!F$26)</f>
        <v>118.55313446895329</v>
      </c>
      <c r="G3" s="106">
        <f>IF(SER_hh_fech!G3=0,0,SER_hh_fech!G3/SER_summary!G$26)</f>
        <v>124.6231823784991</v>
      </c>
      <c r="H3" s="106">
        <f>IF(SER_hh_fech!H3=0,0,SER_hh_fech!H3/SER_summary!H$26)</f>
        <v>134.41235261022675</v>
      </c>
      <c r="I3" s="106">
        <f>IF(SER_hh_fech!I3=0,0,SER_hh_fech!I3/SER_summary!I$26)</f>
        <v>137.76326104023426</v>
      </c>
      <c r="J3" s="106">
        <f>IF(SER_hh_fech!J3=0,0,SER_hh_fech!J3/SER_summary!J$26)</f>
        <v>151.24468598783889</v>
      </c>
      <c r="K3" s="106">
        <f>IF(SER_hh_fech!K3=0,0,SER_hh_fech!K3/SER_summary!K$26)</f>
        <v>145.50554257911529</v>
      </c>
      <c r="L3" s="106">
        <f>IF(SER_hh_fech!L3=0,0,SER_hh_fech!L3/SER_summary!L$26)</f>
        <v>150.92496608908291</v>
      </c>
      <c r="M3" s="106">
        <f>IF(SER_hh_fech!M3=0,0,SER_hh_fech!M3/SER_summary!M$26)</f>
        <v>140.26648382799476</v>
      </c>
      <c r="N3" s="106">
        <f>IF(SER_hh_fech!N3=0,0,SER_hh_fech!N3/SER_summary!N$26)</f>
        <v>119.77974774190193</v>
      </c>
      <c r="O3" s="106">
        <f>IF(SER_hh_fech!O3=0,0,SER_hh_fech!O3/SER_summary!O$26)</f>
        <v>96.7422268429968</v>
      </c>
      <c r="P3" s="106">
        <f>IF(SER_hh_fech!P3=0,0,SER_hh_fech!P3/SER_summary!P$26)</f>
        <v>101.3488323235963</v>
      </c>
      <c r="Q3" s="106">
        <f>IF(SER_hh_fech!Q3=0,0,SER_hh_fech!Q3/SER_summary!Q$26)</f>
        <v>109.28339070523688</v>
      </c>
    </row>
    <row r="4" spans="1:17" ht="12.95" customHeight="1" x14ac:dyDescent="0.25">
      <c r="A4" s="90" t="s">
        <v>44</v>
      </c>
      <c r="B4" s="101">
        <f>IF(SER_hh_fech!B4=0,0,SER_hh_fech!B4/SER_summary!B$26)</f>
        <v>31.925944475404275</v>
      </c>
      <c r="C4" s="101">
        <f>IF(SER_hh_fech!C4=0,0,SER_hh_fech!C4/SER_summary!C$26)</f>
        <v>45.397212357463026</v>
      </c>
      <c r="D4" s="101">
        <f>IF(SER_hh_fech!D4=0,0,SER_hh_fech!D4/SER_summary!D$26)</f>
        <v>50.161974760889457</v>
      </c>
      <c r="E4" s="101">
        <f>IF(SER_hh_fech!E4=0,0,SER_hh_fech!E4/SER_summary!E$26)</f>
        <v>53.751396254892143</v>
      </c>
      <c r="F4" s="101">
        <f>IF(SER_hh_fech!F4=0,0,SER_hh_fech!F4/SER_summary!F$26)</f>
        <v>53.323681825454976</v>
      </c>
      <c r="G4" s="101">
        <f>IF(SER_hh_fech!G4=0,0,SER_hh_fech!G4/SER_summary!G$26)</f>
        <v>62.848244076416989</v>
      </c>
      <c r="H4" s="101">
        <f>IF(SER_hh_fech!H4=0,0,SER_hh_fech!H4/SER_summary!H$26)</f>
        <v>68.880058528024648</v>
      </c>
      <c r="I4" s="101">
        <f>IF(SER_hh_fech!I4=0,0,SER_hh_fech!I4/SER_summary!I$26)</f>
        <v>72.493255373431424</v>
      </c>
      <c r="J4" s="101">
        <f>IF(SER_hh_fech!J4=0,0,SER_hh_fech!J4/SER_summary!J$26)</f>
        <v>86.483572883046776</v>
      </c>
      <c r="K4" s="101">
        <f>IF(SER_hh_fech!K4=0,0,SER_hh_fech!K4/SER_summary!K$26)</f>
        <v>81.031975928687984</v>
      </c>
      <c r="L4" s="101">
        <f>IF(SER_hh_fech!L4=0,0,SER_hh_fech!L4/SER_summary!L$26)</f>
        <v>86.621837662303022</v>
      </c>
      <c r="M4" s="101">
        <f>IF(SER_hh_fech!M4=0,0,SER_hh_fech!M4/SER_summary!M$26)</f>
        <v>76.461218253436996</v>
      </c>
      <c r="N4" s="101">
        <f>IF(SER_hh_fech!N4=0,0,SER_hh_fech!N4/SER_summary!N$26)</f>
        <v>56.459478298658382</v>
      </c>
      <c r="O4" s="101">
        <f>IF(SER_hh_fech!O4=0,0,SER_hh_fech!O4/SER_summary!O$26)</f>
        <v>33.572972265946667</v>
      </c>
      <c r="P4" s="101">
        <f>IF(SER_hh_fech!P4=0,0,SER_hh_fech!P4/SER_summary!P$26)</f>
        <v>38.247128460796084</v>
      </c>
      <c r="Q4" s="101">
        <f>IF(SER_hh_fech!Q4=0,0,SER_hh_fech!Q4/SER_summary!Q$26)</f>
        <v>45.871846543384763</v>
      </c>
    </row>
    <row r="5" spans="1:17" ht="12" customHeight="1" x14ac:dyDescent="0.25">
      <c r="A5" s="88" t="s">
        <v>38</v>
      </c>
      <c r="B5" s="100">
        <f>IF(SER_hh_fech!B5=0,0,SER_hh_fech!B5/SER_summary!B$26)</f>
        <v>0</v>
      </c>
      <c r="C5" s="100">
        <f>IF(SER_hh_fech!C5=0,0,SER_hh_fech!C5/SER_summary!C$26)</f>
        <v>0</v>
      </c>
      <c r="D5" s="100">
        <f>IF(SER_hh_fech!D5=0,0,SER_hh_fech!D5/SER_summary!D$26)</f>
        <v>0</v>
      </c>
      <c r="E5" s="100">
        <f>IF(SER_hh_fech!E5=0,0,SER_hh_fech!E5/SER_summary!E$26)</f>
        <v>0</v>
      </c>
      <c r="F5" s="100">
        <f>IF(SER_hh_fech!F5=0,0,SER_hh_fech!F5/SER_summary!F$26)</f>
        <v>0</v>
      </c>
      <c r="G5" s="100">
        <f>IF(SER_hh_fech!G5=0,0,SER_hh_fech!G5/SER_summary!G$26)</f>
        <v>0</v>
      </c>
      <c r="H5" s="100">
        <f>IF(SER_hh_fech!H5=0,0,SER_hh_fech!H5/SER_summary!H$26)</f>
        <v>0</v>
      </c>
      <c r="I5" s="100">
        <f>IF(SER_hh_fech!I5=0,0,SER_hh_fech!I5/SER_summary!I$26)</f>
        <v>0</v>
      </c>
      <c r="J5" s="100">
        <f>IF(SER_hh_fech!J5=0,0,SER_hh_fech!J5/SER_summary!J$26)</f>
        <v>0</v>
      </c>
      <c r="K5" s="100">
        <f>IF(SER_hh_fech!K5=0,0,SER_hh_fech!K5/SER_summary!K$26)</f>
        <v>0</v>
      </c>
      <c r="L5" s="100">
        <f>IF(SER_hh_fech!L5=0,0,SER_hh_fech!L5/SER_summary!L$26)</f>
        <v>0</v>
      </c>
      <c r="M5" s="100">
        <f>IF(SER_hh_fech!M5=0,0,SER_hh_fech!M5/SER_summary!M$26)</f>
        <v>0</v>
      </c>
      <c r="N5" s="100">
        <f>IF(SER_hh_fech!N5=0,0,SER_hh_fech!N5/SER_summary!N$26)</f>
        <v>0</v>
      </c>
      <c r="O5" s="100">
        <f>IF(SER_hh_fech!O5=0,0,SER_hh_fech!O5/SER_summary!O$26)</f>
        <v>0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32.661815175940745</v>
      </c>
      <c r="C7" s="100">
        <f>IF(SER_hh_fech!C7=0,0,SER_hh_fech!C7/SER_summary!C$26)</f>
        <v>48.545050896138349</v>
      </c>
      <c r="D7" s="100">
        <f>IF(SER_hh_fech!D7=0,0,SER_hh_fech!D7/SER_summary!D$26)</f>
        <v>54.635102606835801</v>
      </c>
      <c r="E7" s="100">
        <f>IF(SER_hh_fech!E7=0,0,SER_hh_fech!E7/SER_summary!E$26)</f>
        <v>59.148864487412695</v>
      </c>
      <c r="F7" s="100">
        <f>IF(SER_hh_fech!F7=0,0,SER_hh_fech!F7/SER_summary!F$26)</f>
        <v>59.642585334589924</v>
      </c>
      <c r="G7" s="100">
        <f>IF(SER_hh_fech!G7=0,0,SER_hh_fech!G7/SER_summary!G$26)</f>
        <v>71.810843051683221</v>
      </c>
      <c r="H7" s="100">
        <f>IF(SER_hh_fech!H7=0,0,SER_hh_fech!H7/SER_summary!H$26)</f>
        <v>80.137230375161636</v>
      </c>
      <c r="I7" s="100">
        <f>IF(SER_hh_fech!I7=0,0,SER_hh_fech!I7/SER_summary!I$26)</f>
        <v>82.591282648719371</v>
      </c>
      <c r="J7" s="100">
        <f>IF(SER_hh_fech!J7=0,0,SER_hh_fech!J7/SER_summary!J$26)</f>
        <v>99.284260712929097</v>
      </c>
      <c r="K7" s="100">
        <f>IF(SER_hh_fech!K7=0,0,SER_hh_fech!K7/SER_summary!K$26)</f>
        <v>94.831580242760495</v>
      </c>
      <c r="L7" s="100">
        <f>IF(SER_hh_fech!L7=0,0,SER_hh_fech!L7/SER_summary!L$26)</f>
        <v>101.19146601169805</v>
      </c>
      <c r="M7" s="100">
        <f>IF(SER_hh_fech!M7=0,0,SER_hh_fech!M7/SER_summary!M$26)</f>
        <v>89.972708010385759</v>
      </c>
      <c r="N7" s="100">
        <f>IF(SER_hh_fech!N7=0,0,SER_hh_fech!N7/SER_summary!N$26)</f>
        <v>67.163461565765857</v>
      </c>
      <c r="O7" s="100">
        <f>IF(SER_hh_fech!O7=0,0,SER_hh_fech!O7/SER_summary!O$26)</f>
        <v>41.044043277115911</v>
      </c>
      <c r="P7" s="100">
        <f>IF(SER_hh_fech!P7=0,0,SER_hh_fech!P7/SER_summary!P$26)</f>
        <v>47.25775271380742</v>
      </c>
      <c r="Q7" s="100">
        <f>IF(SER_hh_fech!Q7=0,0,SER_hh_fech!Q7/SER_summary!Q$26)</f>
        <v>58.179190468980401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0</v>
      </c>
      <c r="C9" s="100">
        <f>IF(SER_hh_fech!C9=0,0,SER_hh_fech!C9/SER_summary!C$26)</f>
        <v>0</v>
      </c>
      <c r="D9" s="100">
        <f>IF(SER_hh_fech!D9=0,0,SER_hh_fech!D9/SER_summary!D$26)</f>
        <v>0</v>
      </c>
      <c r="E9" s="100">
        <f>IF(SER_hh_fech!E9=0,0,SER_hh_fech!E9/SER_summary!E$26)</f>
        <v>0</v>
      </c>
      <c r="F9" s="100">
        <f>IF(SER_hh_fech!F9=0,0,SER_hh_fech!F9/SER_summary!F$26)</f>
        <v>0</v>
      </c>
      <c r="G9" s="100">
        <f>IF(SER_hh_fech!G9=0,0,SER_hh_fech!G9/SER_summary!G$26)</f>
        <v>0</v>
      </c>
      <c r="H9" s="100">
        <f>IF(SER_hh_fech!H9=0,0,SER_hh_fech!H9/SER_summary!H$26)</f>
        <v>0</v>
      </c>
      <c r="I9" s="100">
        <f>IF(SER_hh_fech!I9=0,0,SER_hh_fech!I9/SER_summary!I$26)</f>
        <v>0</v>
      </c>
      <c r="J9" s="100">
        <f>IF(SER_hh_fech!J9=0,0,SER_hh_fech!J9/SER_summary!J$26)</f>
        <v>0</v>
      </c>
      <c r="K9" s="100">
        <f>IF(SER_hh_fech!K9=0,0,SER_hh_fech!K9/SER_summary!K$26)</f>
        <v>100.3501708417688</v>
      </c>
      <c r="L9" s="100">
        <f>IF(SER_hh_fech!L9=0,0,SER_hh_fech!L9/SER_summary!L$26)</f>
        <v>94.71671503050402</v>
      </c>
      <c r="M9" s="100">
        <f>IF(SER_hh_fech!M9=0,0,SER_hh_fech!M9/SER_summary!M$26)</f>
        <v>84.942158465564347</v>
      </c>
      <c r="N9" s="100">
        <f>IF(SER_hh_fech!N9=0,0,SER_hh_fech!N9/SER_summary!N$26)</f>
        <v>64.14862198366653</v>
      </c>
      <c r="O9" s="100">
        <f>IF(SER_hh_fech!O9=0,0,SER_hh_fech!O9/SER_summary!O$26)</f>
        <v>39.617762135112194</v>
      </c>
      <c r="P9" s="100">
        <f>IF(SER_hh_fech!P9=0,0,SER_hh_fech!P9/SER_summary!P$26)</f>
        <v>46.03518201354747</v>
      </c>
      <c r="Q9" s="100">
        <f>IF(SER_hh_fech!Q9=0,0,SER_hh_fech!Q9/SER_summary!Q$26)</f>
        <v>57.316111218636571</v>
      </c>
    </row>
    <row r="10" spans="1:17" ht="12" customHeight="1" x14ac:dyDescent="0.25">
      <c r="A10" s="88" t="s">
        <v>34</v>
      </c>
      <c r="B10" s="100">
        <f>IF(SER_hh_fech!B10=0,0,SER_hh_fech!B10/SER_summary!B$26)</f>
        <v>0</v>
      </c>
      <c r="C10" s="100">
        <f>IF(SER_hh_fech!C10=0,0,SER_hh_fech!C10/SER_summary!C$26)</f>
        <v>0</v>
      </c>
      <c r="D10" s="100">
        <f>IF(SER_hh_fech!D10=0,0,SER_hh_fech!D10/SER_summary!D$26)</f>
        <v>0</v>
      </c>
      <c r="E10" s="100">
        <f>IF(SER_hh_fech!E10=0,0,SER_hh_fech!E10/SER_summary!E$26)</f>
        <v>0</v>
      </c>
      <c r="F10" s="100">
        <f>IF(SER_hh_fech!F10=0,0,SER_hh_fech!F10/SER_summary!F$26)</f>
        <v>0</v>
      </c>
      <c r="G10" s="100">
        <f>IF(SER_hh_fech!G10=0,0,SER_hh_fech!G10/SER_summary!G$26)</f>
        <v>0</v>
      </c>
      <c r="H10" s="100">
        <f>IF(SER_hh_fech!H10=0,0,SER_hh_fech!H10/SER_summary!H$26)</f>
        <v>0</v>
      </c>
      <c r="I10" s="100">
        <f>IF(SER_hh_fech!I10=0,0,SER_hh_fech!I10/SER_summary!I$26)</f>
        <v>102.21193098541126</v>
      </c>
      <c r="J10" s="100">
        <f>IF(SER_hh_fech!J10=0,0,SER_hh_fech!J10/SER_summary!J$26)</f>
        <v>129.00271315337946</v>
      </c>
      <c r="K10" s="100">
        <f>IF(SER_hh_fech!K10=0,0,SER_hh_fech!K10/SER_summary!K$26)</f>
        <v>122.96442712157551</v>
      </c>
      <c r="L10" s="100">
        <f>IF(SER_hh_fech!L10=0,0,SER_hh_fech!L10/SER_summary!L$26)</f>
        <v>109.1382015987854</v>
      </c>
      <c r="M10" s="100">
        <f>IF(SER_hh_fech!M10=0,0,SER_hh_fech!M10/SER_summary!M$26)</f>
        <v>93.05924873569893</v>
      </c>
      <c r="N10" s="100">
        <f>IF(SER_hh_fech!N10=0,0,SER_hh_fech!N10/SER_summary!N$26)</f>
        <v>81.28503305188886</v>
      </c>
      <c r="O10" s="100">
        <f>IF(SER_hh_fech!O10=0,0,SER_hh_fech!O10/SER_summary!O$26)</f>
        <v>49.436457951569409</v>
      </c>
      <c r="P10" s="100">
        <f>IF(SER_hh_fech!P10=0,0,SER_hh_fech!P10/SER_summary!P$26)</f>
        <v>56.69425293876111</v>
      </c>
      <c r="Q10" s="100">
        <f>IF(SER_hh_fech!Q10=0,0,SER_hh_fech!Q10/SER_summary!Q$26)</f>
        <v>69.550676145372535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0</v>
      </c>
      <c r="C12" s="100">
        <f>IF(SER_hh_fech!C12=0,0,SER_hh_fech!C12/SER_summary!C$26)</f>
        <v>0</v>
      </c>
      <c r="D12" s="100">
        <f>IF(SER_hh_fech!D12=0,0,SER_hh_fech!D12/SER_summary!D$26)</f>
        <v>0</v>
      </c>
      <c r="E12" s="100">
        <f>IF(SER_hh_fech!E12=0,0,SER_hh_fech!E12/SER_summary!E$26)</f>
        <v>0</v>
      </c>
      <c r="F12" s="100">
        <f>IF(SER_hh_fech!F12=0,0,SER_hh_fech!F12/SER_summary!F$26)</f>
        <v>0</v>
      </c>
      <c r="G12" s="100">
        <f>IF(SER_hh_fech!G12=0,0,SER_hh_fech!G12/SER_summary!G$26)</f>
        <v>0</v>
      </c>
      <c r="H12" s="100">
        <f>IF(SER_hh_fech!H12=0,0,SER_hh_fech!H12/SER_summary!H$26)</f>
        <v>0</v>
      </c>
      <c r="I12" s="100">
        <f>IF(SER_hh_fech!I12=0,0,SER_hh_fech!I12/SER_summary!I$26)</f>
        <v>0</v>
      </c>
      <c r="J12" s="100">
        <f>IF(SER_hh_fech!J12=0,0,SER_hh_fech!J12/SER_summary!J$26)</f>
        <v>0</v>
      </c>
      <c r="K12" s="100">
        <f>IF(SER_hh_fech!K12=0,0,SER_hh_fech!K12/SER_summary!K$26)</f>
        <v>0</v>
      </c>
      <c r="L12" s="100">
        <f>IF(SER_hh_fech!L12=0,0,SER_hh_fech!L12/SER_summary!L$26)</f>
        <v>0</v>
      </c>
      <c r="M12" s="100">
        <f>IF(SER_hh_fech!M12=0,0,SER_hh_fech!M12/SER_summary!M$26)</f>
        <v>0</v>
      </c>
      <c r="N12" s="100">
        <f>IF(SER_hh_fech!N12=0,0,SER_hh_fech!N12/SER_summary!N$26)</f>
        <v>0</v>
      </c>
      <c r="O12" s="100">
        <f>IF(SER_hh_fech!O12=0,0,SER_hh_fech!O12/SER_summary!O$26)</f>
        <v>0</v>
      </c>
      <c r="P12" s="100">
        <f>IF(SER_hh_fech!P12=0,0,SER_hh_fech!P12/SER_summary!P$26)</f>
        <v>0</v>
      </c>
      <c r="Q12" s="100">
        <f>IF(SER_hh_fech!Q12=0,0,SER_hh_fech!Q12/SER_summary!Q$26)</f>
        <v>0</v>
      </c>
    </row>
    <row r="13" spans="1:17" ht="12" customHeight="1" x14ac:dyDescent="0.25">
      <c r="A13" s="88" t="s">
        <v>105</v>
      </c>
      <c r="B13" s="100">
        <f>IF(SER_hh_fech!B13=0,0,SER_hh_fech!B13/SER_summary!B$26)</f>
        <v>17.096033336078289</v>
      </c>
      <c r="C13" s="100">
        <f>IF(SER_hh_fech!C13=0,0,SER_hh_fech!C13/SER_summary!C$26)</f>
        <v>25.295797703608937</v>
      </c>
      <c r="D13" s="100">
        <f>IF(SER_hh_fech!D13=0,0,SER_hh_fech!D13/SER_summary!D$26)</f>
        <v>28.36767946787413</v>
      </c>
      <c r="E13" s="100">
        <f>IF(SER_hh_fech!E13=0,0,SER_hh_fech!E13/SER_summary!E$26)</f>
        <v>30.592511624135732</v>
      </c>
      <c r="F13" s="100">
        <f>IF(SER_hh_fech!F13=0,0,SER_hh_fech!F13/SER_summary!F$26)</f>
        <v>30.700306654061201</v>
      </c>
      <c r="G13" s="100">
        <f>IF(SER_hh_fech!G13=0,0,SER_hh_fech!G13/SER_summary!G$26)</f>
        <v>36.794175469862843</v>
      </c>
      <c r="H13" s="100">
        <f>IF(SER_hh_fech!H13=0,0,SER_hh_fech!H13/SER_summary!H$26)</f>
        <v>40.385507960726351</v>
      </c>
      <c r="I13" s="100">
        <f>IF(SER_hh_fech!I13=0,0,SER_hh_fech!I13/SER_summary!I$26)</f>
        <v>42.691975756172567</v>
      </c>
      <c r="J13" s="100">
        <f>IF(SER_hh_fech!J13=0,0,SER_hh_fech!J13/SER_summary!J$26)</f>
        <v>50.71466873045815</v>
      </c>
      <c r="K13" s="100">
        <f>IF(SER_hh_fech!K13=0,0,SER_hh_fech!K13/SER_summary!K$26)</f>
        <v>49.094797354175007</v>
      </c>
      <c r="L13" s="100">
        <f>IF(SER_hh_fech!L13=0,0,SER_hh_fech!L13/SER_summary!L$26)</f>
        <v>52.933568185498025</v>
      </c>
      <c r="M13" s="100">
        <f>IF(SER_hh_fech!M13=0,0,SER_hh_fech!M13/SER_summary!M$26)</f>
        <v>45.340135880348768</v>
      </c>
      <c r="N13" s="100">
        <f>IF(SER_hh_fech!N13=0,0,SER_hh_fech!N13/SER_summary!N$26)</f>
        <v>33.075729619636597</v>
      </c>
      <c r="O13" s="100">
        <f>IF(SER_hh_fech!O13=0,0,SER_hh_fech!O13/SER_summary!O$26)</f>
        <v>18.607935719879066</v>
      </c>
      <c r="P13" s="100">
        <f>IF(SER_hh_fech!P13=0,0,SER_hh_fech!P13/SER_summary!P$26)</f>
        <v>21.47454548403946</v>
      </c>
      <c r="Q13" s="100">
        <f>IF(SER_hh_fech!Q13=0,0,SER_hh_fech!Q13/SER_summary!Q$26)</f>
        <v>26.014993874202354</v>
      </c>
    </row>
    <row r="14" spans="1:17" ht="12" customHeight="1" x14ac:dyDescent="0.25">
      <c r="A14" s="51" t="s">
        <v>104</v>
      </c>
      <c r="B14" s="22">
        <f>IF(SER_hh_fech!B14=0,0,SER_hh_fech!B14/SER_summary!B$26)</f>
        <v>28.343423688761362</v>
      </c>
      <c r="C14" s="22">
        <f>IF(SER_hh_fech!C14=0,0,SER_hh_fech!C14/SER_summary!C$26)</f>
        <v>41.93776987703589</v>
      </c>
      <c r="D14" s="22">
        <f>IF(SER_hh_fech!D14=0,0,SER_hh_fech!D14/SER_summary!D$26)</f>
        <v>47.030626486212377</v>
      </c>
      <c r="E14" s="22">
        <f>IF(SER_hh_fech!E14=0,0,SER_hh_fech!E14/SER_summary!E$26)</f>
        <v>50.719164008435598</v>
      </c>
      <c r="F14" s="22">
        <f>IF(SER_hh_fech!F14=0,0,SER_hh_fech!F14/SER_summary!F$26)</f>
        <v>50.897876821206744</v>
      </c>
      <c r="G14" s="22">
        <f>IF(SER_hh_fech!G14=0,0,SER_hh_fech!G14/SER_summary!G$26)</f>
        <v>61.000869857930518</v>
      </c>
      <c r="H14" s="22">
        <f>IF(SER_hh_fech!H14=0,0,SER_hh_fech!H14/SER_summary!H$26)</f>
        <v>66.594615976442981</v>
      </c>
      <c r="I14" s="22">
        <f>IF(SER_hh_fech!I14=0,0,SER_hh_fech!I14/SER_summary!I$26)</f>
        <v>71.155436605831824</v>
      </c>
      <c r="J14" s="22">
        <f>IF(SER_hh_fech!J14=0,0,SER_hh_fech!J14/SER_summary!J$26)</f>
        <v>84.056670709799818</v>
      </c>
      <c r="K14" s="22">
        <f>IF(SER_hh_fech!K14=0,0,SER_hh_fech!K14/SER_summary!K$26)</f>
        <v>80.279994032044527</v>
      </c>
      <c r="L14" s="22">
        <f>IF(SER_hh_fech!L14=0,0,SER_hh_fech!L14/SER_summary!L$26)</f>
        <v>85.749383003513273</v>
      </c>
      <c r="M14" s="22">
        <f>IF(SER_hh_fech!M14=0,0,SER_hh_fech!M14/SER_summary!M$26)</f>
        <v>76.283435878814331</v>
      </c>
      <c r="N14" s="22">
        <f>IF(SER_hh_fech!N14=0,0,SER_hh_fech!N14/SER_summary!N$26)</f>
        <v>57.049770674521589</v>
      </c>
      <c r="O14" s="22">
        <f>IF(SER_hh_fech!O14=0,0,SER_hh_fech!O14/SER_summary!O$26)</f>
        <v>34.931483777330349</v>
      </c>
      <c r="P14" s="22">
        <f>IF(SER_hh_fech!P14=0,0,SER_hh_fech!P14/SER_summary!P$26)</f>
        <v>40.26266711032045</v>
      </c>
      <c r="Q14" s="22">
        <f>IF(SER_hh_fech!Q14=0,0,SER_hh_fech!Q14/SER_summary!Q$26)</f>
        <v>49.665439652251223</v>
      </c>
    </row>
    <row r="15" spans="1:17" ht="12" customHeight="1" x14ac:dyDescent="0.25">
      <c r="A15" s="105" t="s">
        <v>108</v>
      </c>
      <c r="B15" s="104">
        <f>IF(SER_hh_fech!B15=0,0,SER_hh_fech!B15/SER_summary!B$26)</f>
        <v>0.32635241753510685</v>
      </c>
      <c r="C15" s="104">
        <f>IF(SER_hh_fech!C15=0,0,SER_hh_fech!C15/SER_summary!C$26)</f>
        <v>0.48577388601556226</v>
      </c>
      <c r="D15" s="104">
        <f>IF(SER_hh_fech!D15=0,0,SER_hh_fech!D15/SER_summary!D$26)</f>
        <v>0.54756964146426668</v>
      </c>
      <c r="E15" s="104">
        <f>IF(SER_hh_fech!E15=0,0,SER_hh_fech!E15/SER_summary!E$26)</f>
        <v>0.59648119181614867</v>
      </c>
      <c r="F15" s="104">
        <f>IF(SER_hh_fech!F15=0,0,SER_hh_fech!F15/SER_summary!F$26)</f>
        <v>0.60315126230996396</v>
      </c>
      <c r="G15" s="104">
        <f>IF(SER_hh_fech!G15=0,0,SER_hh_fech!G15/SER_summary!G$26)</f>
        <v>0.73788034581396378</v>
      </c>
      <c r="H15" s="104">
        <f>IF(SER_hh_fech!H15=0,0,SER_hh_fech!H15/SER_summary!H$26)</f>
        <v>0.84790078834586668</v>
      </c>
      <c r="I15" s="104">
        <f>IF(SER_hh_fech!I15=0,0,SER_hh_fech!I15/SER_summary!I$26)</f>
        <v>0.8987155375687752</v>
      </c>
      <c r="J15" s="104">
        <f>IF(SER_hh_fech!J15=0,0,SER_hh_fech!J15/SER_summary!J$26)</f>
        <v>1.1219569428980503</v>
      </c>
      <c r="K15" s="104">
        <f>IF(SER_hh_fech!K15=0,0,SER_hh_fech!K15/SER_summary!K$26)</f>
        <v>1.1025975920621067</v>
      </c>
      <c r="L15" s="104">
        <f>IF(SER_hh_fech!L15=0,0,SER_hh_fech!L15/SER_summary!L$26)</f>
        <v>1.1770955805056764</v>
      </c>
      <c r="M15" s="104">
        <f>IF(SER_hh_fech!M15=0,0,SER_hh_fech!M15/SER_summary!M$26)</f>
        <v>1.0483661500205343</v>
      </c>
      <c r="N15" s="104">
        <f>IF(SER_hh_fech!N15=0,0,SER_hh_fech!N15/SER_summary!N$26)</f>
        <v>0.7879839480805515</v>
      </c>
      <c r="O15" s="104">
        <f>IF(SER_hh_fech!O15=0,0,SER_hh_fech!O15/SER_summary!O$26)</f>
        <v>0.48826853747124482</v>
      </c>
      <c r="P15" s="104">
        <f>IF(SER_hh_fech!P15=0,0,SER_hh_fech!P15/SER_summary!P$26)</f>
        <v>0.56836623668970843</v>
      </c>
      <c r="Q15" s="104">
        <f>IF(SER_hh_fech!Q15=0,0,SER_hh_fech!Q15/SER_summary!Q$26)</f>
        <v>0.70423804903370835</v>
      </c>
    </row>
    <row r="16" spans="1:17" ht="12.95" customHeight="1" x14ac:dyDescent="0.25">
      <c r="A16" s="90" t="s">
        <v>102</v>
      </c>
      <c r="B16" s="101">
        <f>IF(SER_hh_fech!B16=0,0,SER_hh_fech!B16/SER_summary!B$26)</f>
        <v>42.898593815094401</v>
      </c>
      <c r="C16" s="101">
        <f>IF(SER_hh_fech!C16=0,0,SER_hh_fech!C16/SER_summary!C$26)</f>
        <v>41.986592044399082</v>
      </c>
      <c r="D16" s="101">
        <f>IF(SER_hh_fech!D16=0,0,SER_hh_fech!D16/SER_summary!D$26)</f>
        <v>40.857960052989064</v>
      </c>
      <c r="E16" s="101">
        <f>IF(SER_hh_fech!E16=0,0,SER_hh_fech!E16/SER_summary!E$26)</f>
        <v>40.03486619618581</v>
      </c>
      <c r="F16" s="101">
        <f>IF(SER_hh_fech!F16=0,0,SER_hh_fech!F16/SER_summary!F$26)</f>
        <v>39.374109462537731</v>
      </c>
      <c r="G16" s="101">
        <f>IF(SER_hh_fech!G16=0,0,SER_hh_fech!G16/SER_summary!G$26)</f>
        <v>38.822659917446913</v>
      </c>
      <c r="H16" s="101">
        <f>IF(SER_hh_fech!H16=0,0,SER_hh_fech!H16/SER_summary!H$26)</f>
        <v>38.53468438401255</v>
      </c>
      <c r="I16" s="101">
        <f>IF(SER_hh_fech!I16=0,0,SER_hh_fech!I16/SER_summary!I$26)</f>
        <v>38.121672297294218</v>
      </c>
      <c r="J16" s="101">
        <f>IF(SER_hh_fech!J16=0,0,SER_hh_fech!J16/SER_summary!J$26)</f>
        <v>38.037436038629686</v>
      </c>
      <c r="K16" s="101">
        <f>IF(SER_hh_fech!K16=0,0,SER_hh_fech!K16/SER_summary!K$26)</f>
        <v>37.431239791708499</v>
      </c>
      <c r="L16" s="101">
        <f>IF(SER_hh_fech!L16=0,0,SER_hh_fech!L16/SER_summary!L$26)</f>
        <v>37.085423820081949</v>
      </c>
      <c r="M16" s="101">
        <f>IF(SER_hh_fech!M16=0,0,SER_hh_fech!M16/SER_summary!M$26)</f>
        <v>36.310086661045716</v>
      </c>
      <c r="N16" s="101">
        <f>IF(SER_hh_fech!N16=0,0,SER_hh_fech!N16/SER_summary!N$26)</f>
        <v>35.810328555679234</v>
      </c>
      <c r="O16" s="101">
        <f>IF(SER_hh_fech!O16=0,0,SER_hh_fech!O16/SER_summary!O$26)</f>
        <v>34.249213832556393</v>
      </c>
      <c r="P16" s="101">
        <f>IF(SER_hh_fech!P16=0,0,SER_hh_fech!P16/SER_summary!P$26)</f>
        <v>33.640265150592569</v>
      </c>
      <c r="Q16" s="101">
        <f>IF(SER_hh_fech!Q16=0,0,SER_hh_fech!Q16/SER_summary!Q$26)</f>
        <v>32.307180559880869</v>
      </c>
    </row>
    <row r="17" spans="1:17" ht="12.95" customHeight="1" x14ac:dyDescent="0.25">
      <c r="A17" s="88" t="s">
        <v>101</v>
      </c>
      <c r="B17" s="103">
        <f>IF(SER_hh_fech!B17=0,0,SER_hh_fech!B17/SER_summary!B$26)</f>
        <v>0</v>
      </c>
      <c r="C17" s="103">
        <f>IF(SER_hh_fech!C17=0,0,SER_hh_fech!C17/SER_summary!C$26)</f>
        <v>0</v>
      </c>
      <c r="D17" s="103">
        <f>IF(SER_hh_fech!D17=0,0,SER_hh_fech!D17/SER_summary!D$26)</f>
        <v>0</v>
      </c>
      <c r="E17" s="103">
        <f>IF(SER_hh_fech!E17=0,0,SER_hh_fech!E17/SER_summary!E$26)</f>
        <v>0</v>
      </c>
      <c r="F17" s="103">
        <f>IF(SER_hh_fech!F17=0,0,SER_hh_fech!F17/SER_summary!F$26)</f>
        <v>0</v>
      </c>
      <c r="G17" s="103">
        <f>IF(SER_hh_fech!G17=0,0,SER_hh_fech!G17/SER_summary!G$26)</f>
        <v>0</v>
      </c>
      <c r="H17" s="103">
        <f>IF(SER_hh_fech!H17=0,0,SER_hh_fech!H17/SER_summary!H$26)</f>
        <v>0</v>
      </c>
      <c r="I17" s="103">
        <f>IF(SER_hh_fech!I17=0,0,SER_hh_fech!I17/SER_summary!I$26)</f>
        <v>0</v>
      </c>
      <c r="J17" s="103">
        <f>IF(SER_hh_fech!J17=0,0,SER_hh_fech!J17/SER_summary!J$26)</f>
        <v>0</v>
      </c>
      <c r="K17" s="103">
        <f>IF(SER_hh_fech!K17=0,0,SER_hh_fech!K17/SER_summary!K$26)</f>
        <v>0</v>
      </c>
      <c r="L17" s="103">
        <f>IF(SER_hh_fech!L17=0,0,SER_hh_fech!L17/SER_summary!L$26)</f>
        <v>0</v>
      </c>
      <c r="M17" s="103">
        <f>IF(SER_hh_fech!M17=0,0,SER_hh_fech!M17/SER_summary!M$26)</f>
        <v>0</v>
      </c>
      <c r="N17" s="103">
        <f>IF(SER_hh_fech!N17=0,0,SER_hh_fech!N17/SER_summary!N$26)</f>
        <v>0</v>
      </c>
      <c r="O17" s="103">
        <f>IF(SER_hh_fech!O17=0,0,SER_hh_fech!O17/SER_summary!O$26)</f>
        <v>0</v>
      </c>
      <c r="P17" s="103">
        <f>IF(SER_hh_fech!P17=0,0,SER_hh_fech!P17/SER_summary!P$26)</f>
        <v>0</v>
      </c>
      <c r="Q17" s="103">
        <f>IF(SER_hh_fech!Q17=0,0,SER_hh_fech!Q17/SER_summary!Q$26)</f>
        <v>0</v>
      </c>
    </row>
    <row r="18" spans="1:17" ht="12" customHeight="1" x14ac:dyDescent="0.25">
      <c r="A18" s="88" t="s">
        <v>100</v>
      </c>
      <c r="B18" s="103">
        <f>IF(SER_hh_fech!B18=0,0,SER_hh_fech!B18/SER_summary!B$26)</f>
        <v>42.898593815094401</v>
      </c>
      <c r="C18" s="103">
        <f>IF(SER_hh_fech!C18=0,0,SER_hh_fech!C18/SER_summary!C$26)</f>
        <v>41.986592044399082</v>
      </c>
      <c r="D18" s="103">
        <f>IF(SER_hh_fech!D18=0,0,SER_hh_fech!D18/SER_summary!D$26)</f>
        <v>40.857960052989064</v>
      </c>
      <c r="E18" s="103">
        <f>IF(SER_hh_fech!E18=0,0,SER_hh_fech!E18/SER_summary!E$26)</f>
        <v>40.03486619618581</v>
      </c>
      <c r="F18" s="103">
        <f>IF(SER_hh_fech!F18=0,0,SER_hh_fech!F18/SER_summary!F$26)</f>
        <v>39.374109462537731</v>
      </c>
      <c r="G18" s="103">
        <f>IF(SER_hh_fech!G18=0,0,SER_hh_fech!G18/SER_summary!G$26)</f>
        <v>38.822659917446913</v>
      </c>
      <c r="H18" s="103">
        <f>IF(SER_hh_fech!H18=0,0,SER_hh_fech!H18/SER_summary!H$26)</f>
        <v>38.53468438401255</v>
      </c>
      <c r="I18" s="103">
        <f>IF(SER_hh_fech!I18=0,0,SER_hh_fech!I18/SER_summary!I$26)</f>
        <v>38.121672297294218</v>
      </c>
      <c r="J18" s="103">
        <f>IF(SER_hh_fech!J18=0,0,SER_hh_fech!J18/SER_summary!J$26)</f>
        <v>38.037436038629686</v>
      </c>
      <c r="K18" s="103">
        <f>IF(SER_hh_fech!K18=0,0,SER_hh_fech!K18/SER_summary!K$26)</f>
        <v>37.431239791708499</v>
      </c>
      <c r="L18" s="103">
        <f>IF(SER_hh_fech!L18=0,0,SER_hh_fech!L18/SER_summary!L$26)</f>
        <v>37.085423820081949</v>
      </c>
      <c r="M18" s="103">
        <f>IF(SER_hh_fech!M18=0,0,SER_hh_fech!M18/SER_summary!M$26)</f>
        <v>36.310086661045716</v>
      </c>
      <c r="N18" s="103">
        <f>IF(SER_hh_fech!N18=0,0,SER_hh_fech!N18/SER_summary!N$26)</f>
        <v>35.810328555679234</v>
      </c>
      <c r="O18" s="103">
        <f>IF(SER_hh_fech!O18=0,0,SER_hh_fech!O18/SER_summary!O$26)</f>
        <v>34.249213832556393</v>
      </c>
      <c r="P18" s="103">
        <f>IF(SER_hh_fech!P18=0,0,SER_hh_fech!P18/SER_summary!P$26)</f>
        <v>33.640265150592569</v>
      </c>
      <c r="Q18" s="103">
        <f>IF(SER_hh_fech!Q18=0,0,SER_hh_fech!Q18/SER_summary!Q$26)</f>
        <v>32.307180559880869</v>
      </c>
    </row>
    <row r="19" spans="1:17" ht="12.95" customHeight="1" x14ac:dyDescent="0.25">
      <c r="A19" s="90" t="s">
        <v>47</v>
      </c>
      <c r="B19" s="101">
        <f>IF(SER_hh_fech!B19=0,0,SER_hh_fech!B19/SER_summary!B$26)</f>
        <v>19.549000384285463</v>
      </c>
      <c r="C19" s="101">
        <f>IF(SER_hh_fech!C19=0,0,SER_hh_fech!C19/SER_summary!C$26)</f>
        <v>19.738406083969455</v>
      </c>
      <c r="D19" s="101">
        <f>IF(SER_hh_fech!D19=0,0,SER_hh_fech!D19/SER_summary!D$26)</f>
        <v>19.908974480098045</v>
      </c>
      <c r="E19" s="101">
        <f>IF(SER_hh_fech!E19=0,0,SER_hh_fech!E19/SER_summary!E$26)</f>
        <v>20.092419098007682</v>
      </c>
      <c r="F19" s="101">
        <f>IF(SER_hh_fech!F19=0,0,SER_hh_fech!F19/SER_summary!F$26)</f>
        <v>20.213855770750254</v>
      </c>
      <c r="G19" s="101">
        <f>IF(SER_hh_fech!G19=0,0,SER_hh_fech!G19/SER_summary!G$26)</f>
        <v>16.327174285499723</v>
      </c>
      <c r="H19" s="101">
        <f>IF(SER_hh_fech!H19=0,0,SER_hh_fech!H19/SER_summary!H$26)</f>
        <v>17.656387456942582</v>
      </c>
      <c r="I19" s="101">
        <f>IF(SER_hh_fech!I19=0,0,SER_hh_fech!I19/SER_summary!I$26)</f>
        <v>16.967592740509613</v>
      </c>
      <c r="J19" s="101">
        <f>IF(SER_hh_fech!J19=0,0,SER_hh_fech!J19/SER_summary!J$26)</f>
        <v>16.834907902351492</v>
      </c>
      <c r="K19" s="101">
        <f>IF(SER_hh_fech!K19=0,0,SER_hh_fech!K19/SER_summary!K$26)</f>
        <v>16.969988715250093</v>
      </c>
      <c r="L19" s="101">
        <f>IF(SER_hh_fech!L19=0,0,SER_hh_fech!L19/SER_summary!L$26)</f>
        <v>17.219891031783263</v>
      </c>
      <c r="M19" s="101">
        <f>IF(SER_hh_fech!M19=0,0,SER_hh_fech!M19/SER_summary!M$26)</f>
        <v>17.249900900575444</v>
      </c>
      <c r="N19" s="101">
        <f>IF(SER_hh_fech!N19=0,0,SER_hh_fech!N19/SER_summary!N$26)</f>
        <v>17.373136940052685</v>
      </c>
      <c r="O19" s="101">
        <f>IF(SER_hh_fech!O19=0,0,SER_hh_fech!O19/SER_summary!O$26)</f>
        <v>17.545982433904356</v>
      </c>
      <c r="P19" s="101">
        <f>IF(SER_hh_fech!P19=0,0,SER_hh_fech!P19/SER_summary!P$26)</f>
        <v>17.488688341452757</v>
      </c>
      <c r="Q19" s="101">
        <f>IF(SER_hh_fech!Q19=0,0,SER_hh_fech!Q19/SER_summary!Q$26)</f>
        <v>17.61691651192368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18.472282801479938</v>
      </c>
      <c r="C21" s="100">
        <f>IF(SER_hh_fech!C21=0,0,SER_hh_fech!C21/SER_summary!C$26)</f>
        <v>18.439415785854344</v>
      </c>
      <c r="D21" s="100">
        <f>IF(SER_hh_fech!D21=0,0,SER_hh_fech!D21/SER_summary!D$26)</f>
        <v>18.699432066607258</v>
      </c>
      <c r="E21" s="100">
        <f>IF(SER_hh_fech!E21=0,0,SER_hh_fech!E21/SER_summary!E$26)</f>
        <v>18.89902679177095</v>
      </c>
      <c r="F21" s="100">
        <f>IF(SER_hh_fech!F21=0,0,SER_hh_fech!F21/SER_summary!F$26)</f>
        <v>19.060384711184518</v>
      </c>
      <c r="G21" s="100">
        <f>IF(SER_hh_fech!G21=0,0,SER_hh_fech!G21/SER_summary!G$26)</f>
        <v>10.799316079630204</v>
      </c>
      <c r="H21" s="100">
        <f>IF(SER_hh_fech!H21=0,0,SER_hh_fech!H21/SER_summary!H$26)</f>
        <v>11.01428983100196</v>
      </c>
      <c r="I21" s="100">
        <f>IF(SER_hh_fech!I21=0,0,SER_hh_fech!I21/SER_summary!I$26)</f>
        <v>9.7386736995853322</v>
      </c>
      <c r="J21" s="100">
        <f>IF(SER_hh_fech!J21=0,0,SER_hh_fech!J21/SER_summary!J$26)</f>
        <v>9.298966846314519</v>
      </c>
      <c r="K21" s="100">
        <f>IF(SER_hh_fech!K21=0,0,SER_hh_fech!K21/SER_summary!K$26)</f>
        <v>9.2398312966313885</v>
      </c>
      <c r="L21" s="100">
        <f>IF(SER_hh_fech!L21=0,0,SER_hh_fech!L21/SER_summary!L$26)</f>
        <v>9.7234041093699144</v>
      </c>
      <c r="M21" s="100">
        <f>IF(SER_hh_fech!M21=0,0,SER_hh_fech!M21/SER_summary!M$26)</f>
        <v>9.4843467074367691</v>
      </c>
      <c r="N21" s="100">
        <f>IF(SER_hh_fech!N21=0,0,SER_hh_fech!N21/SER_summary!N$26)</f>
        <v>9.5916535768093336</v>
      </c>
      <c r="O21" s="100">
        <f>IF(SER_hh_fech!O21=0,0,SER_hh_fech!O21/SER_summary!O$26)</f>
        <v>9.5935972698546017</v>
      </c>
      <c r="P21" s="100">
        <f>IF(SER_hh_fech!P21=0,0,SER_hh_fech!P21/SER_summary!P$26)</f>
        <v>9.402465204421965</v>
      </c>
      <c r="Q21" s="100">
        <f>IF(SER_hh_fech!Q21=0,0,SER_hh_fech!Q21/SER_summary!Q$26)</f>
        <v>9.386898904546598</v>
      </c>
    </row>
    <row r="22" spans="1:17" ht="12" customHeight="1" x14ac:dyDescent="0.25">
      <c r="A22" s="88" t="s">
        <v>99</v>
      </c>
      <c r="B22" s="100">
        <f>IF(SER_hh_fech!B22=0,0,SER_hh_fech!B22/SER_summary!B$26)</f>
        <v>25.736562869534932</v>
      </c>
      <c r="C22" s="100">
        <f>IF(SER_hh_fech!C22=0,0,SER_hh_fech!C22/SER_summary!C$26)</f>
        <v>26.01292288107026</v>
      </c>
      <c r="D22" s="100">
        <f>IF(SER_hh_fech!D22=0,0,SER_hh_fech!D22/SER_summary!D$26)</f>
        <v>26.29432071734697</v>
      </c>
      <c r="E22" s="100">
        <f>IF(SER_hh_fech!E22=0,0,SER_hh_fech!E22/SER_summary!E$26)</f>
        <v>26.574982060335927</v>
      </c>
      <c r="F22" s="100">
        <f>IF(SER_hh_fech!F22=0,0,SER_hh_fech!F22/SER_summary!F$26)</f>
        <v>26.8018764851629</v>
      </c>
      <c r="G22" s="100">
        <f>IF(SER_hh_fech!G22=0,0,SER_hh_fech!G22/SER_summary!G$26)</f>
        <v>14.558461662803602</v>
      </c>
      <c r="H22" s="100">
        <f>IF(SER_hh_fech!H22=0,0,SER_hh_fech!H22/SER_summary!H$26)</f>
        <v>16.183934321848945</v>
      </c>
      <c r="I22" s="100">
        <f>IF(SER_hh_fech!I22=0,0,SER_hh_fech!I22/SER_summary!I$26)</f>
        <v>13.621743344100986</v>
      </c>
      <c r="J22" s="100">
        <f>IF(SER_hh_fech!J22=0,0,SER_hh_fech!J22/SER_summary!J$26)</f>
        <v>12.939845386366605</v>
      </c>
      <c r="K22" s="100">
        <f>IF(SER_hh_fech!K22=0,0,SER_hh_fech!K22/SER_summary!K$26)</f>
        <v>13.028970646548247</v>
      </c>
      <c r="L22" s="100">
        <f>IF(SER_hh_fech!L22=0,0,SER_hh_fech!L22/SER_summary!L$26)</f>
        <v>13.095625082265247</v>
      </c>
      <c r="M22" s="100">
        <f>IF(SER_hh_fech!M22=0,0,SER_hh_fech!M22/SER_summary!M$26)</f>
        <v>12.967921907000912</v>
      </c>
      <c r="N22" s="100">
        <f>IF(SER_hh_fech!N22=0,0,SER_hh_fech!N22/SER_summary!N$26)</f>
        <v>12.881975160724307</v>
      </c>
      <c r="O22" s="100">
        <f>IF(SER_hh_fech!O22=0,0,SER_hh_fech!O22/SER_summary!O$26)</f>
        <v>12.691358522571734</v>
      </c>
      <c r="P22" s="100">
        <f>IF(SER_hh_fech!P22=0,0,SER_hh_fech!P22/SER_summary!P$26)</f>
        <v>12.264589630798628</v>
      </c>
      <c r="Q22" s="100">
        <f>IF(SER_hh_fech!Q22=0,0,SER_hh_fech!Q22/SER_summary!Q$26)</f>
        <v>12.041336676787436</v>
      </c>
    </row>
    <row r="23" spans="1:17" ht="12" customHeight="1" x14ac:dyDescent="0.25">
      <c r="A23" s="88" t="s">
        <v>98</v>
      </c>
      <c r="B23" s="100">
        <f>IF(SER_hh_fech!B23=0,0,SER_hh_fech!B23/SER_summary!B$26)</f>
        <v>0</v>
      </c>
      <c r="C23" s="100">
        <f>IF(SER_hh_fech!C23=0,0,SER_hh_fech!C23/SER_summary!C$26)</f>
        <v>0</v>
      </c>
      <c r="D23" s="100">
        <f>IF(SER_hh_fech!D23=0,0,SER_hh_fech!D23/SER_summary!D$26)</f>
        <v>0</v>
      </c>
      <c r="E23" s="100">
        <f>IF(SER_hh_fech!E23=0,0,SER_hh_fech!E23/SER_summary!E$26)</f>
        <v>0</v>
      </c>
      <c r="F23" s="100">
        <f>IF(SER_hh_fech!F23=0,0,SER_hh_fech!F23/SER_summary!F$26)</f>
        <v>0</v>
      </c>
      <c r="G23" s="100">
        <f>IF(SER_hh_fech!G23=0,0,SER_hh_fech!G23/SER_summary!G$26)</f>
        <v>0</v>
      </c>
      <c r="H23" s="100">
        <f>IF(SER_hh_fech!H23=0,0,SER_hh_fech!H23/SER_summary!H$26)</f>
        <v>0</v>
      </c>
      <c r="I23" s="100">
        <f>IF(SER_hh_fech!I23=0,0,SER_hh_fech!I23/SER_summary!I$26)</f>
        <v>0</v>
      </c>
      <c r="J23" s="100">
        <f>IF(SER_hh_fech!J23=0,0,SER_hh_fech!J23/SER_summary!J$26)</f>
        <v>0</v>
      </c>
      <c r="K23" s="100">
        <f>IF(SER_hh_fech!K23=0,0,SER_hh_fech!K23/SER_summary!K$26)</f>
        <v>0</v>
      </c>
      <c r="L23" s="100">
        <f>IF(SER_hh_fech!L23=0,0,SER_hh_fech!L23/SER_summary!L$26)</f>
        <v>0</v>
      </c>
      <c r="M23" s="100">
        <f>IF(SER_hh_fech!M23=0,0,SER_hh_fech!M23/SER_summary!M$26)</f>
        <v>0</v>
      </c>
      <c r="N23" s="100">
        <f>IF(SER_hh_fech!N23=0,0,SER_hh_fech!N23/SER_summary!N$26)</f>
        <v>0</v>
      </c>
      <c r="O23" s="100">
        <f>IF(SER_hh_fech!O23=0,0,SER_hh_fech!O23/SER_summary!O$26)</f>
        <v>0</v>
      </c>
      <c r="P23" s="100">
        <f>IF(SER_hh_fech!P23=0,0,SER_hh_fech!P23/SER_summary!P$26)</f>
        <v>0</v>
      </c>
      <c r="Q23" s="100">
        <f>IF(SER_hh_fech!Q23=0,0,SER_hh_fech!Q23/SER_summary!Q$26)</f>
        <v>0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0</v>
      </c>
      <c r="C25" s="100">
        <f>IF(SER_hh_fech!C25=0,0,SER_hh_fech!C25/SER_summary!C$26)</f>
        <v>0</v>
      </c>
      <c r="D25" s="100">
        <f>IF(SER_hh_fech!D25=0,0,SER_hh_fech!D25/SER_summary!D$26)</f>
        <v>0</v>
      </c>
      <c r="E25" s="100">
        <f>IF(SER_hh_fech!E25=0,0,SER_hh_fech!E25/SER_summary!E$26)</f>
        <v>0</v>
      </c>
      <c r="F25" s="100">
        <f>IF(SER_hh_fech!F25=0,0,SER_hh_fech!F25/SER_summary!F$26)</f>
        <v>0</v>
      </c>
      <c r="G25" s="100">
        <f>IF(SER_hh_fech!G25=0,0,SER_hh_fech!G25/SER_summary!G$26)</f>
        <v>0</v>
      </c>
      <c r="H25" s="100">
        <f>IF(SER_hh_fech!H25=0,0,SER_hh_fech!H25/SER_summary!H$26)</f>
        <v>0</v>
      </c>
      <c r="I25" s="100">
        <f>IF(SER_hh_fech!I25=0,0,SER_hh_fech!I25/SER_summary!I$26)</f>
        <v>0</v>
      </c>
      <c r="J25" s="100">
        <f>IF(SER_hh_fech!J25=0,0,SER_hh_fech!J25/SER_summary!J$26)</f>
        <v>0</v>
      </c>
      <c r="K25" s="100">
        <f>IF(SER_hh_fech!K25=0,0,SER_hh_fech!K25/SER_summary!K$26)</f>
        <v>0</v>
      </c>
      <c r="L25" s="100">
        <f>IF(SER_hh_fech!L25=0,0,SER_hh_fech!L25/SER_summary!L$26)</f>
        <v>0</v>
      </c>
      <c r="M25" s="100">
        <f>IF(SER_hh_fech!M25=0,0,SER_hh_fech!M25/SER_summary!M$26)</f>
        <v>0</v>
      </c>
      <c r="N25" s="100">
        <f>IF(SER_hh_fech!N25=0,0,SER_hh_fech!N25/SER_summary!N$26)</f>
        <v>0</v>
      </c>
      <c r="O25" s="100">
        <f>IF(SER_hh_fech!O25=0,0,SER_hh_fech!O25/SER_summary!O$26)</f>
        <v>0</v>
      </c>
      <c r="P25" s="100">
        <f>IF(SER_hh_fech!P25=0,0,SER_hh_fech!P25/SER_summary!P$26)</f>
        <v>0</v>
      </c>
      <c r="Q25" s="100">
        <f>IF(SER_hh_fech!Q25=0,0,SER_hh_fech!Q25/SER_summary!Q$26)</f>
        <v>0</v>
      </c>
    </row>
    <row r="26" spans="1:17" ht="12" customHeight="1" x14ac:dyDescent="0.25">
      <c r="A26" s="88" t="s">
        <v>30</v>
      </c>
      <c r="B26" s="22">
        <f>IF(SER_hh_fech!B26=0,0,SER_hh_fech!B26/SER_summary!B$26)</f>
        <v>19.949126374758571</v>
      </c>
      <c r="C26" s="22">
        <f>IF(SER_hh_fech!C26=0,0,SER_hh_fech!C26/SER_summary!C$26)</f>
        <v>20.274398427255122</v>
      </c>
      <c r="D26" s="22">
        <f>IF(SER_hh_fech!D26=0,0,SER_hh_fech!D26/SER_summary!D$26)</f>
        <v>20.371044766750583</v>
      </c>
      <c r="E26" s="22">
        <f>IF(SER_hh_fech!E26=0,0,SER_hh_fech!E26/SER_summary!E$26)</f>
        <v>20.508370055469364</v>
      </c>
      <c r="F26" s="22">
        <f>IF(SER_hh_fech!F26=0,0,SER_hh_fech!F26/SER_summary!F$26)</f>
        <v>20.585411112200639</v>
      </c>
      <c r="G26" s="22">
        <f>IF(SER_hh_fech!G26=0,0,SER_hh_fech!G26/SER_summary!G$26)</f>
        <v>9.3706584199465368</v>
      </c>
      <c r="H26" s="22">
        <f>IF(SER_hh_fech!H26=0,0,SER_hh_fech!H26/SER_summary!H$26)</f>
        <v>14.086150932771837</v>
      </c>
      <c r="I26" s="22">
        <f>IF(SER_hh_fech!I26=0,0,SER_hh_fech!I26/SER_summary!I$26)</f>
        <v>10.364483514235284</v>
      </c>
      <c r="J26" s="22">
        <f>IF(SER_hh_fech!J26=0,0,SER_hh_fech!J26/SER_summary!J$26)</f>
        <v>9.8456712260038728</v>
      </c>
      <c r="K26" s="22">
        <f>IF(SER_hh_fech!K26=0,0,SER_hh_fech!K26/SER_summary!K$26)</f>
        <v>11.557288378444973</v>
      </c>
      <c r="L26" s="22">
        <f>IF(SER_hh_fech!L26=0,0,SER_hh_fech!L26/SER_summary!L$26)</f>
        <v>8.7751095219801627</v>
      </c>
      <c r="M26" s="22">
        <f>IF(SER_hh_fech!M26=0,0,SER_hh_fech!M26/SER_summary!M$26)</f>
        <v>9.8765391911473408</v>
      </c>
      <c r="N26" s="22">
        <f>IF(SER_hh_fech!N26=0,0,SER_hh_fech!N26/SER_summary!N$26)</f>
        <v>9.8466650364469839</v>
      </c>
      <c r="O26" s="22">
        <f>IF(SER_hh_fech!O26=0,0,SER_hh_fech!O26/SER_summary!O$26)</f>
        <v>9.8933784272316299</v>
      </c>
      <c r="P26" s="22">
        <f>IF(SER_hh_fech!P26=0,0,SER_hh_fech!P26/SER_summary!P$26)</f>
        <v>9.5375758761662901</v>
      </c>
      <c r="Q26" s="22">
        <f>IF(SER_hh_fech!Q26=0,0,SER_hh_fech!Q26/SER_summary!Q$26)</f>
        <v>9.4262087976236586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5.6500855543054502</v>
      </c>
      <c r="H27" s="116">
        <f>IF(SER_hh_fech!H27=0,0,SER_hh_fech!H27/SER_summary!H$26)</f>
        <v>5.7367932777846642</v>
      </c>
      <c r="I27" s="116">
        <f>IF(SER_hh_fech!I27=0,0,SER_hh_fech!I27/SER_summary!I$26)</f>
        <v>6.9555182143013052</v>
      </c>
      <c r="J27" s="116">
        <f>IF(SER_hh_fech!J27=0,0,SER_hh_fech!J27/SER_summary!J$26)</f>
        <v>7.2627395252024485</v>
      </c>
      <c r="K27" s="116">
        <f>IF(SER_hh_fech!K27=0,0,SER_hh_fech!K27/SER_summary!K$26)</f>
        <v>7.2404586505560626</v>
      </c>
      <c r="L27" s="116">
        <f>IF(SER_hh_fech!L27=0,0,SER_hh_fech!L27/SER_summary!L$26)</f>
        <v>7.3847308729975563</v>
      </c>
      <c r="M27" s="116">
        <f>IF(SER_hh_fech!M27=0,0,SER_hh_fech!M27/SER_summary!M$26)</f>
        <v>7.4458039745176343</v>
      </c>
      <c r="N27" s="116">
        <f>IF(SER_hh_fech!N27=0,0,SER_hh_fech!N27/SER_summary!N$26)</f>
        <v>7.4791842231718508</v>
      </c>
      <c r="O27" s="116">
        <f>IF(SER_hh_fech!O27=0,0,SER_hh_fech!O27/SER_summary!O$26)</f>
        <v>7.6227319886891021</v>
      </c>
      <c r="P27" s="116">
        <f>IF(SER_hh_fech!P27=0,0,SER_hh_fech!P27/SER_summary!P$26)</f>
        <v>7.8136832929475268</v>
      </c>
      <c r="Q27" s="116">
        <f>IF(SER_hh_fech!Q27=0,0,SER_hh_fech!Q27/SER_summary!Q$26)</f>
        <v>7.9967685698602144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10.759123602777899</v>
      </c>
      <c r="H28" s="117">
        <f>IF(SER_hh_fech!H28=0,0,SER_hh_fech!H28/SER_summary!H$26)</f>
        <v>11.087721188780064</v>
      </c>
      <c r="I28" s="117">
        <f>IF(SER_hh_fech!I28=0,0,SER_hh_fech!I28/SER_summary!I$26)</f>
        <v>11.507735771624102</v>
      </c>
      <c r="J28" s="117">
        <f>IF(SER_hh_fech!J28=0,0,SER_hh_fech!J28/SER_summary!J$26)</f>
        <v>11.561893050191642</v>
      </c>
      <c r="K28" s="117">
        <f>IF(SER_hh_fech!K28=0,0,SER_hh_fech!K28/SER_summary!K$26)</f>
        <v>11.637234679279375</v>
      </c>
      <c r="L28" s="117">
        <f>IF(SER_hh_fech!L28=0,0,SER_hh_fech!L28/SER_summary!L$26)</f>
        <v>11.853325538599284</v>
      </c>
      <c r="M28" s="117">
        <f>IF(SER_hh_fech!M28=0,0,SER_hh_fech!M28/SER_summary!M$26)</f>
        <v>11.90582630700113</v>
      </c>
      <c r="N28" s="117">
        <f>IF(SER_hh_fech!N28=0,0,SER_hh_fech!N28/SER_summary!N$26)</f>
        <v>11.997407318504321</v>
      </c>
      <c r="O28" s="117">
        <f>IF(SER_hh_fech!O28=0,0,SER_hh_fech!O28/SER_summary!O$26)</f>
        <v>12.138728605085236</v>
      </c>
      <c r="P28" s="117">
        <f>IF(SER_hh_fech!P28=0,0,SER_hh_fech!P28/SER_summary!P$26)</f>
        <v>12.020431649089021</v>
      </c>
      <c r="Q28" s="117">
        <f>IF(SER_hh_fech!Q28=0,0,SER_hh_fech!Q28/SER_summary!Q$26)</f>
        <v>11.547433920141087</v>
      </c>
    </row>
    <row r="29" spans="1:17" ht="12.95" customHeight="1" x14ac:dyDescent="0.25">
      <c r="A29" s="90" t="s">
        <v>46</v>
      </c>
      <c r="B29" s="101">
        <f>IF(SER_hh_fech!B29=0,0,SER_hh_fech!B29/SER_summary!B$26)</f>
        <v>24.285022501122221</v>
      </c>
      <c r="C29" s="101">
        <f>IF(SER_hh_fech!C29=0,0,SER_hh_fech!C29/SER_summary!C$26)</f>
        <v>24.253670876058614</v>
      </c>
      <c r="D29" s="101">
        <f>IF(SER_hh_fech!D29=0,0,SER_hh_fech!D29/SER_summary!D$26)</f>
        <v>24.230526830285108</v>
      </c>
      <c r="E29" s="101">
        <f>IF(SER_hh_fech!E29=0,0,SER_hh_fech!E29/SER_summary!E$26)</f>
        <v>24.079357258738803</v>
      </c>
      <c r="F29" s="101">
        <f>IF(SER_hh_fech!F29=0,0,SER_hh_fech!F29/SER_summary!F$26)</f>
        <v>24.06485204911657</v>
      </c>
      <c r="G29" s="101">
        <f>IF(SER_hh_fech!G29=0,0,SER_hh_fech!G29/SER_summary!G$26)</f>
        <v>24.177332332643708</v>
      </c>
      <c r="H29" s="101">
        <f>IF(SER_hh_fech!H29=0,0,SER_hh_fech!H29/SER_summary!H$26)</f>
        <v>25.552234058687063</v>
      </c>
      <c r="I29" s="101">
        <f>IF(SER_hh_fech!I29=0,0,SER_hh_fech!I29/SER_summary!I$26)</f>
        <v>25.952139763508438</v>
      </c>
      <c r="J29" s="101">
        <f>IF(SER_hh_fech!J29=0,0,SER_hh_fech!J29/SER_summary!J$26)</f>
        <v>25.750142470017419</v>
      </c>
      <c r="K29" s="101">
        <f>IF(SER_hh_fech!K29=0,0,SER_hh_fech!K29/SER_summary!K$26)</f>
        <v>25.127040483989685</v>
      </c>
      <c r="L29" s="101">
        <f>IF(SER_hh_fech!L29=0,0,SER_hh_fech!L29/SER_summary!L$26)</f>
        <v>24.936117372489253</v>
      </c>
      <c r="M29" s="101">
        <f>IF(SER_hh_fech!M29=0,0,SER_hh_fech!M29/SER_summary!M$26)</f>
        <v>25.022810780499729</v>
      </c>
      <c r="N29" s="101">
        <f>IF(SER_hh_fech!N29=0,0,SER_hh_fech!N29/SER_summary!N$26)</f>
        <v>25.034414684297687</v>
      </c>
      <c r="O29" s="101">
        <f>IF(SER_hh_fech!O29=0,0,SER_hh_fech!O29/SER_summary!O$26)</f>
        <v>25.532723603144177</v>
      </c>
      <c r="P29" s="101">
        <f>IF(SER_hh_fech!P29=0,0,SER_hh_fech!P29/SER_summary!P$26)</f>
        <v>25.547906656824534</v>
      </c>
      <c r="Q29" s="101">
        <f>IF(SER_hh_fech!Q29=0,0,SER_hh_fech!Q29/SER_summary!Q$26)</f>
        <v>25.836468671300167</v>
      </c>
    </row>
    <row r="30" spans="1:17" ht="12" customHeight="1" x14ac:dyDescent="0.25">
      <c r="A30" s="88" t="s">
        <v>66</v>
      </c>
      <c r="B30" s="100">
        <f>IF(SER_hh_fech!B30=0,0,SER_hh_fech!B30/SER_summary!B$26)</f>
        <v>29.46026353159403</v>
      </c>
      <c r="C30" s="100">
        <f>IF(SER_hh_fech!C30=0,0,SER_hh_fech!C30/SER_summary!C$26)</f>
        <v>28.791194970851532</v>
      </c>
      <c r="D30" s="100">
        <f>IF(SER_hh_fech!D30=0,0,SER_hh_fech!D30/SER_summary!D$26)</f>
        <v>28.133640387233285</v>
      </c>
      <c r="E30" s="100">
        <f>IF(SER_hh_fech!E30=0,0,SER_hh_fech!E30/SER_summary!E$26)</f>
        <v>29.246638789945646</v>
      </c>
      <c r="F30" s="100">
        <f>IF(SER_hh_fech!F30=0,0,SER_hh_fech!F30/SER_summary!F$26)</f>
        <v>29.661797274628782</v>
      </c>
      <c r="G30" s="100">
        <f>IF(SER_hh_fech!G30=0,0,SER_hh_fech!G30/SER_summary!G$26)</f>
        <v>30.385087571582279</v>
      </c>
      <c r="H30" s="100">
        <f>IF(SER_hh_fech!H30=0,0,SER_hh_fech!H30/SER_summary!H$26)</f>
        <v>30.808730570150079</v>
      </c>
      <c r="I30" s="100">
        <f>IF(SER_hh_fech!I30=0,0,SER_hh_fech!I30/SER_summary!I$26)</f>
        <v>30.78065547709852</v>
      </c>
      <c r="J30" s="100">
        <f>IF(SER_hh_fech!J30=0,0,SER_hh_fech!J30/SER_summary!J$26)</f>
        <v>36.965415931394212</v>
      </c>
      <c r="K30" s="100">
        <f>IF(SER_hh_fech!K30=0,0,SER_hh_fech!K30/SER_summary!K$26)</f>
        <v>30.799548399872368</v>
      </c>
      <c r="L30" s="100">
        <f>IF(SER_hh_fech!L30=0,0,SER_hh_fech!L30/SER_summary!L$26)</f>
        <v>27.797713031319621</v>
      </c>
      <c r="M30" s="100">
        <f>IF(SER_hh_fech!M30=0,0,SER_hh_fech!M30/SER_summary!M$26)</f>
        <v>30.453138071787759</v>
      </c>
      <c r="N30" s="100">
        <f>IF(SER_hh_fech!N30=0,0,SER_hh_fech!N30/SER_summary!N$26)</f>
        <v>30.442432013969366</v>
      </c>
      <c r="O30" s="100">
        <f>IF(SER_hh_fech!O30=0,0,SER_hh_fech!O30/SER_summary!O$26)</f>
        <v>31.060525972434846</v>
      </c>
      <c r="P30" s="100">
        <f>IF(SER_hh_fech!P30=0,0,SER_hh_fech!P30/SER_summary!P$26)</f>
        <v>31.305999909138535</v>
      </c>
      <c r="Q30" s="100">
        <f>IF(SER_hh_fech!Q30=0,0,SER_hh_fech!Q30/SER_summary!Q$26)</f>
        <v>30.848424288853153</v>
      </c>
    </row>
    <row r="31" spans="1:17" ht="12" customHeight="1" x14ac:dyDescent="0.25">
      <c r="A31" s="88" t="s">
        <v>98</v>
      </c>
      <c r="B31" s="100">
        <f>IF(SER_hh_fech!B31=0,0,SER_hh_fech!B31/SER_summary!B$26)</f>
        <v>0</v>
      </c>
      <c r="C31" s="100">
        <f>IF(SER_hh_fech!C31=0,0,SER_hh_fech!C31/SER_summary!C$26)</f>
        <v>0</v>
      </c>
      <c r="D31" s="100">
        <f>IF(SER_hh_fech!D31=0,0,SER_hh_fech!D31/SER_summary!D$26)</f>
        <v>0</v>
      </c>
      <c r="E31" s="100">
        <f>IF(SER_hh_fech!E31=0,0,SER_hh_fech!E31/SER_summary!E$26)</f>
        <v>0</v>
      </c>
      <c r="F31" s="100">
        <f>IF(SER_hh_fech!F31=0,0,SER_hh_fech!F31/SER_summary!F$26)</f>
        <v>0</v>
      </c>
      <c r="G31" s="100">
        <f>IF(SER_hh_fech!G31=0,0,SER_hh_fech!G31/SER_summary!G$26)</f>
        <v>0</v>
      </c>
      <c r="H31" s="100">
        <f>IF(SER_hh_fech!H31=0,0,SER_hh_fech!H31/SER_summary!H$26)</f>
        <v>0</v>
      </c>
      <c r="I31" s="100">
        <f>IF(SER_hh_fech!I31=0,0,SER_hh_fech!I31/SER_summary!I$26)</f>
        <v>0</v>
      </c>
      <c r="J31" s="100">
        <f>IF(SER_hh_fech!J31=0,0,SER_hh_fech!J31/SER_summary!J$26)</f>
        <v>0</v>
      </c>
      <c r="K31" s="100">
        <f>IF(SER_hh_fech!K31=0,0,SER_hh_fech!K31/SER_summary!K$26)</f>
        <v>0</v>
      </c>
      <c r="L31" s="100">
        <f>IF(SER_hh_fech!L31=0,0,SER_hh_fech!L31/SER_summary!L$26)</f>
        <v>0</v>
      </c>
      <c r="M31" s="100">
        <f>IF(SER_hh_fech!M31=0,0,SER_hh_fech!M31/SER_summary!M$26)</f>
        <v>0</v>
      </c>
      <c r="N31" s="100">
        <f>IF(SER_hh_fech!N31=0,0,SER_hh_fech!N31/SER_summary!N$26)</f>
        <v>0</v>
      </c>
      <c r="O31" s="100">
        <f>IF(SER_hh_fech!O31=0,0,SER_hh_fech!O31/SER_summary!O$26)</f>
        <v>0</v>
      </c>
      <c r="P31" s="100">
        <f>IF(SER_hh_fech!P31=0,0,SER_hh_fech!P31/SER_summary!P$26)</f>
        <v>0</v>
      </c>
      <c r="Q31" s="100">
        <f>IF(SER_hh_fech!Q31=0,0,SER_hh_fech!Q31/SER_summary!Q$26)</f>
        <v>0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42.935968563062701</v>
      </c>
      <c r="I32" s="100">
        <f>IF(SER_hh_fech!I32=0,0,SER_hh_fech!I32/SER_summary!I$26)</f>
        <v>42.670198495860021</v>
      </c>
      <c r="J32" s="100">
        <f>IF(SER_hh_fech!J32=0,0,SER_hh_fech!J32/SER_summary!J$26)</f>
        <v>42.010530343485328</v>
      </c>
      <c r="K32" s="100">
        <f>IF(SER_hh_fech!K32=0,0,SER_hh_fech!K32/SER_summary!K$26)</f>
        <v>37.964796309747904</v>
      </c>
      <c r="L32" s="100">
        <f>IF(SER_hh_fech!L32=0,0,SER_hh_fech!L32/SER_summary!L$26)</f>
        <v>39.300366781601682</v>
      </c>
      <c r="M32" s="100">
        <f>IF(SER_hh_fech!M32=0,0,SER_hh_fech!M32/SER_summary!M$26)</f>
        <v>40.900895242737782</v>
      </c>
      <c r="N32" s="100">
        <f>IF(SER_hh_fech!N32=0,0,SER_hh_fech!N32/SER_summary!N$26)</f>
        <v>41.606951066784752</v>
      </c>
      <c r="O32" s="100">
        <f>IF(SER_hh_fech!O32=0,0,SER_hh_fech!O32/SER_summary!O$26)</f>
        <v>42.487374041790353</v>
      </c>
      <c r="P32" s="100">
        <f>IF(SER_hh_fech!P32=0,0,SER_hh_fech!P32/SER_summary!P$26)</f>
        <v>42.838797061368325</v>
      </c>
      <c r="Q32" s="100">
        <f>IF(SER_hh_fech!Q32=0,0,SER_hh_fech!Q32/SER_summary!Q$26)</f>
        <v>42.222037487608517</v>
      </c>
    </row>
    <row r="33" spans="1:17" ht="12" customHeight="1" x14ac:dyDescent="0.25">
      <c r="A33" s="49" t="s">
        <v>30</v>
      </c>
      <c r="B33" s="18">
        <f>IF(SER_hh_fech!B33=0,0,SER_hh_fech!B33/SER_summary!B$26)</f>
        <v>22.122196922088374</v>
      </c>
      <c r="C33" s="18">
        <f>IF(SER_hh_fech!C33=0,0,SER_hh_fech!C33/SER_summary!C$26)</f>
        <v>22.34512825560423</v>
      </c>
      <c r="D33" s="18">
        <f>IF(SER_hh_fech!D33=0,0,SER_hh_fech!D33/SER_summary!D$26)</f>
        <v>22.568633970899796</v>
      </c>
      <c r="E33" s="18">
        <f>IF(SER_hh_fech!E33=0,0,SER_hh_fech!E33/SER_summary!E$26)</f>
        <v>21.703545067382493</v>
      </c>
      <c r="F33" s="18">
        <f>IF(SER_hh_fech!F33=0,0,SER_hh_fech!F33/SER_summary!F$26)</f>
        <v>21.907274826077526</v>
      </c>
      <c r="G33" s="18">
        <f>IF(SER_hh_fech!G33=0,0,SER_hh_fech!G33/SER_summary!G$26)</f>
        <v>22.333731674642536</v>
      </c>
      <c r="H33" s="18">
        <f>IF(SER_hh_fech!H33=0,0,SER_hh_fech!H33/SER_summary!H$26)</f>
        <v>22.541618767126344</v>
      </c>
      <c r="I33" s="18">
        <f>IF(SER_hh_fech!I33=0,0,SER_hh_fech!I33/SER_summary!I$26)</f>
        <v>22.401351463350821</v>
      </c>
      <c r="J33" s="18">
        <f>IF(SER_hh_fech!J33=0,0,SER_hh_fech!J33/SER_summary!J$26)</f>
        <v>21.039756551782006</v>
      </c>
      <c r="K33" s="18">
        <f>IF(SER_hh_fech!K33=0,0,SER_hh_fech!K33/SER_summary!K$26)</f>
        <v>22.354917602367653</v>
      </c>
      <c r="L33" s="18">
        <f>IF(SER_hh_fech!L33=0,0,SER_hh_fech!L33/SER_summary!L$26)</f>
        <v>22.638637381547159</v>
      </c>
      <c r="M33" s="18">
        <f>IF(SER_hh_fech!M33=0,0,SER_hh_fech!M33/SER_summary!M$26)</f>
        <v>21.893359648563045</v>
      </c>
      <c r="N33" s="18">
        <f>IF(SER_hh_fech!N33=0,0,SER_hh_fech!N33/SER_summary!N$26)</f>
        <v>21.817483724265131</v>
      </c>
      <c r="O33" s="18">
        <f>IF(SER_hh_fech!O33=0,0,SER_hh_fech!O33/SER_summary!O$26)</f>
        <v>22.640470267286318</v>
      </c>
      <c r="P33" s="18">
        <f>IF(SER_hh_fech!P33=0,0,SER_hh_fech!P33/SER_summary!P$26)</f>
        <v>22.718791340431196</v>
      </c>
      <c r="Q33" s="18">
        <f>IF(SER_hh_fech!Q33=0,0,SER_hh_fech!Q33/SER_summary!Q$26)</f>
        <v>22.445634429809971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63.434843273049133</v>
      </c>
      <c r="C3" s="106">
        <f>IF(SER_hh_tesh!C3=0,0,SER_hh_tesh!C3/SER_summary!C$26)</f>
        <v>74.022404826601857</v>
      </c>
      <c r="D3" s="106">
        <f>IF(SER_hh_tesh!D3=0,0,SER_hh_tesh!D3/SER_summary!D$26)</f>
        <v>81.573269682485915</v>
      </c>
      <c r="E3" s="106">
        <f>IF(SER_hh_tesh!E3=0,0,SER_hh_tesh!E3/SER_summary!E$26)</f>
        <v>87.556014918231128</v>
      </c>
      <c r="F3" s="106">
        <f>IF(SER_hh_tesh!F3=0,0,SER_hh_tesh!F3/SER_summary!F$26)</f>
        <v>93.275671898917281</v>
      </c>
      <c r="G3" s="106">
        <f>IF(SER_hh_tesh!G3=0,0,SER_hh_tesh!G3/SER_summary!G$26)</f>
        <v>101.94404168892517</v>
      </c>
      <c r="H3" s="106">
        <f>IF(SER_hh_tesh!H3=0,0,SER_hh_tesh!H3/SER_summary!H$26)</f>
        <v>109.77146844288404</v>
      </c>
      <c r="I3" s="106">
        <f>IF(SER_hh_tesh!I3=0,0,SER_hh_tesh!I3/SER_summary!I$26)</f>
        <v>113.33830336072327</v>
      </c>
      <c r="J3" s="106">
        <f>IF(SER_hh_tesh!J3=0,0,SER_hh_tesh!J3/SER_summary!J$26)</f>
        <v>122.74271832514103</v>
      </c>
      <c r="K3" s="106">
        <f>IF(SER_hh_tesh!K3=0,0,SER_hh_tesh!K3/SER_summary!K$26)</f>
        <v>122.39285023389554</v>
      </c>
      <c r="L3" s="106">
        <f>IF(SER_hh_tesh!L3=0,0,SER_hh_tesh!L3/SER_summary!L$26)</f>
        <v>127.28550702253763</v>
      </c>
      <c r="M3" s="106">
        <f>IF(SER_hh_tesh!M3=0,0,SER_hh_tesh!M3/SER_summary!M$26)</f>
        <v>121.2210474923115</v>
      </c>
      <c r="N3" s="106">
        <f>IF(SER_hh_tesh!N3=0,0,SER_hh_tesh!N3/SER_summary!N$26)</f>
        <v>110.24386250365029</v>
      </c>
      <c r="O3" s="106">
        <f>IF(SER_hh_tesh!O3=0,0,SER_hh_tesh!O3/SER_summary!O$26)</f>
        <v>97.613413415268795</v>
      </c>
      <c r="P3" s="106">
        <f>IF(SER_hh_tesh!P3=0,0,SER_hh_tesh!P3/SER_summary!P$26)</f>
        <v>105.73183094511512</v>
      </c>
      <c r="Q3" s="106">
        <f>IF(SER_hh_tesh!Q3=0,0,SER_hh_tesh!Q3/SER_summary!Q$26)</f>
        <v>115.12032594427052</v>
      </c>
    </row>
    <row r="4" spans="1:17" ht="12.95" customHeight="1" x14ac:dyDescent="0.25">
      <c r="A4" s="90" t="s">
        <v>44</v>
      </c>
      <c r="B4" s="101">
        <f>IF(SER_hh_tesh!B4=0,0,SER_hh_tesh!B4/SER_summary!B$26)</f>
        <v>16.691752961026708</v>
      </c>
      <c r="C4" s="101">
        <f>IF(SER_hh_tesh!C4=0,0,SER_hh_tesh!C4/SER_summary!C$26)</f>
        <v>25.611441756149723</v>
      </c>
      <c r="D4" s="101">
        <f>IF(SER_hh_tesh!D4=0,0,SER_hh_tesh!D4/SER_summary!D$26)</f>
        <v>29.108451801929004</v>
      </c>
      <c r="E4" s="101">
        <f>IF(SER_hh_tesh!E4=0,0,SER_hh_tesh!E4/SER_summary!E$26)</f>
        <v>31.710238524129672</v>
      </c>
      <c r="F4" s="101">
        <f>IF(SER_hh_tesh!F4=0,0,SER_hh_tesh!F4/SER_summary!F$26)</f>
        <v>32.136138986475807</v>
      </c>
      <c r="G4" s="101">
        <f>IF(SER_hh_tesh!G4=0,0,SER_hh_tesh!G4/SER_summary!G$26)</f>
        <v>38.96068000724604</v>
      </c>
      <c r="H4" s="101">
        <f>IF(SER_hh_tesh!H4=0,0,SER_hh_tesh!H4/SER_summary!H$26)</f>
        <v>43.194158576755164</v>
      </c>
      <c r="I4" s="101">
        <f>IF(SER_hh_tesh!I4=0,0,SER_hh_tesh!I4/SER_summary!I$26)</f>
        <v>46.124055903441857</v>
      </c>
      <c r="J4" s="101">
        <f>IF(SER_hh_tesh!J4=0,0,SER_hh_tesh!J4/SER_summary!J$26)</f>
        <v>55.400978620584503</v>
      </c>
      <c r="K4" s="101">
        <f>IF(SER_hh_tesh!K4=0,0,SER_hh_tesh!K4/SER_summary!K$26)</f>
        <v>53.725624160251307</v>
      </c>
      <c r="L4" s="101">
        <f>IF(SER_hh_tesh!L4=0,0,SER_hh_tesh!L4/SER_summary!L$26)</f>
        <v>58.040770758780461</v>
      </c>
      <c r="M4" s="101">
        <f>IF(SER_hh_tesh!M4=0,0,SER_hh_tesh!M4/SER_summary!M$26)</f>
        <v>52.057923917237126</v>
      </c>
      <c r="N4" s="101">
        <f>IF(SER_hh_tesh!N4=0,0,SER_hh_tesh!N4/SER_summary!N$26)</f>
        <v>39.976617984831265</v>
      </c>
      <c r="O4" s="101">
        <f>IF(SER_hh_tesh!O4=0,0,SER_hh_tesh!O4/SER_summary!O$26)</f>
        <v>25.865639611950318</v>
      </c>
      <c r="P4" s="101">
        <f>IF(SER_hh_tesh!P4=0,0,SER_hh_tesh!P4/SER_summary!P$26)</f>
        <v>29.90428292545695</v>
      </c>
      <c r="Q4" s="101">
        <f>IF(SER_hh_tesh!Q4=0,0,SER_hh_tesh!Q4/SER_summary!Q$26)</f>
        <v>37.020417337194665</v>
      </c>
    </row>
    <row r="5" spans="1:17" ht="12" customHeight="1" x14ac:dyDescent="0.25">
      <c r="A5" s="88" t="s">
        <v>38</v>
      </c>
      <c r="B5" s="100">
        <f>IF(SER_hh_tesh!B5=0,0,SER_hh_tesh!B5/SER_summary!B$26)</f>
        <v>0</v>
      </c>
      <c r="C5" s="100">
        <f>IF(SER_hh_tesh!C5=0,0,SER_hh_tesh!C5/SER_summary!C$26)</f>
        <v>0</v>
      </c>
      <c r="D5" s="100">
        <f>IF(SER_hh_tesh!D5=0,0,SER_hh_tesh!D5/SER_summary!D$26)</f>
        <v>0</v>
      </c>
      <c r="E5" s="100">
        <f>IF(SER_hh_tesh!E5=0,0,SER_hh_tesh!E5/SER_summary!E$26)</f>
        <v>0</v>
      </c>
      <c r="F5" s="100">
        <f>IF(SER_hh_tesh!F5=0,0,SER_hh_tesh!F5/SER_summary!F$26)</f>
        <v>0</v>
      </c>
      <c r="G5" s="100">
        <f>IF(SER_hh_tesh!G5=0,0,SER_hh_tesh!G5/SER_summary!G$26)</f>
        <v>0</v>
      </c>
      <c r="H5" s="100">
        <f>IF(SER_hh_tesh!H5=0,0,SER_hh_tesh!H5/SER_summary!H$26)</f>
        <v>0</v>
      </c>
      <c r="I5" s="100">
        <f>IF(SER_hh_tesh!I5=0,0,SER_hh_tesh!I5/SER_summary!I$26)</f>
        <v>0</v>
      </c>
      <c r="J5" s="100">
        <f>IF(SER_hh_tesh!J5=0,0,SER_hh_tesh!J5/SER_summary!J$26)</f>
        <v>0</v>
      </c>
      <c r="K5" s="100">
        <f>IF(SER_hh_tesh!K5=0,0,SER_hh_tesh!K5/SER_summary!K$26)</f>
        <v>0</v>
      </c>
      <c r="L5" s="100">
        <f>IF(SER_hh_tesh!L5=0,0,SER_hh_tesh!L5/SER_summary!L$26)</f>
        <v>0</v>
      </c>
      <c r="M5" s="100">
        <f>IF(SER_hh_tesh!M5=0,0,SER_hh_tesh!M5/SER_summary!M$26)</f>
        <v>0</v>
      </c>
      <c r="N5" s="100">
        <f>IF(SER_hh_tesh!N5=0,0,SER_hh_tesh!N5/SER_summary!N$26)</f>
        <v>0</v>
      </c>
      <c r="O5" s="100">
        <f>IF(SER_hh_tesh!O5=0,0,SER_hh_tesh!O5/SER_summary!O$26)</f>
        <v>0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16.365110576271952</v>
      </c>
      <c r="C7" s="100">
        <f>IF(SER_hh_tesh!C7=0,0,SER_hh_tesh!C7/SER_summary!C$26)</f>
        <v>24.323361134908861</v>
      </c>
      <c r="D7" s="100">
        <f>IF(SER_hh_tesh!D7=0,0,SER_hh_tesh!D7/SER_summary!D$26)</f>
        <v>27.374764405789914</v>
      </c>
      <c r="E7" s="100">
        <f>IF(SER_hh_tesh!E7=0,0,SER_hh_tesh!E7/SER_summary!E$26)</f>
        <v>29.893626558699168</v>
      </c>
      <c r="F7" s="100">
        <f>IF(SER_hh_tesh!F7=0,0,SER_hh_tesh!F7/SER_summary!F$26)</f>
        <v>30.183478173537967</v>
      </c>
      <c r="G7" s="100">
        <f>IF(SER_hh_tesh!G7=0,0,SER_hh_tesh!G7/SER_summary!G$26)</f>
        <v>36.423802139133308</v>
      </c>
      <c r="H7" s="100">
        <f>IF(SER_hh_tesh!H7=0,0,SER_hh_tesh!H7/SER_summary!H$26)</f>
        <v>41.801659414405073</v>
      </c>
      <c r="I7" s="100">
        <f>IF(SER_hh_tesh!I7=0,0,SER_hh_tesh!I7/SER_summary!I$26)</f>
        <v>44.25492787896826</v>
      </c>
      <c r="J7" s="100">
        <f>IF(SER_hh_tesh!J7=0,0,SER_hh_tesh!J7/SER_summary!J$26)</f>
        <v>55.033306282774184</v>
      </c>
      <c r="K7" s="100">
        <f>IF(SER_hh_tesh!K7=0,0,SER_hh_tesh!K7/SER_summary!K$26)</f>
        <v>54.14161726757046</v>
      </c>
      <c r="L7" s="100">
        <f>IF(SER_hh_tesh!L7=0,0,SER_hh_tesh!L7/SER_summary!L$26)</f>
        <v>59.690411400193376</v>
      </c>
      <c r="M7" s="100">
        <f>IF(SER_hh_tesh!M7=0,0,SER_hh_tesh!M7/SER_summary!M$26)</f>
        <v>53.190561954501874</v>
      </c>
      <c r="N7" s="100">
        <f>IF(SER_hh_tesh!N7=0,0,SER_hh_tesh!N7/SER_summary!N$26)</f>
        <v>39.894403257711971</v>
      </c>
      <c r="O7" s="100">
        <f>IF(SER_hh_tesh!O7=0,0,SER_hh_tesh!O7/SER_summary!O$26)</f>
        <v>24.707437474685836</v>
      </c>
      <c r="P7" s="100">
        <f>IF(SER_hh_tesh!P7=0,0,SER_hh_tesh!P7/SER_summary!P$26)</f>
        <v>28.588615510544518</v>
      </c>
      <c r="Q7" s="100">
        <f>IF(SER_hh_tesh!Q7=0,0,SER_hh_tesh!Q7/SER_summary!Q$26)</f>
        <v>35.333168441337349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0</v>
      </c>
      <c r="C9" s="100">
        <f>IF(SER_hh_tesh!C9=0,0,SER_hh_tesh!C9/SER_summary!C$26)</f>
        <v>0</v>
      </c>
      <c r="D9" s="100">
        <f>IF(SER_hh_tesh!D9=0,0,SER_hh_tesh!D9/SER_summary!D$26)</f>
        <v>0</v>
      </c>
      <c r="E9" s="100">
        <f>IF(SER_hh_tesh!E9=0,0,SER_hh_tesh!E9/SER_summary!E$26)</f>
        <v>0</v>
      </c>
      <c r="F9" s="100">
        <f>IF(SER_hh_tesh!F9=0,0,SER_hh_tesh!F9/SER_summary!F$26)</f>
        <v>0</v>
      </c>
      <c r="G9" s="100">
        <f>IF(SER_hh_tesh!G9=0,0,SER_hh_tesh!G9/SER_summary!G$26)</f>
        <v>0</v>
      </c>
      <c r="H9" s="100">
        <f>IF(SER_hh_tesh!H9=0,0,SER_hh_tesh!H9/SER_summary!H$26)</f>
        <v>0</v>
      </c>
      <c r="I9" s="100">
        <f>IF(SER_hh_tesh!I9=0,0,SER_hh_tesh!I9/SER_summary!I$26)</f>
        <v>0</v>
      </c>
      <c r="J9" s="100">
        <f>IF(SER_hh_tesh!J9=0,0,SER_hh_tesh!J9/SER_summary!J$26)</f>
        <v>0</v>
      </c>
      <c r="K9" s="100">
        <f>IF(SER_hh_tesh!K9=0,0,SER_hh_tesh!K9/SER_summary!K$26)</f>
        <v>98.453204746874533</v>
      </c>
      <c r="L9" s="100">
        <f>IF(SER_hh_tesh!L9=0,0,SER_hh_tesh!L9/SER_summary!L$26)</f>
        <v>92.941600137618096</v>
      </c>
      <c r="M9" s="100">
        <f>IF(SER_hh_tesh!M9=0,0,SER_hh_tesh!M9/SER_summary!M$26)</f>
        <v>83.379302371279792</v>
      </c>
      <c r="N9" s="100">
        <f>IF(SER_hh_tesh!N9=0,0,SER_hh_tesh!N9/SER_summary!N$26)</f>
        <v>63.350578803092219</v>
      </c>
      <c r="O9" s="100">
        <f>IF(SER_hh_tesh!O9=0,0,SER_hh_tesh!O9/SER_summary!O$26)</f>
        <v>39.536106960552658</v>
      </c>
      <c r="P9" s="100">
        <f>IF(SER_hh_tesh!P9=0,0,SER_hh_tesh!P9/SER_summary!P$26)</f>
        <v>45.990233964506935</v>
      </c>
      <c r="Q9" s="100">
        <f>IF(SER_hh_tesh!Q9=0,0,SER_hh_tesh!Q9/SER_summary!Q$26)</f>
        <v>57.511349059724203</v>
      </c>
    </row>
    <row r="10" spans="1:17" ht="12" customHeight="1" x14ac:dyDescent="0.25">
      <c r="A10" s="88" t="s">
        <v>34</v>
      </c>
      <c r="B10" s="100">
        <f>IF(SER_hh_tesh!B10=0,0,SER_hh_tesh!B10/SER_summary!B$26)</f>
        <v>0</v>
      </c>
      <c r="C10" s="100">
        <f>IF(SER_hh_tesh!C10=0,0,SER_hh_tesh!C10/SER_summary!C$26)</f>
        <v>0</v>
      </c>
      <c r="D10" s="100">
        <f>IF(SER_hh_tesh!D10=0,0,SER_hh_tesh!D10/SER_summary!D$26)</f>
        <v>0</v>
      </c>
      <c r="E10" s="100">
        <f>IF(SER_hh_tesh!E10=0,0,SER_hh_tesh!E10/SER_summary!E$26)</f>
        <v>0</v>
      </c>
      <c r="F10" s="100">
        <f>IF(SER_hh_tesh!F10=0,0,SER_hh_tesh!F10/SER_summary!F$26)</f>
        <v>0</v>
      </c>
      <c r="G10" s="100">
        <f>IF(SER_hh_tesh!G10=0,0,SER_hh_tesh!G10/SER_summary!G$26)</f>
        <v>0</v>
      </c>
      <c r="H10" s="100">
        <f>IF(SER_hh_tesh!H10=0,0,SER_hh_tesh!H10/SER_summary!H$26)</f>
        <v>0</v>
      </c>
      <c r="I10" s="100">
        <f>IF(SER_hh_tesh!I10=0,0,SER_hh_tesh!I10/SER_summary!I$26)</f>
        <v>60.984566854920729</v>
      </c>
      <c r="J10" s="100">
        <f>IF(SER_hh_tesh!J10=0,0,SER_hh_tesh!J10/SER_summary!J$26)</f>
        <v>76.991862354161952</v>
      </c>
      <c r="K10" s="100">
        <f>IF(SER_hh_tesh!K10=0,0,SER_hh_tesh!K10/SER_summary!K$26)</f>
        <v>73.429406253640408</v>
      </c>
      <c r="L10" s="100">
        <f>IF(SER_hh_tesh!L10=0,0,SER_hh_tesh!L10/SER_summary!L$26)</f>
        <v>65.207999575505696</v>
      </c>
      <c r="M10" s="100">
        <f>IF(SER_hh_tesh!M10=0,0,SER_hh_tesh!M10/SER_summary!M$26)</f>
        <v>55.6264047252252</v>
      </c>
      <c r="N10" s="100">
        <f>IF(SER_hh_tesh!N10=0,0,SER_hh_tesh!N10/SER_summary!N$26)</f>
        <v>49.06420310209591</v>
      </c>
      <c r="O10" s="100">
        <f>IF(SER_hh_tesh!O10=0,0,SER_hh_tesh!O10/SER_summary!O$26)</f>
        <v>30.167823282380287</v>
      </c>
      <c r="P10" s="100">
        <f>IF(SER_hh_tesh!P10=0,0,SER_hh_tesh!P10/SER_summary!P$26)</f>
        <v>34.709726052582624</v>
      </c>
      <c r="Q10" s="100">
        <f>IF(SER_hh_tesh!Q10=0,0,SER_hh_tesh!Q10/SER_summary!Q$26)</f>
        <v>42.914407979085041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0</v>
      </c>
      <c r="C12" s="100">
        <f>IF(SER_hh_tesh!C12=0,0,SER_hh_tesh!C12/SER_summary!C$26)</f>
        <v>0</v>
      </c>
      <c r="D12" s="100">
        <f>IF(SER_hh_tesh!D12=0,0,SER_hh_tesh!D12/SER_summary!D$26)</f>
        <v>0</v>
      </c>
      <c r="E12" s="100">
        <f>IF(SER_hh_tesh!E12=0,0,SER_hh_tesh!E12/SER_summary!E$26)</f>
        <v>0</v>
      </c>
      <c r="F12" s="100">
        <f>IF(SER_hh_tesh!F12=0,0,SER_hh_tesh!F12/SER_summary!F$26)</f>
        <v>0</v>
      </c>
      <c r="G12" s="100">
        <f>IF(SER_hh_tesh!G12=0,0,SER_hh_tesh!G12/SER_summary!G$26)</f>
        <v>0</v>
      </c>
      <c r="H12" s="100">
        <f>IF(SER_hh_tesh!H12=0,0,SER_hh_tesh!H12/SER_summary!H$26)</f>
        <v>0</v>
      </c>
      <c r="I12" s="100">
        <f>IF(SER_hh_tesh!I12=0,0,SER_hh_tesh!I12/SER_summary!I$26)</f>
        <v>0</v>
      </c>
      <c r="J12" s="100">
        <f>IF(SER_hh_tesh!J12=0,0,SER_hh_tesh!J12/SER_summary!J$26)</f>
        <v>0</v>
      </c>
      <c r="K12" s="100">
        <f>IF(SER_hh_tesh!K12=0,0,SER_hh_tesh!K12/SER_summary!K$26)</f>
        <v>0</v>
      </c>
      <c r="L12" s="100">
        <f>IF(SER_hh_tesh!L12=0,0,SER_hh_tesh!L12/SER_summary!L$26)</f>
        <v>0</v>
      </c>
      <c r="M12" s="100">
        <f>IF(SER_hh_tesh!M12=0,0,SER_hh_tesh!M12/SER_summary!M$26)</f>
        <v>0</v>
      </c>
      <c r="N12" s="100">
        <f>IF(SER_hh_tesh!N12=0,0,SER_hh_tesh!N12/SER_summary!N$26)</f>
        <v>0</v>
      </c>
      <c r="O12" s="100">
        <f>IF(SER_hh_tesh!O12=0,0,SER_hh_tesh!O12/SER_summary!O$26)</f>
        <v>0</v>
      </c>
      <c r="P12" s="100">
        <f>IF(SER_hh_tesh!P12=0,0,SER_hh_tesh!P12/SER_summary!P$26)</f>
        <v>0</v>
      </c>
      <c r="Q12" s="100">
        <f>IF(SER_hh_tesh!Q12=0,0,SER_hh_tesh!Q12/SER_summary!Q$26)</f>
        <v>0</v>
      </c>
    </row>
    <row r="13" spans="1:17" ht="12" customHeight="1" x14ac:dyDescent="0.25">
      <c r="A13" s="88" t="s">
        <v>105</v>
      </c>
      <c r="B13" s="100">
        <f>IF(SER_hh_tesh!B13=0,0,SER_hh_tesh!B13/SER_summary!B$26)</f>
        <v>16.692796036996572</v>
      </c>
      <c r="C13" s="100">
        <f>IF(SER_hh_tesh!C13=0,0,SER_hh_tesh!C13/SER_summary!C$26)</f>
        <v>25.561938939401589</v>
      </c>
      <c r="D13" s="100">
        <f>IF(SER_hh_tesh!D13=0,0,SER_hh_tesh!D13/SER_summary!D$26)</f>
        <v>28.84353546637556</v>
      </c>
      <c r="E13" s="100">
        <f>IF(SER_hh_tesh!E13=0,0,SER_hh_tesh!E13/SER_summary!E$26)</f>
        <v>31.193062875142925</v>
      </c>
      <c r="F13" s="100">
        <f>IF(SER_hh_tesh!F13=0,0,SER_hh_tesh!F13/SER_summary!F$26)</f>
        <v>31.361647972204562</v>
      </c>
      <c r="G13" s="100">
        <f>IF(SER_hh_tesh!G13=0,0,SER_hh_tesh!G13/SER_summary!G$26)</f>
        <v>37.63204009853002</v>
      </c>
      <c r="H13" s="100">
        <f>IF(SER_hh_tesh!H13=0,0,SER_hh_tesh!H13/SER_summary!H$26)</f>
        <v>41.328550790965949</v>
      </c>
      <c r="I13" s="100">
        <f>IF(SER_hh_tesh!I13=0,0,SER_hh_tesh!I13/SER_summary!I$26)</f>
        <v>43.707502384886553</v>
      </c>
      <c r="J13" s="100">
        <f>IF(SER_hh_tesh!J13=0,0,SER_hh_tesh!J13/SER_summary!J$26)</f>
        <v>51.933777276566651</v>
      </c>
      <c r="K13" s="100">
        <f>IF(SER_hh_tesh!K13=0,0,SER_hh_tesh!K13/SER_summary!K$26)</f>
        <v>50.291362620764296</v>
      </c>
      <c r="L13" s="100">
        <f>IF(SER_hh_tesh!L13=0,0,SER_hh_tesh!L13/SER_summary!L$26)</f>
        <v>55.06464018458751</v>
      </c>
      <c r="M13" s="100">
        <f>IF(SER_hh_tesh!M13=0,0,SER_hh_tesh!M13/SER_summary!M$26)</f>
        <v>50.786557005974039</v>
      </c>
      <c r="N13" s="100">
        <f>IF(SER_hh_tesh!N13=0,0,SER_hh_tesh!N13/SER_summary!N$26)</f>
        <v>42.63498228481938</v>
      </c>
      <c r="O13" s="100">
        <f>IF(SER_hh_tesh!O13=0,0,SER_hh_tesh!O13/SER_summary!O$26)</f>
        <v>28.006698948904319</v>
      </c>
      <c r="P13" s="100">
        <f>IF(SER_hh_tesh!P13=0,0,SER_hh_tesh!P13/SER_summary!P$26)</f>
        <v>32.417841919959898</v>
      </c>
      <c r="Q13" s="100">
        <f>IF(SER_hh_tesh!Q13=0,0,SER_hh_tesh!Q13/SER_summary!Q$26)</f>
        <v>40.039153622031286</v>
      </c>
    </row>
    <row r="14" spans="1:17" ht="12" customHeight="1" x14ac:dyDescent="0.25">
      <c r="A14" s="51" t="s">
        <v>104</v>
      </c>
      <c r="B14" s="22">
        <f>IF(SER_hh_tesh!B14=0,0,SER_hh_tesh!B14/SER_summary!B$26)</f>
        <v>16.692796036996569</v>
      </c>
      <c r="C14" s="22">
        <f>IF(SER_hh_tesh!C14=0,0,SER_hh_tesh!C14/SER_summary!C$26)</f>
        <v>26.511012527874328</v>
      </c>
      <c r="D14" s="22">
        <f>IF(SER_hh_tesh!D14=0,0,SER_hh_tesh!D14/SER_summary!D$26)</f>
        <v>30.073188994477242</v>
      </c>
      <c r="E14" s="22">
        <f>IF(SER_hh_tesh!E14=0,0,SER_hh_tesh!E14/SER_summary!E$26)</f>
        <v>32.615525294343975</v>
      </c>
      <c r="F14" s="22">
        <f>IF(SER_hh_tesh!F14=0,0,SER_hh_tesh!F14/SER_summary!F$26)</f>
        <v>32.973073218040597</v>
      </c>
      <c r="G14" s="22">
        <f>IF(SER_hh_tesh!G14=0,0,SER_hh_tesh!G14/SER_summary!G$26)</f>
        <v>39.834674385789697</v>
      </c>
      <c r="H14" s="22">
        <f>IF(SER_hh_tesh!H14=0,0,SER_hh_tesh!H14/SER_summary!H$26)</f>
        <v>43.617715239527485</v>
      </c>
      <c r="I14" s="22">
        <f>IF(SER_hh_tesh!I14=0,0,SER_hh_tesh!I14/SER_summary!I$26)</f>
        <v>46.762713138891897</v>
      </c>
      <c r="J14" s="22">
        <f>IF(SER_hh_tesh!J14=0,0,SER_hh_tesh!J14/SER_summary!J$26)</f>
        <v>55.380026848240078</v>
      </c>
      <c r="K14" s="22">
        <f>IF(SER_hh_tesh!K14=0,0,SER_hh_tesh!K14/SER_summary!K$26)</f>
        <v>53.448386065388519</v>
      </c>
      <c r="L14" s="22">
        <f>IF(SER_hh_tesh!L14=0,0,SER_hh_tesh!L14/SER_summary!L$26)</f>
        <v>57.297701159559885</v>
      </c>
      <c r="M14" s="22">
        <f>IF(SER_hh_tesh!M14=0,0,SER_hh_tesh!M14/SER_summary!M$26)</f>
        <v>51.318240663940017</v>
      </c>
      <c r="N14" s="22">
        <f>IF(SER_hh_tesh!N14=0,0,SER_hh_tesh!N14/SER_summary!N$26)</f>
        <v>38.687970359237923</v>
      </c>
      <c r="O14" s="22">
        <f>IF(SER_hh_tesh!O14=0,0,SER_hh_tesh!O14/SER_summary!O$26)</f>
        <v>24.226092845162388</v>
      </c>
      <c r="P14" s="22">
        <f>IF(SER_hh_tesh!P14=0,0,SER_hh_tesh!P14/SER_summary!P$26)</f>
        <v>28.172563837065528</v>
      </c>
      <c r="Q14" s="22">
        <f>IF(SER_hh_tesh!Q14=0,0,SER_hh_tesh!Q14/SER_summary!Q$26)</f>
        <v>34.860149452590129</v>
      </c>
    </row>
    <row r="15" spans="1:17" ht="12" customHeight="1" x14ac:dyDescent="0.25">
      <c r="A15" s="105" t="s">
        <v>108</v>
      </c>
      <c r="B15" s="104">
        <f>IF(SER_hh_tesh!B15=0,0,SER_hh_tesh!B15/SER_summary!B$26)</f>
        <v>0.32635241753510685</v>
      </c>
      <c r="C15" s="104">
        <f>IF(SER_hh_tesh!C15=0,0,SER_hh_tesh!C15/SER_summary!C$26)</f>
        <v>0.48577388601556226</v>
      </c>
      <c r="D15" s="104">
        <f>IF(SER_hh_tesh!D15=0,0,SER_hh_tesh!D15/SER_summary!D$26)</f>
        <v>0.54756964146426668</v>
      </c>
      <c r="E15" s="104">
        <f>IF(SER_hh_tesh!E15=0,0,SER_hh_tesh!E15/SER_summary!E$26)</f>
        <v>0.596481191816149</v>
      </c>
      <c r="F15" s="104">
        <f>IF(SER_hh_tesh!F15=0,0,SER_hh_tesh!F15/SER_summary!F$26)</f>
        <v>0.60315126230996396</v>
      </c>
      <c r="G15" s="104">
        <f>IF(SER_hh_tesh!G15=0,0,SER_hh_tesh!G15/SER_summary!G$26)</f>
        <v>0.73788034581396378</v>
      </c>
      <c r="H15" s="104">
        <f>IF(SER_hh_tesh!H15=0,0,SER_hh_tesh!H15/SER_summary!H$26)</f>
        <v>0.84790078834586702</v>
      </c>
      <c r="I15" s="104">
        <f>IF(SER_hh_tesh!I15=0,0,SER_hh_tesh!I15/SER_summary!I$26)</f>
        <v>0.89871553756877565</v>
      </c>
      <c r="J15" s="104">
        <f>IF(SER_hh_tesh!J15=0,0,SER_hh_tesh!J15/SER_summary!J$26)</f>
        <v>1.1219569428980509</v>
      </c>
      <c r="K15" s="104">
        <f>IF(SER_hh_tesh!K15=0,0,SER_hh_tesh!K15/SER_summary!K$26)</f>
        <v>1.1025975920621067</v>
      </c>
      <c r="L15" s="104">
        <f>IF(SER_hh_tesh!L15=0,0,SER_hh_tesh!L15/SER_summary!L$26)</f>
        <v>1.1770955805056766</v>
      </c>
      <c r="M15" s="104">
        <f>IF(SER_hh_tesh!M15=0,0,SER_hh_tesh!M15/SER_summary!M$26)</f>
        <v>1.0483661500205341</v>
      </c>
      <c r="N15" s="104">
        <f>IF(SER_hh_tesh!N15=0,0,SER_hh_tesh!N15/SER_summary!N$26)</f>
        <v>0.78798394808055117</v>
      </c>
      <c r="O15" s="104">
        <f>IF(SER_hh_tesh!O15=0,0,SER_hh_tesh!O15/SER_summary!O$26)</f>
        <v>0.48826853747124482</v>
      </c>
      <c r="P15" s="104">
        <f>IF(SER_hh_tesh!P15=0,0,SER_hh_tesh!P15/SER_summary!P$26)</f>
        <v>0.56836623668970854</v>
      </c>
      <c r="Q15" s="104">
        <f>IF(SER_hh_tesh!Q15=0,0,SER_hh_tesh!Q15/SER_summary!Q$26)</f>
        <v>0.70423804903370868</v>
      </c>
    </row>
    <row r="16" spans="1:17" ht="12.95" customHeight="1" x14ac:dyDescent="0.25">
      <c r="A16" s="90" t="s">
        <v>102</v>
      </c>
      <c r="B16" s="101">
        <f>IF(SER_hh_tesh!B16=0,0,SER_hh_tesh!B16/SER_summary!B$26)</f>
        <v>65.111998514820584</v>
      </c>
      <c r="C16" s="101">
        <f>IF(SER_hh_tesh!C16=0,0,SER_hh_tesh!C16/SER_summary!C$26)</f>
        <v>65.417267751924612</v>
      </c>
      <c r="D16" s="101">
        <f>IF(SER_hh_tesh!D16=0,0,SER_hh_tesh!D16/SER_summary!D$26)</f>
        <v>65.764966445678965</v>
      </c>
      <c r="E16" s="101">
        <f>IF(SER_hh_tesh!E16=0,0,SER_hh_tesh!E16/SER_summary!E$26)</f>
        <v>66.051918177164296</v>
      </c>
      <c r="F16" s="101">
        <f>IF(SER_hh_tesh!F16=0,0,SER_hh_tesh!F16/SER_summary!F$26)</f>
        <v>66.567033412334169</v>
      </c>
      <c r="G16" s="101">
        <f>IF(SER_hh_tesh!G16=0,0,SER_hh_tesh!G16/SER_summary!G$26)</f>
        <v>66.589264337725893</v>
      </c>
      <c r="H16" s="101">
        <f>IF(SER_hh_tesh!H16=0,0,SER_hh_tesh!H16/SER_summary!H$26)</f>
        <v>67.191338328859757</v>
      </c>
      <c r="I16" s="101">
        <f>IF(SER_hh_tesh!I16=0,0,SER_hh_tesh!I16/SER_summary!I$26)</f>
        <v>67.399715663445363</v>
      </c>
      <c r="J16" s="101">
        <f>IF(SER_hh_tesh!J16=0,0,SER_hh_tesh!J16/SER_summary!J$26)</f>
        <v>68.150710245942619</v>
      </c>
      <c r="K16" s="101">
        <f>IF(SER_hh_tesh!K16=0,0,SER_hh_tesh!K16/SER_summary!K$26)</f>
        <v>68.284391188968783</v>
      </c>
      <c r="L16" s="101">
        <f>IF(SER_hh_tesh!L16=0,0,SER_hh_tesh!L16/SER_summary!L$26)</f>
        <v>68.800812287190084</v>
      </c>
      <c r="M16" s="101">
        <f>IF(SER_hh_tesh!M16=0,0,SER_hh_tesh!M16/SER_summary!M$26)</f>
        <v>69.076493955453742</v>
      </c>
      <c r="N16" s="101">
        <f>IF(SER_hh_tesh!N16=0,0,SER_hh_tesh!N16/SER_summary!N$26)</f>
        <v>71.66639851642536</v>
      </c>
      <c r="O16" s="101">
        <f>IF(SER_hh_tesh!O16=0,0,SER_hh_tesh!O16/SER_summary!O$26)</f>
        <v>72.524012604158187</v>
      </c>
      <c r="P16" s="101">
        <f>IF(SER_hh_tesh!P16=0,0,SER_hh_tesh!P16/SER_summary!P$26)</f>
        <v>77.86167221525649</v>
      </c>
      <c r="Q16" s="101">
        <f>IF(SER_hh_tesh!Q16=0,0,SER_hh_tesh!Q16/SER_summary!Q$26)</f>
        <v>78.8742572802213</v>
      </c>
    </row>
    <row r="17" spans="1:17" ht="12.95" customHeight="1" x14ac:dyDescent="0.25">
      <c r="A17" s="88" t="s">
        <v>101</v>
      </c>
      <c r="B17" s="103">
        <f>IF(SER_hh_tesh!B17=0,0,SER_hh_tesh!B17/SER_summary!B$26)</f>
        <v>0</v>
      </c>
      <c r="C17" s="103">
        <f>IF(SER_hh_tesh!C17=0,0,SER_hh_tesh!C17/SER_summary!C$26)</f>
        <v>0</v>
      </c>
      <c r="D17" s="103">
        <f>IF(SER_hh_tesh!D17=0,0,SER_hh_tesh!D17/SER_summary!D$26)</f>
        <v>0</v>
      </c>
      <c r="E17" s="103">
        <f>IF(SER_hh_tesh!E17=0,0,SER_hh_tesh!E17/SER_summary!E$26)</f>
        <v>0</v>
      </c>
      <c r="F17" s="103">
        <f>IF(SER_hh_tesh!F17=0,0,SER_hh_tesh!F17/SER_summary!F$26)</f>
        <v>0</v>
      </c>
      <c r="G17" s="103">
        <f>IF(SER_hh_tesh!G17=0,0,SER_hh_tesh!G17/SER_summary!G$26)</f>
        <v>0</v>
      </c>
      <c r="H17" s="103">
        <f>IF(SER_hh_tesh!H17=0,0,SER_hh_tesh!H17/SER_summary!H$26)</f>
        <v>0</v>
      </c>
      <c r="I17" s="103">
        <f>IF(SER_hh_tesh!I17=0,0,SER_hh_tesh!I17/SER_summary!I$26)</f>
        <v>0</v>
      </c>
      <c r="J17" s="103">
        <f>IF(SER_hh_tesh!J17=0,0,SER_hh_tesh!J17/SER_summary!J$26)</f>
        <v>0</v>
      </c>
      <c r="K17" s="103">
        <f>IF(SER_hh_tesh!K17=0,0,SER_hh_tesh!K17/SER_summary!K$26)</f>
        <v>0</v>
      </c>
      <c r="L17" s="103">
        <f>IF(SER_hh_tesh!L17=0,0,SER_hh_tesh!L17/SER_summary!L$26)</f>
        <v>0</v>
      </c>
      <c r="M17" s="103">
        <f>IF(SER_hh_tesh!M17=0,0,SER_hh_tesh!M17/SER_summary!M$26)</f>
        <v>0</v>
      </c>
      <c r="N17" s="103">
        <f>IF(SER_hh_tesh!N17=0,0,SER_hh_tesh!N17/SER_summary!N$26)</f>
        <v>0</v>
      </c>
      <c r="O17" s="103">
        <f>IF(SER_hh_tesh!O17=0,0,SER_hh_tesh!O17/SER_summary!O$26)</f>
        <v>0</v>
      </c>
      <c r="P17" s="103">
        <f>IF(SER_hh_tesh!P17=0,0,SER_hh_tesh!P17/SER_summary!P$26)</f>
        <v>0</v>
      </c>
      <c r="Q17" s="103">
        <f>IF(SER_hh_tesh!Q17=0,0,SER_hh_tesh!Q17/SER_summary!Q$26)</f>
        <v>0</v>
      </c>
    </row>
    <row r="18" spans="1:17" ht="12" customHeight="1" x14ac:dyDescent="0.25">
      <c r="A18" s="88" t="s">
        <v>100</v>
      </c>
      <c r="B18" s="103">
        <f>IF(SER_hh_tesh!B18=0,0,SER_hh_tesh!B18/SER_summary!B$26)</f>
        <v>65.111998514820584</v>
      </c>
      <c r="C18" s="103">
        <f>IF(SER_hh_tesh!C18=0,0,SER_hh_tesh!C18/SER_summary!C$26)</f>
        <v>65.417267751924612</v>
      </c>
      <c r="D18" s="103">
        <f>IF(SER_hh_tesh!D18=0,0,SER_hh_tesh!D18/SER_summary!D$26)</f>
        <v>65.764966445678965</v>
      </c>
      <c r="E18" s="103">
        <f>IF(SER_hh_tesh!E18=0,0,SER_hh_tesh!E18/SER_summary!E$26)</f>
        <v>66.051918177164296</v>
      </c>
      <c r="F18" s="103">
        <f>IF(SER_hh_tesh!F18=0,0,SER_hh_tesh!F18/SER_summary!F$26)</f>
        <v>66.567033412334169</v>
      </c>
      <c r="G18" s="103">
        <f>IF(SER_hh_tesh!G18=0,0,SER_hh_tesh!G18/SER_summary!G$26)</f>
        <v>66.589264337725893</v>
      </c>
      <c r="H18" s="103">
        <f>IF(SER_hh_tesh!H18=0,0,SER_hh_tesh!H18/SER_summary!H$26)</f>
        <v>67.191338328859757</v>
      </c>
      <c r="I18" s="103">
        <f>IF(SER_hh_tesh!I18=0,0,SER_hh_tesh!I18/SER_summary!I$26)</f>
        <v>67.399715663445363</v>
      </c>
      <c r="J18" s="103">
        <f>IF(SER_hh_tesh!J18=0,0,SER_hh_tesh!J18/SER_summary!J$26)</f>
        <v>68.150710245942619</v>
      </c>
      <c r="K18" s="103">
        <f>IF(SER_hh_tesh!K18=0,0,SER_hh_tesh!K18/SER_summary!K$26)</f>
        <v>68.284391188968783</v>
      </c>
      <c r="L18" s="103">
        <f>IF(SER_hh_tesh!L18=0,0,SER_hh_tesh!L18/SER_summary!L$26)</f>
        <v>68.800812287190084</v>
      </c>
      <c r="M18" s="103">
        <f>IF(SER_hh_tesh!M18=0,0,SER_hh_tesh!M18/SER_summary!M$26)</f>
        <v>69.076493955453742</v>
      </c>
      <c r="N18" s="103">
        <f>IF(SER_hh_tesh!N18=0,0,SER_hh_tesh!N18/SER_summary!N$26)</f>
        <v>71.66639851642536</v>
      </c>
      <c r="O18" s="103">
        <f>IF(SER_hh_tesh!O18=0,0,SER_hh_tesh!O18/SER_summary!O$26)</f>
        <v>72.524012604158187</v>
      </c>
      <c r="P18" s="103">
        <f>IF(SER_hh_tesh!P18=0,0,SER_hh_tesh!P18/SER_summary!P$26)</f>
        <v>77.86167221525649</v>
      </c>
      <c r="Q18" s="103">
        <f>IF(SER_hh_tesh!Q18=0,0,SER_hh_tesh!Q18/SER_summary!Q$26)</f>
        <v>78.8742572802213</v>
      </c>
    </row>
    <row r="19" spans="1:17" ht="12.95" customHeight="1" x14ac:dyDescent="0.25">
      <c r="A19" s="90" t="s">
        <v>47</v>
      </c>
      <c r="B19" s="101">
        <f>IF(SER_hh_tesh!B19=0,0,SER_hh_tesh!B19/SER_summary!B$26)</f>
        <v>11.054262407290144</v>
      </c>
      <c r="C19" s="101">
        <f>IF(SER_hh_tesh!C19=0,0,SER_hh_tesh!C19/SER_summary!C$26)</f>
        <v>11.229266005152676</v>
      </c>
      <c r="D19" s="101">
        <f>IF(SER_hh_tesh!D19=0,0,SER_hh_tesh!D19/SER_summary!D$26)</f>
        <v>11.395751293684276</v>
      </c>
      <c r="E19" s="101">
        <f>IF(SER_hh_tesh!E19=0,0,SER_hh_tesh!E19/SER_summary!E$26)</f>
        <v>11.569511627057148</v>
      </c>
      <c r="F19" s="101">
        <f>IF(SER_hh_tesh!F19=0,0,SER_hh_tesh!F19/SER_summary!F$26)</f>
        <v>11.725345571801917</v>
      </c>
      <c r="G19" s="101">
        <f>IF(SER_hh_tesh!G19=0,0,SER_hh_tesh!G19/SER_summary!G$26)</f>
        <v>12.118128764843631</v>
      </c>
      <c r="H19" s="101">
        <f>IF(SER_hh_tesh!H19=0,0,SER_hh_tesh!H19/SER_summary!H$26)</f>
        <v>13.013881459157279</v>
      </c>
      <c r="I19" s="101">
        <f>IF(SER_hh_tesh!I19=0,0,SER_hh_tesh!I19/SER_summary!I$26)</f>
        <v>13.048408143259792</v>
      </c>
      <c r="J19" s="101">
        <f>IF(SER_hh_tesh!J19=0,0,SER_hh_tesh!J19/SER_summary!J$26)</f>
        <v>13.082028393657309</v>
      </c>
      <c r="K19" s="101">
        <f>IF(SER_hh_tesh!K19=0,0,SER_hh_tesh!K19/SER_summary!K$26)</f>
        <v>13.177599199179806</v>
      </c>
      <c r="L19" s="101">
        <f>IF(SER_hh_tesh!L19=0,0,SER_hh_tesh!L19/SER_summary!L$26)</f>
        <v>13.408716898819312</v>
      </c>
      <c r="M19" s="101">
        <f>IF(SER_hh_tesh!M19=0,0,SER_hh_tesh!M19/SER_summary!M$26)</f>
        <v>13.487298152761058</v>
      </c>
      <c r="N19" s="101">
        <f>IF(SER_hh_tesh!N19=0,0,SER_hh_tesh!N19/SER_summary!N$26)</f>
        <v>13.629271623768686</v>
      </c>
      <c r="O19" s="101">
        <f>IF(SER_hh_tesh!O19=0,0,SER_hh_tesh!O19/SER_summary!O$26)</f>
        <v>13.834247301809731</v>
      </c>
      <c r="P19" s="101">
        <f>IF(SER_hh_tesh!P19=0,0,SER_hh_tesh!P19/SER_summary!P$26)</f>
        <v>13.885211409683091</v>
      </c>
      <c r="Q19" s="101">
        <f>IF(SER_hh_tesh!Q19=0,0,SER_hh_tesh!Q19/SER_summary!Q$26)</f>
        <v>14.037805553851392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11.156501939212719</v>
      </c>
      <c r="C21" s="100">
        <f>IF(SER_hh_tesh!C21=0,0,SER_hh_tesh!C21/SER_summary!C$26)</f>
        <v>11.149896286740319</v>
      </c>
      <c r="D21" s="100">
        <f>IF(SER_hh_tesh!D21=0,0,SER_hh_tesh!D21/SER_summary!D$26)</f>
        <v>11.328183251696254</v>
      </c>
      <c r="E21" s="100">
        <f>IF(SER_hh_tesh!E21=0,0,SER_hh_tesh!E21/SER_summary!E$26)</f>
        <v>11.471642285667706</v>
      </c>
      <c r="F21" s="100">
        <f>IF(SER_hh_tesh!F21=0,0,SER_hh_tesh!F21/SER_summary!F$26)</f>
        <v>11.594095998551285</v>
      </c>
      <c r="G21" s="100">
        <f>IF(SER_hh_tesh!G21=0,0,SER_hh_tesh!G21/SER_summary!G$26)</f>
        <v>6.5937779059165154</v>
      </c>
      <c r="H21" s="100">
        <f>IF(SER_hh_tesh!H21=0,0,SER_hh_tesh!H21/SER_summary!H$26)</f>
        <v>6.7463450519936465</v>
      </c>
      <c r="I21" s="100">
        <f>IF(SER_hh_tesh!I21=0,0,SER_hh_tesh!I21/SER_summary!I$26)</f>
        <v>5.9730414442853945</v>
      </c>
      <c r="J21" s="100">
        <f>IF(SER_hh_tesh!J21=0,0,SER_hh_tesh!J21/SER_summary!J$26)</f>
        <v>5.720196941101845</v>
      </c>
      <c r="K21" s="100">
        <f>IF(SER_hh_tesh!K21=0,0,SER_hh_tesh!K21/SER_summary!K$26)</f>
        <v>5.703635428114727</v>
      </c>
      <c r="L21" s="100">
        <f>IF(SER_hh_tesh!L21=0,0,SER_hh_tesh!L21/SER_summary!L$26)</f>
        <v>6.0167131389736932</v>
      </c>
      <c r="M21" s="100">
        <f>IF(SER_hh_tesh!M21=0,0,SER_hh_tesh!M21/SER_summary!M$26)</f>
        <v>5.8833218526591891</v>
      </c>
      <c r="N21" s="100">
        <f>IF(SER_hh_tesh!N21=0,0,SER_hh_tesh!N21/SER_summary!N$26)</f>
        <v>5.9615735178955411</v>
      </c>
      <c r="O21" s="100">
        <f>IF(SER_hh_tesh!O21=0,0,SER_hh_tesh!O21/SER_summary!O$26)</f>
        <v>5.9866168532040147</v>
      </c>
      <c r="P21" s="100">
        <f>IF(SER_hh_tesh!P21=0,0,SER_hh_tesh!P21/SER_summary!P$26)</f>
        <v>5.8837277548047879</v>
      </c>
      <c r="Q21" s="100">
        <f>IF(SER_hh_tesh!Q21=0,0,SER_hh_tesh!Q21/SER_summary!Q$26)</f>
        <v>5.8857947250777389</v>
      </c>
    </row>
    <row r="22" spans="1:17" ht="12" customHeight="1" x14ac:dyDescent="0.25">
      <c r="A22" s="88" t="s">
        <v>99</v>
      </c>
      <c r="B22" s="100">
        <f>IF(SER_hh_tesh!B22=0,0,SER_hh_tesh!B22/SER_summary!B$26)</f>
        <v>11.054127852387786</v>
      </c>
      <c r="C22" s="100">
        <f>IF(SER_hh_tesh!C22=0,0,SER_hh_tesh!C22/SER_summary!C$26)</f>
        <v>11.329492173371426</v>
      </c>
      <c r="D22" s="100">
        <f>IF(SER_hh_tesh!D22=0,0,SER_hh_tesh!D22/SER_summary!D$26)</f>
        <v>11.601971986718659</v>
      </c>
      <c r="E22" s="100">
        <f>IF(SER_hh_tesh!E22=0,0,SER_hh_tesh!E22/SER_summary!E$26)</f>
        <v>11.923496509532338</v>
      </c>
      <c r="F22" s="100">
        <f>IF(SER_hh_tesh!F22=0,0,SER_hh_tesh!F22/SER_summary!F$26)</f>
        <v>12.140789511309492</v>
      </c>
      <c r="G22" s="100">
        <f>IF(SER_hh_tesh!G22=0,0,SER_hh_tesh!G22/SER_summary!G$26)</f>
        <v>6.9631139634492847</v>
      </c>
      <c r="H22" s="100">
        <f>IF(SER_hh_tesh!H22=0,0,SER_hh_tesh!H22/SER_summary!H$26)</f>
        <v>7.8595355765287138</v>
      </c>
      <c r="I22" s="100">
        <f>IF(SER_hh_tesh!I22=0,0,SER_hh_tesh!I22/SER_summary!I$26)</f>
        <v>6.6989910945844002</v>
      </c>
      <c r="J22" s="100">
        <f>IF(SER_hh_tesh!J22=0,0,SER_hh_tesh!J22/SER_summary!J$26)</f>
        <v>6.4552675176202081</v>
      </c>
      <c r="K22" s="100">
        <f>IF(SER_hh_tesh!K22=0,0,SER_hh_tesh!K22/SER_summary!K$26)</f>
        <v>6.5433126347219268</v>
      </c>
      <c r="L22" s="100">
        <f>IF(SER_hh_tesh!L22=0,0,SER_hh_tesh!L22/SER_summary!L$26)</f>
        <v>6.6028520583072545</v>
      </c>
      <c r="M22" s="100">
        <f>IF(SER_hh_tesh!M22=0,0,SER_hh_tesh!M22/SER_summary!M$26)</f>
        <v>6.5611945811646919</v>
      </c>
      <c r="N22" s="100">
        <f>IF(SER_hh_tesh!N22=0,0,SER_hh_tesh!N22/SER_summary!N$26)</f>
        <v>6.5417937365080929</v>
      </c>
      <c r="O22" s="100">
        <f>IF(SER_hh_tesh!O22=0,0,SER_hh_tesh!O22/SER_summary!O$26)</f>
        <v>6.4626959322955768</v>
      </c>
      <c r="P22" s="100">
        <f>IF(SER_hh_tesh!P22=0,0,SER_hh_tesh!P22/SER_summary!P$26)</f>
        <v>6.2601255244189655</v>
      </c>
      <c r="Q22" s="100">
        <f>IF(SER_hh_tesh!Q22=0,0,SER_hh_tesh!Q22/SER_summary!Q$26)</f>
        <v>6.1550956368991283</v>
      </c>
    </row>
    <row r="23" spans="1:17" ht="12" customHeight="1" x14ac:dyDescent="0.25">
      <c r="A23" s="88" t="s">
        <v>98</v>
      </c>
      <c r="B23" s="100">
        <f>IF(SER_hh_tesh!B23=0,0,SER_hh_tesh!B23/SER_summary!B$26)</f>
        <v>0</v>
      </c>
      <c r="C23" s="100">
        <f>IF(SER_hh_tesh!C23=0,0,SER_hh_tesh!C23/SER_summary!C$26)</f>
        <v>0</v>
      </c>
      <c r="D23" s="100">
        <f>IF(SER_hh_tesh!D23=0,0,SER_hh_tesh!D23/SER_summary!D$26)</f>
        <v>0</v>
      </c>
      <c r="E23" s="100">
        <f>IF(SER_hh_tesh!E23=0,0,SER_hh_tesh!E23/SER_summary!E$26)</f>
        <v>0</v>
      </c>
      <c r="F23" s="100">
        <f>IF(SER_hh_tesh!F23=0,0,SER_hh_tesh!F23/SER_summary!F$26)</f>
        <v>0</v>
      </c>
      <c r="G23" s="100">
        <f>IF(SER_hh_tesh!G23=0,0,SER_hh_tesh!G23/SER_summary!G$26)</f>
        <v>0</v>
      </c>
      <c r="H23" s="100">
        <f>IF(SER_hh_tesh!H23=0,0,SER_hh_tesh!H23/SER_summary!H$26)</f>
        <v>0</v>
      </c>
      <c r="I23" s="100">
        <f>IF(SER_hh_tesh!I23=0,0,SER_hh_tesh!I23/SER_summary!I$26)</f>
        <v>0</v>
      </c>
      <c r="J23" s="100">
        <f>IF(SER_hh_tesh!J23=0,0,SER_hh_tesh!J23/SER_summary!J$26)</f>
        <v>0</v>
      </c>
      <c r="K23" s="100">
        <f>IF(SER_hh_tesh!K23=0,0,SER_hh_tesh!K23/SER_summary!K$26)</f>
        <v>0</v>
      </c>
      <c r="L23" s="100">
        <f>IF(SER_hh_tesh!L23=0,0,SER_hh_tesh!L23/SER_summary!L$26)</f>
        <v>0</v>
      </c>
      <c r="M23" s="100">
        <f>IF(SER_hh_tesh!M23=0,0,SER_hh_tesh!M23/SER_summary!M$26)</f>
        <v>0</v>
      </c>
      <c r="N23" s="100">
        <f>IF(SER_hh_tesh!N23=0,0,SER_hh_tesh!N23/SER_summary!N$26)</f>
        <v>0</v>
      </c>
      <c r="O23" s="100">
        <f>IF(SER_hh_tesh!O23=0,0,SER_hh_tesh!O23/SER_summary!O$26)</f>
        <v>0</v>
      </c>
      <c r="P23" s="100">
        <f>IF(SER_hh_tesh!P23=0,0,SER_hh_tesh!P23/SER_summary!P$26)</f>
        <v>0</v>
      </c>
      <c r="Q23" s="100">
        <f>IF(SER_hh_tesh!Q23=0,0,SER_hh_tesh!Q23/SER_summary!Q$26)</f>
        <v>0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0</v>
      </c>
      <c r="C25" s="100">
        <f>IF(SER_hh_tesh!C25=0,0,SER_hh_tesh!C25/SER_summary!C$26)</f>
        <v>0</v>
      </c>
      <c r="D25" s="100">
        <f>IF(SER_hh_tesh!D25=0,0,SER_hh_tesh!D25/SER_summary!D$26)</f>
        <v>0</v>
      </c>
      <c r="E25" s="100">
        <f>IF(SER_hh_tesh!E25=0,0,SER_hh_tesh!E25/SER_summary!E$26)</f>
        <v>0</v>
      </c>
      <c r="F25" s="100">
        <f>IF(SER_hh_tesh!F25=0,0,SER_hh_tesh!F25/SER_summary!F$26)</f>
        <v>0</v>
      </c>
      <c r="G25" s="100">
        <f>IF(SER_hh_tesh!G25=0,0,SER_hh_tesh!G25/SER_summary!G$26)</f>
        <v>0</v>
      </c>
      <c r="H25" s="100">
        <f>IF(SER_hh_tesh!H25=0,0,SER_hh_tesh!H25/SER_summary!H$26)</f>
        <v>0</v>
      </c>
      <c r="I25" s="100">
        <f>IF(SER_hh_tesh!I25=0,0,SER_hh_tesh!I25/SER_summary!I$26)</f>
        <v>0</v>
      </c>
      <c r="J25" s="100">
        <f>IF(SER_hh_tesh!J25=0,0,SER_hh_tesh!J25/SER_summary!J$26)</f>
        <v>0</v>
      </c>
      <c r="K25" s="100">
        <f>IF(SER_hh_tesh!K25=0,0,SER_hh_tesh!K25/SER_summary!K$26)</f>
        <v>0</v>
      </c>
      <c r="L25" s="100">
        <f>IF(SER_hh_tesh!L25=0,0,SER_hh_tesh!L25/SER_summary!L$26)</f>
        <v>0</v>
      </c>
      <c r="M25" s="100">
        <f>IF(SER_hh_tesh!M25=0,0,SER_hh_tesh!M25/SER_summary!M$26)</f>
        <v>0</v>
      </c>
      <c r="N25" s="100">
        <f>IF(SER_hh_tesh!N25=0,0,SER_hh_tesh!N25/SER_summary!N$26)</f>
        <v>0</v>
      </c>
      <c r="O25" s="100">
        <f>IF(SER_hh_tesh!O25=0,0,SER_hh_tesh!O25/SER_summary!O$26)</f>
        <v>0</v>
      </c>
      <c r="P25" s="100">
        <f>IF(SER_hh_tesh!P25=0,0,SER_hh_tesh!P25/SER_summary!P$26)</f>
        <v>0</v>
      </c>
      <c r="Q25" s="100">
        <f>IF(SER_hh_tesh!Q25=0,0,SER_hh_tesh!Q25/SER_summary!Q$26)</f>
        <v>0</v>
      </c>
    </row>
    <row r="26" spans="1:17" ht="12" customHeight="1" x14ac:dyDescent="0.25">
      <c r="A26" s="88" t="s">
        <v>30</v>
      </c>
      <c r="B26" s="22">
        <f>IF(SER_hh_tesh!B26=0,0,SER_hh_tesh!B26/SER_summary!B$26)</f>
        <v>10.972680004528439</v>
      </c>
      <c r="C26" s="22">
        <f>IF(SER_hh_tesh!C26=0,0,SER_hh_tesh!C26/SER_summary!C$26)</f>
        <v>11.283129521265446</v>
      </c>
      <c r="D26" s="22">
        <f>IF(SER_hh_tesh!D26=0,0,SER_hh_tesh!D26/SER_summary!D$26)</f>
        <v>11.433139135396285</v>
      </c>
      <c r="E26" s="22">
        <f>IF(SER_hh_tesh!E26=0,0,SER_hh_tesh!E26/SER_summary!E$26)</f>
        <v>11.618224859427256</v>
      </c>
      <c r="F26" s="22">
        <f>IF(SER_hh_tesh!F26=0,0,SER_hh_tesh!F26/SER_summary!F$26)</f>
        <v>11.794798155574302</v>
      </c>
      <c r="G26" s="22">
        <f>IF(SER_hh_tesh!G26=0,0,SER_hh_tesh!G26/SER_summary!G$26)</f>
        <v>5.8975570117940732</v>
      </c>
      <c r="H26" s="22">
        <f>IF(SER_hh_tesh!H26=0,0,SER_hh_tesh!H26/SER_summary!H$26)</f>
        <v>8.935061495007151</v>
      </c>
      <c r="I26" s="22">
        <f>IF(SER_hh_tesh!I26=0,0,SER_hh_tesh!I26/SER_summary!I$26)</f>
        <v>6.6112734759917515</v>
      </c>
      <c r="J26" s="22">
        <f>IF(SER_hh_tesh!J26=0,0,SER_hh_tesh!J26/SER_summary!J$26)</f>
        <v>6.321432610524897</v>
      </c>
      <c r="K26" s="22">
        <f>IF(SER_hh_tesh!K26=0,0,SER_hh_tesh!K26/SER_summary!K$26)</f>
        <v>7.5264939776485766</v>
      </c>
      <c r="L26" s="22">
        <f>IF(SER_hh_tesh!L26=0,0,SER_hh_tesh!L26/SER_summary!L$26)</f>
        <v>5.763700736081443</v>
      </c>
      <c r="M26" s="22">
        <f>IF(SER_hh_tesh!M26=0,0,SER_hh_tesh!M26/SER_summary!M$26)</f>
        <v>6.5142914716742091</v>
      </c>
      <c r="N26" s="22">
        <f>IF(SER_hh_tesh!N26=0,0,SER_hh_tesh!N26/SER_summary!N$26)</f>
        <v>6.5756157674601541</v>
      </c>
      <c r="O26" s="22">
        <f>IF(SER_hh_tesh!O26=0,0,SER_hh_tesh!O26/SER_summary!O$26)</f>
        <v>6.558956805582481</v>
      </c>
      <c r="P26" s="22">
        <f>IF(SER_hh_tesh!P26=0,0,SER_hh_tesh!P26/SER_summary!P$26)</f>
        <v>6.3253604958571783</v>
      </c>
      <c r="Q26" s="22">
        <f>IF(SER_hh_tesh!Q26=0,0,SER_hh_tesh!Q26/SER_summary!Q$26)</f>
        <v>6.2486803890400147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5.6500855543054502</v>
      </c>
      <c r="H27" s="116">
        <f>IF(SER_hh_tesh!H27=0,0,SER_hh_tesh!H27/SER_summary!H$26)</f>
        <v>5.7367932777846642</v>
      </c>
      <c r="I27" s="116">
        <f>IF(SER_hh_tesh!I27=0,0,SER_hh_tesh!I27/SER_summary!I$26)</f>
        <v>6.9555182143013052</v>
      </c>
      <c r="J27" s="116">
        <f>IF(SER_hh_tesh!J27=0,0,SER_hh_tesh!J27/SER_summary!J$26)</f>
        <v>7.2627395252024458</v>
      </c>
      <c r="K27" s="116">
        <f>IF(SER_hh_tesh!K27=0,0,SER_hh_tesh!K27/SER_summary!K$26)</f>
        <v>7.2404586505560626</v>
      </c>
      <c r="L27" s="116">
        <f>IF(SER_hh_tesh!L27=0,0,SER_hh_tesh!L27/SER_summary!L$26)</f>
        <v>7.3847308729975589</v>
      </c>
      <c r="M27" s="116">
        <f>IF(SER_hh_tesh!M27=0,0,SER_hh_tesh!M27/SER_summary!M$26)</f>
        <v>7.4458039745176361</v>
      </c>
      <c r="N27" s="116">
        <f>IF(SER_hh_tesh!N27=0,0,SER_hh_tesh!N27/SER_summary!N$26)</f>
        <v>7.4791842231718517</v>
      </c>
      <c r="O27" s="116">
        <f>IF(SER_hh_tesh!O27=0,0,SER_hh_tesh!O27/SER_summary!O$26)</f>
        <v>7.6227319886891021</v>
      </c>
      <c r="P27" s="116">
        <f>IF(SER_hh_tesh!P27=0,0,SER_hh_tesh!P27/SER_summary!P$26)</f>
        <v>7.8136832929475277</v>
      </c>
      <c r="Q27" s="116">
        <f>IF(SER_hh_tesh!Q27=0,0,SER_hh_tesh!Q27/SER_summary!Q$26)</f>
        <v>7.99676856986021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10.759123602777899</v>
      </c>
      <c r="H28" s="117">
        <f>IF(SER_hh_tesh!H28=0,0,SER_hh_tesh!H28/SER_summary!H$26)</f>
        <v>11.087721188780064</v>
      </c>
      <c r="I28" s="117">
        <f>IF(SER_hh_tesh!I28=0,0,SER_hh_tesh!I28/SER_summary!I$26)</f>
        <v>11.507735771624102</v>
      </c>
      <c r="J28" s="117">
        <f>IF(SER_hh_tesh!J28=0,0,SER_hh_tesh!J28/SER_summary!J$26)</f>
        <v>11.561893050191639</v>
      </c>
      <c r="K28" s="117">
        <f>IF(SER_hh_tesh!K28=0,0,SER_hh_tesh!K28/SER_summary!K$26)</f>
        <v>11.637234679279375</v>
      </c>
      <c r="L28" s="117">
        <f>IF(SER_hh_tesh!L28=0,0,SER_hh_tesh!L28/SER_summary!L$26)</f>
        <v>11.853325538599288</v>
      </c>
      <c r="M28" s="117">
        <f>IF(SER_hh_tesh!M28=0,0,SER_hh_tesh!M28/SER_summary!M$26)</f>
        <v>11.905826307001131</v>
      </c>
      <c r="N28" s="117">
        <f>IF(SER_hh_tesh!N28=0,0,SER_hh_tesh!N28/SER_summary!N$26)</f>
        <v>11.997407318504324</v>
      </c>
      <c r="O28" s="117">
        <f>IF(SER_hh_tesh!O28=0,0,SER_hh_tesh!O28/SER_summary!O$26)</f>
        <v>12.138728605085236</v>
      </c>
      <c r="P28" s="117">
        <f>IF(SER_hh_tesh!P28=0,0,SER_hh_tesh!P28/SER_summary!P$26)</f>
        <v>12.020431649089023</v>
      </c>
      <c r="Q28" s="117">
        <f>IF(SER_hh_tesh!Q28=0,0,SER_hh_tesh!Q28/SER_summary!Q$26)</f>
        <v>11.54743392014108</v>
      </c>
    </row>
    <row r="29" spans="1:17" ht="12.95" customHeight="1" x14ac:dyDescent="0.25">
      <c r="A29" s="90" t="s">
        <v>46</v>
      </c>
      <c r="B29" s="101">
        <f>IF(SER_hh_tesh!B29=0,0,SER_hh_tesh!B29/SER_summary!B$26)</f>
        <v>13.820302721622546</v>
      </c>
      <c r="C29" s="101">
        <f>IF(SER_hh_tesh!C29=0,0,SER_hh_tesh!C29/SER_summary!C$26)</f>
        <v>13.875841210388998</v>
      </c>
      <c r="D29" s="101">
        <f>IF(SER_hh_tesh!D29=0,0,SER_hh_tesh!D29/SER_summary!D$26)</f>
        <v>13.933922555676746</v>
      </c>
      <c r="E29" s="101">
        <f>IF(SER_hh_tesh!E29=0,0,SER_hh_tesh!E29/SER_summary!E$26)</f>
        <v>13.764353618849466</v>
      </c>
      <c r="F29" s="101">
        <f>IF(SER_hh_tesh!F29=0,0,SER_hh_tesh!F29/SER_summary!F$26)</f>
        <v>13.994238807838432</v>
      </c>
      <c r="G29" s="101">
        <f>IF(SER_hh_tesh!G29=0,0,SER_hh_tesh!G29/SER_summary!G$26)</f>
        <v>14.38183891469477</v>
      </c>
      <c r="H29" s="101">
        <f>IF(SER_hh_tesh!H29=0,0,SER_hh_tesh!H29/SER_summary!H$26)</f>
        <v>14.638562143228091</v>
      </c>
      <c r="I29" s="101">
        <f>IF(SER_hh_tesh!I29=0,0,SER_hh_tesh!I29/SER_summary!I$26)</f>
        <v>14.650205151274058</v>
      </c>
      <c r="J29" s="101">
        <f>IF(SER_hh_tesh!J29=0,0,SER_hh_tesh!J29/SER_summary!J$26)</f>
        <v>14.527421675541714</v>
      </c>
      <c r="K29" s="101">
        <f>IF(SER_hh_tesh!K29=0,0,SER_hh_tesh!K29/SER_summary!K$26)</f>
        <v>14.668958222448152</v>
      </c>
      <c r="L29" s="101">
        <f>IF(SER_hh_tesh!L29=0,0,SER_hh_tesh!L29/SER_summary!L$26)</f>
        <v>14.748721704198008</v>
      </c>
      <c r="M29" s="101">
        <f>IF(SER_hh_tesh!M29=0,0,SER_hh_tesh!M29/SER_summary!M$26)</f>
        <v>14.712185132676083</v>
      </c>
      <c r="N29" s="101">
        <f>IF(SER_hh_tesh!N29=0,0,SER_hh_tesh!N29/SER_summary!N$26)</f>
        <v>14.785824933323248</v>
      </c>
      <c r="O29" s="101">
        <f>IF(SER_hh_tesh!O29=0,0,SER_hh_tesh!O29/SER_summary!O$26)</f>
        <v>15.371026032359389</v>
      </c>
      <c r="P29" s="101">
        <f>IF(SER_hh_tesh!P29=0,0,SER_hh_tesh!P29/SER_summary!P$26)</f>
        <v>15.500879553106383</v>
      </c>
      <c r="Q29" s="101">
        <f>IF(SER_hh_tesh!Q29=0,0,SER_hh_tesh!Q29/SER_summary!Q$26)</f>
        <v>15.336558488846363</v>
      </c>
    </row>
    <row r="30" spans="1:17" ht="12" customHeight="1" x14ac:dyDescent="0.25">
      <c r="A30" s="88" t="s">
        <v>66</v>
      </c>
      <c r="B30" s="100">
        <f>IF(SER_hh_tesh!B30=0,0,SER_hh_tesh!B30/SER_summary!B$26)</f>
        <v>13.820078941454501</v>
      </c>
      <c r="C30" s="100">
        <f>IF(SER_hh_tesh!C30=0,0,SER_hh_tesh!C30/SER_summary!C$26)</f>
        <v>13.534643608779673</v>
      </c>
      <c r="D30" s="100">
        <f>IF(SER_hh_tesh!D30=0,0,SER_hh_tesh!D30/SER_summary!D$26)</f>
        <v>13.256605510693213</v>
      </c>
      <c r="E30" s="100">
        <f>IF(SER_hh_tesh!E30=0,0,SER_hh_tesh!E30/SER_summary!E$26)</f>
        <v>13.829675665757268</v>
      </c>
      <c r="F30" s="100">
        <f>IF(SER_hh_tesh!F30=0,0,SER_hh_tesh!F30/SER_summary!F$26)</f>
        <v>14.037956137405619</v>
      </c>
      <c r="G30" s="100">
        <f>IF(SER_hh_tesh!G30=0,0,SER_hh_tesh!G30/SER_summary!G$26)</f>
        <v>14.404054421344636</v>
      </c>
      <c r="H30" s="100">
        <f>IF(SER_hh_tesh!H30=0,0,SER_hh_tesh!H30/SER_summary!H$26)</f>
        <v>14.652244667034337</v>
      </c>
      <c r="I30" s="100">
        <f>IF(SER_hh_tesh!I30=0,0,SER_hh_tesh!I30/SER_summary!I$26)</f>
        <v>14.710440639945437</v>
      </c>
      <c r="J30" s="100">
        <f>IF(SER_hh_tesh!J30=0,0,SER_hh_tesh!J30/SER_summary!J$26)</f>
        <v>17.760644959118032</v>
      </c>
      <c r="K30" s="100">
        <f>IF(SER_hh_tesh!K30=0,0,SER_hh_tesh!K30/SER_summary!K$26)</f>
        <v>14.888251202417814</v>
      </c>
      <c r="L30" s="100">
        <f>IF(SER_hh_tesh!L30=0,0,SER_hh_tesh!L30/SER_summary!L$26)</f>
        <v>13.516289975437781</v>
      </c>
      <c r="M30" s="100">
        <f>IF(SER_hh_tesh!M30=0,0,SER_hh_tesh!M30/SER_summary!M$26)</f>
        <v>14.899716529216601</v>
      </c>
      <c r="N30" s="100">
        <f>IF(SER_hh_tesh!N30=0,0,SER_hh_tesh!N30/SER_summary!N$26)</f>
        <v>14.952301642912724</v>
      </c>
      <c r="O30" s="100">
        <f>IF(SER_hh_tesh!O30=0,0,SER_hh_tesh!O30/SER_summary!O$26)</f>
        <v>15.313340361967798</v>
      </c>
      <c r="P30" s="100">
        <f>IF(SER_hh_tesh!P30=0,0,SER_hh_tesh!P30/SER_summary!P$26)</f>
        <v>15.453794182955924</v>
      </c>
      <c r="Q30" s="100">
        <f>IF(SER_hh_tesh!Q30=0,0,SER_hh_tesh!Q30/SER_summary!Q$26)</f>
        <v>15.255845649340722</v>
      </c>
    </row>
    <row r="31" spans="1:17" ht="12" customHeight="1" x14ac:dyDescent="0.25">
      <c r="A31" s="88" t="s">
        <v>98</v>
      </c>
      <c r="B31" s="100">
        <f>IF(SER_hh_tesh!B31=0,0,SER_hh_tesh!B31/SER_summary!B$26)</f>
        <v>0</v>
      </c>
      <c r="C31" s="100">
        <f>IF(SER_hh_tesh!C31=0,0,SER_hh_tesh!C31/SER_summary!C$26)</f>
        <v>0</v>
      </c>
      <c r="D31" s="100">
        <f>IF(SER_hh_tesh!D31=0,0,SER_hh_tesh!D31/SER_summary!D$26)</f>
        <v>0</v>
      </c>
      <c r="E31" s="100">
        <f>IF(SER_hh_tesh!E31=0,0,SER_hh_tesh!E31/SER_summary!E$26)</f>
        <v>0</v>
      </c>
      <c r="F31" s="100">
        <f>IF(SER_hh_tesh!F31=0,0,SER_hh_tesh!F31/SER_summary!F$26)</f>
        <v>0</v>
      </c>
      <c r="G31" s="100">
        <f>IF(SER_hh_tesh!G31=0,0,SER_hh_tesh!G31/SER_summary!G$26)</f>
        <v>0</v>
      </c>
      <c r="H31" s="100">
        <f>IF(SER_hh_tesh!H31=0,0,SER_hh_tesh!H31/SER_summary!H$26)</f>
        <v>0</v>
      </c>
      <c r="I31" s="100">
        <f>IF(SER_hh_tesh!I31=0,0,SER_hh_tesh!I31/SER_summary!I$26)</f>
        <v>0</v>
      </c>
      <c r="J31" s="100">
        <f>IF(SER_hh_tesh!J31=0,0,SER_hh_tesh!J31/SER_summary!J$26)</f>
        <v>0</v>
      </c>
      <c r="K31" s="100">
        <f>IF(SER_hh_tesh!K31=0,0,SER_hh_tesh!K31/SER_summary!K$26)</f>
        <v>0</v>
      </c>
      <c r="L31" s="100">
        <f>IF(SER_hh_tesh!L31=0,0,SER_hh_tesh!L31/SER_summary!L$26)</f>
        <v>0</v>
      </c>
      <c r="M31" s="100">
        <f>IF(SER_hh_tesh!M31=0,0,SER_hh_tesh!M31/SER_summary!M$26)</f>
        <v>0</v>
      </c>
      <c r="N31" s="100">
        <f>IF(SER_hh_tesh!N31=0,0,SER_hh_tesh!N31/SER_summary!N$26)</f>
        <v>0</v>
      </c>
      <c r="O31" s="100">
        <f>IF(SER_hh_tesh!O31=0,0,SER_hh_tesh!O31/SER_summary!O$26)</f>
        <v>0</v>
      </c>
      <c r="P31" s="100">
        <f>IF(SER_hh_tesh!P31=0,0,SER_hh_tesh!P31/SER_summary!P$26)</f>
        <v>0</v>
      </c>
      <c r="Q31" s="100">
        <f>IF(SER_hh_tesh!Q31=0,0,SER_hh_tesh!Q31/SER_summary!Q$26)</f>
        <v>0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15.158292953619489</v>
      </c>
      <c r="I32" s="100">
        <f>IF(SER_hh_tesh!I32=0,0,SER_hh_tesh!I32/SER_summary!I$26)</f>
        <v>15.096008320706744</v>
      </c>
      <c r="J32" s="100">
        <f>IF(SER_hh_tesh!J32=0,0,SER_hh_tesh!J32/SER_summary!J$26)</f>
        <v>14.864110392595922</v>
      </c>
      <c r="K32" s="100">
        <f>IF(SER_hh_tesh!K32=0,0,SER_hh_tesh!K32/SER_summary!K$26)</f>
        <v>13.43435715770763</v>
      </c>
      <c r="L32" s="100">
        <f>IF(SER_hh_tesh!L32=0,0,SER_hh_tesh!L32/SER_summary!L$26)</f>
        <v>13.907851579799535</v>
      </c>
      <c r="M32" s="100">
        <f>IF(SER_hh_tesh!M32=0,0,SER_hh_tesh!M32/SER_summary!M$26)</f>
        <v>14.47567728327704</v>
      </c>
      <c r="N32" s="100">
        <f>IF(SER_hh_tesh!N32=0,0,SER_hh_tesh!N32/SER_summary!N$26)</f>
        <v>14.726195358839368</v>
      </c>
      <c r="O32" s="100">
        <f>IF(SER_hh_tesh!O32=0,0,SER_hh_tesh!O32/SER_summary!O$26)</f>
        <v>15.038590268983512</v>
      </c>
      <c r="P32" s="100">
        <f>IF(SER_hh_tesh!P32=0,0,SER_hh_tesh!P32/SER_summary!P$26)</f>
        <v>15.163297140547339</v>
      </c>
      <c r="Q32" s="100">
        <f>IF(SER_hh_tesh!Q32=0,0,SER_hh_tesh!Q32/SER_summary!Q$26)</f>
        <v>15.028991256889727</v>
      </c>
    </row>
    <row r="33" spans="1:17" ht="12" customHeight="1" x14ac:dyDescent="0.25">
      <c r="A33" s="49" t="s">
        <v>30</v>
      </c>
      <c r="B33" s="18">
        <f>IF(SER_hh_tesh!B33=0,0,SER_hh_tesh!B33/SER_summary!B$26)</f>
        <v>13.82039624334814</v>
      </c>
      <c r="C33" s="18">
        <f>IF(SER_hh_tesh!C33=0,0,SER_hh_tesh!C33/SER_summary!C$26)</f>
        <v>14.019353432266895</v>
      </c>
      <c r="D33" s="18">
        <f>IF(SER_hh_tesh!D33=0,0,SER_hh_tesh!D33/SER_summary!D$26)</f>
        <v>14.222314974748004</v>
      </c>
      <c r="E33" s="18">
        <f>IF(SER_hh_tesh!E33=0,0,SER_hh_tesh!E33/SER_summary!E$26)</f>
        <v>13.734319854582774</v>
      </c>
      <c r="F33" s="18">
        <f>IF(SER_hh_tesh!F33=0,0,SER_hh_tesh!F33/SER_summary!F$26)</f>
        <v>13.977386130042639</v>
      </c>
      <c r="G33" s="18">
        <f>IF(SER_hh_tesh!G33=0,0,SER_hh_tesh!G33/SER_summary!G$26)</f>
        <v>14.375241276562933</v>
      </c>
      <c r="H33" s="18">
        <f>IF(SER_hh_tesh!H33=0,0,SER_hh_tesh!H33/SER_summary!H$26)</f>
        <v>14.581240890832609</v>
      </c>
      <c r="I33" s="18">
        <f>IF(SER_hh_tesh!I33=0,0,SER_hh_tesh!I33/SER_summary!I$26)</f>
        <v>14.570946357675924</v>
      </c>
      <c r="J33" s="18">
        <f>IF(SER_hh_tesh!J33=0,0,SER_hh_tesh!J33/SER_summary!J$26)</f>
        <v>13.792527583070617</v>
      </c>
      <c r="K33" s="18">
        <f>IF(SER_hh_tesh!K33=0,0,SER_hh_tesh!K33/SER_summary!K$26)</f>
        <v>14.78386318008844</v>
      </c>
      <c r="L33" s="18">
        <f>IF(SER_hh_tesh!L33=0,0,SER_hh_tesh!L33/SER_summary!L$26)</f>
        <v>15.096063756160055</v>
      </c>
      <c r="M33" s="18">
        <f>IF(SER_hh_tesh!M33=0,0,SER_hh_tesh!M33/SER_summary!M$26)</f>
        <v>14.69487736689441</v>
      </c>
      <c r="N33" s="18">
        <f>IF(SER_hh_tesh!N33=0,0,SER_hh_tesh!N33/SER_summary!N$26)</f>
        <v>14.750563708772159</v>
      </c>
      <c r="O33" s="18">
        <f>IF(SER_hh_tesh!O33=0,0,SER_hh_tesh!O33/SER_summary!O$26)</f>
        <v>15.417533052348826</v>
      </c>
      <c r="P33" s="18">
        <f>IF(SER_hh_tesh!P33=0,0,SER_hh_tesh!P33/SER_summary!P$26)</f>
        <v>15.544304452475942</v>
      </c>
      <c r="Q33" s="18">
        <f>IF(SER_hh_tesh!Q33=0,0,SER_hh_tesh!Q33/SER_summary!Q$26)</f>
        <v>15.39693175469573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10.852759744432401</v>
      </c>
      <c r="C3" s="106">
        <f>IF(SER_hh_emih!C3=0,0,SER_hh_emih!C3/SER_summary!C$26)</f>
        <v>10.714067275255161</v>
      </c>
      <c r="D3" s="106">
        <f>IF(SER_hh_emih!D3=0,0,SER_hh_emih!D3/SER_summary!D$26)</f>
        <v>10.344233522033941</v>
      </c>
      <c r="E3" s="106">
        <f>IF(SER_hh_emih!E3=0,0,SER_hh_emih!E3/SER_summary!E$26)</f>
        <v>10.615811912763563</v>
      </c>
      <c r="F3" s="106">
        <f>IF(SER_hh_emih!F3=0,0,SER_hh_emih!F3/SER_summary!F$26)</f>
        <v>9.6022730543385837</v>
      </c>
      <c r="G3" s="106">
        <f>IF(SER_hh_emih!G3=0,0,SER_hh_emih!G3/SER_summary!G$26)</f>
        <v>8.9694689889294743</v>
      </c>
      <c r="H3" s="106">
        <f>IF(SER_hh_emih!H3=0,0,SER_hh_emih!H3/SER_summary!H$26)</f>
        <v>9.2389150404476954</v>
      </c>
      <c r="I3" s="106">
        <f>IF(SER_hh_emih!I3=0,0,SER_hh_emih!I3/SER_summary!I$26)</f>
        <v>9.2649894885739972</v>
      </c>
      <c r="J3" s="106">
        <f>IF(SER_hh_emih!J3=0,0,SER_hh_emih!J3/SER_summary!J$26)</f>
        <v>11.386740714912579</v>
      </c>
      <c r="K3" s="106">
        <f>IF(SER_hh_emih!K3=0,0,SER_hh_emih!K3/SER_summary!K$26)</f>
        <v>8.7335282627204087</v>
      </c>
      <c r="L3" s="106">
        <f>IF(SER_hh_emih!L3=0,0,SER_hh_emih!L3/SER_summary!L$26)</f>
        <v>9.3426972082967215</v>
      </c>
      <c r="M3" s="106">
        <f>IF(SER_hh_emih!M3=0,0,SER_hh_emih!M3/SER_summary!M$26)</f>
        <v>8.8957394085684776</v>
      </c>
      <c r="N3" s="106">
        <f>IF(SER_hh_emih!N3=0,0,SER_hh_emih!N3/SER_summary!N$26)</f>
        <v>8.0381390506189732</v>
      </c>
      <c r="O3" s="106">
        <f>IF(SER_hh_emih!O3=0,0,SER_hh_emih!O3/SER_summary!O$26)</f>
        <v>7.8365005637941714</v>
      </c>
      <c r="P3" s="106">
        <f>IF(SER_hh_emih!P3=0,0,SER_hh_emih!P3/SER_summary!P$26)</f>
        <v>7.7322941511268368</v>
      </c>
      <c r="Q3" s="106">
        <f>IF(SER_hh_emih!Q3=0,0,SER_hh_emih!Q3/SER_summary!Q$26)</f>
        <v>8.4295633325698969</v>
      </c>
    </row>
    <row r="4" spans="1:17" ht="12.95" customHeight="1" x14ac:dyDescent="0.25">
      <c r="A4" s="90" t="s">
        <v>44</v>
      </c>
      <c r="B4" s="101">
        <f>IF(SER_hh_emih!B4=0,0,SER_hh_emih!B4/SER_summary!B$26)</f>
        <v>6.81884646031512</v>
      </c>
      <c r="C4" s="101">
        <f>IF(SER_hh_emih!C4=0,0,SER_hh_emih!C4/SER_summary!C$26)</f>
        <v>6.7446052650648571</v>
      </c>
      <c r="D4" s="101">
        <f>IF(SER_hh_emih!D4=0,0,SER_hh_emih!D4/SER_summary!D$26)</f>
        <v>6.3507154634699781</v>
      </c>
      <c r="E4" s="101">
        <f>IF(SER_hh_emih!E4=0,0,SER_hh_emih!E4/SER_summary!E$26)</f>
        <v>6.3939508451986296</v>
      </c>
      <c r="F4" s="101">
        <f>IF(SER_hh_emih!F4=0,0,SER_hh_emih!F4/SER_summary!F$26)</f>
        <v>5.5923129381911876</v>
      </c>
      <c r="G4" s="101">
        <f>IF(SER_hh_emih!G4=0,0,SER_hh_emih!G4/SER_summary!G$26)</f>
        <v>5.3720244497531153</v>
      </c>
      <c r="H4" s="101">
        <f>IF(SER_hh_emih!H4=0,0,SER_hh_emih!H4/SER_summary!H$26)</f>
        <v>6.0081252352709758</v>
      </c>
      <c r="I4" s="101">
        <f>IF(SER_hh_emih!I4=0,0,SER_hh_emih!I4/SER_summary!I$26)</f>
        <v>6.1265498413142332</v>
      </c>
      <c r="J4" s="101">
        <f>IF(SER_hh_emih!J4=0,0,SER_hh_emih!J4/SER_summary!J$26)</f>
        <v>8.0642513236023916</v>
      </c>
      <c r="K4" s="101">
        <f>IF(SER_hh_emih!K4=0,0,SER_hh_emih!K4/SER_summary!K$26)</f>
        <v>5.690118374804328</v>
      </c>
      <c r="L4" s="101">
        <f>IF(SER_hh_emih!L4=0,0,SER_hh_emih!L4/SER_summary!L$26)</f>
        <v>6.3885679886276634</v>
      </c>
      <c r="M4" s="101">
        <f>IF(SER_hh_emih!M4=0,0,SER_hh_emih!M4/SER_summary!M$26)</f>
        <v>5.8014410363210764</v>
      </c>
      <c r="N4" s="101">
        <f>IF(SER_hh_emih!N4=0,0,SER_hh_emih!N4/SER_summary!N$26)</f>
        <v>5.0050932711378682</v>
      </c>
      <c r="O4" s="101">
        <f>IF(SER_hh_emih!O4=0,0,SER_hh_emih!O4/SER_summary!O$26)</f>
        <v>5.1999237862161678</v>
      </c>
      <c r="P4" s="101">
        <f>IF(SER_hh_emih!P4=0,0,SER_hh_emih!P4/SER_summary!P$26)</f>
        <v>5.2709373320569988</v>
      </c>
      <c r="Q4" s="101">
        <f>IF(SER_hh_emih!Q4=0,0,SER_hh_emih!Q4/SER_summary!Q$26)</f>
        <v>5.7413469462501592</v>
      </c>
    </row>
    <row r="5" spans="1:17" ht="12" customHeight="1" x14ac:dyDescent="0.25">
      <c r="A5" s="88" t="s">
        <v>38</v>
      </c>
      <c r="B5" s="100">
        <f>IF(SER_hh_emih!B5=0,0,SER_hh_emih!B5/SER_summary!B$26)</f>
        <v>0</v>
      </c>
      <c r="C5" s="100">
        <f>IF(SER_hh_emih!C5=0,0,SER_hh_emih!C5/SER_summary!C$26)</f>
        <v>0</v>
      </c>
      <c r="D5" s="100">
        <f>IF(SER_hh_emih!D5=0,0,SER_hh_emih!D5/SER_summary!D$26)</f>
        <v>0</v>
      </c>
      <c r="E5" s="100">
        <f>IF(SER_hh_emih!E5=0,0,SER_hh_emih!E5/SER_summary!E$26)</f>
        <v>0</v>
      </c>
      <c r="F5" s="100">
        <f>IF(SER_hh_emih!F5=0,0,SER_hh_emih!F5/SER_summary!F$26)</f>
        <v>0</v>
      </c>
      <c r="G5" s="100">
        <f>IF(SER_hh_emih!G5=0,0,SER_hh_emih!G5/SER_summary!G$26)</f>
        <v>0</v>
      </c>
      <c r="H5" s="100">
        <f>IF(SER_hh_emih!H5=0,0,SER_hh_emih!H5/SER_summary!H$26)</f>
        <v>0</v>
      </c>
      <c r="I5" s="100">
        <f>IF(SER_hh_emih!I5=0,0,SER_hh_emih!I5/SER_summary!I$26)</f>
        <v>0</v>
      </c>
      <c r="J5" s="100">
        <f>IF(SER_hh_emih!J5=0,0,SER_hh_emih!J5/SER_summary!J$26)</f>
        <v>0</v>
      </c>
      <c r="K5" s="100">
        <f>IF(SER_hh_emih!K5=0,0,SER_hh_emih!K5/SER_summary!K$26)</f>
        <v>0</v>
      </c>
      <c r="L5" s="100">
        <f>IF(SER_hh_emih!L5=0,0,SER_hh_emih!L5/SER_summary!L$26)</f>
        <v>0</v>
      </c>
      <c r="M5" s="100">
        <f>IF(SER_hh_emih!M5=0,0,SER_hh_emih!M5/SER_summary!M$26)</f>
        <v>0</v>
      </c>
      <c r="N5" s="100">
        <f>IF(SER_hh_emih!N5=0,0,SER_hh_emih!N5/SER_summary!N$26)</f>
        <v>0</v>
      </c>
      <c r="O5" s="100">
        <f>IF(SER_hh_emih!O5=0,0,SER_hh_emih!O5/SER_summary!O$26)</f>
        <v>0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8.7144341321808945</v>
      </c>
      <c r="C7" s="100">
        <f>IF(SER_hh_emih!C7=0,0,SER_hh_emih!C7/SER_summary!C$26)</f>
        <v>12.952208755053734</v>
      </c>
      <c r="D7" s="100">
        <f>IF(SER_hh_emih!D7=0,0,SER_hh_emih!D7/SER_summary!D$26)</f>
        <v>14.577083374194372</v>
      </c>
      <c r="E7" s="100">
        <f>IF(SER_hh_emih!E7=0,0,SER_hh_emih!E7/SER_summary!E$26)</f>
        <v>15.781391229858531</v>
      </c>
      <c r="F7" s="100">
        <f>IF(SER_hh_emih!F7=0,0,SER_hh_emih!F7/SER_summary!F$26)</f>
        <v>15.913119909946705</v>
      </c>
      <c r="G7" s="100">
        <f>IF(SER_hh_emih!G7=0,0,SER_hh_emih!G7/SER_summary!G$26)</f>
        <v>19.196141019727349</v>
      </c>
      <c r="H7" s="100">
        <f>IF(SER_hh_emih!H7=0,0,SER_hh_emih!H7/SER_summary!H$26)</f>
        <v>21.452190296850461</v>
      </c>
      <c r="I7" s="100">
        <f>IF(SER_hh_emih!I7=0,0,SER_hh_emih!I7/SER_summary!I$26)</f>
        <v>22.106126724081122</v>
      </c>
      <c r="J7" s="100">
        <f>IF(SER_hh_emih!J7=0,0,SER_hh_emih!J7/SER_summary!J$26)</f>
        <v>26.552480023077095</v>
      </c>
      <c r="K7" s="100">
        <f>IF(SER_hh_emih!K7=0,0,SER_hh_emih!K7/SER_summary!K$26)</f>
        <v>25.382588870746549</v>
      </c>
      <c r="L7" s="100">
        <f>IF(SER_hh_emih!L7=0,0,SER_hh_emih!L7/SER_summary!L$26)</f>
        <v>27.073619718319382</v>
      </c>
      <c r="M7" s="100">
        <f>IF(SER_hh_emih!M7=0,0,SER_hh_emih!M7/SER_summary!M$26)</f>
        <v>24.076887785361471</v>
      </c>
      <c r="N7" s="100">
        <f>IF(SER_hh_emih!N7=0,0,SER_hh_emih!N7/SER_summary!N$26)</f>
        <v>18.040171473045227</v>
      </c>
      <c r="O7" s="100">
        <f>IF(SER_hh_emih!O7=0,0,SER_hh_emih!O7/SER_summary!O$26)</f>
        <v>11.021797588089258</v>
      </c>
      <c r="P7" s="100">
        <f>IF(SER_hh_emih!P7=0,0,SER_hh_emih!P7/SER_summary!P$26)</f>
        <v>12.64932200674096</v>
      </c>
      <c r="Q7" s="100">
        <f>IF(SER_hh_emih!Q7=0,0,SER_hh_emih!Q7/SER_summary!Q$26)</f>
        <v>15.592128885886375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0</v>
      </c>
      <c r="C9" s="100">
        <f>IF(SER_hh_emih!C9=0,0,SER_hh_emih!C9/SER_summary!C$26)</f>
        <v>0</v>
      </c>
      <c r="D9" s="100">
        <f>IF(SER_hh_emih!D9=0,0,SER_hh_emih!D9/SER_summary!D$26)</f>
        <v>0</v>
      </c>
      <c r="E9" s="100">
        <f>IF(SER_hh_emih!E9=0,0,SER_hh_emih!E9/SER_summary!E$26)</f>
        <v>0</v>
      </c>
      <c r="F9" s="100">
        <f>IF(SER_hh_emih!F9=0,0,SER_hh_emih!F9/SER_summary!F$26)</f>
        <v>0</v>
      </c>
      <c r="G9" s="100">
        <f>IF(SER_hh_emih!G9=0,0,SER_hh_emih!G9/SER_summary!G$26)</f>
        <v>0</v>
      </c>
      <c r="H9" s="100">
        <f>IF(SER_hh_emih!H9=0,0,SER_hh_emih!H9/SER_summary!H$26)</f>
        <v>0</v>
      </c>
      <c r="I9" s="100">
        <f>IF(SER_hh_emih!I9=0,0,SER_hh_emih!I9/SER_summary!I$26)</f>
        <v>0</v>
      </c>
      <c r="J9" s="100">
        <f>IF(SER_hh_emih!J9=0,0,SER_hh_emih!J9/SER_summary!J$26)</f>
        <v>0</v>
      </c>
      <c r="K9" s="100">
        <f>IF(SER_hh_emih!K9=0,0,SER_hh_emih!K9/SER_summary!K$26)</f>
        <v>0</v>
      </c>
      <c r="L9" s="100">
        <f>IF(SER_hh_emih!L9=0,0,SER_hh_emih!L9/SER_summary!L$26)</f>
        <v>0</v>
      </c>
      <c r="M9" s="100">
        <f>IF(SER_hh_emih!M9=0,0,SER_hh_emih!M9/SER_summary!M$26)</f>
        <v>0</v>
      </c>
      <c r="N9" s="100">
        <f>IF(SER_hh_emih!N9=0,0,SER_hh_emih!N9/SER_summary!N$26)</f>
        <v>0</v>
      </c>
      <c r="O9" s="100">
        <f>IF(SER_hh_emih!O9=0,0,SER_hh_emih!O9/SER_summary!O$26)</f>
        <v>0</v>
      </c>
      <c r="P9" s="100">
        <f>IF(SER_hh_emih!P9=0,0,SER_hh_emih!P9/SER_summary!P$26)</f>
        <v>0</v>
      </c>
      <c r="Q9" s="100">
        <f>IF(SER_hh_emih!Q9=0,0,SER_hh_emih!Q9/SER_summary!Q$26)</f>
        <v>0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0</v>
      </c>
      <c r="C16" s="101">
        <f>IF(SER_hh_emih!C16=0,0,SER_hh_emih!C16/SER_summary!C$26)</f>
        <v>0</v>
      </c>
      <c r="D16" s="101">
        <f>IF(SER_hh_emih!D16=0,0,SER_hh_emih!D16/SER_summary!D$26)</f>
        <v>0</v>
      </c>
      <c r="E16" s="101">
        <f>IF(SER_hh_emih!E16=0,0,SER_hh_emih!E16/SER_summary!E$26)</f>
        <v>0</v>
      </c>
      <c r="F16" s="101">
        <f>IF(SER_hh_emih!F16=0,0,SER_hh_emih!F16/SER_summary!F$26)</f>
        <v>0</v>
      </c>
      <c r="G16" s="101">
        <f>IF(SER_hh_emih!G16=0,0,SER_hh_emih!G16/SER_summary!G$26)</f>
        <v>0</v>
      </c>
      <c r="H16" s="101">
        <f>IF(SER_hh_emih!H16=0,0,SER_hh_emih!H16/SER_summary!H$26)</f>
        <v>0</v>
      </c>
      <c r="I16" s="101">
        <f>IF(SER_hh_emih!I16=0,0,SER_hh_emih!I16/SER_summary!I$26)</f>
        <v>0</v>
      </c>
      <c r="J16" s="101">
        <f>IF(SER_hh_emih!J16=0,0,SER_hh_emih!J16/SER_summary!J$26)</f>
        <v>0</v>
      </c>
      <c r="K16" s="101">
        <f>IF(SER_hh_emih!K16=0,0,SER_hh_emih!K16/SER_summary!K$26)</f>
        <v>0</v>
      </c>
      <c r="L16" s="101">
        <f>IF(SER_hh_emih!L16=0,0,SER_hh_emih!L16/SER_summary!L$26)</f>
        <v>0</v>
      </c>
      <c r="M16" s="101">
        <f>IF(SER_hh_emih!M16=0,0,SER_hh_emih!M16/SER_summary!M$26)</f>
        <v>0</v>
      </c>
      <c r="N16" s="101">
        <f>IF(SER_hh_emih!N16=0,0,SER_hh_emih!N16/SER_summary!N$26)</f>
        <v>0</v>
      </c>
      <c r="O16" s="101">
        <f>IF(SER_hh_emih!O16=0,0,SER_hh_emih!O16/SER_summary!O$26)</f>
        <v>0</v>
      </c>
      <c r="P16" s="101">
        <f>IF(SER_hh_emih!P16=0,0,SER_hh_emih!P16/SER_summary!P$26)</f>
        <v>0</v>
      </c>
      <c r="Q16" s="101">
        <f>IF(SER_hh_emih!Q16=0,0,SER_hh_emih!Q16/SER_summary!Q$26)</f>
        <v>0</v>
      </c>
    </row>
    <row r="17" spans="1:17" ht="12.95" customHeight="1" x14ac:dyDescent="0.25">
      <c r="A17" s="88" t="s">
        <v>101</v>
      </c>
      <c r="B17" s="103">
        <f>IF(SER_hh_emih!B17=0,0,SER_hh_emih!B17/SER_summary!B$26)</f>
        <v>0</v>
      </c>
      <c r="C17" s="103">
        <f>IF(SER_hh_emih!C17=0,0,SER_hh_emih!C17/SER_summary!C$26)</f>
        <v>0</v>
      </c>
      <c r="D17" s="103">
        <f>IF(SER_hh_emih!D17=0,0,SER_hh_emih!D17/SER_summary!D$26)</f>
        <v>0</v>
      </c>
      <c r="E17" s="103">
        <f>IF(SER_hh_emih!E17=0,0,SER_hh_emih!E17/SER_summary!E$26)</f>
        <v>0</v>
      </c>
      <c r="F17" s="103">
        <f>IF(SER_hh_emih!F17=0,0,SER_hh_emih!F17/SER_summary!F$26)</f>
        <v>0</v>
      </c>
      <c r="G17" s="103">
        <f>IF(SER_hh_emih!G17=0,0,SER_hh_emih!G17/SER_summary!G$26)</f>
        <v>0</v>
      </c>
      <c r="H17" s="103">
        <f>IF(SER_hh_emih!H17=0,0,SER_hh_emih!H17/SER_summary!H$26)</f>
        <v>0</v>
      </c>
      <c r="I17" s="103">
        <f>IF(SER_hh_emih!I17=0,0,SER_hh_emih!I17/SER_summary!I$26)</f>
        <v>0</v>
      </c>
      <c r="J17" s="103">
        <f>IF(SER_hh_emih!J17=0,0,SER_hh_emih!J17/SER_summary!J$26)</f>
        <v>0</v>
      </c>
      <c r="K17" s="103">
        <f>IF(SER_hh_emih!K17=0,0,SER_hh_emih!K17/SER_summary!K$26)</f>
        <v>0</v>
      </c>
      <c r="L17" s="103">
        <f>IF(SER_hh_emih!L17=0,0,SER_hh_emih!L17/SER_summary!L$26)</f>
        <v>0</v>
      </c>
      <c r="M17" s="103">
        <f>IF(SER_hh_emih!M17=0,0,SER_hh_emih!M17/SER_summary!M$26)</f>
        <v>0</v>
      </c>
      <c r="N17" s="103">
        <f>IF(SER_hh_emih!N17=0,0,SER_hh_emih!N17/SER_summary!N$26)</f>
        <v>0</v>
      </c>
      <c r="O17" s="103">
        <f>IF(SER_hh_emih!O17=0,0,SER_hh_emih!O17/SER_summary!O$26)</f>
        <v>0</v>
      </c>
      <c r="P17" s="103">
        <f>IF(SER_hh_emih!P17=0,0,SER_hh_emih!P17/SER_summary!P$26)</f>
        <v>0</v>
      </c>
      <c r="Q17" s="103">
        <f>IF(SER_hh_emih!Q17=0,0,SER_hh_emih!Q17/SER_summary!Q$26)</f>
        <v>0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2.0610976499319387</v>
      </c>
      <c r="C19" s="101">
        <f>IF(SER_hh_emih!C19=0,0,SER_hh_emih!C19/SER_summary!C$26)</f>
        <v>2.0326976565422634</v>
      </c>
      <c r="D19" s="101">
        <f>IF(SER_hh_emih!D19=0,0,SER_hh_emih!D19/SER_summary!D$26)</f>
        <v>2.0846614305799038</v>
      </c>
      <c r="E19" s="101">
        <f>IF(SER_hh_emih!E19=0,0,SER_hh_emih!E19/SER_summary!E$26)</f>
        <v>2.1289605272589922</v>
      </c>
      <c r="F19" s="101">
        <f>IF(SER_hh_emih!F19=0,0,SER_hh_emih!F19/SER_summary!F$26)</f>
        <v>2.1348845288030964</v>
      </c>
      <c r="G19" s="101">
        <f>IF(SER_hh_emih!G19=0,0,SER_hh_emih!G19/SER_summary!G$26)</f>
        <v>2.0166757650542073</v>
      </c>
      <c r="H19" s="101">
        <f>IF(SER_hh_emih!H19=0,0,SER_hh_emih!H19/SER_summary!H$26)</f>
        <v>2.0336007153033866</v>
      </c>
      <c r="I19" s="101">
        <f>IF(SER_hh_emih!I19=0,0,SER_hh_emih!I19/SER_summary!I$26)</f>
        <v>1.9913099776920369</v>
      </c>
      <c r="J19" s="101">
        <f>IF(SER_hh_emih!J19=0,0,SER_hh_emih!J19/SER_summary!J$26)</f>
        <v>2.0066601941647835</v>
      </c>
      <c r="K19" s="101">
        <f>IF(SER_hh_emih!K19=0,0,SER_hh_emih!K19/SER_summary!K$26)</f>
        <v>1.9972440982089181</v>
      </c>
      <c r="L19" s="101">
        <f>IF(SER_hh_emih!L19=0,0,SER_hh_emih!L19/SER_summary!L$26)</f>
        <v>1.9978110926321615</v>
      </c>
      <c r="M19" s="101">
        <f>IF(SER_hh_emih!M19=0,0,SER_hh_emih!M19/SER_summary!M$26)</f>
        <v>1.8771927706861322</v>
      </c>
      <c r="N19" s="101">
        <f>IF(SER_hh_emih!N19=0,0,SER_hh_emih!N19/SER_summary!N$26)</f>
        <v>1.7555636878995122</v>
      </c>
      <c r="O19" s="101">
        <f>IF(SER_hh_emih!O19=0,0,SER_hh_emih!O19/SER_summary!O$26)</f>
        <v>1.5493975272193703</v>
      </c>
      <c r="P19" s="101">
        <f>IF(SER_hh_emih!P19=0,0,SER_hh_emih!P19/SER_summary!P$26)</f>
        <v>1.4601622937033125</v>
      </c>
      <c r="Q19" s="101">
        <f>IF(SER_hh_emih!Q19=0,0,SER_hh_emih!Q19/SER_summary!Q$26)</f>
        <v>1.4410441627307862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4.1969190706611981</v>
      </c>
      <c r="C21" s="100">
        <f>IF(SER_hh_emih!C21=0,0,SER_hh_emih!C21/SER_summary!C$26)</f>
        <v>4.1894516554988588</v>
      </c>
      <c r="D21" s="100">
        <f>IF(SER_hh_emih!D21=0,0,SER_hh_emih!D21/SER_summary!D$26)</f>
        <v>4.2485275855883913</v>
      </c>
      <c r="E21" s="100">
        <f>IF(SER_hh_emih!E21=0,0,SER_hh_emih!E21/SER_summary!E$26)</f>
        <v>4.293875684545374</v>
      </c>
      <c r="F21" s="100">
        <f>IF(SER_hh_emih!F21=0,0,SER_hh_emih!F21/SER_summary!F$26)</f>
        <v>4.3305363472510559</v>
      </c>
      <c r="G21" s="100">
        <f>IF(SER_hh_emih!G21=0,0,SER_hh_emih!G21/SER_summary!G$26)</f>
        <v>2.4536142117241151</v>
      </c>
      <c r="H21" s="100">
        <f>IF(SER_hh_emih!H21=0,0,SER_hh_emih!H21/SER_summary!H$26)</f>
        <v>2.5024564391044484</v>
      </c>
      <c r="I21" s="100">
        <f>IF(SER_hh_emih!I21=0,0,SER_hh_emih!I21/SER_summary!I$26)</f>
        <v>2.2126353202789724</v>
      </c>
      <c r="J21" s="100">
        <f>IF(SER_hh_emih!J21=0,0,SER_hh_emih!J21/SER_summary!J$26)</f>
        <v>2.1127335324043921</v>
      </c>
      <c r="K21" s="100">
        <f>IF(SER_hh_emih!K21=0,0,SER_hh_emih!K21/SER_summary!K$26)</f>
        <v>2.0992978829567082</v>
      </c>
      <c r="L21" s="100">
        <f>IF(SER_hh_emih!L21=0,0,SER_hh_emih!L21/SER_summary!L$26)</f>
        <v>2.2091660558104178</v>
      </c>
      <c r="M21" s="100">
        <f>IF(SER_hh_emih!M21=0,0,SER_hh_emih!M21/SER_summary!M$26)</f>
        <v>2.1548520016169883</v>
      </c>
      <c r="N21" s="100">
        <f>IF(SER_hh_emih!N21=0,0,SER_hh_emih!N21/SER_summary!N$26)</f>
        <v>2.1792322177127801</v>
      </c>
      <c r="O21" s="100">
        <f>IF(SER_hh_emih!O21=0,0,SER_hh_emih!O21/SER_summary!O$26)</f>
        <v>2.17967382650022</v>
      </c>
      <c r="P21" s="100">
        <f>IF(SER_hh_emih!P21=0,0,SER_hh_emih!P21/SER_summary!P$26)</f>
        <v>2.1362484513557449</v>
      </c>
      <c r="Q21" s="100">
        <f>IF(SER_hh_emih!Q21=0,0,SER_hh_emih!Q21/SER_summary!Q$26)</f>
        <v>2.1327117741887345</v>
      </c>
    </row>
    <row r="22" spans="1:17" ht="12" customHeight="1" x14ac:dyDescent="0.25">
      <c r="A22" s="88" t="s">
        <v>99</v>
      </c>
      <c r="B22" s="100">
        <f>IF(SER_hh_emih!B22=0,0,SER_hh_emih!B22/SER_summary!B$26)</f>
        <v>6.8667212984691339</v>
      </c>
      <c r="C22" s="100">
        <f>IF(SER_hh_emih!C22=0,0,SER_hh_emih!C22/SER_summary!C$26)</f>
        <v>6.9404563650696964</v>
      </c>
      <c r="D22" s="100">
        <f>IF(SER_hh_emih!D22=0,0,SER_hh_emih!D22/SER_summary!D$26)</f>
        <v>7.0155355636985002</v>
      </c>
      <c r="E22" s="100">
        <f>IF(SER_hh_emih!E22=0,0,SER_hh_emih!E22/SER_summary!E$26)</f>
        <v>7.0904182600138057</v>
      </c>
      <c r="F22" s="100">
        <f>IF(SER_hh_emih!F22=0,0,SER_hh_emih!F22/SER_summary!F$26)</f>
        <v>7.1509555115248675</v>
      </c>
      <c r="G22" s="100">
        <f>IF(SER_hh_emih!G22=0,0,SER_hh_emih!G22/SER_summary!G$26)</f>
        <v>3.89170035099486</v>
      </c>
      <c r="H22" s="100">
        <f>IF(SER_hh_emih!H22=0,0,SER_hh_emih!H22/SER_summary!H$26)</f>
        <v>4.3323288963033715</v>
      </c>
      <c r="I22" s="100">
        <f>IF(SER_hh_emih!I22=0,0,SER_hh_emih!I22/SER_summary!I$26)</f>
        <v>3.6459536032193363</v>
      </c>
      <c r="J22" s="100">
        <f>IF(SER_hh_emih!J22=0,0,SER_hh_emih!J22/SER_summary!J$26)</f>
        <v>3.4606188700608693</v>
      </c>
      <c r="K22" s="100">
        <f>IF(SER_hh_emih!K22=0,0,SER_hh_emih!K22/SER_summary!K$26)</f>
        <v>3.4873299009019254</v>
      </c>
      <c r="L22" s="100">
        <f>IF(SER_hh_emih!L22=0,0,SER_hh_emih!L22/SER_summary!L$26)</f>
        <v>3.5037141710146544</v>
      </c>
      <c r="M22" s="100">
        <f>IF(SER_hh_emih!M22=0,0,SER_hh_emih!M22/SER_summary!M$26)</f>
        <v>3.4702434490262379</v>
      </c>
      <c r="N22" s="100">
        <f>IF(SER_hh_emih!N22=0,0,SER_hh_emih!N22/SER_summary!N$26)</f>
        <v>3.4601111287782365</v>
      </c>
      <c r="O22" s="100">
        <f>IF(SER_hh_emih!O22=0,0,SER_hh_emih!O22/SER_summary!O$26)</f>
        <v>3.4080849152512243</v>
      </c>
      <c r="P22" s="100">
        <f>IF(SER_hh_emih!P22=0,0,SER_hh_emih!P22/SER_summary!P$26)</f>
        <v>3.2828210105551801</v>
      </c>
      <c r="Q22" s="100">
        <f>IF(SER_hh_emih!Q22=0,0,SER_hh_emih!Q22/SER_summary!Q$26)</f>
        <v>3.2271001351062765</v>
      </c>
    </row>
    <row r="23" spans="1:17" ht="12" customHeight="1" x14ac:dyDescent="0.25">
      <c r="A23" s="88" t="s">
        <v>98</v>
      </c>
      <c r="B23" s="100">
        <f>IF(SER_hh_emih!B23=0,0,SER_hh_emih!B23/SER_summary!B$26)</f>
        <v>0</v>
      </c>
      <c r="C23" s="100">
        <f>IF(SER_hh_emih!C23=0,0,SER_hh_emih!C23/SER_summary!C$26)</f>
        <v>0</v>
      </c>
      <c r="D23" s="100">
        <f>IF(SER_hh_emih!D23=0,0,SER_hh_emih!D23/SER_summary!D$26)</f>
        <v>0</v>
      </c>
      <c r="E23" s="100">
        <f>IF(SER_hh_emih!E23=0,0,SER_hh_emih!E23/SER_summary!E$26)</f>
        <v>0</v>
      </c>
      <c r="F23" s="100">
        <f>IF(SER_hh_emih!F23=0,0,SER_hh_emih!F23/SER_summary!F$26)</f>
        <v>0</v>
      </c>
      <c r="G23" s="100">
        <f>IF(SER_hh_emih!G23=0,0,SER_hh_emih!G23/SER_summary!G$26)</f>
        <v>0</v>
      </c>
      <c r="H23" s="100">
        <f>IF(SER_hh_emih!H23=0,0,SER_hh_emih!H23/SER_summary!H$26)</f>
        <v>0</v>
      </c>
      <c r="I23" s="100">
        <f>IF(SER_hh_emih!I23=0,0,SER_hh_emih!I23/SER_summary!I$26)</f>
        <v>0</v>
      </c>
      <c r="J23" s="100">
        <f>IF(SER_hh_emih!J23=0,0,SER_hh_emih!J23/SER_summary!J$26)</f>
        <v>0</v>
      </c>
      <c r="K23" s="100">
        <f>IF(SER_hh_emih!K23=0,0,SER_hh_emih!K23/SER_summary!K$26)</f>
        <v>0</v>
      </c>
      <c r="L23" s="100">
        <f>IF(SER_hh_emih!L23=0,0,SER_hh_emih!L23/SER_summary!L$26)</f>
        <v>0</v>
      </c>
      <c r="M23" s="100">
        <f>IF(SER_hh_emih!M23=0,0,SER_hh_emih!M23/SER_summary!M$26)</f>
        <v>0</v>
      </c>
      <c r="N23" s="100">
        <f>IF(SER_hh_emih!N23=0,0,SER_hh_emih!N23/SER_summary!N$26)</f>
        <v>0</v>
      </c>
      <c r="O23" s="100">
        <f>IF(SER_hh_emih!O23=0,0,SER_hh_emih!O23/SER_summary!O$26)</f>
        <v>0</v>
      </c>
      <c r="P23" s="100">
        <f>IF(SER_hh_emih!P23=0,0,SER_hh_emih!P23/SER_summary!P$26)</f>
        <v>0</v>
      </c>
      <c r="Q23" s="100">
        <f>IF(SER_hh_emih!Q23=0,0,SER_hh_emih!Q23/SER_summary!Q$26)</f>
        <v>0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1.9728156341853427</v>
      </c>
      <c r="C29" s="101">
        <f>IF(SER_hh_emih!C29=0,0,SER_hh_emih!C29/SER_summary!C$26)</f>
        <v>1.9367643536480399</v>
      </c>
      <c r="D29" s="101">
        <f>IF(SER_hh_emih!D29=0,0,SER_hh_emih!D29/SER_summary!D$26)</f>
        <v>1.9088566279840582</v>
      </c>
      <c r="E29" s="101">
        <f>IF(SER_hh_emih!E29=0,0,SER_hh_emih!E29/SER_summary!E$26)</f>
        <v>2.0929005403059397</v>
      </c>
      <c r="F29" s="101">
        <f>IF(SER_hh_emih!F29=0,0,SER_hh_emih!F29/SER_summary!F$26)</f>
        <v>1.8750755873443017</v>
      </c>
      <c r="G29" s="101">
        <f>IF(SER_hh_emih!G29=0,0,SER_hh_emih!G29/SER_summary!G$26)</f>
        <v>1.5807687741221506</v>
      </c>
      <c r="H29" s="101">
        <f>IF(SER_hh_emih!H29=0,0,SER_hh_emih!H29/SER_summary!H$26)</f>
        <v>1.1971890898733317</v>
      </c>
      <c r="I29" s="101">
        <f>IF(SER_hh_emih!I29=0,0,SER_hh_emih!I29/SER_summary!I$26)</f>
        <v>1.1471296695677267</v>
      </c>
      <c r="J29" s="101">
        <f>IF(SER_hh_emih!J29=0,0,SER_hh_emih!J29/SER_summary!J$26)</f>
        <v>1.3158291971454068</v>
      </c>
      <c r="K29" s="101">
        <f>IF(SER_hh_emih!K29=0,0,SER_hh_emih!K29/SER_summary!K$26)</f>
        <v>1.0461657897071639</v>
      </c>
      <c r="L29" s="101">
        <f>IF(SER_hh_emih!L29=0,0,SER_hh_emih!L29/SER_summary!L$26)</f>
        <v>0.95631812703689956</v>
      </c>
      <c r="M29" s="101">
        <f>IF(SER_hh_emih!M29=0,0,SER_hh_emih!M29/SER_summary!M$26)</f>
        <v>1.2171056015612711</v>
      </c>
      <c r="N29" s="101">
        <f>IF(SER_hh_emih!N29=0,0,SER_hh_emih!N29/SER_summary!N$26)</f>
        <v>1.2774820915815932</v>
      </c>
      <c r="O29" s="101">
        <f>IF(SER_hh_emih!O29=0,0,SER_hh_emih!O29/SER_summary!O$26)</f>
        <v>1.0871792503586342</v>
      </c>
      <c r="P29" s="101">
        <f>IF(SER_hh_emih!P29=0,0,SER_hh_emih!P29/SER_summary!P$26)</f>
        <v>1.0011945253665255</v>
      </c>
      <c r="Q29" s="101">
        <f>IF(SER_hh_emih!Q29=0,0,SER_hh_emih!Q29/SER_summary!Q$26)</f>
        <v>1.2471722235889506</v>
      </c>
    </row>
    <row r="30" spans="1:17" ht="12" customHeight="1" x14ac:dyDescent="0.25">
      <c r="A30" s="88" t="s">
        <v>66</v>
      </c>
      <c r="B30" s="100">
        <f>IF(SER_hh_emih!B30=0,0,SER_hh_emih!B30/SER_summary!B$26)</f>
        <v>6.6933980586603923</v>
      </c>
      <c r="C30" s="100">
        <f>IF(SER_hh_emih!C30=0,0,SER_hh_emih!C30/SER_summary!C$26)</f>
        <v>6.5413850869915597</v>
      </c>
      <c r="D30" s="100">
        <f>IF(SER_hh_emih!D30=0,0,SER_hh_emih!D30/SER_summary!D$26)</f>
        <v>6.3919881011589803</v>
      </c>
      <c r="E30" s="100">
        <f>IF(SER_hh_emih!E30=0,0,SER_hh_emih!E30/SER_summary!E$26)</f>
        <v>6.6448623274882088</v>
      </c>
      <c r="F30" s="100">
        <f>IF(SER_hh_emih!F30=0,0,SER_hh_emih!F30/SER_summary!F$26)</f>
        <v>6.7391867042010798</v>
      </c>
      <c r="G30" s="100">
        <f>IF(SER_hh_emih!G30=0,0,SER_hh_emih!G30/SER_summary!G$26)</f>
        <v>6.9035189025293304</v>
      </c>
      <c r="H30" s="100">
        <f>IF(SER_hh_emih!H30=0,0,SER_hh_emih!H30/SER_summary!H$26)</f>
        <v>6.9997709683378302</v>
      </c>
      <c r="I30" s="100">
        <f>IF(SER_hh_emih!I30=0,0,SER_hh_emih!I30/SER_summary!I$26)</f>
        <v>6.9933922822433754</v>
      </c>
      <c r="J30" s="100">
        <f>IF(SER_hh_emih!J30=0,0,SER_hh_emih!J30/SER_summary!J$26)</f>
        <v>8.3985753544744473</v>
      </c>
      <c r="K30" s="100">
        <f>IF(SER_hh_emih!K30=0,0,SER_hh_emih!K30/SER_summary!K$26)</f>
        <v>6.9976847710896219</v>
      </c>
      <c r="L30" s="100">
        <f>IF(SER_hh_emih!L30=0,0,SER_hh_emih!L30/SER_summary!L$26)</f>
        <v>6.3156651073231629</v>
      </c>
      <c r="M30" s="100">
        <f>IF(SER_hh_emih!M30=0,0,SER_hh_emih!M30/SER_summary!M$26)</f>
        <v>6.9189800366592999</v>
      </c>
      <c r="N30" s="100">
        <f>IF(SER_hh_emih!N30=0,0,SER_hh_emih!N30/SER_summary!N$26)</f>
        <v>6.9165476108074149</v>
      </c>
      <c r="O30" s="100">
        <f>IF(SER_hh_emih!O30=0,0,SER_hh_emih!O30/SER_summary!O$26)</f>
        <v>7.0569791075326815</v>
      </c>
      <c r="P30" s="100">
        <f>IF(SER_hh_emih!P30=0,0,SER_hh_emih!P30/SER_summary!P$26)</f>
        <v>7.112751004128997</v>
      </c>
      <c r="Q30" s="100">
        <f>IF(SER_hh_emih!Q30=0,0,SER_hh_emih!Q30/SER_summary!Q$26)</f>
        <v>7.0087894165069455</v>
      </c>
    </row>
    <row r="31" spans="1:17" ht="12" customHeight="1" x14ac:dyDescent="0.25">
      <c r="A31" s="88" t="s">
        <v>98</v>
      </c>
      <c r="B31" s="100">
        <f>IF(SER_hh_emih!B31=0,0,SER_hh_emih!B31/SER_summary!B$26)</f>
        <v>0</v>
      </c>
      <c r="C31" s="100">
        <f>IF(SER_hh_emih!C31=0,0,SER_hh_emih!C31/SER_summary!C$26)</f>
        <v>0</v>
      </c>
      <c r="D31" s="100">
        <f>IF(SER_hh_emih!D31=0,0,SER_hh_emih!D31/SER_summary!D$26)</f>
        <v>0</v>
      </c>
      <c r="E31" s="100">
        <f>IF(SER_hh_emih!E31=0,0,SER_hh_emih!E31/SER_summary!E$26)</f>
        <v>0</v>
      </c>
      <c r="F31" s="100">
        <f>IF(SER_hh_emih!F31=0,0,SER_hh_emih!F31/SER_summary!F$26)</f>
        <v>0</v>
      </c>
      <c r="G31" s="100">
        <f>IF(SER_hh_emih!G31=0,0,SER_hh_emih!G31/SER_summary!G$26)</f>
        <v>0</v>
      </c>
      <c r="H31" s="100">
        <f>IF(SER_hh_emih!H31=0,0,SER_hh_emih!H31/SER_summary!H$26)</f>
        <v>0</v>
      </c>
      <c r="I31" s="100">
        <f>IF(SER_hh_emih!I31=0,0,SER_hh_emih!I31/SER_summary!I$26)</f>
        <v>0</v>
      </c>
      <c r="J31" s="100">
        <f>IF(SER_hh_emih!J31=0,0,SER_hh_emih!J31/SER_summary!J$26)</f>
        <v>0</v>
      </c>
      <c r="K31" s="100">
        <f>IF(SER_hh_emih!K31=0,0,SER_hh_emih!K31/SER_summary!K$26)</f>
        <v>0</v>
      </c>
      <c r="L31" s="100">
        <f>IF(SER_hh_emih!L31=0,0,SER_hh_emih!L31/SER_summary!L$26)</f>
        <v>0</v>
      </c>
      <c r="M31" s="100">
        <f>IF(SER_hh_emih!M31=0,0,SER_hh_emih!M31/SER_summary!M$26)</f>
        <v>0</v>
      </c>
      <c r="N31" s="100">
        <f>IF(SER_hh_emih!N31=0,0,SER_hh_emih!N31/SER_summary!N$26)</f>
        <v>0</v>
      </c>
      <c r="O31" s="100">
        <f>IF(SER_hh_emih!O31=0,0,SER_hh_emih!O31/SER_summary!O$26)</f>
        <v>0</v>
      </c>
      <c r="P31" s="100">
        <f>IF(SER_hh_emih!P31=0,0,SER_hh_emih!P31/SER_summary!P$26)</f>
        <v>0</v>
      </c>
      <c r="Q31" s="100">
        <f>IF(SER_hh_emih!Q31=0,0,SER_hh_emih!Q31/SER_summary!Q$26)</f>
        <v>0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1126.2257500543039</v>
      </c>
      <c r="D3" s="98">
        <f t="shared" si="0"/>
        <v>998.80945897982883</v>
      </c>
      <c r="E3" s="98">
        <f t="shared" si="0"/>
        <v>1078.919168165161</v>
      </c>
      <c r="F3" s="98">
        <f t="shared" si="0"/>
        <v>1240.9103698354393</v>
      </c>
      <c r="G3" s="98">
        <f t="shared" si="0"/>
        <v>1279.1359173429696</v>
      </c>
      <c r="H3" s="98">
        <f t="shared" si="0"/>
        <v>1267.3634730779513</v>
      </c>
      <c r="I3" s="98">
        <f t="shared" si="0"/>
        <v>1423.118277982614</v>
      </c>
      <c r="J3" s="98">
        <f t="shared" si="0"/>
        <v>1433.1601382024687</v>
      </c>
      <c r="K3" s="98">
        <f t="shared" si="0"/>
        <v>1700.4138110044087</v>
      </c>
      <c r="L3" s="98">
        <f t="shared" si="0"/>
        <v>1810.8840904821195</v>
      </c>
      <c r="M3" s="98">
        <f t="shared" si="0"/>
        <v>1515.8992089089998</v>
      </c>
      <c r="N3" s="98">
        <f t="shared" si="0"/>
        <v>1558.6149310092819</v>
      </c>
      <c r="O3" s="98">
        <f t="shared" si="0"/>
        <v>828.23414703549201</v>
      </c>
      <c r="P3" s="98">
        <f t="shared" si="0"/>
        <v>815.49064623714401</v>
      </c>
      <c r="Q3" s="98">
        <f t="shared" si="0"/>
        <v>807.20005248710413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1126.2257500543039</v>
      </c>
      <c r="D4" s="89">
        <f t="shared" ref="D4:Q4" si="2">SUM(D5:D14)</f>
        <v>998.80945897982883</v>
      </c>
      <c r="E4" s="89">
        <f t="shared" si="2"/>
        <v>1078.919168165161</v>
      </c>
      <c r="F4" s="89">
        <f t="shared" si="2"/>
        <v>1240.9103698354393</v>
      </c>
      <c r="G4" s="89">
        <f t="shared" si="2"/>
        <v>1279.1359173429696</v>
      </c>
      <c r="H4" s="89">
        <f t="shared" si="2"/>
        <v>1267.3634730779513</v>
      </c>
      <c r="I4" s="89">
        <f t="shared" si="2"/>
        <v>1423.118277982614</v>
      </c>
      <c r="J4" s="89">
        <f t="shared" si="2"/>
        <v>1433.1601382024687</v>
      </c>
      <c r="K4" s="89">
        <f t="shared" si="2"/>
        <v>1700.4138110044087</v>
      </c>
      <c r="L4" s="89">
        <f t="shared" si="2"/>
        <v>1810.8840904821195</v>
      </c>
      <c r="M4" s="89">
        <f t="shared" si="2"/>
        <v>1515.8992089089998</v>
      </c>
      <c r="N4" s="89">
        <f t="shared" si="2"/>
        <v>1558.6149310092819</v>
      </c>
      <c r="O4" s="89">
        <f t="shared" si="2"/>
        <v>828.23414703549201</v>
      </c>
      <c r="P4" s="89">
        <f t="shared" si="2"/>
        <v>815.49064623714401</v>
      </c>
      <c r="Q4" s="89">
        <f t="shared" si="2"/>
        <v>807.20005248710413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0</v>
      </c>
      <c r="D7" s="87">
        <v>0</v>
      </c>
      <c r="E7" s="87">
        <v>329.31261528205278</v>
      </c>
      <c r="F7" s="87">
        <v>8.394141400624699</v>
      </c>
      <c r="G7" s="87">
        <v>0</v>
      </c>
      <c r="H7" s="87">
        <v>822.84837452142528</v>
      </c>
      <c r="I7" s="87">
        <v>835.49514704032731</v>
      </c>
      <c r="J7" s="87">
        <v>1327.0487505350432</v>
      </c>
      <c r="K7" s="87">
        <v>0</v>
      </c>
      <c r="L7" s="87">
        <v>1270.1428247664664</v>
      </c>
      <c r="M7" s="87">
        <v>357.6053221126673</v>
      </c>
      <c r="N7" s="87">
        <v>719.99097741707408</v>
      </c>
      <c r="O7" s="87">
        <v>496.26447235396665</v>
      </c>
      <c r="P7" s="87">
        <v>0</v>
      </c>
      <c r="Q7" s="87">
        <v>0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7">
        <v>0</v>
      </c>
      <c r="J9" s="87">
        <v>0</v>
      </c>
      <c r="K9" s="87">
        <v>37.481606253112929</v>
      </c>
      <c r="L9" s="87">
        <v>1.0797388313852356</v>
      </c>
      <c r="M9" s="87">
        <v>1.5731875888049807</v>
      </c>
      <c r="N9" s="87">
        <v>13.285345819087361</v>
      </c>
      <c r="O9" s="87">
        <v>4.9979737684538996</v>
      </c>
      <c r="P9" s="87">
        <v>0</v>
      </c>
      <c r="Q9" s="87">
        <v>0</v>
      </c>
    </row>
    <row r="10" spans="1:17" ht="12" customHeight="1" x14ac:dyDescent="0.25">
      <c r="A10" s="88" t="s">
        <v>34</v>
      </c>
      <c r="B10" s="87"/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47.007741451846293</v>
      </c>
      <c r="J10" s="87">
        <v>1.9484111142269627</v>
      </c>
      <c r="K10" s="87">
        <v>1.5305705570431323</v>
      </c>
      <c r="L10" s="87">
        <v>1.3804082469375174</v>
      </c>
      <c r="M10" s="87">
        <v>1.2648257927974051</v>
      </c>
      <c r="N10" s="87">
        <v>18.086408143107938</v>
      </c>
      <c r="O10" s="87">
        <v>5.9770782675430949</v>
      </c>
      <c r="P10" s="87">
        <v>0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/>
      <c r="C13" s="87">
        <v>39.624371938045272</v>
      </c>
      <c r="D13" s="87">
        <v>84.93099108960287</v>
      </c>
      <c r="E13" s="87">
        <v>130.37618161299929</v>
      </c>
      <c r="F13" s="87">
        <v>193.44679754136823</v>
      </c>
      <c r="G13" s="87">
        <v>206.24556473522375</v>
      </c>
      <c r="H13" s="87">
        <v>179.79426831449601</v>
      </c>
      <c r="I13" s="87">
        <v>204.21124788306719</v>
      </c>
      <c r="J13" s="87">
        <v>104.16297655319858</v>
      </c>
      <c r="K13" s="87">
        <v>253.62423187869976</v>
      </c>
      <c r="L13" s="87">
        <v>112.40213824983273</v>
      </c>
      <c r="M13" s="87">
        <v>547.66347021536319</v>
      </c>
      <c r="N13" s="87">
        <v>807.25219963001234</v>
      </c>
      <c r="O13" s="87">
        <v>320.99462264552841</v>
      </c>
      <c r="P13" s="87">
        <v>0</v>
      </c>
      <c r="Q13" s="87">
        <v>440.38595222646489</v>
      </c>
    </row>
    <row r="14" spans="1:17" ht="12" customHeight="1" x14ac:dyDescent="0.25">
      <c r="A14" s="51" t="s">
        <v>104</v>
      </c>
      <c r="B14" s="94"/>
      <c r="C14" s="94">
        <v>1086.6013781162587</v>
      </c>
      <c r="D14" s="94">
        <v>913.87846789022592</v>
      </c>
      <c r="E14" s="94">
        <v>619.23037127010878</v>
      </c>
      <c r="F14" s="94">
        <v>1039.0694308934462</v>
      </c>
      <c r="G14" s="94">
        <v>1072.8903526077459</v>
      </c>
      <c r="H14" s="94">
        <v>264.72083024202993</v>
      </c>
      <c r="I14" s="94">
        <v>336.40414160737322</v>
      </c>
      <c r="J14" s="94">
        <v>0</v>
      </c>
      <c r="K14" s="94">
        <v>1407.7774023155528</v>
      </c>
      <c r="L14" s="94">
        <v>425.87898038749756</v>
      </c>
      <c r="M14" s="94">
        <v>607.79240319936673</v>
      </c>
      <c r="N14" s="94">
        <v>0</v>
      </c>
      <c r="O14" s="94">
        <v>0</v>
      </c>
      <c r="P14" s="94">
        <v>815.49064623714401</v>
      </c>
      <c r="Q14" s="94">
        <v>366.81410026063918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0</v>
      </c>
      <c r="D15" s="96">
        <f t="shared" ref="D15:Q15" si="4">SUM(D5:D12)</f>
        <v>0</v>
      </c>
      <c r="E15" s="96">
        <f t="shared" si="4"/>
        <v>329.31261528205278</v>
      </c>
      <c r="F15" s="96">
        <f t="shared" si="4"/>
        <v>8.394141400624699</v>
      </c>
      <c r="G15" s="96">
        <f t="shared" si="4"/>
        <v>0</v>
      </c>
      <c r="H15" s="96">
        <f t="shared" si="4"/>
        <v>822.84837452142528</v>
      </c>
      <c r="I15" s="96">
        <f t="shared" si="4"/>
        <v>882.50288849217361</v>
      </c>
      <c r="J15" s="96">
        <f t="shared" si="4"/>
        <v>1328.9971616492701</v>
      </c>
      <c r="K15" s="96">
        <f t="shared" si="4"/>
        <v>39.012176810156063</v>
      </c>
      <c r="L15" s="96">
        <f t="shared" si="4"/>
        <v>1272.6029718447892</v>
      </c>
      <c r="M15" s="96">
        <f t="shared" si="4"/>
        <v>360.44333549426966</v>
      </c>
      <c r="N15" s="96">
        <f t="shared" si="4"/>
        <v>751.36273137926946</v>
      </c>
      <c r="O15" s="96">
        <f t="shared" si="4"/>
        <v>507.23952438996366</v>
      </c>
      <c r="P15" s="96">
        <f t="shared" si="4"/>
        <v>0</v>
      </c>
      <c r="Q15" s="96">
        <f t="shared" si="4"/>
        <v>0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698.00000000000057</v>
      </c>
      <c r="D16" s="89">
        <f t="shared" ref="D16:Q16" si="6">SUM(D17:D18)</f>
        <v>998.80945897982861</v>
      </c>
      <c r="E16" s="89">
        <f t="shared" si="6"/>
        <v>1078.9191681651612</v>
      </c>
      <c r="F16" s="89">
        <f t="shared" si="6"/>
        <v>1240.9103698354393</v>
      </c>
      <c r="G16" s="89">
        <f t="shared" si="6"/>
        <v>766.99999999999932</v>
      </c>
      <c r="H16" s="89">
        <f t="shared" si="6"/>
        <v>1216.0000000000016</v>
      </c>
      <c r="I16" s="89">
        <f t="shared" si="6"/>
        <v>626.00000000000136</v>
      </c>
      <c r="J16" s="89">
        <f t="shared" si="6"/>
        <v>324.99999999999949</v>
      </c>
      <c r="K16" s="89">
        <f t="shared" si="6"/>
        <v>1022.9999999999997</v>
      </c>
      <c r="L16" s="89">
        <f t="shared" si="6"/>
        <v>612.99999999999966</v>
      </c>
      <c r="M16" s="89">
        <f t="shared" si="6"/>
        <v>303.99999999999847</v>
      </c>
      <c r="N16" s="89">
        <f t="shared" si="6"/>
        <v>150.0000000000021</v>
      </c>
      <c r="O16" s="89">
        <f t="shared" si="6"/>
        <v>94.999999999998835</v>
      </c>
      <c r="P16" s="89">
        <f t="shared" si="6"/>
        <v>126.99999999999882</v>
      </c>
      <c r="Q16" s="89">
        <f t="shared" si="6"/>
        <v>570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ht="12" customHeight="1" x14ac:dyDescent="0.25">
      <c r="A18" s="88" t="s">
        <v>100</v>
      </c>
      <c r="B18" s="87"/>
      <c r="C18" s="87">
        <v>698.00000000000057</v>
      </c>
      <c r="D18" s="87">
        <v>998.80945897982861</v>
      </c>
      <c r="E18" s="87">
        <v>1078.9191681651612</v>
      </c>
      <c r="F18" s="87">
        <v>1240.9103698354393</v>
      </c>
      <c r="G18" s="87">
        <v>766.99999999999932</v>
      </c>
      <c r="H18" s="87">
        <v>1216.0000000000016</v>
      </c>
      <c r="I18" s="87">
        <v>626.00000000000136</v>
      </c>
      <c r="J18" s="87">
        <v>324.99999999999949</v>
      </c>
      <c r="K18" s="87">
        <v>1022.9999999999997</v>
      </c>
      <c r="L18" s="87">
        <v>612.99999999999966</v>
      </c>
      <c r="M18" s="87">
        <v>303.99999999999847</v>
      </c>
      <c r="N18" s="87">
        <v>150.0000000000021</v>
      </c>
      <c r="O18" s="87">
        <v>94.999999999998835</v>
      </c>
      <c r="P18" s="87">
        <v>126.99999999999882</v>
      </c>
      <c r="Q18" s="87">
        <v>570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1126.2257500543037</v>
      </c>
      <c r="D19" s="89">
        <f t="shared" ref="D19:Q19" si="8">SUM(D20:D26)</f>
        <v>998.80945897982872</v>
      </c>
      <c r="E19" s="89">
        <f t="shared" si="8"/>
        <v>1078.919168165161</v>
      </c>
      <c r="F19" s="89">
        <f t="shared" si="8"/>
        <v>1240.9103698354393</v>
      </c>
      <c r="G19" s="89">
        <f t="shared" si="8"/>
        <v>1279.1359173429698</v>
      </c>
      <c r="H19" s="89">
        <f t="shared" si="8"/>
        <v>1267.3634730779509</v>
      </c>
      <c r="I19" s="89">
        <f t="shared" si="8"/>
        <v>1423.1182779826145</v>
      </c>
      <c r="J19" s="89">
        <f t="shared" si="8"/>
        <v>1433.1601382024685</v>
      </c>
      <c r="K19" s="89">
        <f t="shared" si="8"/>
        <v>1700.413811004408</v>
      </c>
      <c r="L19" s="89">
        <f t="shared" si="8"/>
        <v>1810.8840904821188</v>
      </c>
      <c r="M19" s="89">
        <f t="shared" si="8"/>
        <v>1515.8992089089993</v>
      </c>
      <c r="N19" s="89">
        <f t="shared" si="8"/>
        <v>1558.6149310092815</v>
      </c>
      <c r="O19" s="89">
        <f t="shared" si="8"/>
        <v>828.23414703549201</v>
      </c>
      <c r="P19" s="89">
        <f t="shared" si="8"/>
        <v>815.49064623714378</v>
      </c>
      <c r="Q19" s="89">
        <f t="shared" si="8"/>
        <v>807.20005248710436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369.78459525362939</v>
      </c>
      <c r="D21" s="87">
        <v>481.19149951231918</v>
      </c>
      <c r="E21" s="87">
        <v>472.39795710717311</v>
      </c>
      <c r="F21" s="87">
        <v>490.46331010602574</v>
      </c>
      <c r="G21" s="87">
        <v>959.559196361045</v>
      </c>
      <c r="H21" s="87">
        <v>463.45050308246675</v>
      </c>
      <c r="I21" s="87">
        <v>1337.9089689643745</v>
      </c>
      <c r="J21" s="87">
        <v>1049.7980368764895</v>
      </c>
      <c r="K21" s="87">
        <v>685.54166566813819</v>
      </c>
      <c r="L21" s="87">
        <v>286.52184376401965</v>
      </c>
      <c r="M21" s="87">
        <v>229.54904242520362</v>
      </c>
      <c r="N21" s="87">
        <v>51.722669213914507</v>
      </c>
      <c r="O21" s="87">
        <v>0</v>
      </c>
      <c r="P21" s="87">
        <v>0</v>
      </c>
      <c r="Q21" s="87">
        <v>208.67039882583242</v>
      </c>
    </row>
    <row r="22" spans="1:17" ht="12" customHeight="1" x14ac:dyDescent="0.25">
      <c r="A22" s="88" t="s">
        <v>99</v>
      </c>
      <c r="B22" s="87"/>
      <c r="C22" s="87">
        <v>54.787644473789214</v>
      </c>
      <c r="D22" s="87">
        <v>51.544232846414005</v>
      </c>
      <c r="E22" s="87">
        <v>79.238028760244404</v>
      </c>
      <c r="F22" s="87">
        <v>46.684733455934769</v>
      </c>
      <c r="G22" s="87">
        <v>57.870417355320022</v>
      </c>
      <c r="H22" s="87">
        <v>40.718032040180724</v>
      </c>
      <c r="I22" s="87">
        <v>85.209309018239907</v>
      </c>
      <c r="J22" s="87">
        <v>228.45842577509774</v>
      </c>
      <c r="K22" s="87">
        <v>271.75193751408506</v>
      </c>
      <c r="L22" s="87">
        <v>105.46654843328727</v>
      </c>
      <c r="M22" s="87">
        <v>74.836869929333631</v>
      </c>
      <c r="N22" s="87">
        <v>71.519596850757537</v>
      </c>
      <c r="O22" s="87">
        <v>19.201408082592398</v>
      </c>
      <c r="P22" s="87">
        <v>75.439149829948974</v>
      </c>
      <c r="Q22" s="87">
        <v>93.968537824297186</v>
      </c>
    </row>
    <row r="23" spans="1:17" ht="12" customHeight="1" x14ac:dyDescent="0.25">
      <c r="A23" s="88" t="s">
        <v>98</v>
      </c>
      <c r="B23" s="87"/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ht="12" customHeight="1" x14ac:dyDescent="0.25">
      <c r="A26" s="88" t="s">
        <v>30</v>
      </c>
      <c r="B26" s="94"/>
      <c r="C26" s="94">
        <v>701.653510326885</v>
      </c>
      <c r="D26" s="94">
        <v>466.07372662109549</v>
      </c>
      <c r="E26" s="94">
        <v>527.28318229774334</v>
      </c>
      <c r="F26" s="94">
        <v>703.76232627347872</v>
      </c>
      <c r="G26" s="94">
        <v>261.70630362660484</v>
      </c>
      <c r="H26" s="94">
        <v>763.19493795530332</v>
      </c>
      <c r="I26" s="94">
        <v>0</v>
      </c>
      <c r="J26" s="94">
        <v>154.90367555088125</v>
      </c>
      <c r="K26" s="94">
        <v>743.12020782218474</v>
      </c>
      <c r="L26" s="94">
        <v>1418.8956982848119</v>
      </c>
      <c r="M26" s="94">
        <v>1211.5132965544622</v>
      </c>
      <c r="N26" s="94">
        <v>1435.3726649446094</v>
      </c>
      <c r="O26" s="94">
        <v>809.03273895289965</v>
      </c>
      <c r="P26" s="94">
        <v>740.0514964071948</v>
      </c>
      <c r="Q26" s="94">
        <v>504.56111583697475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1279.1359173429698</v>
      </c>
      <c r="H27" s="119">
        <v>132.39577068379344</v>
      </c>
      <c r="I27" s="119">
        <v>1405.7105929798556</v>
      </c>
      <c r="J27" s="119">
        <v>869.95581205860458</v>
      </c>
      <c r="K27" s="119">
        <v>283.24504843843721</v>
      </c>
      <c r="L27" s="119">
        <v>602.91296438768245</v>
      </c>
      <c r="M27" s="119">
        <v>485.43359523636127</v>
      </c>
      <c r="N27" s="119">
        <v>672.93054144060761</v>
      </c>
      <c r="O27" s="119">
        <v>413.65546004409714</v>
      </c>
      <c r="P27" s="119">
        <v>398.69546203568513</v>
      </c>
      <c r="Q27" s="119">
        <v>612.24462605107965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1126.2257500543039</v>
      </c>
      <c r="D29" s="89">
        <f t="shared" ref="D29:Q29" si="10">SUM(D30:D33)</f>
        <v>998.80945897982861</v>
      </c>
      <c r="E29" s="89">
        <f t="shared" si="10"/>
        <v>1078.919168165161</v>
      </c>
      <c r="F29" s="89">
        <f t="shared" si="10"/>
        <v>1240.9103698354393</v>
      </c>
      <c r="G29" s="89">
        <f t="shared" si="10"/>
        <v>1279.1359173429694</v>
      </c>
      <c r="H29" s="89">
        <f t="shared" si="10"/>
        <v>1267.3634730779511</v>
      </c>
      <c r="I29" s="89">
        <f t="shared" si="10"/>
        <v>1423.118277982614</v>
      </c>
      <c r="J29" s="89">
        <f t="shared" si="10"/>
        <v>1433.1601382024683</v>
      </c>
      <c r="K29" s="89">
        <f t="shared" si="10"/>
        <v>1700.4138110044087</v>
      </c>
      <c r="L29" s="89">
        <f t="shared" si="10"/>
        <v>1810.8840904821186</v>
      </c>
      <c r="M29" s="89">
        <f t="shared" si="10"/>
        <v>1515.8992089089993</v>
      </c>
      <c r="N29" s="89">
        <f t="shared" si="10"/>
        <v>1558.6149310092815</v>
      </c>
      <c r="O29" s="89">
        <f t="shared" si="10"/>
        <v>828.23414703549247</v>
      </c>
      <c r="P29" s="89">
        <f t="shared" si="10"/>
        <v>815.49064623714401</v>
      </c>
      <c r="Q29" s="89">
        <f t="shared" si="10"/>
        <v>807.20005248710424</v>
      </c>
    </row>
    <row r="30" spans="1:17" s="28" customFormat="1" ht="12" customHeight="1" x14ac:dyDescent="0.25">
      <c r="A30" s="88" t="s">
        <v>66</v>
      </c>
      <c r="B30" s="87"/>
      <c r="C30" s="87">
        <v>346.81122008044741</v>
      </c>
      <c r="D30" s="87">
        <v>321.55257470314291</v>
      </c>
      <c r="E30" s="87">
        <v>502.82821429352566</v>
      </c>
      <c r="F30" s="87">
        <v>0</v>
      </c>
      <c r="G30" s="87">
        <v>0</v>
      </c>
      <c r="H30" s="87">
        <v>0</v>
      </c>
      <c r="I30" s="87">
        <v>271.90006278639891</v>
      </c>
      <c r="J30" s="87">
        <v>263.40735320528489</v>
      </c>
      <c r="K30" s="87">
        <v>288.89066832443757</v>
      </c>
      <c r="L30" s="87">
        <v>469.10523442579387</v>
      </c>
      <c r="M30" s="87">
        <v>784.50306674489468</v>
      </c>
      <c r="N30" s="87">
        <v>560.41401279098284</v>
      </c>
      <c r="O30" s="87">
        <v>0</v>
      </c>
      <c r="P30" s="87">
        <v>0</v>
      </c>
      <c r="Q30" s="87">
        <v>630.62548492813596</v>
      </c>
    </row>
    <row r="31" spans="1:17" ht="12" customHeight="1" x14ac:dyDescent="0.25">
      <c r="A31" s="88" t="s">
        <v>98</v>
      </c>
      <c r="B31" s="87"/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786.02855043452064</v>
      </c>
      <c r="I32" s="87">
        <v>453.6852606857089</v>
      </c>
      <c r="J32" s="87">
        <v>12.931293808759492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176.57456755896828</v>
      </c>
    </row>
    <row r="33" spans="1:17" ht="12" customHeight="1" x14ac:dyDescent="0.25">
      <c r="A33" s="49" t="s">
        <v>30</v>
      </c>
      <c r="B33" s="86"/>
      <c r="C33" s="86">
        <v>779.41452997385659</v>
      </c>
      <c r="D33" s="86">
        <v>677.2568842766857</v>
      </c>
      <c r="E33" s="86">
        <v>576.09095387163518</v>
      </c>
      <c r="F33" s="86">
        <v>1240.9103698354393</v>
      </c>
      <c r="G33" s="86">
        <v>1279.1359173429694</v>
      </c>
      <c r="H33" s="86">
        <v>481.3349226434305</v>
      </c>
      <c r="I33" s="86">
        <v>697.53295451050633</v>
      </c>
      <c r="J33" s="86">
        <v>1156.8214911884238</v>
      </c>
      <c r="K33" s="86">
        <v>1411.523142679971</v>
      </c>
      <c r="L33" s="86">
        <v>1341.7788560563247</v>
      </c>
      <c r="M33" s="86">
        <v>731.39614216410462</v>
      </c>
      <c r="N33" s="86">
        <v>998.20091821829863</v>
      </c>
      <c r="O33" s="86">
        <v>828.23414703549247</v>
      </c>
      <c r="P33" s="86">
        <v>815.49064623714401</v>
      </c>
      <c r="Q33" s="86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4.5773931390994029</v>
      </c>
      <c r="D3" s="106">
        <f t="shared" si="0"/>
        <v>4.7901269188584168</v>
      </c>
      <c r="E3" s="106">
        <f t="shared" si="0"/>
        <v>5.3944316851298169</v>
      </c>
      <c r="F3" s="106">
        <f t="shared" si="0"/>
        <v>5.95698140966695</v>
      </c>
      <c r="G3" s="106">
        <f t="shared" si="0"/>
        <v>5.557450096729962</v>
      </c>
      <c r="H3" s="106">
        <f t="shared" si="0"/>
        <v>7.8589023475572581</v>
      </c>
      <c r="I3" s="106">
        <f t="shared" si="0"/>
        <v>7.2109506855859351</v>
      </c>
      <c r="J3" s="106">
        <f t="shared" si="0"/>
        <v>7.7722828523786527</v>
      </c>
      <c r="K3" s="106">
        <f t="shared" si="0"/>
        <v>9.3041504364528702</v>
      </c>
      <c r="L3" s="106">
        <f t="shared" si="0"/>
        <v>10.289101930470348</v>
      </c>
      <c r="M3" s="106">
        <f t="shared" si="0"/>
        <v>6.7493215421915975</v>
      </c>
      <c r="N3" s="106">
        <f t="shared" si="0"/>
        <v>5.5310829459917104</v>
      </c>
      <c r="O3" s="106">
        <f t="shared" si="0"/>
        <v>2.437750966770762</v>
      </c>
      <c r="P3" s="106">
        <f t="shared" si="0"/>
        <v>2.7067672980600865</v>
      </c>
      <c r="Q3" s="106">
        <f t="shared" si="0"/>
        <v>3.541920356233339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1.7123730534061004</v>
      </c>
      <c r="D4" s="101">
        <f t="shared" si="1"/>
        <v>1.6803195835816875</v>
      </c>
      <c r="E4" s="101">
        <f t="shared" si="1"/>
        <v>1.9849859158344851</v>
      </c>
      <c r="F4" s="101">
        <f t="shared" si="1"/>
        <v>2.1999156120160515</v>
      </c>
      <c r="G4" s="101">
        <f t="shared" si="1"/>
        <v>2.7131250345621578</v>
      </c>
      <c r="H4" s="101">
        <f t="shared" si="1"/>
        <v>3.2408218619735698</v>
      </c>
      <c r="I4" s="101">
        <f t="shared" si="1"/>
        <v>3.8615594130200219</v>
      </c>
      <c r="J4" s="101">
        <f t="shared" si="1"/>
        <v>5.0293621324558764</v>
      </c>
      <c r="K4" s="101">
        <f t="shared" si="1"/>
        <v>4.7716935607230866</v>
      </c>
      <c r="L4" s="101">
        <f t="shared" si="1"/>
        <v>6.4486885123940363</v>
      </c>
      <c r="M4" s="101">
        <f t="shared" si="1"/>
        <v>3.6086385885020418</v>
      </c>
      <c r="N4" s="101">
        <f t="shared" si="1"/>
        <v>2.6806226421289905</v>
      </c>
      <c r="O4" s="101">
        <f t="shared" si="1"/>
        <v>0.98401300237629818</v>
      </c>
      <c r="P4" s="101">
        <f t="shared" si="1"/>
        <v>1.2162546472065137</v>
      </c>
      <c r="Q4" s="101">
        <f t="shared" si="1"/>
        <v>1.0167740265853338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0</v>
      </c>
      <c r="E7" s="100">
        <v>0.66520147241670913</v>
      </c>
      <c r="F7" s="100">
        <v>1.7051911986764944E-2</v>
      </c>
      <c r="G7" s="100">
        <v>0</v>
      </c>
      <c r="H7" s="100">
        <v>2.2869570331693971</v>
      </c>
      <c r="I7" s="100">
        <v>2.4331487095274085</v>
      </c>
      <c r="J7" s="100">
        <v>4.7617866579495383</v>
      </c>
      <c r="K7" s="100">
        <v>0</v>
      </c>
      <c r="L7" s="100">
        <v>4.8717621771964819</v>
      </c>
      <c r="M7" s="100">
        <v>1.2130942581940027</v>
      </c>
      <c r="N7" s="100">
        <v>1.8189610883011706</v>
      </c>
      <c r="O7" s="100">
        <v>0.77117719089067605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0.14556175236875074</v>
      </c>
      <c r="L9" s="100">
        <v>3.9241253350922678E-3</v>
      </c>
      <c r="M9" s="100">
        <v>5.0849175657303528E-3</v>
      </c>
      <c r="N9" s="100">
        <v>3.2336071619877879E-2</v>
      </c>
      <c r="O9" s="100">
        <v>7.5164861789268466E-3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0.18594390336967376</v>
      </c>
      <c r="J10" s="100">
        <v>9.6566936244552037E-3</v>
      </c>
      <c r="K10" s="100">
        <v>7.1724129148602444E-3</v>
      </c>
      <c r="L10" s="100">
        <v>5.6947274132567068E-3</v>
      </c>
      <c r="M10" s="100">
        <v>4.4206941876048138E-3</v>
      </c>
      <c r="N10" s="100">
        <v>5.5456551912148454E-2</v>
      </c>
      <c r="O10" s="100">
        <v>1.1210779895380756E-2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3.8211020299257277E-2</v>
      </c>
      <c r="D13" s="100">
        <v>9.2424056788030395E-2</v>
      </c>
      <c r="E13" s="100">
        <v>0.15343773730545474</v>
      </c>
      <c r="F13" s="100">
        <v>0.2288860196846845</v>
      </c>
      <c r="G13" s="100">
        <v>0.29278081180536686</v>
      </c>
      <c r="H13" s="100">
        <v>0.28025131417587623</v>
      </c>
      <c r="I13" s="100">
        <v>0.33655853919500489</v>
      </c>
      <c r="J13" s="100">
        <v>0.20390851296297377</v>
      </c>
      <c r="K13" s="100">
        <v>0.4806316532103807</v>
      </c>
      <c r="L13" s="100">
        <v>0.18073005543486081</v>
      </c>
      <c r="M13" s="100">
        <v>0.68459224895649518</v>
      </c>
      <c r="N13" s="100">
        <v>0.75160311305263583</v>
      </c>
      <c r="O13" s="100">
        <v>0.1847331355321658</v>
      </c>
      <c r="P13" s="100">
        <v>0</v>
      </c>
      <c r="Q13" s="100">
        <v>0.34417340023672455</v>
      </c>
    </row>
    <row r="14" spans="1:17" ht="12" customHeight="1" x14ac:dyDescent="0.25">
      <c r="A14" s="51" t="s">
        <v>104</v>
      </c>
      <c r="B14" s="22"/>
      <c r="C14" s="22">
        <v>1.674162033106843</v>
      </c>
      <c r="D14" s="22">
        <v>1.5878955267936572</v>
      </c>
      <c r="E14" s="22">
        <v>1.1596385440790602</v>
      </c>
      <c r="F14" s="22">
        <v>1.9538052384193918</v>
      </c>
      <c r="G14" s="22">
        <v>2.4203442227567908</v>
      </c>
      <c r="H14" s="22">
        <v>0.64941611396621324</v>
      </c>
      <c r="I14" s="22">
        <v>0.87822491434307048</v>
      </c>
      <c r="J14" s="22">
        <v>0</v>
      </c>
      <c r="K14" s="22">
        <v>4.1353907499383604</v>
      </c>
      <c r="L14" s="22">
        <v>1.3298352216670624</v>
      </c>
      <c r="M14" s="22">
        <v>1.6871945087643425</v>
      </c>
      <c r="N14" s="22">
        <v>0</v>
      </c>
      <c r="O14" s="22">
        <v>0</v>
      </c>
      <c r="P14" s="22">
        <v>1.2162546472065137</v>
      </c>
      <c r="Q14" s="22">
        <v>0.67260062634860918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6.7081620332612351E-3</v>
      </c>
      <c r="F15" s="104">
        <v>1.7244192521028969E-4</v>
      </c>
      <c r="G15" s="104">
        <v>0</v>
      </c>
      <c r="H15" s="104">
        <v>2.4197400662083274E-2</v>
      </c>
      <c r="I15" s="104">
        <v>2.7683346584864651E-2</v>
      </c>
      <c r="J15" s="104">
        <v>5.4010267918908936E-2</v>
      </c>
      <c r="K15" s="104">
        <v>2.9369922907348002E-3</v>
      </c>
      <c r="L15" s="104">
        <v>5.6742205347281874E-2</v>
      </c>
      <c r="M15" s="104">
        <v>1.4251960833866185E-2</v>
      </c>
      <c r="N15" s="104">
        <v>2.226581724315756E-2</v>
      </c>
      <c r="O15" s="104">
        <v>9.3754098791486926E-3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1.0354128326356302</v>
      </c>
      <c r="D16" s="101">
        <f t="shared" si="2"/>
        <v>1.4800086470325879</v>
      </c>
      <c r="E16" s="101">
        <f t="shared" si="2"/>
        <v>1.5992250369865693</v>
      </c>
      <c r="F16" s="101">
        <f t="shared" si="2"/>
        <v>1.8441552199338278</v>
      </c>
      <c r="G16" s="101">
        <f t="shared" si="2"/>
        <v>1.1413742382215621</v>
      </c>
      <c r="H16" s="101">
        <f t="shared" si="2"/>
        <v>1.8247524461884863</v>
      </c>
      <c r="I16" s="101">
        <f t="shared" si="2"/>
        <v>0.94518193393107097</v>
      </c>
      <c r="J16" s="101">
        <f t="shared" si="2"/>
        <v>0.49912404587493708</v>
      </c>
      <c r="K16" s="101">
        <f t="shared" si="2"/>
        <v>1.5764150917658104</v>
      </c>
      <c r="L16" s="101">
        <f t="shared" si="2"/>
        <v>0.95852359772491813</v>
      </c>
      <c r="M16" s="101">
        <f t="shared" si="2"/>
        <v>0.47462338441304724</v>
      </c>
      <c r="N16" s="101">
        <f t="shared" si="2"/>
        <v>0.23409409212587731</v>
      </c>
      <c r="O16" s="101">
        <f t="shared" si="2"/>
        <v>0.1462793685524344</v>
      </c>
      <c r="P16" s="101">
        <f t="shared" si="2"/>
        <v>0.19692791197329249</v>
      </c>
      <c r="Q16" s="101">
        <f t="shared" si="2"/>
        <v>0.96096780970102536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1.0354128326356302</v>
      </c>
      <c r="D18" s="103">
        <v>1.4800086470325879</v>
      </c>
      <c r="E18" s="103">
        <v>1.5992250369865693</v>
      </c>
      <c r="F18" s="103">
        <v>1.8441552199338278</v>
      </c>
      <c r="G18" s="103">
        <v>1.1413742382215621</v>
      </c>
      <c r="H18" s="103">
        <v>1.8247524461884863</v>
      </c>
      <c r="I18" s="103">
        <v>0.94518193393107097</v>
      </c>
      <c r="J18" s="103">
        <v>0.49912404587493708</v>
      </c>
      <c r="K18" s="103">
        <v>1.5764150917658104</v>
      </c>
      <c r="L18" s="103">
        <v>0.95852359772491813</v>
      </c>
      <c r="M18" s="103">
        <v>0.47462338441304724</v>
      </c>
      <c r="N18" s="103">
        <v>0.23409409212587731</v>
      </c>
      <c r="O18" s="103">
        <v>0.1462793685524344</v>
      </c>
      <c r="P18" s="103">
        <v>0.19692791197329249</v>
      </c>
      <c r="Q18" s="103">
        <v>0.96096780970102536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0.80175371354992186</v>
      </c>
      <c r="D19" s="101">
        <f t="shared" si="3"/>
        <v>0.71839061573515106</v>
      </c>
      <c r="E19" s="101">
        <f t="shared" si="3"/>
        <v>0.78866005405732742</v>
      </c>
      <c r="F19" s="101">
        <f t="shared" si="3"/>
        <v>0.90416359935910684</v>
      </c>
      <c r="G19" s="101">
        <f t="shared" si="3"/>
        <v>0.64131332659013995</v>
      </c>
      <c r="H19" s="101">
        <f t="shared" si="3"/>
        <v>1.0848142038770596</v>
      </c>
      <c r="I19" s="101">
        <f t="shared" si="3"/>
        <v>0.76442114996568566</v>
      </c>
      <c r="J19" s="101">
        <f t="shared" si="3"/>
        <v>0.95228284253137474</v>
      </c>
      <c r="K19" s="101">
        <f t="shared" si="3"/>
        <v>1.4476805107179769</v>
      </c>
      <c r="L19" s="101">
        <f t="shared" si="3"/>
        <v>1.2584761253448038</v>
      </c>
      <c r="M19" s="101">
        <f t="shared" si="3"/>
        <v>1.1559994547098045</v>
      </c>
      <c r="N19" s="101">
        <f t="shared" si="3"/>
        <v>1.1456650649979587</v>
      </c>
      <c r="O19" s="101">
        <f t="shared" si="3"/>
        <v>0.60033953283042008</v>
      </c>
      <c r="P19" s="101">
        <f t="shared" si="3"/>
        <v>0.59179160238866724</v>
      </c>
      <c r="Q19" s="101">
        <f t="shared" si="3"/>
        <v>0.53216430928701075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0.25925782698577732</v>
      </c>
      <c r="D21" s="100">
        <v>0.34153864245129567</v>
      </c>
      <c r="E21" s="100">
        <v>0.33831222825715823</v>
      </c>
      <c r="F21" s="100">
        <v>0.35367287030889116</v>
      </c>
      <c r="G21" s="100">
        <v>8.2284339880295751E-2</v>
      </c>
      <c r="H21" s="100">
        <v>0.34515657452581522</v>
      </c>
      <c r="I21" s="100">
        <v>0.13089268172516852</v>
      </c>
      <c r="J21" s="100">
        <v>0.31947057637832404</v>
      </c>
      <c r="K21" s="100">
        <v>0.49920942132014634</v>
      </c>
      <c r="L21" s="100">
        <v>0.23382140825477521</v>
      </c>
      <c r="M21" s="100">
        <v>0.18349763712641395</v>
      </c>
      <c r="N21" s="100">
        <v>4.1603529144361572E-2</v>
      </c>
      <c r="O21" s="100">
        <v>0</v>
      </c>
      <c r="P21" s="100">
        <v>0</v>
      </c>
      <c r="Q21" s="100">
        <v>3.0706349610919881E-2</v>
      </c>
    </row>
    <row r="22" spans="1:17" ht="12" customHeight="1" x14ac:dyDescent="0.25">
      <c r="A22" s="88" t="s">
        <v>99</v>
      </c>
      <c r="B22" s="100"/>
      <c r="C22" s="100">
        <v>4.8807972798738823E-2</v>
      </c>
      <c r="D22" s="100">
        <v>4.6799299543759151E-2</v>
      </c>
      <c r="E22" s="100">
        <v>7.3584495820153653E-2</v>
      </c>
      <c r="F22" s="100">
        <v>4.395866019440077E-2</v>
      </c>
      <c r="G22" s="100">
        <v>6.3345169476776691E-3</v>
      </c>
      <c r="H22" s="100">
        <v>4.4203703068167406E-2</v>
      </c>
      <c r="I22" s="100">
        <v>1.8080863700703838E-2</v>
      </c>
      <c r="J22" s="100">
        <v>0.11497892622883375</v>
      </c>
      <c r="K22" s="100">
        <v>0.16670497657122904</v>
      </c>
      <c r="L22" s="100">
        <v>7.45936080544118E-2</v>
      </c>
      <c r="M22" s="100">
        <v>5.5492673055059206E-2</v>
      </c>
      <c r="N22" s="100">
        <v>5.3958641174169243E-2</v>
      </c>
      <c r="O22" s="100">
        <v>1.4640499564398651E-2</v>
      </c>
      <c r="P22" s="100">
        <v>2.9359917214581754E-2</v>
      </c>
      <c r="Q22" s="100">
        <v>1.7827093163289023E-2</v>
      </c>
    </row>
    <row r="23" spans="1:17" ht="12" customHeight="1" x14ac:dyDescent="0.25">
      <c r="A23" s="88" t="s">
        <v>98</v>
      </c>
      <c r="B23" s="100"/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0.49368791376540572</v>
      </c>
      <c r="D26" s="22">
        <v>0.33005267374009623</v>
      </c>
      <c r="E26" s="22">
        <v>0.37676332998001555</v>
      </c>
      <c r="F26" s="22">
        <v>0.50653206885581492</v>
      </c>
      <c r="G26" s="22">
        <v>2.009030805561754E-2</v>
      </c>
      <c r="H26" s="22">
        <v>0.62649298758508465</v>
      </c>
      <c r="I26" s="22">
        <v>0</v>
      </c>
      <c r="J26" s="22">
        <v>0.13028379455380504</v>
      </c>
      <c r="K26" s="22">
        <v>0.64042143979366972</v>
      </c>
      <c r="L26" s="22">
        <v>0.69196968975474726</v>
      </c>
      <c r="M26" s="22">
        <v>0.68311813060021065</v>
      </c>
      <c r="N26" s="22">
        <v>0.72506649432113823</v>
      </c>
      <c r="O26" s="22">
        <v>0.38384827120905085</v>
      </c>
      <c r="P26" s="22">
        <v>0.37253984926739925</v>
      </c>
      <c r="Q26" s="22">
        <v>0.21102396430699696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0.53260416170654901</v>
      </c>
      <c r="H27" s="121">
        <v>6.8960938697992344E-2</v>
      </c>
      <c r="I27" s="121">
        <v>0.61544760453981329</v>
      </c>
      <c r="J27" s="121">
        <v>0.38754954537041181</v>
      </c>
      <c r="K27" s="121">
        <v>0.14134467303293174</v>
      </c>
      <c r="L27" s="121">
        <v>0.25809141928086937</v>
      </c>
      <c r="M27" s="121">
        <v>0.2338910139281207</v>
      </c>
      <c r="N27" s="121">
        <v>0.32503640035828985</v>
      </c>
      <c r="O27" s="121">
        <v>0.20185076205697056</v>
      </c>
      <c r="P27" s="121">
        <v>0.18989183590668623</v>
      </c>
      <c r="Q27" s="121">
        <v>0.2726069022058048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1.0278535395077504</v>
      </c>
      <c r="D29" s="101">
        <f t="shared" si="4"/>
        <v>0.91140807250899003</v>
      </c>
      <c r="E29" s="101">
        <f t="shared" si="4"/>
        <v>1.0215606782514342</v>
      </c>
      <c r="F29" s="101">
        <f t="shared" si="4"/>
        <v>1.0087469783579643</v>
      </c>
      <c r="G29" s="101">
        <f t="shared" si="4"/>
        <v>1.0616374973561025</v>
      </c>
      <c r="H29" s="101">
        <f t="shared" si="4"/>
        <v>1.7085138355181426</v>
      </c>
      <c r="I29" s="101">
        <f t="shared" si="4"/>
        <v>1.639788188669157</v>
      </c>
      <c r="J29" s="101">
        <f t="shared" si="4"/>
        <v>1.2915138315164645</v>
      </c>
      <c r="K29" s="101">
        <f t="shared" si="4"/>
        <v>1.5083612732459966</v>
      </c>
      <c r="L29" s="101">
        <f t="shared" si="4"/>
        <v>1.6234136950065903</v>
      </c>
      <c r="M29" s="101">
        <f t="shared" si="4"/>
        <v>1.5100601145667039</v>
      </c>
      <c r="N29" s="101">
        <f t="shared" si="4"/>
        <v>1.4707011467388833</v>
      </c>
      <c r="O29" s="101">
        <f t="shared" si="4"/>
        <v>0.70711906301160921</v>
      </c>
      <c r="P29" s="101">
        <f t="shared" si="4"/>
        <v>0.70179313649161301</v>
      </c>
      <c r="Q29" s="101">
        <f t="shared" si="4"/>
        <v>1.032014210659969</v>
      </c>
    </row>
    <row r="30" spans="1:17" s="28" customFormat="1" ht="12" customHeight="1" x14ac:dyDescent="0.25">
      <c r="A30" s="88" t="s">
        <v>66</v>
      </c>
      <c r="B30" s="100"/>
      <c r="C30" s="100">
        <v>0.37937591984313318</v>
      </c>
      <c r="D30" s="100">
        <v>0.34328406235897946</v>
      </c>
      <c r="E30" s="100">
        <v>0.55794581756883355</v>
      </c>
      <c r="F30" s="100">
        <v>0</v>
      </c>
      <c r="G30" s="100">
        <v>0</v>
      </c>
      <c r="H30" s="100">
        <v>0</v>
      </c>
      <c r="I30" s="100">
        <v>0.31605165920271633</v>
      </c>
      <c r="J30" s="100">
        <v>0.36858256871131662</v>
      </c>
      <c r="K30" s="100">
        <v>0.33775051880830564</v>
      </c>
      <c r="L30" s="100">
        <v>0.49626534483350049</v>
      </c>
      <c r="M30" s="100">
        <v>0.91395370176962143</v>
      </c>
      <c r="N30" s="100">
        <v>0.6550242123773804</v>
      </c>
      <c r="O30" s="100">
        <v>0</v>
      </c>
      <c r="P30" s="100">
        <v>0</v>
      </c>
      <c r="Q30" s="100">
        <v>0.75187951540972775</v>
      </c>
    </row>
    <row r="31" spans="1:17" ht="12" customHeight="1" x14ac:dyDescent="0.25">
      <c r="A31" s="88" t="s">
        <v>98</v>
      </c>
      <c r="B31" s="100"/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1.3060823189745887</v>
      </c>
      <c r="I32" s="100">
        <v>0.7452096088338358</v>
      </c>
      <c r="J32" s="100">
        <v>2.0771162116148306E-2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0.28013469525024121</v>
      </c>
    </row>
    <row r="33" spans="1:17" ht="12" customHeight="1" x14ac:dyDescent="0.25">
      <c r="A33" s="49" t="s">
        <v>30</v>
      </c>
      <c r="B33" s="18"/>
      <c r="C33" s="18">
        <v>0.64847761966461726</v>
      </c>
      <c r="D33" s="18">
        <v>0.56812401015001057</v>
      </c>
      <c r="E33" s="18">
        <v>0.46361486068260055</v>
      </c>
      <c r="F33" s="18">
        <v>1.0087469783579643</v>
      </c>
      <c r="G33" s="18">
        <v>1.0616374973561025</v>
      </c>
      <c r="H33" s="18">
        <v>0.4024315165435538</v>
      </c>
      <c r="I33" s="18">
        <v>0.57852692063260502</v>
      </c>
      <c r="J33" s="18">
        <v>0.90216010068899954</v>
      </c>
      <c r="K33" s="18">
        <v>1.1706107544376909</v>
      </c>
      <c r="L33" s="18">
        <v>1.1271483501730897</v>
      </c>
      <c r="M33" s="18">
        <v>0.59610641279708232</v>
      </c>
      <c r="N33" s="18">
        <v>0.81567693436150279</v>
      </c>
      <c r="O33" s="18">
        <v>0.70711906301160921</v>
      </c>
      <c r="P33" s="18">
        <v>0.70179313649161301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4.0151551290691323</v>
      </c>
      <c r="D3" s="106">
        <f t="shared" si="0"/>
        <v>4.6787975009507656</v>
      </c>
      <c r="E3" s="106">
        <f t="shared" si="0"/>
        <v>5.1448337220586469</v>
      </c>
      <c r="F3" s="106">
        <f t="shared" si="0"/>
        <v>6.0031151871320976</v>
      </c>
      <c r="G3" s="106">
        <f t="shared" si="0"/>
        <v>5.2420503921812989</v>
      </c>
      <c r="H3" s="106">
        <f t="shared" si="0"/>
        <v>6.6976508797795233</v>
      </c>
      <c r="I3" s="106">
        <f t="shared" si="0"/>
        <v>5.6807876558202341</v>
      </c>
      <c r="J3" s="106">
        <f t="shared" si="0"/>
        <v>5.4941220865523777</v>
      </c>
      <c r="K3" s="106">
        <f t="shared" si="0"/>
        <v>8.1943575403413575</v>
      </c>
      <c r="L3" s="106">
        <f t="shared" si="0"/>
        <v>7.7476207665260528</v>
      </c>
      <c r="M3" s="106">
        <f t="shared" si="0"/>
        <v>5.5546759030062232</v>
      </c>
      <c r="N3" s="106">
        <f t="shared" si="0"/>
        <v>4.7111358221330875</v>
      </c>
      <c r="O3" s="106">
        <f t="shared" si="0"/>
        <v>2.0734765859679785</v>
      </c>
      <c r="P3" s="106">
        <f t="shared" si="0"/>
        <v>2.2154275287651006</v>
      </c>
      <c r="Q3" s="106">
        <f t="shared" si="0"/>
        <v>3.8386361091199315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1.1538911107169629</v>
      </c>
      <c r="D4" s="101">
        <f t="shared" si="1"/>
        <v>1.1581335121720624</v>
      </c>
      <c r="E4" s="101">
        <f t="shared" si="1"/>
        <v>1.3269833396372532</v>
      </c>
      <c r="F4" s="101">
        <f t="shared" si="1"/>
        <v>1.5698319711107289</v>
      </c>
      <c r="G4" s="101">
        <f t="shared" si="1"/>
        <v>1.95275787140032</v>
      </c>
      <c r="H4" s="101">
        <f t="shared" si="1"/>
        <v>2.090014774047801</v>
      </c>
      <c r="I4" s="101">
        <f t="shared" si="1"/>
        <v>2.5230289912859556</v>
      </c>
      <c r="J4" s="101">
        <f t="shared" si="1"/>
        <v>3.0952261176678206</v>
      </c>
      <c r="K4" s="101">
        <f t="shared" si="1"/>
        <v>3.5479863916737444</v>
      </c>
      <c r="L4" s="101">
        <f t="shared" si="1"/>
        <v>4.1759181962946563</v>
      </c>
      <c r="M4" s="101">
        <f t="shared" si="1"/>
        <v>3.0349181770033153</v>
      </c>
      <c r="N4" s="101">
        <f t="shared" si="1"/>
        <v>2.5284068631046752</v>
      </c>
      <c r="O4" s="101">
        <f t="shared" si="1"/>
        <v>0.84441053938259159</v>
      </c>
      <c r="P4" s="101">
        <f t="shared" si="1"/>
        <v>0.88523386662264048</v>
      </c>
      <c r="Q4" s="101">
        <f t="shared" si="1"/>
        <v>1.1731104155268719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0</v>
      </c>
      <c r="E7" s="100">
        <v>0.38074192849157634</v>
      </c>
      <c r="F7" s="100">
        <v>9.7966153833506722E-3</v>
      </c>
      <c r="G7" s="100">
        <v>0</v>
      </c>
      <c r="H7" s="100">
        <v>1.3293752708675322</v>
      </c>
      <c r="I7" s="100">
        <v>1.4289189077651296</v>
      </c>
      <c r="J7" s="100">
        <v>2.8226029869563178</v>
      </c>
      <c r="K7" s="100">
        <v>0</v>
      </c>
      <c r="L7" s="100">
        <v>2.9299706766805405</v>
      </c>
      <c r="M7" s="100">
        <v>0.7349091967644813</v>
      </c>
      <c r="N7" s="100">
        <v>1.1093840728735267</v>
      </c>
      <c r="O7" s="100">
        <v>0.47322924018096918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0.1428101306560951</v>
      </c>
      <c r="L9" s="100">
        <v>3.8815421258022675E-3</v>
      </c>
      <c r="M9" s="100">
        <v>5.0718679185393313E-3</v>
      </c>
      <c r="N9" s="100">
        <v>3.2532261995075917E-2</v>
      </c>
      <c r="O9" s="100">
        <v>7.6291129834408014E-3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0.11094309927410831</v>
      </c>
      <c r="J10" s="100">
        <v>5.8028122078023344E-3</v>
      </c>
      <c r="K10" s="100">
        <v>4.3445235432778813E-3</v>
      </c>
      <c r="L10" s="100">
        <v>3.4777968970452736E-3</v>
      </c>
      <c r="M10" s="100">
        <v>2.7174820232529944E-3</v>
      </c>
      <c r="N10" s="100">
        <v>3.4276973150452396E-2</v>
      </c>
      <c r="O10" s="100">
        <v>6.9590378028453479E-3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3.9194991861796404E-2</v>
      </c>
      <c r="D13" s="100">
        <v>9.4788857351060324E-2</v>
      </c>
      <c r="E13" s="100">
        <v>0.15734801754848021</v>
      </c>
      <c r="F13" s="100">
        <v>0.23470130059326694</v>
      </c>
      <c r="G13" s="100">
        <v>0.30020367678900411</v>
      </c>
      <c r="H13" s="100">
        <v>0.2873490750246907</v>
      </c>
      <c r="I13" s="100">
        <v>0.34507546864447164</v>
      </c>
      <c r="J13" s="100">
        <v>0.20906615515304491</v>
      </c>
      <c r="K13" s="100">
        <v>0.4927809751069479</v>
      </c>
      <c r="L13" s="100">
        <v>0.2390182635079775</v>
      </c>
      <c r="M13" s="100">
        <v>1.0741581037810992</v>
      </c>
      <c r="N13" s="100">
        <v>1.3293573311343154</v>
      </c>
      <c r="O13" s="100">
        <v>0.3470364490120012</v>
      </c>
      <c r="P13" s="100">
        <v>0</v>
      </c>
      <c r="Q13" s="100">
        <v>0.68041208088292038</v>
      </c>
    </row>
    <row r="14" spans="1:17" ht="12" customHeight="1" x14ac:dyDescent="0.25">
      <c r="A14" s="51" t="s">
        <v>104</v>
      </c>
      <c r="B14" s="22"/>
      <c r="C14" s="22">
        <v>1.1146961188551665</v>
      </c>
      <c r="D14" s="22">
        <v>1.0633446548210022</v>
      </c>
      <c r="E14" s="22">
        <v>0.78129627590272466</v>
      </c>
      <c r="F14" s="22">
        <v>1.3251382910508316</v>
      </c>
      <c r="G14" s="22">
        <v>1.6525541946113158</v>
      </c>
      <c r="H14" s="22">
        <v>0.44632550963400264</v>
      </c>
      <c r="I14" s="22">
        <v>0.60785896378082682</v>
      </c>
      <c r="J14" s="22">
        <v>0</v>
      </c>
      <c r="K14" s="22">
        <v>2.9051131475584233</v>
      </c>
      <c r="L14" s="22">
        <v>0.94171812731030125</v>
      </c>
      <c r="M14" s="22">
        <v>1.2034576686745317</v>
      </c>
      <c r="N14" s="22">
        <v>0</v>
      </c>
      <c r="O14" s="22">
        <v>0</v>
      </c>
      <c r="P14" s="22">
        <v>0.88523386662264048</v>
      </c>
      <c r="Q14" s="22">
        <v>0.49269833464395157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7.5971176944720931E-3</v>
      </c>
      <c r="F15" s="104">
        <v>1.9576408327962299E-4</v>
      </c>
      <c r="G15" s="104">
        <v>0</v>
      </c>
      <c r="H15" s="104">
        <v>2.6964918521575457E-2</v>
      </c>
      <c r="I15" s="104">
        <v>3.0232551821418863E-2</v>
      </c>
      <c r="J15" s="104">
        <v>5.7754163350655516E-2</v>
      </c>
      <c r="K15" s="104">
        <v>2.9376148090002425E-3</v>
      </c>
      <c r="L15" s="104">
        <v>5.7851789772989826E-2</v>
      </c>
      <c r="M15" s="104">
        <v>1.4603857841410543E-2</v>
      </c>
      <c r="N15" s="104">
        <v>2.2856223951304419E-2</v>
      </c>
      <c r="O15" s="104">
        <v>9.5566994033350113E-3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1.7673377559973593</v>
      </c>
      <c r="D16" s="101">
        <f t="shared" si="2"/>
        <v>2.5431616279870815</v>
      </c>
      <c r="E16" s="101">
        <f t="shared" si="2"/>
        <v>2.7598965696722617</v>
      </c>
      <c r="F16" s="101">
        <f t="shared" si="2"/>
        <v>3.2000558528972798</v>
      </c>
      <c r="G16" s="101">
        <f t="shared" si="2"/>
        <v>1.9789376984487062</v>
      </c>
      <c r="H16" s="101">
        <f t="shared" si="2"/>
        <v>3.1665437303287463</v>
      </c>
      <c r="I16" s="101">
        <f t="shared" si="2"/>
        <v>1.6354879770614037</v>
      </c>
      <c r="J16" s="101">
        <f t="shared" si="2"/>
        <v>0.85868397728345602</v>
      </c>
      <c r="K16" s="101">
        <f t="shared" si="2"/>
        <v>2.7089261900892523</v>
      </c>
      <c r="L16" s="101">
        <f t="shared" si="2"/>
        <v>1.6358419700327447</v>
      </c>
      <c r="M16" s="101">
        <f t="shared" si="2"/>
        <v>0.81471668462208546</v>
      </c>
      <c r="N16" s="101">
        <f t="shared" si="2"/>
        <v>0.41716636428855097</v>
      </c>
      <c r="O16" s="101">
        <f t="shared" si="2"/>
        <v>0.26737691736968489</v>
      </c>
      <c r="P16" s="101">
        <f t="shared" si="2"/>
        <v>0.38366527954363633</v>
      </c>
      <c r="Q16" s="101">
        <f t="shared" si="2"/>
        <v>1.7442185844236811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1.7673377559973593</v>
      </c>
      <c r="D18" s="103">
        <v>2.5431616279870815</v>
      </c>
      <c r="E18" s="103">
        <v>2.7598965696722617</v>
      </c>
      <c r="F18" s="103">
        <v>3.2000558528972798</v>
      </c>
      <c r="G18" s="103">
        <v>1.9789376984487062</v>
      </c>
      <c r="H18" s="103">
        <v>3.1665437303287463</v>
      </c>
      <c r="I18" s="103">
        <v>1.6354879770614037</v>
      </c>
      <c r="J18" s="103">
        <v>0.85868397728345602</v>
      </c>
      <c r="K18" s="103">
        <v>2.7089261900892523</v>
      </c>
      <c r="L18" s="103">
        <v>1.6358419700327447</v>
      </c>
      <c r="M18" s="103">
        <v>0.81471668462208546</v>
      </c>
      <c r="N18" s="103">
        <v>0.41716636428855097</v>
      </c>
      <c r="O18" s="103">
        <v>0.26737691736968489</v>
      </c>
      <c r="P18" s="103">
        <v>0.38366527954363633</v>
      </c>
      <c r="Q18" s="103">
        <v>1.7442185844236811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0.48982527914565566</v>
      </c>
      <c r="D19" s="101">
        <f t="shared" si="3"/>
        <v>0.44017704005571523</v>
      </c>
      <c r="E19" s="101">
        <f t="shared" si="3"/>
        <v>0.48316819013949103</v>
      </c>
      <c r="F19" s="101">
        <f t="shared" si="3"/>
        <v>0.5628998020832211</v>
      </c>
      <c r="G19" s="101">
        <f t="shared" si="3"/>
        <v>0.5998783962836115</v>
      </c>
      <c r="H19" s="101">
        <f t="shared" si="3"/>
        <v>0.70884015971045056</v>
      </c>
      <c r="I19" s="101">
        <f t="shared" si="3"/>
        <v>0.71016468473101579</v>
      </c>
      <c r="J19" s="101">
        <f t="shared" si="3"/>
        <v>0.73531146592936902</v>
      </c>
      <c r="K19" s="101">
        <f t="shared" si="3"/>
        <v>0.96461525668303461</v>
      </c>
      <c r="L19" s="101">
        <f t="shared" si="3"/>
        <v>0.90778682990825676</v>
      </c>
      <c r="M19" s="101">
        <f t="shared" si="3"/>
        <v>0.83715134666802204</v>
      </c>
      <c r="N19" s="101">
        <f t="shared" si="3"/>
        <v>0.87137827832954473</v>
      </c>
      <c r="O19" s="101">
        <f t="shared" si="3"/>
        <v>0.46721556117140084</v>
      </c>
      <c r="P19" s="101">
        <f t="shared" si="3"/>
        <v>0.45556302374146429</v>
      </c>
      <c r="Q19" s="101">
        <f t="shared" si="3"/>
        <v>0.44595405480365991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0.15951553739543911</v>
      </c>
      <c r="D21" s="100">
        <v>0.21088679705550964</v>
      </c>
      <c r="E21" s="100">
        <v>0.20963624731104696</v>
      </c>
      <c r="F21" s="100">
        <v>0.21993302898663683</v>
      </c>
      <c r="G21" s="100">
        <v>5.1342219728059545E-2</v>
      </c>
      <c r="H21" s="100">
        <v>0.21616270360336381</v>
      </c>
      <c r="I21" s="100">
        <v>8.2248804313667725E-2</v>
      </c>
      <c r="J21" s="100">
        <v>0.20148696097571767</v>
      </c>
      <c r="K21" s="100">
        <v>0.31598742206370178</v>
      </c>
      <c r="L21" s="100">
        <v>0.14852686526439307</v>
      </c>
      <c r="M21" s="100">
        <v>0.11676562186208989</v>
      </c>
      <c r="N21" s="100">
        <v>2.6496314768534986E-2</v>
      </c>
      <c r="O21" s="100">
        <v>0</v>
      </c>
      <c r="P21" s="100">
        <v>0</v>
      </c>
      <c r="Q21" s="100">
        <v>1.9565570951098191E-2</v>
      </c>
    </row>
    <row r="22" spans="1:17" ht="12" customHeight="1" x14ac:dyDescent="0.25">
      <c r="A22" s="88" t="s">
        <v>99</v>
      </c>
      <c r="B22" s="100"/>
      <c r="C22" s="100">
        <v>2.401491517659456E-2</v>
      </c>
      <c r="D22" s="100">
        <v>2.3136027287361517E-2</v>
      </c>
      <c r="E22" s="100">
        <v>3.654977764296851E-2</v>
      </c>
      <c r="F22" s="100">
        <v>2.1922059683767422E-2</v>
      </c>
      <c r="G22" s="100">
        <v>3.1557860750811577E-3</v>
      </c>
      <c r="H22" s="100">
        <v>2.216207710457857E-2</v>
      </c>
      <c r="I22" s="100">
        <v>9.1104154409885636E-3</v>
      </c>
      <c r="J22" s="100">
        <v>5.8320246987228153E-2</v>
      </c>
      <c r="K22" s="100">
        <v>8.5239958061644985E-2</v>
      </c>
      <c r="L22" s="100">
        <v>3.845543459572888E-2</v>
      </c>
      <c r="M22" s="100">
        <v>2.8725608837071665E-2</v>
      </c>
      <c r="N22" s="100">
        <v>2.7988601068994281E-2</v>
      </c>
      <c r="O22" s="100">
        <v>7.6016090633926683E-3</v>
      </c>
      <c r="P22" s="100">
        <v>1.5251547801147475E-2</v>
      </c>
      <c r="Q22" s="100">
        <v>9.2637319757030278E-3</v>
      </c>
    </row>
    <row r="23" spans="1:17" ht="12" customHeight="1" x14ac:dyDescent="0.25">
      <c r="A23" s="88" t="s">
        <v>98</v>
      </c>
      <c r="B23" s="100"/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0.30629482657362195</v>
      </c>
      <c r="D26" s="22">
        <v>0.20615421571284406</v>
      </c>
      <c r="E26" s="22">
        <v>0.23698216518547555</v>
      </c>
      <c r="F26" s="22">
        <v>0.32104471341281682</v>
      </c>
      <c r="G26" s="22">
        <v>1.2776228773921936E-2</v>
      </c>
      <c r="H26" s="22">
        <v>0.40112463282900207</v>
      </c>
      <c r="I26" s="22">
        <v>0</v>
      </c>
      <c r="J26" s="22">
        <v>8.4618933371183161E-2</v>
      </c>
      <c r="K26" s="22">
        <v>0.41926687731243339</v>
      </c>
      <c r="L26" s="22">
        <v>0.4567412929747271</v>
      </c>
      <c r="M26" s="22">
        <v>0.45274379974159823</v>
      </c>
      <c r="N26" s="22">
        <v>0.48633024938396802</v>
      </c>
      <c r="O26" s="22">
        <v>0.25518229731072306</v>
      </c>
      <c r="P26" s="22">
        <v>0.24778991665136355</v>
      </c>
      <c r="Q26" s="22">
        <v>0.14040001477743394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0.5326041617065489</v>
      </c>
      <c r="H27" s="121">
        <v>6.9390746173506115E-2</v>
      </c>
      <c r="I27" s="121">
        <v>0.61880546497635947</v>
      </c>
      <c r="J27" s="121">
        <v>0.39088532459524006</v>
      </c>
      <c r="K27" s="121">
        <v>0.14412099924525451</v>
      </c>
      <c r="L27" s="121">
        <v>0.26406323707340768</v>
      </c>
      <c r="M27" s="121">
        <v>0.23891631622726228</v>
      </c>
      <c r="N27" s="121">
        <v>0.33056311310804737</v>
      </c>
      <c r="O27" s="121">
        <v>0.20443165479728512</v>
      </c>
      <c r="P27" s="121">
        <v>0.19252155928895329</v>
      </c>
      <c r="Q27" s="121">
        <v>0.27672473709942474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0.60410098320915484</v>
      </c>
      <c r="D29" s="101">
        <f t="shared" si="4"/>
        <v>0.53732532073590655</v>
      </c>
      <c r="E29" s="101">
        <f t="shared" si="4"/>
        <v>0.5747856226096415</v>
      </c>
      <c r="F29" s="101">
        <f t="shared" si="4"/>
        <v>0.67032756104086721</v>
      </c>
      <c r="G29" s="101">
        <f t="shared" si="4"/>
        <v>0.71047642604866146</v>
      </c>
      <c r="H29" s="101">
        <f t="shared" si="4"/>
        <v>0.73225221569252508</v>
      </c>
      <c r="I29" s="101">
        <f t="shared" si="4"/>
        <v>0.81210600274185873</v>
      </c>
      <c r="J29" s="101">
        <f t="shared" si="4"/>
        <v>0.80490052567173165</v>
      </c>
      <c r="K29" s="101">
        <f t="shared" si="4"/>
        <v>0.97282970189532736</v>
      </c>
      <c r="L29" s="101">
        <f t="shared" si="4"/>
        <v>1.0280737702903953</v>
      </c>
      <c r="M29" s="101">
        <f t="shared" si="4"/>
        <v>0.86788969471279998</v>
      </c>
      <c r="N29" s="101">
        <f t="shared" si="4"/>
        <v>0.8941843164103167</v>
      </c>
      <c r="O29" s="101">
        <f t="shared" si="4"/>
        <v>0.49447356804430087</v>
      </c>
      <c r="P29" s="101">
        <f t="shared" si="4"/>
        <v>0.49096535885735954</v>
      </c>
      <c r="Q29" s="101">
        <f t="shared" si="4"/>
        <v>0.47535305436571867</v>
      </c>
    </row>
    <row r="30" spans="1:17" s="28" customFormat="1" ht="12" customHeight="1" x14ac:dyDescent="0.25">
      <c r="A30" s="88" t="s">
        <v>66</v>
      </c>
      <c r="B30" s="100"/>
      <c r="C30" s="100">
        <v>0.1815290383875634</v>
      </c>
      <c r="D30" s="100">
        <v>0.16484338838262347</v>
      </c>
      <c r="E30" s="100">
        <v>0.26887936447657651</v>
      </c>
      <c r="F30" s="100">
        <v>0</v>
      </c>
      <c r="G30" s="100">
        <v>0</v>
      </c>
      <c r="H30" s="100">
        <v>0</v>
      </c>
      <c r="I30" s="100">
        <v>0.15447007251512812</v>
      </c>
      <c r="J30" s="100">
        <v>0.18077875244693867</v>
      </c>
      <c r="K30" s="100">
        <v>0.16623167056824498</v>
      </c>
      <c r="L30" s="100">
        <v>0.24510498028779007</v>
      </c>
      <c r="M30" s="100">
        <v>0.45219061062613219</v>
      </c>
      <c r="N30" s="100">
        <v>0.32435391213912146</v>
      </c>
      <c r="O30" s="100">
        <v>0</v>
      </c>
      <c r="P30" s="100">
        <v>0</v>
      </c>
      <c r="Q30" s="100">
        <v>0.37256399973404225</v>
      </c>
    </row>
    <row r="31" spans="1:17" ht="12" customHeight="1" x14ac:dyDescent="0.25">
      <c r="A31" s="88" t="s">
        <v>98</v>
      </c>
      <c r="B31" s="100"/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0.46110473514719952</v>
      </c>
      <c r="I32" s="100">
        <v>0.26500044423278146</v>
      </c>
      <c r="J32" s="100">
        <v>7.4390969614174397E-3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0.10278905463167642</v>
      </c>
    </row>
    <row r="33" spans="1:17" ht="12" customHeight="1" x14ac:dyDescent="0.25">
      <c r="A33" s="49" t="s">
        <v>30</v>
      </c>
      <c r="B33" s="18"/>
      <c r="C33" s="18">
        <v>0.42257194482159144</v>
      </c>
      <c r="D33" s="18">
        <v>0.37248193235328309</v>
      </c>
      <c r="E33" s="18">
        <v>0.30590625813306505</v>
      </c>
      <c r="F33" s="18">
        <v>0.67032756104086721</v>
      </c>
      <c r="G33" s="18">
        <v>0.71047642604866146</v>
      </c>
      <c r="H33" s="18">
        <v>0.27114748054532556</v>
      </c>
      <c r="I33" s="18">
        <v>0.39263548599394921</v>
      </c>
      <c r="J33" s="18">
        <v>0.61668267626337547</v>
      </c>
      <c r="K33" s="18">
        <v>0.80659803132708241</v>
      </c>
      <c r="L33" s="18">
        <v>0.78296879000260511</v>
      </c>
      <c r="M33" s="18">
        <v>0.41569908408666778</v>
      </c>
      <c r="N33" s="18">
        <v>0.56983040427119525</v>
      </c>
      <c r="O33" s="18">
        <v>0.49447356804430087</v>
      </c>
      <c r="P33" s="18">
        <v>0.49096535885735954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0.87717069673834258</v>
      </c>
      <c r="D3" s="115">
        <f>IF(SER_hh_tes_in!D3=0,"",SER_hh_tes_in!D3/SER_hh_fec_in!D3)</f>
        <v>0.97675856615210876</v>
      </c>
      <c r="E3" s="115">
        <f>IF(SER_hh_tes_in!E3=0,"",SER_hh_tes_in!E3/SER_hh_fec_in!E3)</f>
        <v>0.95373044323478839</v>
      </c>
      <c r="F3" s="115">
        <f>IF(SER_hh_tes_in!F3=0,"",SER_hh_tes_in!F3/SER_hh_fec_in!F3)</f>
        <v>1.0077444890780223</v>
      </c>
      <c r="G3" s="115">
        <f>IF(SER_hh_tes_in!G3=0,"",SER_hh_tes_in!G3/SER_hh_fec_in!G3)</f>
        <v>0.94324740680366226</v>
      </c>
      <c r="H3" s="115">
        <f>IF(SER_hh_tes_in!H3=0,"",SER_hh_tes_in!H3/SER_hh_fec_in!H3)</f>
        <v>0.85223744787480649</v>
      </c>
      <c r="I3" s="115">
        <f>IF(SER_hh_tes_in!I3=0,"",SER_hh_tes_in!I3/SER_hh_fec_in!I3)</f>
        <v>0.78780009786721128</v>
      </c>
      <c r="J3" s="115">
        <f>IF(SER_hh_tes_in!J3=0,"",SER_hh_tes_in!J3/SER_hh_fec_in!J3)</f>
        <v>0.70688653396999568</v>
      </c>
      <c r="K3" s="115">
        <f>IF(SER_hh_tes_in!K3=0,"",SER_hh_tes_in!K3/SER_hh_fec_in!K3)</f>
        <v>0.88072066292442586</v>
      </c>
      <c r="L3" s="115">
        <f>IF(SER_hh_tes_in!L3=0,"",SER_hh_tes_in!L3/SER_hh_fec_in!L3)</f>
        <v>0.75299290636650185</v>
      </c>
      <c r="M3" s="115">
        <f>IF(SER_hh_tes_in!M3=0,"",SER_hh_tes_in!M3/SER_hh_fec_in!M3)</f>
        <v>0.8229976699558077</v>
      </c>
      <c r="N3" s="115">
        <f>IF(SER_hh_tes_in!N3=0,"",SER_hh_tes_in!N3/SER_hh_fec_in!N3)</f>
        <v>0.85175649472897064</v>
      </c>
      <c r="O3" s="115">
        <f>IF(SER_hh_tes_in!O3=0,"",SER_hh_tes_in!O3/SER_hh_fec_in!O3)</f>
        <v>0.85056948565778634</v>
      </c>
      <c r="P3" s="115">
        <f>IF(SER_hh_tes_in!P3=0,"",SER_hh_tes_in!P3/SER_hh_fec_in!P3)</f>
        <v>0.8184772774345529</v>
      </c>
      <c r="Q3" s="115">
        <f>IF(SER_hh_tes_in!Q3=0,"",SER_hh_tes_in!Q3/SER_hh_fec_in!Q3)</f>
        <v>1.083772564892491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0.67385498061987437</v>
      </c>
      <c r="D4" s="110">
        <f>IF(SER_hh_tes_in!D4=0,"",SER_hh_tes_in!D4/SER_hh_fec_in!D4)</f>
        <v>0.68923407397504788</v>
      </c>
      <c r="E4" s="110">
        <f>IF(SER_hh_tes_in!E4=0,"",SER_hh_tes_in!E4/SER_hh_fec_in!E4)</f>
        <v>0.66851020405320682</v>
      </c>
      <c r="F4" s="110">
        <f>IF(SER_hh_tes_in!F4=0,"",SER_hh_tes_in!F4/SER_hh_fec_in!F4)</f>
        <v>0.71358735877695789</v>
      </c>
      <c r="G4" s="110">
        <f>IF(SER_hh_tes_in!G4=0,"",SER_hh_tes_in!G4/SER_hh_fec_in!G4)</f>
        <v>0.7197448869935531</v>
      </c>
      <c r="H4" s="110">
        <f>IF(SER_hh_tes_in!H4=0,"",SER_hh_tes_in!H4/SER_hh_fec_in!H4)</f>
        <v>0.64490270155578389</v>
      </c>
      <c r="I4" s="110">
        <f>IF(SER_hh_tes_in!I4=0,"",SER_hh_tes_in!I4/SER_hh_fec_in!I4)</f>
        <v>0.65337049658722257</v>
      </c>
      <c r="J4" s="110">
        <f>IF(SER_hh_tes_in!J4=0,"",SER_hh_tes_in!J4/SER_hh_fec_in!J4)</f>
        <v>0.61543114934863474</v>
      </c>
      <c r="K4" s="110">
        <f>IF(SER_hh_tes_in!K4=0,"",SER_hh_tes_in!K4/SER_hh_fec_in!K4)</f>
        <v>0.74354866810350961</v>
      </c>
      <c r="L4" s="110">
        <f>IF(SER_hh_tes_in!L4=0,"",SER_hh_tes_in!L4/SER_hh_fec_in!L4)</f>
        <v>0.64756084718137086</v>
      </c>
      <c r="M4" s="110">
        <f>IF(SER_hh_tes_in!M4=0,"",SER_hh_tes_in!M4/SER_hh_fec_in!M4)</f>
        <v>0.84101472136147615</v>
      </c>
      <c r="N4" s="110">
        <f>IF(SER_hh_tes_in!N4=0,"",SER_hh_tes_in!N4/SER_hh_fec_in!N4)</f>
        <v>0.94321626004642589</v>
      </c>
      <c r="O4" s="110">
        <f>IF(SER_hh_tes_in!O4=0,"",SER_hh_tes_in!O4/SER_hh_fec_in!O4)</f>
        <v>0.85812945290704501</v>
      </c>
      <c r="P4" s="110">
        <f>IF(SER_hh_tes_in!P4=0,"",SER_hh_tes_in!P4/SER_hh_fec_in!P4)</f>
        <v>0.72783595824759251</v>
      </c>
      <c r="Q4" s="110">
        <f>IF(SER_hh_tes_in!Q4=0,"",SER_hh_tes_in!Q4/SER_hh_fec_in!Q4)</f>
        <v>1.1537572605651305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 t="str">
        <f>IF(SER_hh_tes_in!E5=0,"",SER_hh_tes_in!E5/SER_hh_fec_in!E5)</f>
        <v/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 t="str">
        <f>IF(SER_hh_tes_in!C7=0,"",SER_hh_tes_in!C7/SER_hh_fec_in!C7)</f>
        <v/>
      </c>
      <c r="D7" s="109" t="str">
        <f>IF(SER_hh_tes_in!D7=0,"",SER_hh_tes_in!D7/SER_hh_fec_in!D7)</f>
        <v/>
      </c>
      <c r="E7" s="109">
        <f>IF(SER_hh_tes_in!E7=0,"",SER_hh_tes_in!E7/SER_hh_fec_in!E7)</f>
        <v>0.57237084444254538</v>
      </c>
      <c r="F7" s="109">
        <f>IF(SER_hh_tes_in!F7=0,"",SER_hh_tes_in!F7/SER_hh_fec_in!F7)</f>
        <v>0.57451712106856045</v>
      </c>
      <c r="G7" s="109" t="str">
        <f>IF(SER_hh_tes_in!G7=0,"",SER_hh_tes_in!G7/SER_hh_fec_in!G7)</f>
        <v/>
      </c>
      <c r="H7" s="109">
        <f>IF(SER_hh_tes_in!H7=0,"",SER_hh_tes_in!H7/SER_hh_fec_in!H7)</f>
        <v>0.5812856348355645</v>
      </c>
      <c r="I7" s="109">
        <f>IF(SER_hh_tes_in!I7=0,"",SER_hh_tes_in!I7/SER_hh_fec_in!I7)</f>
        <v>0.58727150632838598</v>
      </c>
      <c r="J7" s="109">
        <f>IF(SER_hh_tes_in!J7=0,"",SER_hh_tes_in!J7/SER_hh_fec_in!J7)</f>
        <v>0.5927613288268887</v>
      </c>
      <c r="K7" s="109" t="str">
        <f>IF(SER_hh_tes_in!K7=0,"",SER_hh_tes_in!K7/SER_hh_fec_in!K7)</f>
        <v/>
      </c>
      <c r="L7" s="109">
        <f>IF(SER_hh_tes_in!L7=0,"",SER_hh_tes_in!L7/SER_hh_fec_in!L7)</f>
        <v>0.60141906975570592</v>
      </c>
      <c r="M7" s="109">
        <f>IF(SER_hh_tes_in!M7=0,"",SER_hh_tes_in!M7/SER_hh_fec_in!M7)</f>
        <v>0.60581376245122065</v>
      </c>
      <c r="N7" s="109">
        <f>IF(SER_hh_tes_in!N7=0,"",SER_hh_tes_in!N7/SER_hh_fec_in!N7)</f>
        <v>0.6098998378847359</v>
      </c>
      <c r="O7" s="109">
        <f>IF(SER_hh_tes_in!O7=0,"",SER_hh_tes_in!O7/SER_hh_fec_in!O7)</f>
        <v>0.61364527604143737</v>
      </c>
      <c r="P7" s="109" t="str">
        <f>IF(SER_hh_tes_in!P7=0,"",SER_hh_tes_in!P7/SER_hh_fec_in!P7)</f>
        <v/>
      </c>
      <c r="Q7" s="109" t="str">
        <f>IF(SER_hh_tes_in!Q7=0,"",SER_hh_tes_in!Q7/SER_hh_fec_in!Q7)</f>
        <v/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 t="str">
        <f>IF(SER_hh_tes_in!C9=0,"",SER_hh_tes_in!C9/SER_hh_fec_in!C9)</f>
        <v/>
      </c>
      <c r="D9" s="109" t="str">
        <f>IF(SER_hh_tes_in!D9=0,"",SER_hh_tes_in!D9/SER_hh_fec_in!D9)</f>
        <v/>
      </c>
      <c r="E9" s="109" t="str">
        <f>IF(SER_hh_tes_in!E9=0,"",SER_hh_tes_in!E9/SER_hh_fec_in!E9)</f>
        <v/>
      </c>
      <c r="F9" s="109" t="str">
        <f>IF(SER_hh_tes_in!F9=0,"",SER_hh_tes_in!F9/SER_hh_fec_in!F9)</f>
        <v/>
      </c>
      <c r="G9" s="109" t="str">
        <f>IF(SER_hh_tes_in!G9=0,"",SER_hh_tes_in!G9/SER_hh_fec_in!G9)</f>
        <v/>
      </c>
      <c r="H9" s="109" t="str">
        <f>IF(SER_hh_tes_in!H9=0,"",SER_hh_tes_in!H9/SER_hh_fec_in!H9)</f>
        <v/>
      </c>
      <c r="I9" s="109" t="str">
        <f>IF(SER_hh_tes_in!I9=0,"",SER_hh_tes_in!I9/SER_hh_fec_in!I9)</f>
        <v/>
      </c>
      <c r="J9" s="109" t="str">
        <f>IF(SER_hh_tes_in!J9=0,"",SER_hh_tes_in!J9/SER_hh_fec_in!J9)</f>
        <v/>
      </c>
      <c r="K9" s="109">
        <f>IF(SER_hh_tes_in!K9=0,"",SER_hh_tes_in!K9/SER_hh_fec_in!K9)</f>
        <v>0.98109653347889791</v>
      </c>
      <c r="L9" s="109">
        <f>IF(SER_hh_tes_in!L9=0,"",SER_hh_tes_in!L9/SER_hh_fec_in!L9)</f>
        <v>0.9891483564734308</v>
      </c>
      <c r="M9" s="109">
        <f>IF(SER_hh_tes_in!M9=0,"",SER_hh_tes_in!M9/SER_hh_fec_in!M9)</f>
        <v>0.99743365609720613</v>
      </c>
      <c r="N9" s="109">
        <f>IF(SER_hh_tes_in!N9=0,"",SER_hh_tes_in!N9/SER_hh_fec_in!N9)</f>
        <v>1.0060672297335411</v>
      </c>
      <c r="O9" s="109">
        <f>IF(SER_hh_tes_in!O9=0,"",SER_hh_tes_in!O9/SER_hh_fec_in!O9)</f>
        <v>1.0149839701468106</v>
      </c>
      <c r="P9" s="109" t="str">
        <f>IF(SER_hh_tes_in!P9=0,"",SER_hh_tes_in!P9/SER_hh_fec_in!P9)</f>
        <v/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 t="str">
        <f>IF(SER_hh_tes_in!C10=0,"",SER_hh_tes_in!C10/SER_hh_fec_in!C10)</f>
        <v/>
      </c>
      <c r="D10" s="109" t="str">
        <f>IF(SER_hh_tes_in!D10=0,"",SER_hh_tes_in!D10/SER_hh_fec_in!D10)</f>
        <v/>
      </c>
      <c r="E10" s="109" t="str">
        <f>IF(SER_hh_tes_in!E10=0,"",SER_hh_tes_in!E10/SER_hh_fec_in!E10)</f>
        <v/>
      </c>
      <c r="F10" s="109" t="str">
        <f>IF(SER_hh_tes_in!F10=0,"",SER_hh_tes_in!F10/SER_hh_fec_in!F10)</f>
        <v/>
      </c>
      <c r="G10" s="109" t="str">
        <f>IF(SER_hh_tes_in!G10=0,"",SER_hh_tes_in!G10/SER_hh_fec_in!G10)</f>
        <v/>
      </c>
      <c r="H10" s="109" t="str">
        <f>IF(SER_hh_tes_in!H10=0,"",SER_hh_tes_in!H10/SER_hh_fec_in!H10)</f>
        <v/>
      </c>
      <c r="I10" s="109">
        <f>IF(SER_hh_tes_in!I10=0,"",SER_hh_tes_in!I10/SER_hh_fec_in!I10)</f>
        <v>0.59664822166039566</v>
      </c>
      <c r="J10" s="109">
        <f>IF(SER_hh_tes_in!J10=0,"",SER_hh_tes_in!J10/SER_hh_fec_in!J10)</f>
        <v>0.60091087420511469</v>
      </c>
      <c r="K10" s="109">
        <f>IF(SER_hh_tes_in!K10=0,"",SER_hh_tes_in!K10/SER_hh_fec_in!K10)</f>
        <v>0.60572691433821824</v>
      </c>
      <c r="L10" s="109">
        <f>IF(SER_hh_tes_in!L10=0,"",SER_hh_tes_in!L10/SER_hh_fec_in!L10)</f>
        <v>0.61070471765678203</v>
      </c>
      <c r="M10" s="109">
        <f>IF(SER_hh_tes_in!M10=0,"",SER_hh_tes_in!M10/SER_hh_fec_in!M10)</f>
        <v>0.61471839216395996</v>
      </c>
      <c r="N10" s="109">
        <f>IF(SER_hh_tes_in!N10=0,"",SER_hh_tes_in!N10/SER_hh_fec_in!N10)</f>
        <v>0.61808698825618102</v>
      </c>
      <c r="O10" s="109">
        <f>IF(SER_hh_tes_in!O10=0,"",SER_hh_tes_in!O10/SER_hh_fec_in!O10)</f>
        <v>0.62074519951218754</v>
      </c>
      <c r="P10" s="109" t="str">
        <f>IF(SER_hh_tes_in!P10=0,"",SER_hh_tes_in!P10/SER_hh_fec_in!P10)</f>
        <v/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 t="str">
        <f>IF(SER_hh_tes_in!C12=0,"",SER_hh_tes_in!C12/SER_hh_fec_in!C12)</f>
        <v/>
      </c>
      <c r="D12" s="109" t="str">
        <f>IF(SER_hh_tes_in!D12=0,"",SER_hh_tes_in!D12/SER_hh_fec_in!D12)</f>
        <v/>
      </c>
      <c r="E12" s="109" t="str">
        <f>IF(SER_hh_tes_in!E12=0,"",SER_hh_tes_in!E12/SER_hh_fec_in!E12)</f>
        <v/>
      </c>
      <c r="F12" s="109" t="str">
        <f>IF(SER_hh_tes_in!F12=0,"",SER_hh_tes_in!F12/SER_hh_fec_in!F12)</f>
        <v/>
      </c>
      <c r="G12" s="109" t="str">
        <f>IF(SER_hh_tes_in!G12=0,"",SER_hh_tes_in!G12/SER_hh_fec_in!G12)</f>
        <v/>
      </c>
      <c r="H12" s="109" t="str">
        <f>IF(SER_hh_tes_in!H12=0,"",SER_hh_tes_in!H12/SER_hh_fec_in!H12)</f>
        <v/>
      </c>
      <c r="I12" s="109" t="str">
        <f>IF(SER_hh_tes_in!I12=0,"",SER_hh_tes_in!I12/SER_hh_fec_in!I12)</f>
        <v/>
      </c>
      <c r="J12" s="109" t="str">
        <f>IF(SER_hh_tes_in!J12=0,"",SER_hh_tes_in!J12/SER_hh_fec_in!J12)</f>
        <v/>
      </c>
      <c r="K12" s="109" t="str">
        <f>IF(SER_hh_tes_in!K12=0,"",SER_hh_tes_in!K12/SER_hh_fec_in!K12)</f>
        <v/>
      </c>
      <c r="L12" s="109" t="str">
        <f>IF(SER_hh_tes_in!L12=0,"",SER_hh_tes_in!L12/SER_hh_fec_in!L12)</f>
        <v/>
      </c>
      <c r="M12" s="109" t="str">
        <f>IF(SER_hh_tes_in!M12=0,"",SER_hh_tes_in!M12/SER_hh_fec_in!M12)</f>
        <v/>
      </c>
      <c r="N12" s="109" t="str">
        <f>IF(SER_hh_tes_in!N12=0,"",SER_hh_tes_in!N12/SER_hh_fec_in!N12)</f>
        <v/>
      </c>
      <c r="O12" s="109" t="str">
        <f>IF(SER_hh_tes_in!O12=0,"",SER_hh_tes_in!O12/SER_hh_fec_in!O12)</f>
        <v/>
      </c>
      <c r="P12" s="109" t="str">
        <f>IF(SER_hh_tes_in!P12=0,"",SER_hh_tes_in!P12/SER_hh_fec_in!P12)</f>
        <v/>
      </c>
      <c r="Q12" s="109" t="str">
        <f>IF(SER_hh_tes_in!Q12=0,"",SER_hh_tes_in!Q12/SER_hh_fec_in!Q12)</f>
        <v/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1.0257509889773411</v>
      </c>
      <c r="D13" s="109">
        <f>IF(SER_hh_tes_in!D13=0,"",SER_hh_tes_in!D13/SER_hh_fec_in!D13)</f>
        <v>1.0255864181384449</v>
      </c>
      <c r="E13" s="109">
        <f>IF(SER_hh_tes_in!E13=0,"",SER_hh_tes_in!E13/SER_hh_fec_in!E13)</f>
        <v>1.0254844754080354</v>
      </c>
      <c r="F13" s="109">
        <f>IF(SER_hh_tes_in!F13=0,"",SER_hh_tes_in!F13/SER_hh_fec_in!F13)</f>
        <v>1.0254068855607417</v>
      </c>
      <c r="G13" s="109">
        <f>IF(SER_hh_tes_in!G13=0,"",SER_hh_tes_in!G13/SER_hh_fec_in!G13)</f>
        <v>1.0253529763028726</v>
      </c>
      <c r="H13" s="109">
        <f>IF(SER_hh_tes_in!H13=0,"",SER_hh_tes_in!H13/SER_hh_fec_in!H13)</f>
        <v>1.0253264141496947</v>
      </c>
      <c r="I13" s="109">
        <f>IF(SER_hh_tes_in!I13=0,"",SER_hh_tes_in!I13/SER_hh_fec_in!I13)</f>
        <v>1.0253059377718892</v>
      </c>
      <c r="J13" s="109">
        <f>IF(SER_hh_tes_in!J13=0,"",SER_hh_tes_in!J13/SER_hh_fec_in!J13)</f>
        <v>1.0252939032075021</v>
      </c>
      <c r="K13" s="109">
        <f>IF(SER_hh_tes_in!K13=0,"",SER_hh_tes_in!K13/SER_hh_fec_in!K13)</f>
        <v>1.02527782308014</v>
      </c>
      <c r="L13" s="109">
        <f>IF(SER_hh_tes_in!L13=0,"",SER_hh_tes_in!L13/SER_hh_fec_in!L13)</f>
        <v>1.3225153001412377</v>
      </c>
      <c r="M13" s="109">
        <f>IF(SER_hh_tes_in!M13=0,"",SER_hh_tes_in!M13/SER_hh_fec_in!M13)</f>
        <v>1.5690480069244259</v>
      </c>
      <c r="N13" s="109">
        <f>IF(SER_hh_tes_in!N13=0,"",SER_hh_tes_in!N13/SER_hh_fec_in!N13)</f>
        <v>1.7686958822391394</v>
      </c>
      <c r="O13" s="109">
        <f>IF(SER_hh_tes_in!O13=0,"",SER_hh_tes_in!O13/SER_hh_fec_in!O13)</f>
        <v>1.8785825727056698</v>
      </c>
      <c r="P13" s="109" t="str">
        <f>IF(SER_hh_tes_in!P13=0,"",SER_hh_tes_in!P13/SER_hh_fec_in!P13)</f>
        <v/>
      </c>
      <c r="Q13" s="109">
        <f>IF(SER_hh_tes_in!Q13=0,"",SER_hh_tes_in!Q13/SER_hh_fec_in!Q13)</f>
        <v>1.9769455757328394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0.66582331746381684</v>
      </c>
      <c r="D14" s="112">
        <f>IF(SER_hh_tes_in!D14=0,"",SER_hh_tes_in!D14/SER_hh_fec_in!D14)</f>
        <v>0.66965655918695777</v>
      </c>
      <c r="E14" s="112">
        <f>IF(SER_hh_tes_in!E14=0,"",SER_hh_tes_in!E14/SER_hh_fec_in!E14)</f>
        <v>0.67374121004506604</v>
      </c>
      <c r="F14" s="112">
        <f>IF(SER_hh_tes_in!F14=0,"",SER_hh_tes_in!F14/SER_hh_fec_in!F14)</f>
        <v>0.67823458807125259</v>
      </c>
      <c r="G14" s="112">
        <f>IF(SER_hh_tes_in!G14=0,"",SER_hh_tes_in!G14/SER_hh_fec_in!G14)</f>
        <v>0.68277651545326212</v>
      </c>
      <c r="H14" s="112">
        <f>IF(SER_hh_tes_in!H14=0,"",SER_hh_tes_in!H14/SER_hh_fec_in!H14)</f>
        <v>0.68727199716085785</v>
      </c>
      <c r="I14" s="112">
        <f>IF(SER_hh_tes_in!I14=0,"",SER_hh_tes_in!I14/SER_hh_fec_in!I14)</f>
        <v>0.69214497773103745</v>
      </c>
      <c r="J14" s="112" t="str">
        <f>IF(SER_hh_tes_in!J14=0,"",SER_hh_tes_in!J14/SER_hh_fec_in!J14)</f>
        <v/>
      </c>
      <c r="K14" s="112">
        <f>IF(SER_hh_tes_in!K14=0,"",SER_hh_tes_in!K14/SER_hh_fec_in!K14)</f>
        <v>0.70250027705404261</v>
      </c>
      <c r="L14" s="112">
        <f>IF(SER_hh_tes_in!L14=0,"",SER_hh_tes_in!L14/SER_hh_fec_in!L14)</f>
        <v>0.70814647707238265</v>
      </c>
      <c r="M14" s="112">
        <f>IF(SER_hh_tes_in!M14=0,"",SER_hh_tes_in!M14/SER_hh_fec_in!M14)</f>
        <v>0.71328922801906991</v>
      </c>
      <c r="N14" s="112" t="str">
        <f>IF(SER_hh_tes_in!N14=0,"",SER_hh_tes_in!N14/SER_hh_fec_in!N14)</f>
        <v/>
      </c>
      <c r="O14" s="112" t="str">
        <f>IF(SER_hh_tes_in!O14=0,"",SER_hh_tes_in!O14/SER_hh_fec_in!O14)</f>
        <v/>
      </c>
      <c r="P14" s="112">
        <f>IF(SER_hh_tes_in!P14=0,"",SER_hh_tes_in!P14/SER_hh_fec_in!P14)</f>
        <v>0.72783595824759251</v>
      </c>
      <c r="Q14" s="112">
        <f>IF(SER_hh_tes_in!Q14=0,"",SER_hh_tes_in!Q14/SER_hh_fec_in!Q14)</f>
        <v>0.73252732058650483</v>
      </c>
    </row>
    <row r="15" spans="1:17" ht="12" customHeight="1" x14ac:dyDescent="0.25">
      <c r="A15" s="105" t="s">
        <v>108</v>
      </c>
      <c r="B15" s="114"/>
      <c r="C15" s="114" t="str">
        <f>IF(SER_hh_tes_in!C15=0,"",SER_hh_tes_in!C15/SER_hh_fec_in!C15)</f>
        <v/>
      </c>
      <c r="D15" s="114" t="str">
        <f>IF(SER_hh_tes_in!D15=0,"",SER_hh_tes_in!D15/SER_hh_fec_in!D15)</f>
        <v/>
      </c>
      <c r="E15" s="114">
        <f>IF(SER_hh_tes_in!E15=0,"",SER_hh_tes_in!E15/SER_hh_fec_in!E15)</f>
        <v>1.1325185135366631</v>
      </c>
      <c r="F15" s="114">
        <f>IF(SER_hh_tes_in!F15=0,"",SER_hh_tes_in!F15/SER_hh_fec_in!F15)</f>
        <v>1.1352464491503</v>
      </c>
      <c r="G15" s="114" t="str">
        <f>IF(SER_hh_tes_in!G15=0,"",SER_hh_tes_in!G15/SER_hh_fec_in!G15)</f>
        <v/>
      </c>
      <c r="H15" s="114">
        <f>IF(SER_hh_tes_in!H15=0,"",SER_hh_tes_in!H15/SER_hh_fec_in!H15)</f>
        <v>1.1143725269561211</v>
      </c>
      <c r="I15" s="114">
        <f>IF(SER_hh_tes_in!I15=0,"",SER_hh_tes_in!I15/SER_hh_fec_in!I15)</f>
        <v>1.0920844316542258</v>
      </c>
      <c r="J15" s="114">
        <f>IF(SER_hh_tes_in!J15=0,"",SER_hh_tes_in!J15/SER_hh_fec_in!J15)</f>
        <v>1.0693182162578359</v>
      </c>
      <c r="K15" s="114">
        <f>IF(SER_hh_tes_in!K15=0,"",SER_hh_tes_in!K15/SER_hh_fec_in!K15)</f>
        <v>1.0002119577458226</v>
      </c>
      <c r="L15" s="114">
        <f>IF(SER_hh_tes_in!L15=0,"",SER_hh_tes_in!L15/SER_hh_fec_in!L15)</f>
        <v>1.0195548343409797</v>
      </c>
      <c r="M15" s="114">
        <f>IF(SER_hh_tes_in!M15=0,"",SER_hh_tes_in!M15/SER_hh_fec_in!M15)</f>
        <v>1.0246911292871479</v>
      </c>
      <c r="N15" s="114">
        <f>IF(SER_hh_tes_in!N15=0,"",SER_hh_tes_in!N15/SER_hh_fec_in!N15)</f>
        <v>1.0265162828608185</v>
      </c>
      <c r="O15" s="114">
        <f>IF(SER_hh_tes_in!O15=0,"",SER_hh_tes_in!O15/SER_hh_fec_in!O15)</f>
        <v>1.0193367038372918</v>
      </c>
      <c r="P15" s="114" t="str">
        <f>IF(SER_hh_tes_in!P15=0,"",SER_hh_tes_in!P15/SER_hh_fec_in!P15)</f>
        <v/>
      </c>
      <c r="Q15" s="114" t="str">
        <f>IF(SER_hh_tes_in!Q15=0,"",SER_hh_tes_in!Q15/SER_hh_fec_in!Q15)</f>
        <v/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1.7068918795400898</v>
      </c>
      <c r="D16" s="110">
        <f>IF(SER_hh_tes_in!D16=0,"",SER_hh_tes_in!D16/SER_hh_fec_in!D16)</f>
        <v>1.7183424117731416</v>
      </c>
      <c r="E16" s="110">
        <f>IF(SER_hh_tes_in!E16=0,"",SER_hh_tes_in!E16/SER_hh_fec_in!E16)</f>
        <v>1.7257712365939153</v>
      </c>
      <c r="F16" s="110">
        <f>IF(SER_hh_tes_in!F16=0,"",SER_hh_tes_in!F16/SER_hh_fec_in!F16)</f>
        <v>1.7352421413920378</v>
      </c>
      <c r="G16" s="110">
        <f>IF(SER_hh_tes_in!G16=0,"",SER_hh_tes_in!G16/SER_hh_fec_in!G16)</f>
        <v>1.7338201898898626</v>
      </c>
      <c r="H16" s="110">
        <f>IF(SER_hh_tes_in!H16=0,"",SER_hh_tes_in!H16/SER_hh_fec_in!H16)</f>
        <v>1.7353278451238534</v>
      </c>
      <c r="I16" s="110">
        <f>IF(SER_hh_tes_in!I16=0,"",SER_hh_tes_in!I16/SER_hh_fec_in!I16)</f>
        <v>1.7303419779293776</v>
      </c>
      <c r="J16" s="110">
        <f>IF(SER_hh_tes_in!J16=0,"",SER_hh_tes_in!J16/SER_hh_fec_in!J16)</f>
        <v>1.7203819058210872</v>
      </c>
      <c r="K16" s="110">
        <f>IF(SER_hh_tes_in!K16=0,"",SER_hh_tes_in!K16/SER_hh_fec_in!K16)</f>
        <v>1.7184091958006233</v>
      </c>
      <c r="L16" s="110">
        <f>IF(SER_hh_tes_in!L16=0,"",SER_hh_tes_in!L16/SER_hh_fec_in!L16)</f>
        <v>1.7066267058165914</v>
      </c>
      <c r="M16" s="110">
        <f>IF(SER_hh_tes_in!M16=0,"",SER_hh_tes_in!M16/SER_hh_fec_in!M16)</f>
        <v>1.7165540328983613</v>
      </c>
      <c r="N16" s="110">
        <f>IF(SER_hh_tes_in!N16=0,"",SER_hh_tes_in!N16/SER_hh_fec_in!N16)</f>
        <v>1.7820456744556878</v>
      </c>
      <c r="O16" s="110">
        <f>IF(SER_hh_tes_in!O16=0,"",SER_hh_tes_in!O16/SER_hh_fec_in!O16)</f>
        <v>1.8278511865044222</v>
      </c>
      <c r="P16" s="110">
        <f>IF(SER_hh_tes_in!P16=0,"",SER_hh_tes_in!P16/SER_hh_fec_in!P16)</f>
        <v>1.9482524122617484</v>
      </c>
      <c r="Q16" s="110">
        <f>IF(SER_hh_tes_in!Q16=0,"",SER_hh_tes_in!Q16/SER_hh_fec_in!Q16)</f>
        <v>1.8150645285052154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 t="str">
        <f>IF(SER_hh_tes_in!F17=0,"",SER_hh_tes_in!F17/SER_hh_fec_in!F17)</f>
        <v/>
      </c>
      <c r="G17" s="113" t="str">
        <f>IF(SER_hh_tes_in!G17=0,"",SER_hh_tes_in!G17/SER_hh_fec_in!G17)</f>
        <v/>
      </c>
      <c r="H17" s="113" t="str">
        <f>IF(SER_hh_tes_in!H17=0,"",SER_hh_tes_in!H17/SER_hh_fec_in!H17)</f>
        <v/>
      </c>
      <c r="I17" s="113" t="str">
        <f>IF(SER_hh_tes_in!I17=0,"",SER_hh_tes_in!I17/SER_hh_fec_in!I17)</f>
        <v/>
      </c>
      <c r="J17" s="113" t="str">
        <f>IF(SER_hh_tes_in!J17=0,"",SER_hh_tes_in!J17/SER_hh_fec_in!J17)</f>
        <v/>
      </c>
      <c r="K17" s="113" t="str">
        <f>IF(SER_hh_tes_in!K17=0,"",SER_hh_tes_in!K17/SER_hh_fec_in!K17)</f>
        <v/>
      </c>
      <c r="L17" s="113" t="str">
        <f>IF(SER_hh_tes_in!L17=0,"",SER_hh_tes_in!L17/SER_hh_fec_in!L17)</f>
        <v/>
      </c>
      <c r="M17" s="113" t="str">
        <f>IF(SER_hh_tes_in!M17=0,"",SER_hh_tes_in!M17/SER_hh_fec_in!M17)</f>
        <v/>
      </c>
      <c r="N17" s="113" t="str">
        <f>IF(SER_hh_tes_in!N17=0,"",SER_hh_tes_in!N17/SER_hh_fec_in!N17)</f>
        <v/>
      </c>
      <c r="O17" s="113" t="str">
        <f>IF(SER_hh_tes_in!O17=0,"",SER_hh_tes_in!O17/SER_hh_fec_in!O17)</f>
        <v/>
      </c>
      <c r="P17" s="113" t="str">
        <f>IF(SER_hh_tes_in!P17=0,"",SER_hh_tes_in!P17/SER_hh_fec_in!P17)</f>
        <v/>
      </c>
      <c r="Q17" s="113" t="str">
        <f>IF(SER_hh_tes_in!Q17=0,"",SER_hh_tes_in!Q17/SER_hh_fec_in!Q17)</f>
        <v/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1.7068918795400898</v>
      </c>
      <c r="D18" s="113">
        <f>IF(SER_hh_tes_in!D18=0,"",SER_hh_tes_in!D18/SER_hh_fec_in!D18)</f>
        <v>1.7183424117731416</v>
      </c>
      <c r="E18" s="113">
        <f>IF(SER_hh_tes_in!E18=0,"",SER_hh_tes_in!E18/SER_hh_fec_in!E18)</f>
        <v>1.7257712365939153</v>
      </c>
      <c r="F18" s="113">
        <f>IF(SER_hh_tes_in!F18=0,"",SER_hh_tes_in!F18/SER_hh_fec_in!F18)</f>
        <v>1.7352421413920378</v>
      </c>
      <c r="G18" s="113">
        <f>IF(SER_hh_tes_in!G18=0,"",SER_hh_tes_in!G18/SER_hh_fec_in!G18)</f>
        <v>1.7338201898898626</v>
      </c>
      <c r="H18" s="113">
        <f>IF(SER_hh_tes_in!H18=0,"",SER_hh_tes_in!H18/SER_hh_fec_in!H18)</f>
        <v>1.7353278451238534</v>
      </c>
      <c r="I18" s="113">
        <f>IF(SER_hh_tes_in!I18=0,"",SER_hh_tes_in!I18/SER_hh_fec_in!I18)</f>
        <v>1.7303419779293776</v>
      </c>
      <c r="J18" s="113">
        <f>IF(SER_hh_tes_in!J18=0,"",SER_hh_tes_in!J18/SER_hh_fec_in!J18)</f>
        <v>1.7203819058210872</v>
      </c>
      <c r="K18" s="113">
        <f>IF(SER_hh_tes_in!K18=0,"",SER_hh_tes_in!K18/SER_hh_fec_in!K18)</f>
        <v>1.7184091958006233</v>
      </c>
      <c r="L18" s="113">
        <f>IF(SER_hh_tes_in!L18=0,"",SER_hh_tes_in!L18/SER_hh_fec_in!L18)</f>
        <v>1.7066267058165914</v>
      </c>
      <c r="M18" s="113">
        <f>IF(SER_hh_tes_in!M18=0,"",SER_hh_tes_in!M18/SER_hh_fec_in!M18)</f>
        <v>1.7165540328983613</v>
      </c>
      <c r="N18" s="113">
        <f>IF(SER_hh_tes_in!N18=0,"",SER_hh_tes_in!N18/SER_hh_fec_in!N18)</f>
        <v>1.7820456744556878</v>
      </c>
      <c r="O18" s="113">
        <f>IF(SER_hh_tes_in!O18=0,"",SER_hh_tes_in!O18/SER_hh_fec_in!O18)</f>
        <v>1.8278511865044222</v>
      </c>
      <c r="P18" s="113">
        <f>IF(SER_hh_tes_in!P18=0,"",SER_hh_tes_in!P18/SER_hh_fec_in!P18)</f>
        <v>1.9482524122617484</v>
      </c>
      <c r="Q18" s="113">
        <f>IF(SER_hh_tes_in!Q18=0,"",SER_hh_tes_in!Q18/SER_hh_fec_in!Q18)</f>
        <v>1.8150645285052154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0.61094232663651549</v>
      </c>
      <c r="D19" s="110">
        <f>IF(SER_hh_tes_in!D19=0,"",SER_hh_tes_in!D19/SER_hh_fec_in!D19)</f>
        <v>0.61272660084133845</v>
      </c>
      <c r="E19" s="110">
        <f>IF(SER_hh_tes_in!E19=0,"",SER_hh_tes_in!E19/SER_hh_fec_in!E19)</f>
        <v>0.61264443108763023</v>
      </c>
      <c r="F19" s="110">
        <f>IF(SER_hh_tes_in!F19=0,"",SER_hh_tes_in!F19/SER_hh_fec_in!F19)</f>
        <v>0.62256410508255167</v>
      </c>
      <c r="G19" s="110">
        <f>IF(SER_hh_tes_in!G19=0,"",SER_hh_tes_in!G19/SER_hh_fec_in!G19)</f>
        <v>0.93539050478361674</v>
      </c>
      <c r="H19" s="110">
        <f>IF(SER_hh_tes_in!H19=0,"",SER_hh_tes_in!H19/SER_hh_fec_in!H19)</f>
        <v>0.65342079517128293</v>
      </c>
      <c r="I19" s="110">
        <f>IF(SER_hh_tes_in!I19=0,"",SER_hh_tes_in!I19/SER_hh_fec_in!I19)</f>
        <v>0.92902280995612774</v>
      </c>
      <c r="J19" s="110">
        <f>IF(SER_hh_tes_in!J19=0,"",SER_hh_tes_in!J19/SER_hh_fec_in!J19)</f>
        <v>0.77215658320037706</v>
      </c>
      <c r="K19" s="110">
        <f>IF(SER_hh_tes_in!K19=0,"",SER_hh_tes_in!K19/SER_hh_fec_in!K19)</f>
        <v>0.66631777491059396</v>
      </c>
      <c r="L19" s="110">
        <f>IF(SER_hh_tes_in!L19=0,"",SER_hh_tes_in!L19/SER_hh_fec_in!L19)</f>
        <v>0.7213381419210767</v>
      </c>
      <c r="M19" s="110">
        <f>IF(SER_hh_tes_in!M19=0,"",SER_hh_tes_in!M19/SER_hh_fec_in!M19)</f>
        <v>0.72417970722847425</v>
      </c>
      <c r="N19" s="110">
        <f>IF(SER_hh_tes_in!N19=0,"",SER_hh_tes_in!N19/SER_hh_fec_in!N19)</f>
        <v>0.76058728240185736</v>
      </c>
      <c r="O19" s="110">
        <f>IF(SER_hh_tes_in!O19=0,"",SER_hh_tes_in!O19/SER_hh_fec_in!O19)</f>
        <v>0.77825219833286707</v>
      </c>
      <c r="P19" s="110">
        <f>IF(SER_hh_tes_in!P19=0,"",SER_hh_tes_in!P19/SER_hh_fec_in!P19)</f>
        <v>0.76980312309715238</v>
      </c>
      <c r="Q19" s="110">
        <f>IF(SER_hh_tes_in!Q19=0,"",SER_hh_tes_in!Q19/SER_hh_fec_in!Q19)</f>
        <v>0.83800068328735799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0.61527761475911014</v>
      </c>
      <c r="D21" s="109">
        <f>IF(SER_hh_tes_in!D21=0,"",SER_hh_tes_in!D21/SER_hh_fec_in!D21)</f>
        <v>0.61746101566115663</v>
      </c>
      <c r="E21" s="109">
        <f>IF(SER_hh_tes_in!E21=0,"",SER_hh_tes_in!E21/SER_hh_fec_in!E21)</f>
        <v>0.61965317774945472</v>
      </c>
      <c r="F21" s="109">
        <f>IF(SER_hh_tes_in!F21=0,"",SER_hh_tes_in!F21/SER_hh_fec_in!F21)</f>
        <v>0.62185439554510213</v>
      </c>
      <c r="G21" s="109">
        <f>IF(SER_hh_tes_in!G21=0,"",SER_hh_tes_in!G21/SER_hh_fec_in!G21)</f>
        <v>0.62396100889610739</v>
      </c>
      <c r="H21" s="109">
        <f>IF(SER_hh_tes_in!H21=0,"",SER_hh_tes_in!H21/SER_hh_fec_in!H21)</f>
        <v>0.62627433332345928</v>
      </c>
      <c r="I21" s="109">
        <f>IF(SER_hh_tes_in!I21=0,"",SER_hh_tes_in!I21/SER_hh_fec_in!I21)</f>
        <v>0.62836824205621444</v>
      </c>
      <c r="J21" s="109">
        <f>IF(SER_hh_tes_in!J21=0,"",SER_hh_tes_in!J21/SER_hh_fec_in!J21)</f>
        <v>0.63069019770106283</v>
      </c>
      <c r="K21" s="109">
        <f>IF(SER_hh_tes_in!K21=0,"",SER_hh_tes_in!K21/SER_hh_fec_in!K21)</f>
        <v>0.63297567827963119</v>
      </c>
      <c r="L21" s="109">
        <f>IF(SER_hh_tes_in!L21=0,"",SER_hh_tes_in!L21/SER_hh_fec_in!L21)</f>
        <v>0.63521499751877308</v>
      </c>
      <c r="M21" s="109">
        <f>IF(SER_hh_tes_in!M21=0,"",SER_hh_tes_in!M21/SER_hh_fec_in!M21)</f>
        <v>0.63633310864732551</v>
      </c>
      <c r="N21" s="109">
        <f>IF(SER_hh_tes_in!N21=0,"",SER_hh_tes_in!N21/SER_hh_fec_in!N21)</f>
        <v>0.63687661391884509</v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>
        <f>IF(SER_hh_tes_in!Q21=0,"",SER_hh_tes_in!Q21/SER_hh_fec_in!Q21)</f>
        <v>0.63718322754132339</v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0.49202853139631103</v>
      </c>
      <c r="D22" s="109">
        <f>IF(SER_hh_tes_in!D22=0,"",SER_hh_tes_in!D22/SER_hh_fec_in!D22)</f>
        <v>0.49436695661926389</v>
      </c>
      <c r="E22" s="109">
        <f>IF(SER_hh_tes_in!E22=0,"",SER_hh_tes_in!E22/SER_hh_fec_in!E22)</f>
        <v>0.49670487288924375</v>
      </c>
      <c r="F22" s="109">
        <f>IF(SER_hh_tes_in!F22=0,"",SER_hh_tes_in!F22/SER_hh_fec_in!F22)</f>
        <v>0.4986971756377539</v>
      </c>
      <c r="G22" s="109">
        <f>IF(SER_hh_tes_in!G22=0,"",SER_hh_tes_in!G22/SER_hh_fec_in!G22)</f>
        <v>0.49818890708598029</v>
      </c>
      <c r="H22" s="109">
        <f>IF(SER_hh_tes_in!H22=0,"",SER_hh_tes_in!H22/SER_hh_fec_in!H22)</f>
        <v>0.50136245532194423</v>
      </c>
      <c r="I22" s="109">
        <f>IF(SER_hh_tes_in!I22=0,"",SER_hh_tes_in!I22/SER_hh_fec_in!I22)</f>
        <v>0.50387058891627623</v>
      </c>
      <c r="J22" s="109">
        <f>IF(SER_hh_tes_in!J22=0,"",SER_hh_tes_in!J22/SER_hh_fec_in!J22)</f>
        <v>0.50722553166967166</v>
      </c>
      <c r="K22" s="109">
        <f>IF(SER_hh_tes_in!K22=0,"",SER_hh_tes_in!K22/SER_hh_fec_in!K22)</f>
        <v>0.51132221613806472</v>
      </c>
      <c r="L22" s="109">
        <f>IF(SER_hh_tes_in!L22=0,"",SER_hh_tes_in!L22/SER_hh_fec_in!L22)</f>
        <v>0.51553257174097045</v>
      </c>
      <c r="M22" s="109">
        <f>IF(SER_hh_tes_in!M22=0,"",SER_hh_tes_in!M22/SER_hh_fec_in!M22)</f>
        <v>0.51764687580593638</v>
      </c>
      <c r="N22" s="109">
        <f>IF(SER_hh_tes_in!N22=0,"",SER_hh_tes_in!N22/SER_hh_fec_in!N22)</f>
        <v>0.5187047053066417</v>
      </c>
      <c r="O22" s="109">
        <f>IF(SER_hh_tes_in!O22=0,"",SER_hh_tes_in!O22/SER_hh_fec_in!O22)</f>
        <v>0.5192178743598016</v>
      </c>
      <c r="P22" s="109">
        <f>IF(SER_hh_tes_in!P22=0,"",SER_hh_tes_in!P22/SER_hh_fec_in!P22)</f>
        <v>0.51946835168774641</v>
      </c>
      <c r="Q22" s="109">
        <f>IF(SER_hh_tes_in!Q22=0,"",SER_hh_tes_in!Q22/SER_hh_fec_in!Q22)</f>
        <v>0.51964343770748034</v>
      </c>
    </row>
    <row r="23" spans="1:17" ht="12" customHeight="1" x14ac:dyDescent="0.25">
      <c r="A23" s="88" t="s">
        <v>98</v>
      </c>
      <c r="B23" s="109"/>
      <c r="C23" s="109" t="str">
        <f>IF(SER_hh_tes_in!C23=0,"",SER_hh_tes_in!C23/SER_hh_fec_in!C23)</f>
        <v/>
      </c>
      <c r="D23" s="109" t="str">
        <f>IF(SER_hh_tes_in!D23=0,"",SER_hh_tes_in!D23/SER_hh_fec_in!D23)</f>
        <v/>
      </c>
      <c r="E23" s="109" t="str">
        <f>IF(SER_hh_tes_in!E23=0,"",SER_hh_tes_in!E23/SER_hh_fec_in!E23)</f>
        <v/>
      </c>
      <c r="F23" s="109" t="str">
        <f>IF(SER_hh_tes_in!F23=0,"",SER_hh_tes_in!F23/SER_hh_fec_in!F23)</f>
        <v/>
      </c>
      <c r="G23" s="109" t="str">
        <f>IF(SER_hh_tes_in!G23=0,"",SER_hh_tes_in!G23/SER_hh_fec_in!G23)</f>
        <v/>
      </c>
      <c r="H23" s="109" t="str">
        <f>IF(SER_hh_tes_in!H23=0,"",SER_hh_tes_in!H23/SER_hh_fec_in!H23)</f>
        <v/>
      </c>
      <c r="I23" s="109" t="str">
        <f>IF(SER_hh_tes_in!I23=0,"",SER_hh_tes_in!I23/SER_hh_fec_in!I23)</f>
        <v/>
      </c>
      <c r="J23" s="109" t="str">
        <f>IF(SER_hh_tes_in!J23=0,"",SER_hh_tes_in!J23/SER_hh_fec_in!J23)</f>
        <v/>
      </c>
      <c r="K23" s="109" t="str">
        <f>IF(SER_hh_tes_in!K23=0,"",SER_hh_tes_in!K23/SER_hh_fec_in!K23)</f>
        <v/>
      </c>
      <c r="L23" s="109" t="str">
        <f>IF(SER_hh_tes_in!L23=0,"",SER_hh_tes_in!L23/SER_hh_fec_in!L23)</f>
        <v/>
      </c>
      <c r="M23" s="109" t="str">
        <f>IF(SER_hh_tes_in!M23=0,"",SER_hh_tes_in!M23/SER_hh_fec_in!M23)</f>
        <v/>
      </c>
      <c r="N23" s="109" t="str">
        <f>IF(SER_hh_tes_in!N23=0,"",SER_hh_tes_in!N23/SER_hh_fec_in!N23)</f>
        <v/>
      </c>
      <c r="O23" s="109" t="str">
        <f>IF(SER_hh_tes_in!O23=0,"",SER_hh_tes_in!O23/SER_hh_fec_in!O23)</f>
        <v/>
      </c>
      <c r="P23" s="109" t="str">
        <f>IF(SER_hh_tes_in!P23=0,"",SER_hh_tes_in!P23/SER_hh_fec_in!P23)</f>
        <v/>
      </c>
      <c r="Q23" s="109" t="str">
        <f>IF(SER_hh_tes_in!Q23=0,"",SER_hh_tes_in!Q23/SER_hh_fec_in!Q23)</f>
        <v/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 t="str">
        <f>IF(SER_hh_tes_in!C25=0,"",SER_hh_tes_in!C25/SER_hh_fec_in!C25)</f>
        <v/>
      </c>
      <c r="D25" s="109" t="str">
        <f>IF(SER_hh_tes_in!D25=0,"",SER_hh_tes_in!D25/SER_hh_fec_in!D25)</f>
        <v/>
      </c>
      <c r="E25" s="109" t="str">
        <f>IF(SER_hh_tes_in!E25=0,"",SER_hh_tes_in!E25/SER_hh_fec_in!E25)</f>
        <v/>
      </c>
      <c r="F25" s="109" t="str">
        <f>IF(SER_hh_tes_in!F25=0,"",SER_hh_tes_in!F25/SER_hh_fec_in!F25)</f>
        <v/>
      </c>
      <c r="G25" s="109" t="str">
        <f>IF(SER_hh_tes_in!G25=0,"",SER_hh_tes_in!G25/SER_hh_fec_in!G25)</f>
        <v/>
      </c>
      <c r="H25" s="109" t="str">
        <f>IF(SER_hh_tes_in!H25=0,"",SER_hh_tes_in!H25/SER_hh_fec_in!H25)</f>
        <v/>
      </c>
      <c r="I25" s="109" t="str">
        <f>IF(SER_hh_tes_in!I25=0,"",SER_hh_tes_in!I25/SER_hh_fec_in!I25)</f>
        <v/>
      </c>
      <c r="J25" s="109" t="str">
        <f>IF(SER_hh_tes_in!J25=0,"",SER_hh_tes_in!J25/SER_hh_fec_in!J25)</f>
        <v/>
      </c>
      <c r="K25" s="109" t="str">
        <f>IF(SER_hh_tes_in!K25=0,"",SER_hh_tes_in!K25/SER_hh_fec_in!K25)</f>
        <v/>
      </c>
      <c r="L25" s="109" t="str">
        <f>IF(SER_hh_tes_in!L25=0,"",SER_hh_tes_in!L25/SER_hh_fec_in!L25)</f>
        <v/>
      </c>
      <c r="M25" s="109" t="str">
        <f>IF(SER_hh_tes_in!M25=0,"",SER_hh_tes_in!M25/SER_hh_fec_in!M25)</f>
        <v/>
      </c>
      <c r="N25" s="109" t="str">
        <f>IF(SER_hh_tes_in!N25=0,"",SER_hh_tes_in!N25/SER_hh_fec_in!N25)</f>
        <v/>
      </c>
      <c r="O25" s="109" t="str">
        <f>IF(SER_hh_tes_in!O25=0,"",SER_hh_tes_in!O25/SER_hh_fec_in!O25)</f>
        <v/>
      </c>
      <c r="P25" s="109" t="str">
        <f>IF(SER_hh_tes_in!P25=0,"",SER_hh_tes_in!P25/SER_hh_fec_in!P25)</f>
        <v/>
      </c>
      <c r="Q25" s="109" t="str">
        <f>IF(SER_hh_tes_in!Q25=0,"",SER_hh_tes_in!Q25/SER_hh_fec_in!Q25)</f>
        <v/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0.62042196706312203</v>
      </c>
      <c r="D26" s="112">
        <f>IF(SER_hh_tes_in!D26=0,"",SER_hh_tes_in!D26/SER_hh_fec_in!D26)</f>
        <v>0.62461004595642988</v>
      </c>
      <c r="E26" s="112">
        <f>IF(SER_hh_tes_in!E26=0,"",SER_hh_tes_in!E26/SER_hh_fec_in!E26)</f>
        <v>0.62899477292029893</v>
      </c>
      <c r="F26" s="112">
        <f>IF(SER_hh_tes_in!F26=0,"",SER_hh_tes_in!F26/SER_hh_fec_in!F26)</f>
        <v>0.63380925542979327</v>
      </c>
      <c r="G26" s="112">
        <f>IF(SER_hh_tes_in!G26=0,"",SER_hh_tes_in!G26/SER_hh_fec_in!G26)</f>
        <v>0.63593991384066995</v>
      </c>
      <c r="H26" s="112">
        <f>IF(SER_hh_tes_in!H26=0,"",SER_hh_tes_in!H26/SER_hh_fec_in!H26)</f>
        <v>0.6402699483919202</v>
      </c>
      <c r="I26" s="112" t="str">
        <f>IF(SER_hh_tes_in!I26=0,"",SER_hh_tes_in!I26/SER_hh_fec_in!I26)</f>
        <v/>
      </c>
      <c r="J26" s="112">
        <f>IF(SER_hh_tes_in!J26=0,"",SER_hh_tes_in!J26/SER_hh_fec_in!J26)</f>
        <v>0.6494969973893181</v>
      </c>
      <c r="K26" s="112">
        <f>IF(SER_hh_tes_in!K26=0,"",SER_hh_tes_in!K26/SER_hh_fec_in!K26)</f>
        <v>0.65467339358206422</v>
      </c>
      <c r="L26" s="112">
        <f>IF(SER_hh_tes_in!L26=0,"",SER_hh_tes_in!L26/SER_hh_fec_in!L26)</f>
        <v>0.66005968142420879</v>
      </c>
      <c r="M26" s="112">
        <f>IF(SER_hh_tes_in!M26=0,"",SER_hh_tes_in!M26/SER_hh_fec_in!M26)</f>
        <v>0.66276062581416517</v>
      </c>
      <c r="N26" s="112">
        <f>IF(SER_hh_tes_in!N26=0,"",SER_hh_tes_in!N26/SER_hh_fec_in!N26)</f>
        <v>0.67073882629110726</v>
      </c>
      <c r="O26" s="112">
        <f>IF(SER_hh_tes_in!O26=0,"",SER_hh_tes_in!O26/SER_hh_fec_in!O26)</f>
        <v>0.66479991301496855</v>
      </c>
      <c r="P26" s="112">
        <f>IF(SER_hh_tes_in!P26=0,"",SER_hh_tes_in!P26/SER_hh_fec_in!P26)</f>
        <v>0.66513667501246687</v>
      </c>
      <c r="Q26" s="112">
        <f>IF(SER_hh_tes_in!Q26=0,"",SER_hh_tes_in!Q26/SER_hh_fec_in!Q26)</f>
        <v>0.66532734914021641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>
        <f>IF(SER_hh_tes_in!G27=0,"",SER_hh_tes_in!G27/SER_hh_fec_in!G27)</f>
        <v>0.99999999999999978</v>
      </c>
      <c r="H27" s="122">
        <f>IF(SER_hh_tes_in!H27=0,"",SER_hh_tes_in!H27/SER_hh_fec_in!H27)</f>
        <v>1.0062326221717497</v>
      </c>
      <c r="I27" s="122">
        <f>IF(SER_hh_tes_in!I27=0,"",SER_hh_tes_in!I27/SER_hh_fec_in!I27)</f>
        <v>1.0054559647511456</v>
      </c>
      <c r="J27" s="122">
        <f>IF(SER_hh_tes_in!J27=0,"",SER_hh_tes_in!J27/SER_hh_fec_in!J27)</f>
        <v>1.0086073619868139</v>
      </c>
      <c r="K27" s="122">
        <f>IF(SER_hh_tes_in!K27=0,"",SER_hh_tes_in!K27/SER_hh_fec_in!K27)</f>
        <v>1.0196422415698392</v>
      </c>
      <c r="L27" s="122">
        <f>IF(SER_hh_tes_in!L27=0,"",SER_hh_tes_in!L27/SER_hh_fec_in!L27)</f>
        <v>1.0231383817764179</v>
      </c>
      <c r="M27" s="122">
        <f>IF(SER_hh_tes_in!M27=0,"",SER_hh_tes_in!M27/SER_hh_fec_in!M27)</f>
        <v>1.0214856578486848</v>
      </c>
      <c r="N27" s="122">
        <f>IF(SER_hh_tes_in!N27=0,"",SER_hh_tes_in!N27/SER_hh_fec_in!N27)</f>
        <v>1.0170033656035613</v>
      </c>
      <c r="O27" s="122">
        <f>IF(SER_hh_tes_in!O27=0,"",SER_hh_tes_in!O27/SER_hh_fec_in!O27)</f>
        <v>1.012786143158509</v>
      </c>
      <c r="P27" s="122">
        <f>IF(SER_hh_tes_in!P27=0,"",SER_hh_tes_in!P27/SER_hh_fec_in!P27)</f>
        <v>1.0138485331384088</v>
      </c>
      <c r="Q27" s="122">
        <f>IF(SER_hh_tes_in!Q27=0,"",SER_hh_tes_in!Q27/SER_hh_fec_in!Q27)</f>
        <v>1.0151053948388702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0.58773060556707812</v>
      </c>
      <c r="D29" s="110">
        <f>IF(SER_hh_tes_in!D29=0,"",SER_hh_tes_in!D29/SER_hh_fec_in!D29)</f>
        <v>0.58955514762637395</v>
      </c>
      <c r="E29" s="110">
        <f>IF(SER_hh_tes_in!E29=0,"",SER_hh_tes_in!E29/SER_hh_fec_in!E29)</f>
        <v>0.56265441186859289</v>
      </c>
      <c r="F29" s="110">
        <f>IF(SER_hh_tes_in!F29=0,"",SER_hh_tes_in!F29/SER_hh_fec_in!F29)</f>
        <v>0.66451506217349432</v>
      </c>
      <c r="G29" s="110">
        <f>IF(SER_hh_tes_in!G29=0,"",SER_hh_tes_in!G29/SER_hh_fec_in!G29)</f>
        <v>0.66922695158943513</v>
      </c>
      <c r="H29" s="110">
        <f>IF(SER_hh_tes_in!H29=0,"",SER_hh_tes_in!H29/SER_hh_fec_in!H29)</f>
        <v>0.42859015857513044</v>
      </c>
      <c r="I29" s="110">
        <f>IF(SER_hh_tes_in!I29=0,"",SER_hh_tes_in!I29/SER_hh_fec_in!I29)</f>
        <v>0.49525055025610321</v>
      </c>
      <c r="J29" s="110">
        <f>IF(SER_hh_tes_in!J29=0,"",SER_hh_tes_in!J29/SER_hh_fec_in!J29)</f>
        <v>0.62322253624387192</v>
      </c>
      <c r="K29" s="110">
        <f>IF(SER_hh_tes_in!K29=0,"",SER_hh_tes_in!K29/SER_hh_fec_in!K29)</f>
        <v>0.64495802109914679</v>
      </c>
      <c r="L29" s="110">
        <f>IF(SER_hh_tes_in!L29=0,"",SER_hh_tes_in!L29/SER_hh_fec_in!L29)</f>
        <v>0.63327898086151213</v>
      </c>
      <c r="M29" s="110">
        <f>IF(SER_hh_tes_in!M29=0,"",SER_hh_tes_in!M29/SER_hh_fec_in!M29)</f>
        <v>0.57473850632882384</v>
      </c>
      <c r="N29" s="110">
        <f>IF(SER_hh_tes_in!N29=0,"",SER_hh_tes_in!N29/SER_hh_fec_in!N29)</f>
        <v>0.60799865315470192</v>
      </c>
      <c r="O29" s="110">
        <f>IF(SER_hh_tes_in!O29=0,"",SER_hh_tes_in!O29/SER_hh_fec_in!O29)</f>
        <v>0.69927908029850805</v>
      </c>
      <c r="P29" s="110">
        <f>IF(SER_hh_tes_in!P29=0,"",SER_hh_tes_in!P29/SER_hh_fec_in!P29)</f>
        <v>0.69958700552670194</v>
      </c>
      <c r="Q29" s="110">
        <f>IF(SER_hh_tes_in!Q29=0,"",SER_hh_tes_in!Q29/SER_hh_fec_in!Q29)</f>
        <v>0.4606070822045486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0.4784938339329054</v>
      </c>
      <c r="D30" s="109">
        <f>IF(SER_hh_tes_in!D30=0,"",SER_hh_tes_in!D30/SER_hh_fec_in!D30)</f>
        <v>0.48019528564726438</v>
      </c>
      <c r="E30" s="109">
        <f>IF(SER_hh_tes_in!E30=0,"",SER_hh_tes_in!E30/SER_hh_fec_in!E30)</f>
        <v>0.48190945430539944</v>
      </c>
      <c r="F30" s="109" t="str">
        <f>IF(SER_hh_tes_in!F30=0,"",SER_hh_tes_in!F30/SER_hh_fec_in!F30)</f>
        <v/>
      </c>
      <c r="G30" s="109" t="str">
        <f>IF(SER_hh_tes_in!G30=0,"",SER_hh_tes_in!G30/SER_hh_fec_in!G30)</f>
        <v/>
      </c>
      <c r="H30" s="109" t="str">
        <f>IF(SER_hh_tes_in!H30=0,"",SER_hh_tes_in!H30/SER_hh_fec_in!H30)</f>
        <v/>
      </c>
      <c r="I30" s="109">
        <f>IF(SER_hh_tes_in!I30=0,"",SER_hh_tes_in!I30/SER_hh_fec_in!I30)</f>
        <v>0.48874944338150311</v>
      </c>
      <c r="J30" s="109">
        <f>IF(SER_hh_tes_in!J30=0,"",SER_hh_tes_in!J30/SER_hh_fec_in!J30)</f>
        <v>0.49047016270736682</v>
      </c>
      <c r="K30" s="109">
        <f>IF(SER_hh_tes_in!K30=0,"",SER_hh_tes_in!K30/SER_hh_fec_in!K30)</f>
        <v>0.49217295403354139</v>
      </c>
      <c r="L30" s="109">
        <f>IF(SER_hh_tes_in!L30=0,"",SER_hh_tes_in!L30/SER_hh_fec_in!L30)</f>
        <v>0.49389904582199673</v>
      </c>
      <c r="M30" s="109">
        <f>IF(SER_hh_tes_in!M30=0,"",SER_hh_tes_in!M30/SER_hh_fec_in!M30)</f>
        <v>0.49476314801350302</v>
      </c>
      <c r="N30" s="109">
        <f>IF(SER_hh_tes_in!N30=0,"",SER_hh_tes_in!N30/SER_hh_fec_in!N30)</f>
        <v>0.49517850792399531</v>
      </c>
      <c r="O30" s="109" t="str">
        <f>IF(SER_hh_tes_in!O30=0,"",SER_hh_tes_in!O30/SER_hh_fec_in!O30)</f>
        <v/>
      </c>
      <c r="P30" s="109" t="str">
        <f>IF(SER_hh_tes_in!P30=0,"",SER_hh_tes_in!P30/SER_hh_fec_in!P30)</f>
        <v/>
      </c>
      <c r="Q30" s="109">
        <f>IF(SER_hh_tes_in!Q30=0,"",SER_hh_tes_in!Q30/SER_hh_fec_in!Q30)</f>
        <v>0.49551024080103839</v>
      </c>
    </row>
    <row r="31" spans="1:17" ht="12" customHeight="1" x14ac:dyDescent="0.25">
      <c r="A31" s="88" t="s">
        <v>98</v>
      </c>
      <c r="B31" s="109"/>
      <c r="C31" s="109" t="str">
        <f>IF(SER_hh_tes_in!C31=0,"",SER_hh_tes_in!C31/SER_hh_fec_in!C31)</f>
        <v/>
      </c>
      <c r="D31" s="109" t="str">
        <f>IF(SER_hh_tes_in!D31=0,"",SER_hh_tes_in!D31/SER_hh_fec_in!D31)</f>
        <v/>
      </c>
      <c r="E31" s="109" t="str">
        <f>IF(SER_hh_tes_in!E31=0,"",SER_hh_tes_in!E31/SER_hh_fec_in!E31)</f>
        <v/>
      </c>
      <c r="F31" s="109" t="str">
        <f>IF(SER_hh_tes_in!F31=0,"",SER_hh_tes_in!F31/SER_hh_fec_in!F31)</f>
        <v/>
      </c>
      <c r="G31" s="109" t="str">
        <f>IF(SER_hh_tes_in!G31=0,"",SER_hh_tes_in!G31/SER_hh_fec_in!G31)</f>
        <v/>
      </c>
      <c r="H31" s="109" t="str">
        <f>IF(SER_hh_tes_in!H31=0,"",SER_hh_tes_in!H31/SER_hh_fec_in!H31)</f>
        <v/>
      </c>
      <c r="I31" s="109" t="str">
        <f>IF(SER_hh_tes_in!I31=0,"",SER_hh_tes_in!I31/SER_hh_fec_in!I31)</f>
        <v/>
      </c>
      <c r="J31" s="109" t="str">
        <f>IF(SER_hh_tes_in!J31=0,"",SER_hh_tes_in!J31/SER_hh_fec_in!J31)</f>
        <v/>
      </c>
      <c r="K31" s="109" t="str">
        <f>IF(SER_hh_tes_in!K31=0,"",SER_hh_tes_in!K31/SER_hh_fec_in!K31)</f>
        <v/>
      </c>
      <c r="L31" s="109" t="str">
        <f>IF(SER_hh_tes_in!L31=0,"",SER_hh_tes_in!L31/SER_hh_fec_in!L31)</f>
        <v/>
      </c>
      <c r="M31" s="109" t="str">
        <f>IF(SER_hh_tes_in!M31=0,"",SER_hh_tes_in!M31/SER_hh_fec_in!M31)</f>
        <v/>
      </c>
      <c r="N31" s="109" t="str">
        <f>IF(SER_hh_tes_in!N31=0,"",SER_hh_tes_in!N31/SER_hh_fec_in!N31)</f>
        <v/>
      </c>
      <c r="O31" s="109" t="str">
        <f>IF(SER_hh_tes_in!O31=0,"",SER_hh_tes_in!O31/SER_hh_fec_in!O31)</f>
        <v/>
      </c>
      <c r="P31" s="109" t="str">
        <f>IF(SER_hh_tes_in!P31=0,"",SER_hh_tes_in!P31/SER_hh_fec_in!P31)</f>
        <v/>
      </c>
      <c r="Q31" s="109" t="str">
        <f>IF(SER_hh_tes_in!Q31=0,"",SER_hh_tes_in!Q31/SER_hh_fec_in!Q31)</f>
        <v/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>
        <f>IF(SER_hh_tes_in!H32=0,"",SER_hh_tes_in!H32/SER_hh_fec_in!H32)</f>
        <v>0.35304415996475247</v>
      </c>
      <c r="I32" s="109">
        <f>IF(SER_hh_tes_in!I32=0,"",SER_hh_tes_in!I32/SER_hh_fec_in!I32)</f>
        <v>0.35560524326501314</v>
      </c>
      <c r="J32" s="109">
        <f>IF(SER_hh_tes_in!J32=0,"",SER_hh_tes_in!J32/SER_hh_fec_in!J32)</f>
        <v>0.3581454383639901</v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>
        <f>IF(SER_hh_tes_in!Q32=0,"",SER_hh_tes_in!Q32/SER_hh_fec_in!Q32)</f>
        <v>0.36692725454751723</v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0.65163689849487672</v>
      </c>
      <c r="D33" s="108">
        <f>IF(SER_hh_tes_in!D33=0,"",SER_hh_tes_in!D33/SER_hh_fec_in!D33)</f>
        <v>0.65563490663760349</v>
      </c>
      <c r="E33" s="108">
        <f>IF(SER_hh_tes_in!E33=0,"",SER_hh_tes_in!E33/SER_hh_fec_in!E33)</f>
        <v>0.6598284137886905</v>
      </c>
      <c r="F33" s="108">
        <f>IF(SER_hh_tes_in!F33=0,"",SER_hh_tes_in!F33/SER_hh_fec_in!F33)</f>
        <v>0.66451506217349432</v>
      </c>
      <c r="G33" s="108">
        <f>IF(SER_hh_tes_in!G33=0,"",SER_hh_tes_in!G33/SER_hh_fec_in!G33)</f>
        <v>0.66922695158943513</v>
      </c>
      <c r="H33" s="108">
        <f>IF(SER_hh_tes_in!H33=0,"",SER_hh_tes_in!H33/SER_hh_fec_in!H33)</f>
        <v>0.67377297601884067</v>
      </c>
      <c r="I33" s="108">
        <f>IF(SER_hh_tes_in!I33=0,"",SER_hh_tes_in!I33/SER_hh_fec_in!I33)</f>
        <v>0.67868144418346499</v>
      </c>
      <c r="J33" s="108">
        <f>IF(SER_hh_tes_in!J33=0,"",SER_hh_tes_in!J33/SER_hh_fec_in!J33)</f>
        <v>0.68356234751725475</v>
      </c>
      <c r="K33" s="108">
        <f>IF(SER_hh_tes_in!K33=0,"",SER_hh_tes_in!K33/SER_hh_fec_in!K33)</f>
        <v>0.6890403392155201</v>
      </c>
      <c r="L33" s="108">
        <f>IF(SER_hh_tes_in!L33=0,"",SER_hh_tes_in!L33/SER_hh_fec_in!L33)</f>
        <v>0.69464573131156082</v>
      </c>
      <c r="M33" s="108">
        <f>IF(SER_hh_tes_in!M33=0,"",SER_hh_tes_in!M33/SER_hh_fec_in!M33)</f>
        <v>0.69735717509916118</v>
      </c>
      <c r="N33" s="108">
        <f>IF(SER_hh_tes_in!N33=0,"",SER_hh_tes_in!N33/SER_hh_fec_in!N33)</f>
        <v>0.69859815849426732</v>
      </c>
      <c r="O33" s="108">
        <f>IF(SER_hh_tes_in!O33=0,"",SER_hh_tes_in!O33/SER_hh_fec_in!O33)</f>
        <v>0.69927908029850805</v>
      </c>
      <c r="P33" s="108">
        <f>IF(SER_hh_tes_in!P33=0,"",SER_hh_tes_in!P33/SER_hh_fec_in!P33)</f>
        <v>0.69958700552670194</v>
      </c>
      <c r="Q33" s="108" t="str">
        <f>IF(SER_hh_tes_in!Q33=0,"",SER_hh_tes_in!Q33/SER_hh_fec_in!Q33)</f>
        <v/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1.8386106200425878</v>
      </c>
      <c r="D3" s="106">
        <f t="shared" si="0"/>
        <v>1.954404133746676</v>
      </c>
      <c r="E3" s="106">
        <f t="shared" si="0"/>
        <v>4.6598214375669968</v>
      </c>
      <c r="F3" s="106">
        <f t="shared" si="0"/>
        <v>1.1236383749548522</v>
      </c>
      <c r="G3" s="106">
        <f t="shared" si="0"/>
        <v>0.23707428840934272</v>
      </c>
      <c r="H3" s="106">
        <f t="shared" si="0"/>
        <v>8.1680897521397178</v>
      </c>
      <c r="I3" s="106">
        <f t="shared" si="0"/>
        <v>8.8097053668214009</v>
      </c>
      <c r="J3" s="106">
        <f t="shared" si="0"/>
        <v>16.983295712345512</v>
      </c>
      <c r="K3" s="106">
        <f t="shared" si="0"/>
        <v>2.7299795377239739</v>
      </c>
      <c r="L3" s="106">
        <f t="shared" si="0"/>
        <v>17.317048541446194</v>
      </c>
      <c r="M3" s="106">
        <f t="shared" si="0"/>
        <v>6.8467264787359898</v>
      </c>
      <c r="N3" s="106">
        <f t="shared" si="0"/>
        <v>7.6900292254076863</v>
      </c>
      <c r="O3" s="106">
        <f t="shared" si="0"/>
        <v>2.4537236252950843</v>
      </c>
      <c r="P3" s="106">
        <f t="shared" si="0"/>
        <v>9.1379874720090043E-2</v>
      </c>
      <c r="Q3" s="106">
        <f t="shared" si="0"/>
        <v>2.1230453196977463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0</v>
      </c>
      <c r="D4" s="101">
        <f t="shared" si="1"/>
        <v>0</v>
      </c>
      <c r="E4" s="101">
        <f t="shared" si="1"/>
        <v>2.0637335538132797</v>
      </c>
      <c r="F4" s="101">
        <f t="shared" si="1"/>
        <v>5.290217232368491E-2</v>
      </c>
      <c r="G4" s="101">
        <f t="shared" si="1"/>
        <v>0</v>
      </c>
      <c r="H4" s="101">
        <f t="shared" si="1"/>
        <v>7.1186373045388773</v>
      </c>
      <c r="I4" s="101">
        <f t="shared" si="1"/>
        <v>7.5726632803111906</v>
      </c>
      <c r="J4" s="101">
        <f t="shared" si="1"/>
        <v>14.80799186064735</v>
      </c>
      <c r="K4" s="101">
        <f t="shared" si="1"/>
        <v>0</v>
      </c>
      <c r="L4" s="101">
        <f t="shared" si="1"/>
        <v>15.156190828713505</v>
      </c>
      <c r="M4" s="101">
        <f t="shared" si="1"/>
        <v>3.7747279112931724</v>
      </c>
      <c r="N4" s="101">
        <f t="shared" si="1"/>
        <v>5.6811014831293427</v>
      </c>
      <c r="O4" s="101">
        <f t="shared" si="1"/>
        <v>2.4080085184660645</v>
      </c>
      <c r="P4" s="101">
        <f t="shared" si="1"/>
        <v>0</v>
      </c>
      <c r="Q4" s="101">
        <f t="shared" si="1"/>
        <v>0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0</v>
      </c>
      <c r="E7" s="100">
        <v>2.0637335538132797</v>
      </c>
      <c r="F7" s="100">
        <v>5.290217232368491E-2</v>
      </c>
      <c r="G7" s="100">
        <v>0</v>
      </c>
      <c r="H7" s="100">
        <v>7.1186373045388773</v>
      </c>
      <c r="I7" s="100">
        <v>7.5726632803111906</v>
      </c>
      <c r="J7" s="100">
        <v>14.80799186064735</v>
      </c>
      <c r="K7" s="100">
        <v>0</v>
      </c>
      <c r="L7" s="100">
        <v>15.156190828713505</v>
      </c>
      <c r="M7" s="100">
        <v>3.7747279112931724</v>
      </c>
      <c r="N7" s="100">
        <v>5.6811014831293427</v>
      </c>
      <c r="O7" s="100">
        <v>2.4080085184660645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0</v>
      </c>
      <c r="E16" s="101">
        <f t="shared" si="2"/>
        <v>0</v>
      </c>
      <c r="F16" s="101">
        <f t="shared" si="2"/>
        <v>0</v>
      </c>
      <c r="G16" s="101">
        <f t="shared" si="2"/>
        <v>0</v>
      </c>
      <c r="H16" s="101">
        <f t="shared" si="2"/>
        <v>0</v>
      </c>
      <c r="I16" s="101">
        <f t="shared" si="2"/>
        <v>0</v>
      </c>
      <c r="J16" s="101">
        <f t="shared" si="2"/>
        <v>0</v>
      </c>
      <c r="K16" s="101">
        <f t="shared" si="2"/>
        <v>0</v>
      </c>
      <c r="L16" s="101">
        <f t="shared" si="2"/>
        <v>0</v>
      </c>
      <c r="M16" s="101">
        <f t="shared" si="2"/>
        <v>0</v>
      </c>
      <c r="N16" s="101">
        <f t="shared" si="2"/>
        <v>0</v>
      </c>
      <c r="O16" s="101">
        <f t="shared" si="2"/>
        <v>0</v>
      </c>
      <c r="P16" s="101">
        <f t="shared" si="2"/>
        <v>0</v>
      </c>
      <c r="Q16" s="101">
        <f t="shared" si="2"/>
        <v>0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0.83634845518587331</v>
      </c>
      <c r="D19" s="101">
        <f t="shared" si="3"/>
        <v>1.0474919932951088</v>
      </c>
      <c r="E19" s="101">
        <f t="shared" si="3"/>
        <v>1.1220671203364876</v>
      </c>
      <c r="F19" s="101">
        <f t="shared" si="3"/>
        <v>1.0707362026311673</v>
      </c>
      <c r="G19" s="101">
        <f t="shared" si="3"/>
        <v>0.23707428840934272</v>
      </c>
      <c r="H19" s="101">
        <f t="shared" si="3"/>
        <v>1.0494524476008407</v>
      </c>
      <c r="I19" s="101">
        <f t="shared" si="3"/>
        <v>0.40207443677100235</v>
      </c>
      <c r="J19" s="101">
        <f t="shared" si="3"/>
        <v>1.2015563260307429</v>
      </c>
      <c r="K19" s="101">
        <f t="shared" si="3"/>
        <v>1.8376863043994605</v>
      </c>
      <c r="L19" s="101">
        <f t="shared" si="3"/>
        <v>0.84978878916513167</v>
      </c>
      <c r="M19" s="101">
        <f t="shared" si="3"/>
        <v>0.65745097018574505</v>
      </c>
      <c r="N19" s="101">
        <f t="shared" si="3"/>
        <v>0.27843840230554284</v>
      </c>
      <c r="O19" s="101">
        <f t="shared" si="3"/>
        <v>4.5715106829019803E-2</v>
      </c>
      <c r="P19" s="101">
        <f t="shared" si="3"/>
        <v>9.1379874720090043E-2</v>
      </c>
      <c r="Q19" s="101">
        <f t="shared" si="3"/>
        <v>0.13667678281863635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0.68492568278517729</v>
      </c>
      <c r="D21" s="100">
        <v>0.90230096656371883</v>
      </c>
      <c r="E21" s="100">
        <v>0.8937771971155215</v>
      </c>
      <c r="F21" s="100">
        <v>0.93435802882124674</v>
      </c>
      <c r="G21" s="100">
        <v>0.2173845948270289</v>
      </c>
      <c r="H21" s="100">
        <v>0.91185907566777546</v>
      </c>
      <c r="I21" s="100">
        <v>0.34580155378341648</v>
      </c>
      <c r="J21" s="100">
        <v>0.84399998719306424</v>
      </c>
      <c r="K21" s="100">
        <v>1.3188467932705923</v>
      </c>
      <c r="L21" s="100">
        <v>0.61772595088316973</v>
      </c>
      <c r="M21" s="100">
        <v>0.4847770493932691</v>
      </c>
      <c r="N21" s="100">
        <v>0.10991114882343786</v>
      </c>
      <c r="O21" s="100">
        <v>0</v>
      </c>
      <c r="P21" s="100">
        <v>0</v>
      </c>
      <c r="Q21" s="100">
        <v>8.1122208411680621E-2</v>
      </c>
    </row>
    <row r="22" spans="1:17" ht="12" customHeight="1" x14ac:dyDescent="0.25">
      <c r="A22" s="88" t="s">
        <v>99</v>
      </c>
      <c r="B22" s="100"/>
      <c r="C22" s="100">
        <v>0.15142277240069596</v>
      </c>
      <c r="D22" s="100">
        <v>0.14519102673138984</v>
      </c>
      <c r="E22" s="100">
        <v>0.22828992322096614</v>
      </c>
      <c r="F22" s="100">
        <v>0.13637817380992062</v>
      </c>
      <c r="G22" s="100">
        <v>1.9689693582313827E-2</v>
      </c>
      <c r="H22" s="100">
        <v>0.1375933719330652</v>
      </c>
      <c r="I22" s="100">
        <v>5.6272882987585891E-2</v>
      </c>
      <c r="J22" s="100">
        <v>0.35755633883767862</v>
      </c>
      <c r="K22" s="100">
        <v>0.51883951112886806</v>
      </c>
      <c r="L22" s="100">
        <v>0.23206283828196195</v>
      </c>
      <c r="M22" s="100">
        <v>0.17267392079247593</v>
      </c>
      <c r="N22" s="100">
        <v>0.16852725348210498</v>
      </c>
      <c r="O22" s="100">
        <v>4.5715106829019803E-2</v>
      </c>
      <c r="P22" s="100">
        <v>9.1379874720090043E-2</v>
      </c>
      <c r="Q22" s="100">
        <v>5.5554574406955735E-2</v>
      </c>
    </row>
    <row r="23" spans="1:17" ht="12" customHeight="1" x14ac:dyDescent="0.25">
      <c r="A23" s="88" t="s">
        <v>98</v>
      </c>
      <c r="B23" s="100"/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1.0022621648567145</v>
      </c>
      <c r="D29" s="101">
        <f t="shared" si="4"/>
        <v>0.90691214045156721</v>
      </c>
      <c r="E29" s="101">
        <f t="shared" si="4"/>
        <v>1.4740207634172289</v>
      </c>
      <c r="F29" s="101">
        <f t="shared" si="4"/>
        <v>0</v>
      </c>
      <c r="G29" s="101">
        <f t="shared" si="4"/>
        <v>0</v>
      </c>
      <c r="H29" s="101">
        <f t="shared" si="4"/>
        <v>0</v>
      </c>
      <c r="I29" s="101">
        <f t="shared" si="4"/>
        <v>0.83496764973920778</v>
      </c>
      <c r="J29" s="101">
        <f t="shared" si="4"/>
        <v>0.97374752566742129</v>
      </c>
      <c r="K29" s="101">
        <f t="shared" si="4"/>
        <v>0.89229323332451371</v>
      </c>
      <c r="L29" s="101">
        <f t="shared" si="4"/>
        <v>1.3110689235675561</v>
      </c>
      <c r="M29" s="101">
        <f t="shared" si="4"/>
        <v>2.4145475972570716</v>
      </c>
      <c r="N29" s="101">
        <f t="shared" si="4"/>
        <v>1.7304893399728005</v>
      </c>
      <c r="O29" s="101">
        <f t="shared" si="4"/>
        <v>0</v>
      </c>
      <c r="P29" s="101">
        <f t="shared" si="4"/>
        <v>0</v>
      </c>
      <c r="Q29" s="101">
        <f t="shared" si="4"/>
        <v>1.9863685368791102</v>
      </c>
    </row>
    <row r="30" spans="1:17" s="28" customFormat="1" ht="12" customHeight="1" x14ac:dyDescent="0.25">
      <c r="A30" s="88" t="s">
        <v>66</v>
      </c>
      <c r="B30" s="100"/>
      <c r="C30" s="100">
        <v>1.0022621648567145</v>
      </c>
      <c r="D30" s="100">
        <v>0.90691214045156721</v>
      </c>
      <c r="E30" s="100">
        <v>1.4740207634172289</v>
      </c>
      <c r="F30" s="100">
        <v>0</v>
      </c>
      <c r="G30" s="100">
        <v>0</v>
      </c>
      <c r="H30" s="100">
        <v>0</v>
      </c>
      <c r="I30" s="100">
        <v>0.83496764973920778</v>
      </c>
      <c r="J30" s="100">
        <v>0.97374752566742129</v>
      </c>
      <c r="K30" s="100">
        <v>0.89229323332451371</v>
      </c>
      <c r="L30" s="100">
        <v>1.3110689235675561</v>
      </c>
      <c r="M30" s="100">
        <v>2.4145475972570716</v>
      </c>
      <c r="N30" s="100">
        <v>1.7304893399728005</v>
      </c>
      <c r="O30" s="100">
        <v>0</v>
      </c>
      <c r="P30" s="100">
        <v>0</v>
      </c>
      <c r="Q30" s="100">
        <v>1.9863685368791102</v>
      </c>
    </row>
    <row r="31" spans="1:17" ht="12" customHeight="1" x14ac:dyDescent="0.25">
      <c r="A31" s="88" t="s">
        <v>98</v>
      </c>
      <c r="B31" s="100"/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47260.064525134956</v>
      </c>
      <c r="D3" s="106">
        <f>IF(SER_hh_fec_in!D3=0,0,1000000/0.086*SER_hh_fec_in!D3/SER_hh_num_in!D3)</f>
        <v>55765.541383813397</v>
      </c>
      <c r="E3" s="106">
        <f>IF(SER_hh_fec_in!E3=0,0,1000000/0.086*SER_hh_fec_in!E3/SER_hh_num_in!E3)</f>
        <v>58137.765717671267</v>
      </c>
      <c r="F3" s="106">
        <f>IF(SER_hh_fec_in!F3=0,0,1000000/0.086*SER_hh_fec_in!F3/SER_hh_num_in!F3)</f>
        <v>55819.684787538259</v>
      </c>
      <c r="G3" s="106">
        <f>IF(SER_hh_fec_in!G3=0,0,1000000/0.086*SER_hh_fec_in!G3/SER_hh_num_in!G3)</f>
        <v>50519.660871462547</v>
      </c>
      <c r="H3" s="106">
        <f>IF(SER_hh_fec_in!H3=0,0,1000000/0.086*SER_hh_fec_in!H3/SER_hh_num_in!H3)</f>
        <v>72104.480977961459</v>
      </c>
      <c r="I3" s="106">
        <f>IF(SER_hh_fec_in!I3=0,0,1000000/0.086*SER_hh_fec_in!I3/SER_hh_num_in!I3)</f>
        <v>58918.689390136075</v>
      </c>
      <c r="J3" s="106">
        <f>IF(SER_hh_fec_in!J3=0,0,1000000/0.086*SER_hh_fec_in!J3/SER_hh_num_in!J3)</f>
        <v>63060.211901899282</v>
      </c>
      <c r="K3" s="106">
        <f>IF(SER_hh_fec_in!K3=0,0,1000000/0.086*SER_hh_fec_in!K3/SER_hh_num_in!K3)</f>
        <v>63624.392528782686</v>
      </c>
      <c r="L3" s="106">
        <f>IF(SER_hh_fec_in!L3=0,0,1000000/0.086*SER_hh_fec_in!L3/SER_hh_num_in!L3)</f>
        <v>66067.574810873601</v>
      </c>
      <c r="M3" s="106">
        <f>IF(SER_hh_fec_in!M3=0,0,1000000/0.086*SER_hh_fec_in!M3/SER_hh_num_in!M3)</f>
        <v>51771.570687224186</v>
      </c>
      <c r="N3" s="106">
        <f>IF(SER_hh_fec_in!N3=0,0,1000000/0.086*SER_hh_fec_in!N3/SER_hh_num_in!N3)</f>
        <v>41264.148505879275</v>
      </c>
      <c r="O3" s="106">
        <f>IF(SER_hh_fec_in!O3=0,0,1000000/0.086*SER_hh_fec_in!O3/SER_hh_num_in!O3)</f>
        <v>34224.550600259099</v>
      </c>
      <c r="P3" s="106">
        <f>IF(SER_hh_fec_in!P3=0,0,1000000/0.086*SER_hh_fec_in!P3/SER_hh_num_in!P3)</f>
        <v>38595.216873135374</v>
      </c>
      <c r="Q3" s="106">
        <f>IF(SER_hh_fec_in!Q3=0,0,1000000/0.086*SER_hh_fec_in!Q3/SER_hh_num_in!Q3)</f>
        <v>51022.1974025155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17679.683290432189</v>
      </c>
      <c r="D4" s="101">
        <f>IF(SER_hh_fec_in!D4=0,0,1000000/0.086*SER_hh_fec_in!D4/SER_hh_num_in!D4)</f>
        <v>19561.889040424052</v>
      </c>
      <c r="E4" s="101">
        <f>IF(SER_hh_fec_in!E4=0,0,1000000/0.086*SER_hh_fec_in!E4/SER_hh_num_in!E4)</f>
        <v>21392.92011905148</v>
      </c>
      <c r="F4" s="101">
        <f>IF(SER_hh_fec_in!F4=0,0,1000000/0.086*SER_hh_fec_in!F4/SER_hh_num_in!F4)</f>
        <v>20614.231869625033</v>
      </c>
      <c r="G4" s="101">
        <f>IF(SER_hh_fec_in!G4=0,0,1000000/0.086*SER_hh_fec_in!G4/SER_hh_num_in!G4)</f>
        <v>24663.497514553645</v>
      </c>
      <c r="H4" s="101">
        <f>IF(SER_hh_fec_in!H4=0,0,1000000/0.086*SER_hh_fec_in!H4/SER_hh_num_in!H4)</f>
        <v>29734.149626158382</v>
      </c>
      <c r="I4" s="101">
        <f>IF(SER_hh_fec_in!I4=0,0,1000000/0.086*SER_hh_fec_in!I4/SER_hh_num_in!I4)</f>
        <v>31551.737009111941</v>
      </c>
      <c r="J4" s="101">
        <f>IF(SER_hh_fec_in!J4=0,0,1000000/0.086*SER_hh_fec_in!J4/SER_hh_num_in!J4)</f>
        <v>40805.596994838306</v>
      </c>
      <c r="K4" s="101">
        <f>IF(SER_hh_fec_in!K4=0,0,1000000/0.086*SER_hh_fec_in!K4/SER_hh_num_in!K4)</f>
        <v>32630.180069428658</v>
      </c>
      <c r="L4" s="101">
        <f>IF(SER_hh_fec_in!L4=0,0,1000000/0.086*SER_hh_fec_in!L4/SER_hh_num_in!L4)</f>
        <v>41407.813199216514</v>
      </c>
      <c r="M4" s="101">
        <f>IF(SER_hh_fec_in!M4=0,0,1000000/0.086*SER_hh_fec_in!M4/SER_hh_num_in!M4)</f>
        <v>27680.54338519687</v>
      </c>
      <c r="N4" s="101">
        <f>IF(SER_hh_fec_in!N4=0,0,1000000/0.086*SER_hh_fec_in!N4/SER_hh_num_in!N4)</f>
        <v>19998.544927479907</v>
      </c>
      <c r="O4" s="101">
        <f>IF(SER_hh_fec_in!O4=0,0,1000000/0.086*SER_hh_fec_in!O4/SER_hh_num_in!O4)</f>
        <v>13814.947978772518</v>
      </c>
      <c r="P4" s="101">
        <f>IF(SER_hh_fec_in!P4=0,0,1000000/0.086*SER_hh_fec_in!P4/SER_hh_num_in!P4)</f>
        <v>17342.315283451495</v>
      </c>
      <c r="Q4" s="101">
        <f>IF(SER_hh_fec_in!Q4=0,0,1000000/0.086*SER_hh_fec_in!Q4/SER_hh_num_in!Q4)</f>
        <v>14646.869460768234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0</v>
      </c>
      <c r="D7" s="100">
        <f>IF(SER_hh_fec_in!D7=0,0,1000000/0.086*SER_hh_fec_in!D7/SER_hh_num_in!D7)</f>
        <v>0</v>
      </c>
      <c r="E7" s="100">
        <f>IF(SER_hh_fec_in!E7=0,0,1000000/0.086*SER_hh_fec_in!E7/SER_hh_num_in!E7)</f>
        <v>23488.018627618916</v>
      </c>
      <c r="F7" s="100">
        <f>IF(SER_hh_fec_in!F7=0,0,1000000/0.086*SER_hh_fec_in!F7/SER_hh_num_in!F7)</f>
        <v>23621.00385192176</v>
      </c>
      <c r="G7" s="100">
        <f>IF(SER_hh_fec_in!G7=0,0,1000000/0.086*SER_hh_fec_in!G7/SER_hh_num_in!G7)</f>
        <v>0</v>
      </c>
      <c r="H7" s="100">
        <f>IF(SER_hh_fec_in!H7=0,0,1000000/0.086*SER_hh_fec_in!H7/SER_hh_num_in!H7)</f>
        <v>32317.647412223458</v>
      </c>
      <c r="I7" s="100">
        <f>IF(SER_hh_fec_in!I7=0,0,1000000/0.086*SER_hh_fec_in!I7/SER_hh_num_in!I7)</f>
        <v>33863.065459079517</v>
      </c>
      <c r="J7" s="100">
        <f>IF(SER_hh_fec_in!J7=0,0,1000000/0.086*SER_hh_fec_in!J7/SER_hh_num_in!J7)</f>
        <v>41723.872072834361</v>
      </c>
      <c r="K7" s="100">
        <f>IF(SER_hh_fec_in!K7=0,0,1000000/0.086*SER_hh_fec_in!K7/SER_hh_num_in!K7)</f>
        <v>0</v>
      </c>
      <c r="L7" s="100">
        <f>IF(SER_hh_fec_in!L7=0,0,1000000/0.086*SER_hh_fec_in!L7/SER_hh_num_in!L7)</f>
        <v>44600.021591805649</v>
      </c>
      <c r="M7" s="100">
        <f>IF(SER_hh_fec_in!M7=0,0,1000000/0.086*SER_hh_fec_in!M7/SER_hh_num_in!M7)</f>
        <v>39445.014702153101</v>
      </c>
      <c r="N7" s="100">
        <f>IF(SER_hh_fec_in!N7=0,0,1000000/0.086*SER_hh_fec_in!N7/SER_hh_num_in!N7)</f>
        <v>29376.354693999539</v>
      </c>
      <c r="O7" s="100">
        <f>IF(SER_hh_fec_in!O7=0,0,1000000/0.086*SER_hh_fec_in!O7/SER_hh_num_in!O7)</f>
        <v>18069.350392400702</v>
      </c>
      <c r="P7" s="100">
        <f>IF(SER_hh_fec_in!P7=0,0,1000000/0.086*SER_hh_fec_in!P7/SER_hh_num_in!P7)</f>
        <v>0</v>
      </c>
      <c r="Q7" s="100">
        <f>IF(SER_hh_fec_in!Q7=0,0,1000000/0.086*SER_hh_fec_in!Q7/SER_hh_num_in!Q7)</f>
        <v>0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0</v>
      </c>
      <c r="D9" s="100">
        <f>IF(SER_hh_fec_in!D9=0,0,1000000/0.086*SER_hh_fec_in!D9/SER_hh_num_in!D9)</f>
        <v>0</v>
      </c>
      <c r="E9" s="100">
        <f>IF(SER_hh_fec_in!E9=0,0,1000000/0.086*SER_hh_fec_in!E9/SER_hh_num_in!E9)</f>
        <v>0</v>
      </c>
      <c r="F9" s="100">
        <f>IF(SER_hh_fec_in!F9=0,0,1000000/0.086*SER_hh_fec_in!F9/SER_hh_num_in!F9)</f>
        <v>0</v>
      </c>
      <c r="G9" s="100">
        <f>IF(SER_hh_fec_in!G9=0,0,1000000/0.086*SER_hh_fec_in!G9/SER_hh_num_in!G9)</f>
        <v>0</v>
      </c>
      <c r="H9" s="100">
        <f>IF(SER_hh_fec_in!H9=0,0,1000000/0.086*SER_hh_fec_in!H9/SER_hh_num_in!H9)</f>
        <v>0</v>
      </c>
      <c r="I9" s="100">
        <f>IF(SER_hh_fec_in!I9=0,0,1000000/0.086*SER_hh_fec_in!I9/SER_hh_num_in!I9)</f>
        <v>0</v>
      </c>
      <c r="J9" s="100">
        <f>IF(SER_hh_fec_in!J9=0,0,1000000/0.086*SER_hh_fec_in!J9/SER_hh_num_in!J9)</f>
        <v>0</v>
      </c>
      <c r="K9" s="100">
        <f>IF(SER_hh_fec_in!K9=0,0,1000000/0.086*SER_hh_fec_in!K9/SER_hh_num_in!K9)</f>
        <v>45157.576878795953</v>
      </c>
      <c r="L9" s="100">
        <f>IF(SER_hh_fec_in!L9=0,0,1000000/0.086*SER_hh_fec_in!L9/SER_hh_num_in!L9)</f>
        <v>42259.630787751194</v>
      </c>
      <c r="M9" s="100">
        <f>IF(SER_hh_fec_in!M9=0,0,1000000/0.086*SER_hh_fec_in!M9/SER_hh_num_in!M9)</f>
        <v>37584.169147710374</v>
      </c>
      <c r="N9" s="100">
        <f>IF(SER_hh_fec_in!N9=0,0,1000000/0.086*SER_hh_fec_in!N9/SER_hh_num_in!N9)</f>
        <v>28301.92287874574</v>
      </c>
      <c r="O9" s="100">
        <f>IF(SER_hh_fec_in!O9=0,0,1000000/0.086*SER_hh_fec_in!O9/SER_hh_num_in!O9)</f>
        <v>17487.287074654221</v>
      </c>
      <c r="P9" s="100">
        <f>IF(SER_hh_fec_in!P9=0,0,1000000/0.086*SER_hh_fec_in!P9/SER_hh_num_in!P9)</f>
        <v>0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0</v>
      </c>
      <c r="D10" s="100">
        <f>IF(SER_hh_fec_in!D10=0,0,1000000/0.086*SER_hh_fec_in!D10/SER_hh_num_in!D10)</f>
        <v>0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0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45995.368943435074</v>
      </c>
      <c r="J10" s="100">
        <f>IF(SER_hh_fec_in!J10=0,0,1000000/0.086*SER_hh_fec_in!J10/SER_hh_num_in!J10)</f>
        <v>57630.104010484458</v>
      </c>
      <c r="K10" s="100">
        <f>IF(SER_hh_fec_in!K10=0,0,1000000/0.086*SER_hh_fec_in!K10/SER_hh_num_in!K10)</f>
        <v>54489.582194702627</v>
      </c>
      <c r="L10" s="100">
        <f>IF(SER_hh_fec_in!L10=0,0,1000000/0.086*SER_hh_fec_in!L10/SER_hh_num_in!L10)</f>
        <v>47969.69357881655</v>
      </c>
      <c r="M10" s="100">
        <f>IF(SER_hh_fec_in!M10=0,0,1000000/0.086*SER_hh_fec_in!M10/SER_hh_num_in!M10)</f>
        <v>40640.712008579416</v>
      </c>
      <c r="N10" s="100">
        <f>IF(SER_hh_fec_in!N10=0,0,1000000/0.086*SER_hh_fec_in!N10/SER_hh_num_in!N10)</f>
        <v>35653.493042020797</v>
      </c>
      <c r="O10" s="100">
        <f>IF(SER_hh_fec_in!O10=0,0,1000000/0.086*SER_hh_fec_in!O10/SER_hh_num_in!O10)</f>
        <v>21809.63673641596</v>
      </c>
      <c r="P10" s="100">
        <f>IF(SER_hh_fec_in!P10=0,0,1000000/0.086*SER_hh_fec_in!P10/SER_hh_num_in!P10)</f>
        <v>0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0</v>
      </c>
      <c r="D12" s="100">
        <f>IF(SER_hh_fec_in!D12=0,0,1000000/0.086*SER_hh_fec_in!D12/SER_hh_num_in!D12)</f>
        <v>0</v>
      </c>
      <c r="E12" s="100">
        <f>IF(SER_hh_fec_in!E12=0,0,1000000/0.086*SER_hh_fec_in!E12/SER_hh_num_in!E12)</f>
        <v>0</v>
      </c>
      <c r="F12" s="100">
        <f>IF(SER_hh_fec_in!F12=0,0,1000000/0.086*SER_hh_fec_in!F12/SER_hh_num_in!F12)</f>
        <v>0</v>
      </c>
      <c r="G12" s="100">
        <f>IF(SER_hh_fec_in!G12=0,0,1000000/0.086*SER_hh_fec_in!G12/SER_hh_num_in!G12)</f>
        <v>0</v>
      </c>
      <c r="H12" s="100">
        <f>IF(SER_hh_fec_in!H12=0,0,1000000/0.086*SER_hh_fec_in!H12/SER_hh_num_in!H12)</f>
        <v>0</v>
      </c>
      <c r="I12" s="100">
        <f>IF(SER_hh_fec_in!I12=0,0,1000000/0.086*SER_hh_fec_in!I12/SER_hh_num_in!I12)</f>
        <v>0</v>
      </c>
      <c r="J12" s="100">
        <f>IF(SER_hh_fec_in!J12=0,0,1000000/0.086*SER_hh_fec_in!J12/SER_hh_num_in!J12)</f>
        <v>0</v>
      </c>
      <c r="K12" s="100">
        <f>IF(SER_hh_fec_in!K12=0,0,1000000/0.086*SER_hh_fec_in!K12/SER_hh_num_in!K12)</f>
        <v>0</v>
      </c>
      <c r="L12" s="100">
        <f>IF(SER_hh_fec_in!L12=0,0,1000000/0.086*SER_hh_fec_in!L12/SER_hh_num_in!L12)</f>
        <v>0</v>
      </c>
      <c r="M12" s="100">
        <f>IF(SER_hh_fec_in!M12=0,0,1000000/0.086*SER_hh_fec_in!M12/SER_hh_num_in!M12)</f>
        <v>0</v>
      </c>
      <c r="N12" s="100">
        <f>IF(SER_hh_fec_in!N12=0,0,1000000/0.086*SER_hh_fec_in!N12/SER_hh_num_in!N12)</f>
        <v>0</v>
      </c>
      <c r="O12" s="100">
        <f>IF(SER_hh_fec_in!O12=0,0,1000000/0.086*SER_hh_fec_in!O12/SER_hh_num_in!O12)</f>
        <v>0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11213.154121936754</v>
      </c>
      <c r="D13" s="100">
        <f>IF(SER_hh_fec_in!D13=0,0,1000000/0.086*SER_hh_fec_in!D13/SER_hh_num_in!D13)</f>
        <v>12653.783041466269</v>
      </c>
      <c r="E13" s="100">
        <f>IF(SER_hh_fec_in!E13=0,0,1000000/0.086*SER_hh_fec_in!E13/SER_hh_num_in!E13)</f>
        <v>13684.706163629869</v>
      </c>
      <c r="F13" s="100">
        <f>IF(SER_hh_fec_in!F13=0,0,1000000/0.086*SER_hh_fec_in!F13/SER_hh_num_in!F13)</f>
        <v>13758.125639694814</v>
      </c>
      <c r="G13" s="100">
        <f>IF(SER_hh_fec_in!G13=0,0,1000000/0.086*SER_hh_fec_in!G13/SER_hh_num_in!G13)</f>
        <v>16506.672754970645</v>
      </c>
      <c r="H13" s="100">
        <f>IF(SER_hh_fec_in!H13=0,0,1000000/0.086*SER_hh_fec_in!H13/SER_hh_num_in!H13)</f>
        <v>18124.805878946147</v>
      </c>
      <c r="I13" s="100">
        <f>IF(SER_hh_fec_in!I13=0,0,1000000/0.086*SER_hh_fec_in!I13/SER_hh_num_in!I13)</f>
        <v>19163.838557165622</v>
      </c>
      <c r="J13" s="100">
        <f>IF(SER_hh_fec_in!J13=0,0,1000000/0.086*SER_hh_fec_in!J13/SER_hh_num_in!J13)</f>
        <v>22762.686887012605</v>
      </c>
      <c r="K13" s="100">
        <f>IF(SER_hh_fec_in!K13=0,0,1000000/0.086*SER_hh_fec_in!K13/SER_hh_num_in!K13)</f>
        <v>22035.513374297734</v>
      </c>
      <c r="L13" s="100">
        <f>IF(SER_hh_fec_in!L13=0,0,1000000/0.086*SER_hh_fec_in!L13/SER_hh_num_in!L13)</f>
        <v>18696.37273116118</v>
      </c>
      <c r="M13" s="100">
        <f>IF(SER_hh_fec_in!M13=0,0,1000000/0.086*SER_hh_fec_in!M13/SER_hh_num_in!M13)</f>
        <v>14535.157849282672</v>
      </c>
      <c r="N13" s="100">
        <f>IF(SER_hh_fec_in!N13=0,0,1000000/0.086*SER_hh_fec_in!N13/SER_hh_num_in!N13)</f>
        <v>10826.32055510409</v>
      </c>
      <c r="O13" s="100">
        <f>IF(SER_hh_fec_in!O13=0,0,1000000/0.086*SER_hh_fec_in!O13/SER_hh_num_in!O13)</f>
        <v>6691.8869163187946</v>
      </c>
      <c r="P13" s="100">
        <f>IF(SER_hh_fec_in!P13=0,0,1000000/0.086*SER_hh_fec_in!P13/SER_hh_num_in!P13)</f>
        <v>0</v>
      </c>
      <c r="Q13" s="100">
        <f>IF(SER_hh_fec_in!Q13=0,0,1000000/0.086*SER_hh_fec_in!Q13/SER_hh_num_in!Q13)</f>
        <v>9087.5203025649062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17915.493921709767</v>
      </c>
      <c r="D14" s="22">
        <f>IF(SER_hh_fec_in!D14=0,0,1000000/0.086*SER_hh_fec_in!D14/SER_hh_num_in!D14)</f>
        <v>20203.891571020922</v>
      </c>
      <c r="E14" s="22">
        <f>IF(SER_hh_fec_in!E14=0,0,1000000/0.086*SER_hh_fec_in!E14/SER_hh_num_in!E14)</f>
        <v>21775.69082979712</v>
      </c>
      <c r="F14" s="22">
        <f>IF(SER_hh_fec_in!F14=0,0,1000000/0.086*SER_hh_fec_in!F14/SER_hh_num_in!F14)</f>
        <v>21864.434548403071</v>
      </c>
      <c r="G14" s="22">
        <f>IF(SER_hh_fec_in!G14=0,0,1000000/0.086*SER_hh_fec_in!G14/SER_hh_num_in!G14)</f>
        <v>26231.513225476447</v>
      </c>
      <c r="H14" s="22">
        <f>IF(SER_hh_fec_in!H14=0,0,1000000/0.086*SER_hh_fec_in!H14/SER_hh_num_in!H14)</f>
        <v>28525.711994381974</v>
      </c>
      <c r="I14" s="22">
        <f>IF(SER_hh_fec_in!I14=0,0,1000000/0.086*SER_hh_fec_in!I14/SER_hh_num_in!I14)</f>
        <v>30356.099541006755</v>
      </c>
      <c r="J14" s="22">
        <f>IF(SER_hh_fec_in!J14=0,0,1000000/0.086*SER_hh_fec_in!J14/SER_hh_num_in!J14)</f>
        <v>0</v>
      </c>
      <c r="K14" s="22">
        <f>IF(SER_hh_fec_in!K14=0,0,1000000/0.086*SER_hh_fec_in!K14/SER_hh_num_in!K14)</f>
        <v>34157.345382642525</v>
      </c>
      <c r="L14" s="22">
        <f>IF(SER_hh_fec_in!L14=0,0,1000000/0.086*SER_hh_fec_in!L14/SER_hh_num_in!L14)</f>
        <v>36308.906905602555</v>
      </c>
      <c r="M14" s="22">
        <f>IF(SER_hh_fec_in!M14=0,0,1000000/0.086*SER_hh_fec_in!M14/SER_hh_num_in!M14)</f>
        <v>32278.358031977819</v>
      </c>
      <c r="N14" s="22">
        <f>IF(SER_hh_fec_in!N14=0,0,1000000/0.086*SER_hh_fec_in!N14/SER_hh_num_in!N14)</f>
        <v>0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17342.315283451495</v>
      </c>
      <c r="Q14" s="22">
        <f>IF(SER_hh_fec_in!Q14=0,0,1000000/0.086*SER_hh_fec_in!Q14/SER_hh_num_in!Q14)</f>
        <v>21321.256489661515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0</v>
      </c>
      <c r="D15" s="104">
        <f>IF(SER_hh_fec_in!D15=0,0,1000000/0.086*SER_hh_fec_in!D15/SER_hh_num_in!D15)</f>
        <v>0</v>
      </c>
      <c r="E15" s="104">
        <f>IF(SER_hh_fec_in!E15=0,0,1000000/0.086*SER_hh_fec_in!E15/SER_hh_num_in!E15)</f>
        <v>236.86272705004328</v>
      </c>
      <c r="F15" s="104">
        <f>IF(SER_hh_fec_in!F15=0,0,1000000/0.086*SER_hh_fec_in!F15/SER_hh_num_in!F15)</f>
        <v>238.87358689081677</v>
      </c>
      <c r="G15" s="104">
        <f>IF(SER_hh_fec_in!G15=0,0,1000000/0.086*SER_hh_fec_in!G15/SER_hh_num_in!G15)</f>
        <v>0</v>
      </c>
      <c r="H15" s="104">
        <f>IF(SER_hh_fec_in!H15=0,0,1000000/0.086*SER_hh_fec_in!H15/SER_hh_num_in!H15)</f>
        <v>341.94042631652098</v>
      </c>
      <c r="I15" s="104">
        <f>IF(SER_hh_fec_in!I15=0,0,1000000/0.086*SER_hh_fec_in!I15/SER_hh_num_in!I15)</f>
        <v>364.75730911630859</v>
      </c>
      <c r="J15" s="104">
        <f>IF(SER_hh_fec_in!J15=0,0,1000000/0.086*SER_hh_fec_in!J15/SER_hh_num_in!J15)</f>
        <v>472.55659325165931</v>
      </c>
      <c r="K15" s="104">
        <f>IF(SER_hh_fec_in!K15=0,0,1000000/0.086*SER_hh_fec_in!K15/SER_hh_num_in!K15)</f>
        <v>875.39522119638559</v>
      </c>
      <c r="L15" s="104">
        <f>IF(SER_hh_fec_in!L15=0,0,1000000/0.086*SER_hh_fec_in!L15/SER_hh_num_in!L15)</f>
        <v>518.45948817568899</v>
      </c>
      <c r="M15" s="104">
        <f>IF(SER_hh_fec_in!M15=0,0,1000000/0.086*SER_hh_fec_in!M15/SER_hh_num_in!M15)</f>
        <v>459.768453161016</v>
      </c>
      <c r="N15" s="104">
        <f>IF(SER_hh_fec_in!N15=0,0,1000000/0.086*SER_hh_fec_in!N15/SER_hh_num_in!N15)</f>
        <v>344.58037490008803</v>
      </c>
      <c r="O15" s="104">
        <f>IF(SER_hh_fec_in!O15=0,0,1000000/0.086*SER_hh_fec_in!O15/SER_hh_num_in!O15)</f>
        <v>214.92093715429417</v>
      </c>
      <c r="P15" s="104">
        <f>IF(SER_hh_fec_in!P15=0,0,1000000/0.086*SER_hh_fec_in!P15/SER_hh_num_in!P15)</f>
        <v>0</v>
      </c>
      <c r="Q15" s="104">
        <f>IF(SER_hh_fec_in!Q15=0,0,1000000/0.086*SER_hh_fec_in!Q15/SER_hh_num_in!Q15)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17248.83108941876</v>
      </c>
      <c r="D16" s="101">
        <f>IF(SER_hh_fec_in!D16=0,0,1000000/0.086*SER_hh_fec_in!D16/SER_hh_num_in!D16)</f>
        <v>17229.915793998811</v>
      </c>
      <c r="E16" s="101">
        <f>IF(SER_hh_fec_in!E16=0,0,1000000/0.086*SER_hh_fec_in!E16/SER_hh_num_in!E16)</f>
        <v>17235.433861634279</v>
      </c>
      <c r="F16" s="101">
        <f>IF(SER_hh_fec_in!F16=0,0,1000000/0.086*SER_hh_fec_in!F16/SER_hh_num_in!F16)</f>
        <v>17280.591627992817</v>
      </c>
      <c r="G16" s="101">
        <f>IF(SER_hh_fec_in!G16=0,0,1000000/0.086*SER_hh_fec_in!G16/SER_hh_num_in!G16)</f>
        <v>17303.511691906904</v>
      </c>
      <c r="H16" s="101">
        <f>IF(SER_hh_fec_in!H16=0,0,1000000/0.086*SER_hh_fec_in!H16/SER_hh_num_in!H16)</f>
        <v>17449.055674231982</v>
      </c>
      <c r="I16" s="101">
        <f>IF(SER_hh_fec_in!I16=0,0,1000000/0.086*SER_hh_fec_in!I16/SER_hh_num_in!I16)</f>
        <v>17556.689463018593</v>
      </c>
      <c r="J16" s="101">
        <f>IF(SER_hh_fec_in!J16=0,0,1000000/0.086*SER_hh_fec_in!J16/SER_hh_num_in!J16)</f>
        <v>17857.747616276847</v>
      </c>
      <c r="K16" s="101">
        <f>IF(SER_hh_fec_in!K16=0,0,1000000/0.086*SER_hh_fec_in!K16/SER_hh_num_in!K16)</f>
        <v>17918.287432833331</v>
      </c>
      <c r="L16" s="101">
        <f>IF(SER_hh_fec_in!L16=0,0,1000000/0.086*SER_hh_fec_in!L16/SER_hh_num_in!L16)</f>
        <v>18182.093359477192</v>
      </c>
      <c r="M16" s="101">
        <f>IF(SER_hh_fec_in!M16=0,0,1000000/0.086*SER_hh_fec_in!M16/SER_hh_num_in!M16)</f>
        <v>18154.199220205388</v>
      </c>
      <c r="N16" s="101">
        <f>IF(SER_hh_fec_in!N16=0,0,1000000/0.086*SER_hh_fec_in!N16/SER_hh_num_in!N16)</f>
        <v>18146.828846966979</v>
      </c>
      <c r="O16" s="101">
        <f>IF(SER_hh_fec_in!O16=0,0,1000000/0.086*SER_hh_fec_in!O16/SER_hh_num_in!O16)</f>
        <v>17904.451475206388</v>
      </c>
      <c r="P16" s="101">
        <f>IF(SER_hh_fec_in!P16=0,0,1000000/0.086*SER_hh_fec_in!P16/SER_hh_num_in!P16)</f>
        <v>18030.389303542786</v>
      </c>
      <c r="Q16" s="101">
        <f>IF(SER_hh_fec_in!Q16=0,0,1000000/0.086*SER_hh_fec_in!Q16/SER_hh_num_in!Q16)</f>
        <v>19603.586489209003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0</v>
      </c>
      <c r="G17" s="103">
        <f>IF(SER_hh_fec_in!G17=0,0,1000000/0.086*SER_hh_fec_in!G17/SER_hh_num_in!G17)</f>
        <v>0</v>
      </c>
      <c r="H17" s="103">
        <f>IF(SER_hh_fec_in!H17=0,0,1000000/0.086*SER_hh_fec_in!H17/SER_hh_num_in!H17)</f>
        <v>0</v>
      </c>
      <c r="I17" s="103">
        <f>IF(SER_hh_fec_in!I17=0,0,1000000/0.086*SER_hh_fec_in!I17/SER_hh_num_in!I17)</f>
        <v>0</v>
      </c>
      <c r="J17" s="103">
        <f>IF(SER_hh_fec_in!J17=0,0,1000000/0.086*SER_hh_fec_in!J17/SER_hh_num_in!J17)</f>
        <v>0</v>
      </c>
      <c r="K17" s="103">
        <f>IF(SER_hh_fec_in!K17=0,0,1000000/0.086*SER_hh_fec_in!K17/SER_hh_num_in!K17)</f>
        <v>0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0</v>
      </c>
      <c r="N17" s="103">
        <f>IF(SER_hh_fec_in!N17=0,0,1000000/0.086*SER_hh_fec_in!N17/SER_hh_num_in!N17)</f>
        <v>0</v>
      </c>
      <c r="O17" s="103">
        <f>IF(SER_hh_fec_in!O17=0,0,1000000/0.086*SER_hh_fec_in!O17/SER_hh_num_in!O17)</f>
        <v>0</v>
      </c>
      <c r="P17" s="103">
        <f>IF(SER_hh_fec_in!P17=0,0,1000000/0.086*SER_hh_fec_in!P17/SER_hh_num_in!P17)</f>
        <v>0</v>
      </c>
      <c r="Q17" s="103">
        <f>IF(SER_hh_fec_in!Q17=0,0,1000000/0.086*SER_hh_fec_in!Q17/SER_hh_num_in!Q17)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17248.83108941876</v>
      </c>
      <c r="D18" s="103">
        <f>IF(SER_hh_fec_in!D18=0,0,1000000/0.086*SER_hh_fec_in!D18/SER_hh_num_in!D18)</f>
        <v>17229.915793998811</v>
      </c>
      <c r="E18" s="103">
        <f>IF(SER_hh_fec_in!E18=0,0,1000000/0.086*SER_hh_fec_in!E18/SER_hh_num_in!E18)</f>
        <v>17235.433861634279</v>
      </c>
      <c r="F18" s="103">
        <f>IF(SER_hh_fec_in!F18=0,0,1000000/0.086*SER_hh_fec_in!F18/SER_hh_num_in!F18)</f>
        <v>17280.591627992817</v>
      </c>
      <c r="G18" s="103">
        <f>IF(SER_hh_fec_in!G18=0,0,1000000/0.086*SER_hh_fec_in!G18/SER_hh_num_in!G18)</f>
        <v>17303.511691906904</v>
      </c>
      <c r="H18" s="103">
        <f>IF(SER_hh_fec_in!H18=0,0,1000000/0.086*SER_hh_fec_in!H18/SER_hh_num_in!H18)</f>
        <v>17449.055674231982</v>
      </c>
      <c r="I18" s="103">
        <f>IF(SER_hh_fec_in!I18=0,0,1000000/0.086*SER_hh_fec_in!I18/SER_hh_num_in!I18)</f>
        <v>17556.689463018593</v>
      </c>
      <c r="J18" s="103">
        <f>IF(SER_hh_fec_in!J18=0,0,1000000/0.086*SER_hh_fec_in!J18/SER_hh_num_in!J18)</f>
        <v>17857.747616276847</v>
      </c>
      <c r="K18" s="103">
        <f>IF(SER_hh_fec_in!K18=0,0,1000000/0.086*SER_hh_fec_in!K18/SER_hh_num_in!K18)</f>
        <v>17918.287432833331</v>
      </c>
      <c r="L18" s="103">
        <f>IF(SER_hh_fec_in!L18=0,0,1000000/0.086*SER_hh_fec_in!L18/SER_hh_num_in!L18)</f>
        <v>18182.093359477192</v>
      </c>
      <c r="M18" s="103">
        <f>IF(SER_hh_fec_in!M18=0,0,1000000/0.086*SER_hh_fec_in!M18/SER_hh_num_in!M18)</f>
        <v>18154.199220205388</v>
      </c>
      <c r="N18" s="103">
        <f>IF(SER_hh_fec_in!N18=0,0,1000000/0.086*SER_hh_fec_in!N18/SER_hh_num_in!N18)</f>
        <v>18146.828846966979</v>
      </c>
      <c r="O18" s="103">
        <f>IF(SER_hh_fec_in!O18=0,0,1000000/0.086*SER_hh_fec_in!O18/SER_hh_num_in!O18)</f>
        <v>17904.451475206388</v>
      </c>
      <c r="P18" s="103">
        <f>IF(SER_hh_fec_in!P18=0,0,1000000/0.086*SER_hh_fec_in!P18/SER_hh_num_in!P18)</f>
        <v>18030.389303542786</v>
      </c>
      <c r="Q18" s="103">
        <f>IF(SER_hh_fec_in!Q18=0,0,1000000/0.086*SER_hh_fec_in!Q18/SER_hh_num_in!Q18)</f>
        <v>19603.586489209003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8277.8409204088766</v>
      </c>
      <c r="D19" s="101">
        <f>IF(SER_hh_fec_in!D19=0,0,1000000/0.086*SER_hh_fec_in!D19/SER_hh_num_in!D19)</f>
        <v>8363.3361474833746</v>
      </c>
      <c r="E19" s="101">
        <f>IF(SER_hh_fec_in!E19=0,0,1000000/0.086*SER_hh_fec_in!E19/SER_hh_num_in!E19)</f>
        <v>8499.6782107858799</v>
      </c>
      <c r="F19" s="101">
        <f>IF(SER_hh_fec_in!F19=0,0,1000000/0.086*SER_hh_fec_in!F19/SER_hh_num_in!F19)</f>
        <v>8472.4332076458686</v>
      </c>
      <c r="G19" s="101">
        <f>IF(SER_hh_fec_in!G19=0,0,1000000/0.086*SER_hh_fec_in!G19/SER_hh_num_in!G19)</f>
        <v>5829.8196488974509</v>
      </c>
      <c r="H19" s="101">
        <f>IF(SER_hh_fec_in!H19=0,0,1000000/0.086*SER_hh_fec_in!H19/SER_hh_num_in!H19)</f>
        <v>9953.0394537080083</v>
      </c>
      <c r="I19" s="101">
        <f>IF(SER_hh_fec_in!I19=0,0,1000000/0.086*SER_hh_fec_in!I19/SER_hh_num_in!I19)</f>
        <v>6245.8744015691691</v>
      </c>
      <c r="J19" s="101">
        <f>IF(SER_hh_fec_in!J19=0,0,1000000/0.086*SER_hh_fec_in!J19/SER_hh_num_in!J19)</f>
        <v>7726.3217231206727</v>
      </c>
      <c r="K19" s="101">
        <f>IF(SER_hh_fec_in!K19=0,0,1000000/0.086*SER_hh_fec_in!K19/SER_hh_num_in!K19)</f>
        <v>9899.6457225496579</v>
      </c>
      <c r="L19" s="101">
        <f>IF(SER_hh_fec_in!L19=0,0,1000000/0.086*SER_hh_fec_in!L19/SER_hh_num_in!L19)</f>
        <v>8080.8282511703528</v>
      </c>
      <c r="M19" s="101">
        <f>IF(SER_hh_fec_in!M19=0,0,1000000/0.086*SER_hh_fec_in!M19/SER_hh_num_in!M19)</f>
        <v>8867.2479314813972</v>
      </c>
      <c r="N19" s="101">
        <f>IF(SER_hh_fec_in!N19=0,0,1000000/0.086*SER_hh_fec_in!N19/SER_hh_num_in!N19)</f>
        <v>8547.1315186717638</v>
      </c>
      <c r="O19" s="101">
        <f>IF(SER_hh_fec_in!O19=0,0,1000000/0.086*SER_hh_fec_in!O19/SER_hh_num_in!O19)</f>
        <v>8428.404295090053</v>
      </c>
      <c r="P19" s="101">
        <f>IF(SER_hh_fec_in!P19=0,0,1000000/0.086*SER_hh_fec_in!P19/SER_hh_num_in!P19)</f>
        <v>8438.2300814186547</v>
      </c>
      <c r="Q19" s="101">
        <f>IF(SER_hh_fec_in!Q19=0,0,1000000/0.086*SER_hh_fec_in!Q19/SER_hh_num_in!Q19)</f>
        <v>7665.9522824195319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8152.383668432085</v>
      </c>
      <c r="D21" s="100">
        <f>IF(SER_hh_fec_in!D21=0,0,1000000/0.086*SER_hh_fec_in!D21/SER_hh_num_in!D21)</f>
        <v>8253.2205315598803</v>
      </c>
      <c r="E21" s="100">
        <f>IF(SER_hh_fec_in!E21=0,0,1000000/0.086*SER_hh_fec_in!E21/SER_hh_num_in!E21)</f>
        <v>8327.4346556431119</v>
      </c>
      <c r="F21" s="100">
        <f>IF(SER_hh_fec_in!F21=0,0,1000000/0.086*SER_hh_fec_in!F21/SER_hh_num_in!F21)</f>
        <v>8384.8784433251167</v>
      </c>
      <c r="G21" s="100">
        <f>IF(SER_hh_fec_in!G21=0,0,1000000/0.086*SER_hh_fec_in!G21/SER_hh_num_in!G21)</f>
        <v>997.11894107143337</v>
      </c>
      <c r="H21" s="100">
        <f>IF(SER_hh_fec_in!H21=0,0,1000000/0.086*SER_hh_fec_in!H21/SER_hh_num_in!H21)</f>
        <v>8659.9291926622318</v>
      </c>
      <c r="I21" s="100">
        <f>IF(SER_hh_fec_in!I21=0,0,1000000/0.086*SER_hh_fec_in!I21/SER_hh_num_in!I21)</f>
        <v>1137.602006072934</v>
      </c>
      <c r="J21" s="100">
        <f>IF(SER_hh_fec_in!J21=0,0,1000000/0.086*SER_hh_fec_in!J21/SER_hh_num_in!J21)</f>
        <v>3538.5607644940283</v>
      </c>
      <c r="K21" s="100">
        <f>IF(SER_hh_fec_in!K21=0,0,1000000/0.086*SER_hh_fec_in!K21/SER_hh_num_in!K21)</f>
        <v>8467.4076044197245</v>
      </c>
      <c r="L21" s="100">
        <f>IF(SER_hh_fec_in!L21=0,0,1000000/0.086*SER_hh_fec_in!L21/SER_hh_num_in!L21)</f>
        <v>9489.1668594632811</v>
      </c>
      <c r="M21" s="100">
        <f>IF(SER_hh_fec_in!M21=0,0,1000000/0.086*SER_hh_fec_in!M21/SER_hh_num_in!M21)</f>
        <v>9295.1529329665827</v>
      </c>
      <c r="N21" s="100">
        <f>IF(SER_hh_fec_in!N21=0,0,1000000/0.086*SER_hh_fec_in!N21/SER_hh_num_in!N21)</f>
        <v>9352.9969382314794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1711.0743971365823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10358.805765024412</v>
      </c>
      <c r="D22" s="100">
        <f>IF(SER_hh_fec_in!D22=0,0,1000000/0.086*SER_hh_fec_in!D22/SER_hh_num_in!D22)</f>
        <v>10557.49346960117</v>
      </c>
      <c r="E22" s="100">
        <f>IF(SER_hh_fec_in!E22=0,0,1000000/0.086*SER_hh_fec_in!E22/SER_hh_num_in!E22)</f>
        <v>10798.270549060651</v>
      </c>
      <c r="F22" s="100">
        <f>IF(SER_hh_fec_in!F22=0,0,1000000/0.086*SER_hh_fec_in!F22/SER_hh_num_in!F22)</f>
        <v>10948.915710213192</v>
      </c>
      <c r="G22" s="100">
        <f>IF(SER_hh_fec_in!G22=0,0,1000000/0.086*SER_hh_fec_in!G22/SER_hh_num_in!G22)</f>
        <v>1272.7949300582356</v>
      </c>
      <c r="H22" s="100">
        <f>IF(SER_hh_fec_in!H22=0,0,1000000/0.086*SER_hh_fec_in!H22/SER_hh_num_in!H22)</f>
        <v>12623.315065842531</v>
      </c>
      <c r="I22" s="100">
        <f>IF(SER_hh_fec_in!I22=0,0,1000000/0.086*SER_hh_fec_in!I22/SER_hh_num_in!I22)</f>
        <v>2467.3665775880231</v>
      </c>
      <c r="J22" s="100">
        <f>IF(SER_hh_fec_in!J22=0,0,1000000/0.086*SER_hh_fec_in!J22/SER_hh_num_in!J22)</f>
        <v>5852.1118402127313</v>
      </c>
      <c r="K22" s="100">
        <f>IF(SER_hh_fec_in!K22=0,0,1000000/0.086*SER_hh_fec_in!K22/SER_hh_num_in!K22)</f>
        <v>7133.0860705642635</v>
      </c>
      <c r="L22" s="100">
        <f>IF(SER_hh_fec_in!L22=0,0,1000000/0.086*SER_hh_fec_in!L22/SER_hh_num_in!L22)</f>
        <v>8224.1008964569319</v>
      </c>
      <c r="M22" s="100">
        <f>IF(SER_hh_fec_in!M22=0,0,1000000/0.086*SER_hh_fec_in!M22/SER_hh_num_in!M22)</f>
        <v>8622.2692208320786</v>
      </c>
      <c r="N22" s="100">
        <f>IF(SER_hh_fec_in!N22=0,0,1000000/0.086*SER_hh_fec_in!N22/SER_hh_num_in!N22)</f>
        <v>8772.7851916451764</v>
      </c>
      <c r="O22" s="100">
        <f>IF(SER_hh_fec_in!O22=0,0,1000000/0.086*SER_hh_fec_in!O22/SER_hh_num_in!O22)</f>
        <v>8865.9314095941681</v>
      </c>
      <c r="P22" s="100">
        <f>IF(SER_hh_fec_in!P22=0,0,1000000/0.086*SER_hh_fec_in!P22/SER_hh_num_in!P22)</f>
        <v>4525.4272746395</v>
      </c>
      <c r="Q22" s="100">
        <f>IF(SER_hh_fec_in!Q22=0,0,1000000/0.086*SER_hh_fec_in!Q22/SER_hh_num_in!Q22)</f>
        <v>2205.9700594264027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0</v>
      </c>
      <c r="D23" s="100">
        <f>IF(SER_hh_fec_in!D23=0,0,1000000/0.086*SER_hh_fec_in!D23/SER_hh_num_in!D23)</f>
        <v>0</v>
      </c>
      <c r="E23" s="100">
        <f>IF(SER_hh_fec_in!E23=0,0,1000000/0.086*SER_hh_fec_in!E23/SER_hh_num_in!E23)</f>
        <v>0</v>
      </c>
      <c r="F23" s="100">
        <f>IF(SER_hh_fec_in!F23=0,0,1000000/0.086*SER_hh_fec_in!F23/SER_hh_num_in!F23)</f>
        <v>0</v>
      </c>
      <c r="G23" s="100">
        <f>IF(SER_hh_fec_in!G23=0,0,1000000/0.086*SER_hh_fec_in!G23/SER_hh_num_in!G23)</f>
        <v>0</v>
      </c>
      <c r="H23" s="100">
        <f>IF(SER_hh_fec_in!H23=0,0,1000000/0.086*SER_hh_fec_in!H23/SER_hh_num_in!H23)</f>
        <v>0</v>
      </c>
      <c r="I23" s="100">
        <f>IF(SER_hh_fec_in!I23=0,0,1000000/0.086*SER_hh_fec_in!I23/SER_hh_num_in!I23)</f>
        <v>0</v>
      </c>
      <c r="J23" s="100">
        <f>IF(SER_hh_fec_in!J23=0,0,1000000/0.086*SER_hh_fec_in!J23/SER_hh_num_in!J23)</f>
        <v>0</v>
      </c>
      <c r="K23" s="100">
        <f>IF(SER_hh_fec_in!K23=0,0,1000000/0.086*SER_hh_fec_in!K23/SER_hh_num_in!K23)</f>
        <v>0</v>
      </c>
      <c r="L23" s="100">
        <f>IF(SER_hh_fec_in!L23=0,0,1000000/0.086*SER_hh_fec_in!L23/SER_hh_num_in!L23)</f>
        <v>0</v>
      </c>
      <c r="M23" s="100">
        <f>IF(SER_hh_fec_in!M23=0,0,1000000/0.086*SER_hh_fec_in!M23/SER_hh_num_in!M23)</f>
        <v>0</v>
      </c>
      <c r="N23" s="100">
        <f>IF(SER_hh_fec_in!N23=0,0,1000000/0.086*SER_hh_fec_in!N23/SER_hh_num_in!N23)</f>
        <v>0</v>
      </c>
      <c r="O23" s="100">
        <f>IF(SER_hh_fec_in!O23=0,0,1000000/0.086*SER_hh_fec_in!O23/SER_hh_num_in!O23)</f>
        <v>0</v>
      </c>
      <c r="P23" s="100">
        <f>IF(SER_hh_fec_in!P23=0,0,1000000/0.086*SER_hh_fec_in!P23/SER_hh_num_in!P23)</f>
        <v>0</v>
      </c>
      <c r="Q23" s="100">
        <f>IF(SER_hh_fec_in!Q23=0,0,1000000/0.086*SER_hh_fec_in!Q23/SER_hh_num_in!Q23)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0</v>
      </c>
      <c r="D25" s="100">
        <f>IF(SER_hh_fec_in!D25=0,0,1000000/0.086*SER_hh_fec_in!D25/SER_hh_num_in!D25)</f>
        <v>0</v>
      </c>
      <c r="E25" s="100">
        <f>IF(SER_hh_fec_in!E25=0,0,1000000/0.086*SER_hh_fec_in!E25/SER_hh_num_in!E25)</f>
        <v>0</v>
      </c>
      <c r="F25" s="100">
        <f>IF(SER_hh_fec_in!F25=0,0,1000000/0.086*SER_hh_fec_in!F25/SER_hh_num_in!F25)</f>
        <v>0</v>
      </c>
      <c r="G25" s="100">
        <f>IF(SER_hh_fec_in!G25=0,0,1000000/0.086*SER_hh_fec_in!G25/SER_hh_num_in!G25)</f>
        <v>0</v>
      </c>
      <c r="H25" s="100">
        <f>IF(SER_hh_fec_in!H25=0,0,1000000/0.086*SER_hh_fec_in!H25/SER_hh_num_in!H25)</f>
        <v>0</v>
      </c>
      <c r="I25" s="100">
        <f>IF(SER_hh_fec_in!I25=0,0,1000000/0.086*SER_hh_fec_in!I25/SER_hh_num_in!I25)</f>
        <v>0</v>
      </c>
      <c r="J25" s="100">
        <f>IF(SER_hh_fec_in!J25=0,0,1000000/0.086*SER_hh_fec_in!J25/SER_hh_num_in!J25)</f>
        <v>0</v>
      </c>
      <c r="K25" s="100">
        <f>IF(SER_hh_fec_in!K25=0,0,1000000/0.086*SER_hh_fec_in!K25/SER_hh_num_in!K25)</f>
        <v>0</v>
      </c>
      <c r="L25" s="100">
        <f>IF(SER_hh_fec_in!L25=0,0,1000000/0.086*SER_hh_fec_in!L25/SER_hh_num_in!L25)</f>
        <v>0</v>
      </c>
      <c r="M25" s="100">
        <f>IF(SER_hh_fec_in!M25=0,0,1000000/0.086*SER_hh_fec_in!M25/SER_hh_num_in!M25)</f>
        <v>0</v>
      </c>
      <c r="N25" s="100">
        <f>IF(SER_hh_fec_in!N25=0,0,1000000/0.086*SER_hh_fec_in!N25/SER_hh_num_in!N25)</f>
        <v>0</v>
      </c>
      <c r="O25" s="100">
        <f>IF(SER_hh_fec_in!O25=0,0,1000000/0.086*SER_hh_fec_in!O25/SER_hh_num_in!O25)</f>
        <v>0</v>
      </c>
      <c r="P25" s="100">
        <f>IF(SER_hh_fec_in!P25=0,0,1000000/0.086*SER_hh_fec_in!P25/SER_hh_num_in!P25)</f>
        <v>0</v>
      </c>
      <c r="Q25" s="100">
        <f>IF(SER_hh_fec_in!Q25=0,0,1000000/0.086*SER_hh_fec_in!Q25/SER_hh_num_in!Q25)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8181.4699881322385</v>
      </c>
      <c r="D26" s="22">
        <f>IF(SER_hh_fec_in!D26=0,0,1000000/0.086*SER_hh_fec_in!D26/SER_hh_num_in!D26)</f>
        <v>8234.3662997240262</v>
      </c>
      <c r="E26" s="22">
        <f>IF(SER_hh_fec_in!E26=0,0,1000000/0.086*SER_hh_fec_in!E26/SER_hh_num_in!E26)</f>
        <v>8308.5694752581239</v>
      </c>
      <c r="F26" s="22">
        <f>IF(SER_hh_fec_in!F26=0,0,1000000/0.086*SER_hh_fec_in!F26/SER_hh_num_in!F26)</f>
        <v>8369.1717466336868</v>
      </c>
      <c r="G26" s="22">
        <f>IF(SER_hh_fec_in!G26=0,0,1000000/0.086*SER_hh_fec_in!G26/SER_hh_num_in!G26)</f>
        <v>892.63510266134347</v>
      </c>
      <c r="H26" s="22">
        <f>IF(SER_hh_fec_in!H26=0,0,1000000/0.086*SER_hh_fec_in!H26/SER_hh_num_in!H26)</f>
        <v>9545.1395429047643</v>
      </c>
      <c r="I26" s="22">
        <f>IF(SER_hh_fec_in!I26=0,0,1000000/0.086*SER_hh_fec_in!I26/SER_hh_num_in!I26)</f>
        <v>0</v>
      </c>
      <c r="J26" s="22">
        <f>IF(SER_hh_fec_in!J26=0,0,1000000/0.086*SER_hh_fec_in!J26/SER_hh_num_in!J26)</f>
        <v>9779.8056647873873</v>
      </c>
      <c r="K26" s="22">
        <f>IF(SER_hh_fec_in!K26=0,0,1000000/0.086*SER_hh_fec_in!K26/SER_hh_num_in!K26)</f>
        <v>10020.937190844425</v>
      </c>
      <c r="L26" s="22">
        <f>IF(SER_hh_fec_in!L26=0,0,1000000/0.086*SER_hh_fec_in!L26/SER_hh_num_in!L26)</f>
        <v>5670.7192733906277</v>
      </c>
      <c r="M26" s="22">
        <f>IF(SER_hh_fec_in!M26=0,0,1000000/0.086*SER_hh_fec_in!M26/SER_hh_num_in!M26)</f>
        <v>6556.4563751278283</v>
      </c>
      <c r="N26" s="22">
        <f>IF(SER_hh_fec_in!N26=0,0,1000000/0.086*SER_hh_fec_in!N26/SER_hh_num_in!N26)</f>
        <v>5873.7399379453573</v>
      </c>
      <c r="O26" s="22">
        <f>IF(SER_hh_fec_in!O26=0,0,1000000/0.086*SER_hh_fec_in!O26/SER_hh_num_in!O26)</f>
        <v>5516.8991017343296</v>
      </c>
      <c r="P26" s="22">
        <f>IF(SER_hh_fec_in!P26=0,0,1000000/0.086*SER_hh_fec_in!P26/SER_hh_num_in!P26)</f>
        <v>5853.4557844176315</v>
      </c>
      <c r="Q26" s="22">
        <f>IF(SER_hh_fec_in!Q26=0,0,1000000/0.086*SER_hh_fec_in!Q26/SER_hh_num_in!Q26)</f>
        <v>4863.1710803857623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4841.6056212500562</v>
      </c>
      <c r="H27" s="116">
        <f>IF(SER_hh_fec_in!H27=0,0,1000000/0.086*SER_hh_fec_in!H27/SER_hh_num_in!H19)</f>
        <v>632.7082934320083</v>
      </c>
      <c r="I27" s="116">
        <f>IF(SER_hh_fec_in!I27=0,0,1000000/0.086*SER_hh_fec_in!I27/SER_hh_num_in!I19)</f>
        <v>5028.6526463518712</v>
      </c>
      <c r="J27" s="116">
        <f>IF(SER_hh_fec_in!J27=0,0,1000000/0.086*SER_hh_fec_in!J27/SER_hh_num_in!J19)</f>
        <v>3144.37301340153</v>
      </c>
      <c r="K27" s="116">
        <f>IF(SER_hh_fec_in!K27=0,0,1000000/0.086*SER_hh_fec_in!K27/SER_hh_num_in!K19)</f>
        <v>966.554552220696</v>
      </c>
      <c r="L27" s="116">
        <f>IF(SER_hh_fec_in!L27=0,0,1000000/0.086*SER_hh_fec_in!L27/SER_hh_num_in!L19)</f>
        <v>1657.2363911457442</v>
      </c>
      <c r="M27" s="116">
        <f>IF(SER_hh_fec_in!M27=0,0,1000000/0.086*SER_hh_fec_in!M27/SER_hh_num_in!M19)</f>
        <v>1794.0922039334805</v>
      </c>
      <c r="N27" s="116">
        <f>IF(SER_hh_fec_in!N27=0,0,1000000/0.086*SER_hh_fec_in!N27/SER_hh_num_in!N19)</f>
        <v>2424.9049282330197</v>
      </c>
      <c r="O27" s="116">
        <f>IF(SER_hh_fec_in!O27=0,0,1000000/0.086*SER_hh_fec_in!O27/SER_hh_num_in!O19)</f>
        <v>2833.8627340884063</v>
      </c>
      <c r="P27" s="116">
        <f>IF(SER_hh_fec_in!P27=0,0,1000000/0.086*SER_hh_fec_in!P27/SER_hh_num_in!P19)</f>
        <v>2707.6271368096382</v>
      </c>
      <c r="Q27" s="116">
        <f>IF(SER_hh_fec_in!Q27=0,0,1000000/0.086*SER_hh_fec_in!Q27/SER_hh_num_in!Q19)</f>
        <v>3926.9666674335836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4841.6056212500562</v>
      </c>
      <c r="H28" s="117">
        <f>IF(SER_hh_fec_in!H27=0,0,1000000/0.086*SER_hh_fec_in!H27/SER_hh_num_in!H27)</f>
        <v>6056.6238337352752</v>
      </c>
      <c r="I28" s="117">
        <f>IF(SER_hh_fec_in!I27=0,0,1000000/0.086*SER_hh_fec_in!I27/SER_hh_num_in!I27)</f>
        <v>5090.9252092059505</v>
      </c>
      <c r="J28" s="117">
        <f>IF(SER_hh_fec_in!J27=0,0,1000000/0.086*SER_hh_fec_in!J27/SER_hh_num_in!J27)</f>
        <v>5180.0217895930055</v>
      </c>
      <c r="K28" s="117">
        <f>IF(SER_hh_fec_in!K27=0,0,1000000/0.086*SER_hh_fec_in!K27/SER_hh_num_in!K27)</f>
        <v>5802.5470127237677</v>
      </c>
      <c r="L28" s="117">
        <f>IF(SER_hh_fec_in!L27=0,0,1000000/0.086*SER_hh_fec_in!L27/SER_hh_num_in!L27)</f>
        <v>4977.6057112019562</v>
      </c>
      <c r="M28" s="117">
        <f>IF(SER_hh_fec_in!M27=0,0,1000000/0.086*SER_hh_fec_in!M27/SER_hh_num_in!M27)</f>
        <v>5602.5437450993513</v>
      </c>
      <c r="N28" s="117">
        <f>IF(SER_hh_fec_in!N27=0,0,1000000/0.086*SER_hh_fec_in!N27/SER_hh_num_in!N27)</f>
        <v>5616.4682603509837</v>
      </c>
      <c r="O28" s="117">
        <f>IF(SER_hh_fec_in!O27=0,0,1000000/0.086*SER_hh_fec_in!O27/SER_hh_num_in!O27)</f>
        <v>5674.0502932879672</v>
      </c>
      <c r="P28" s="117">
        <f>IF(SER_hh_fec_in!P27=0,0,1000000/0.086*SER_hh_fec_in!P27/SER_hh_num_in!P27)</f>
        <v>5538.173402556783</v>
      </c>
      <c r="Q28" s="117">
        <f>IF(SER_hh_fec_in!Q27=0,0,1000000/0.086*SER_hh_fec_in!Q27/SER_hh_num_in!Q27)</f>
        <v>5177.4202094883503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10612.246561168655</v>
      </c>
      <c r="D29" s="101">
        <f>IF(SER_hh_fec_in!D29=0,0,1000000/0.086*SER_hh_fec_in!D29/SER_hh_num_in!D29)</f>
        <v>10610.400401907169</v>
      </c>
      <c r="E29" s="101">
        <f>IF(SER_hh_fec_in!E29=0,0,1000000/0.086*SER_hh_fec_in!E29/SER_hh_num_in!E29)</f>
        <v>11009.733526199616</v>
      </c>
      <c r="F29" s="101">
        <f>IF(SER_hh_fec_in!F29=0,0,1000000/0.086*SER_hh_fec_in!F29/SER_hh_num_in!F29)</f>
        <v>9452.4280822745386</v>
      </c>
      <c r="G29" s="101">
        <f>IF(SER_hh_fec_in!G29=0,0,1000000/0.086*SER_hh_fec_in!G29/SER_hh_num_in!G29)</f>
        <v>9650.7508661961456</v>
      </c>
      <c r="H29" s="101">
        <f>IF(SER_hh_fec_in!H29=0,0,1000000/0.086*SER_hh_fec_in!H29/SER_hh_num_in!H29)</f>
        <v>15675.408333835943</v>
      </c>
      <c r="I29" s="101">
        <f>IF(SER_hh_fec_in!I29=0,0,1000000/0.086*SER_hh_fec_in!I29/SER_hh_num_in!I29)</f>
        <v>13398.257062960543</v>
      </c>
      <c r="J29" s="101">
        <f>IF(SER_hh_fec_in!J29=0,0,1000000/0.086*SER_hh_fec_in!J29/SER_hh_num_in!J29)</f>
        <v>10478.663403859142</v>
      </c>
      <c r="K29" s="101">
        <f>IF(SER_hh_fec_in!K29=0,0,1000000/0.086*SER_hh_fec_in!K29/SER_hh_num_in!K29)</f>
        <v>10314.597810910391</v>
      </c>
      <c r="L29" s="101">
        <f>IF(SER_hh_fec_in!L29=0,0,1000000/0.086*SER_hh_fec_in!L29/SER_hh_num_in!L29)</f>
        <v>10424.136768070848</v>
      </c>
      <c r="M29" s="101">
        <f>IF(SER_hh_fec_in!M29=0,0,1000000/0.086*SER_hh_fec_in!M29/SER_hh_num_in!M29)</f>
        <v>11583.117425142327</v>
      </c>
      <c r="N29" s="101">
        <f>IF(SER_hh_fec_in!N29=0,0,1000000/0.086*SER_hh_fec_in!N29/SER_hh_num_in!N29)</f>
        <v>10972.03406988849</v>
      </c>
      <c r="O29" s="101">
        <f>IF(SER_hh_fec_in!O29=0,0,1000000/0.086*SER_hh_fec_in!O29/SER_hh_num_in!O29)</f>
        <v>9927.5243789594078</v>
      </c>
      <c r="P29" s="101">
        <f>IF(SER_hh_fec_in!P29=0,0,1000000/0.086*SER_hh_fec_in!P29/SER_hh_num_in!P29)</f>
        <v>10006.718465375236</v>
      </c>
      <c r="Q29" s="101">
        <f>IF(SER_hh_fec_in!Q29=0,0,1000000/0.086*SER_hh_fec_in!Q29/SER_hh_num_in!Q29)</f>
        <v>14866.40790378778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12719.738144946525</v>
      </c>
      <c r="D30" s="100">
        <f>IF(SER_hh_fec_in!D30=0,0,1000000/0.086*SER_hh_fec_in!D30/SER_hh_num_in!D30)</f>
        <v>12413.755813941701</v>
      </c>
      <c r="E30" s="100">
        <f>IF(SER_hh_fec_in!E30=0,0,1000000/0.086*SER_hh_fec_in!E30/SER_hh_num_in!E30)</f>
        <v>12902.502048078519</v>
      </c>
      <c r="F30" s="100">
        <f>IF(SER_hh_fec_in!F30=0,0,1000000/0.086*SER_hh_fec_in!F30/SER_hh_num_in!F30)</f>
        <v>0</v>
      </c>
      <c r="G30" s="100">
        <f>IF(SER_hh_fec_in!G30=0,0,1000000/0.086*SER_hh_fec_in!G30/SER_hh_num_in!G30)</f>
        <v>0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13516.066364213706</v>
      </c>
      <c r="J30" s="100">
        <f>IF(SER_hh_fec_in!J30=0,0,1000000/0.086*SER_hh_fec_in!J30/SER_hh_num_in!J30)</f>
        <v>16270.782763169354</v>
      </c>
      <c r="K30" s="100">
        <f>IF(SER_hh_fec_in!K30=0,0,1000000/0.086*SER_hh_fec_in!K30/SER_hh_num_in!K30)</f>
        <v>13594.525696619216</v>
      </c>
      <c r="L30" s="100">
        <f>IF(SER_hh_fec_in!L30=0,0,1000000/0.086*SER_hh_fec_in!L30/SER_hh_num_in!L30)</f>
        <v>12301.135954215491</v>
      </c>
      <c r="M30" s="100">
        <f>IF(SER_hh_fec_in!M30=0,0,1000000/0.086*SER_hh_fec_in!M30/SER_hh_num_in!M30)</f>
        <v>13546.624705144679</v>
      </c>
      <c r="N30" s="100">
        <f>IF(SER_hh_fec_in!N30=0,0,1000000/0.086*SER_hh_fec_in!N30/SER_hh_num_in!N30)</f>
        <v>13590.953179609463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13863.672293389965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0</v>
      </c>
      <c r="D31" s="100">
        <f>IF(SER_hh_fec_in!D31=0,0,1000000/0.086*SER_hh_fec_in!D31/SER_hh_num_in!D31)</f>
        <v>0</v>
      </c>
      <c r="E31" s="100">
        <f>IF(SER_hh_fec_in!E31=0,0,1000000/0.086*SER_hh_fec_in!E31/SER_hh_num_in!E31)</f>
        <v>0</v>
      </c>
      <c r="F31" s="100">
        <f>IF(SER_hh_fec_in!F31=0,0,1000000/0.086*SER_hh_fec_in!F31/SER_hh_num_in!F31)</f>
        <v>0</v>
      </c>
      <c r="G31" s="100">
        <f>IF(SER_hh_fec_in!G31=0,0,1000000/0.086*SER_hh_fec_in!G31/SER_hh_num_in!G31)</f>
        <v>0</v>
      </c>
      <c r="H31" s="100">
        <f>IF(SER_hh_fec_in!H31=0,0,1000000/0.086*SER_hh_fec_in!H31/SER_hh_num_in!H31)</f>
        <v>0</v>
      </c>
      <c r="I31" s="100">
        <f>IF(SER_hh_fec_in!I31=0,0,1000000/0.086*SER_hh_fec_in!I31/SER_hh_num_in!I31)</f>
        <v>0</v>
      </c>
      <c r="J31" s="100">
        <f>IF(SER_hh_fec_in!J31=0,0,1000000/0.086*SER_hh_fec_in!J31/SER_hh_num_in!J31)</f>
        <v>0</v>
      </c>
      <c r="K31" s="100">
        <f>IF(SER_hh_fec_in!K31=0,0,1000000/0.086*SER_hh_fec_in!K31/SER_hh_num_in!K31)</f>
        <v>0</v>
      </c>
      <c r="L31" s="100">
        <f>IF(SER_hh_fec_in!L31=0,0,1000000/0.086*SER_hh_fec_in!L31/SER_hh_num_in!L31)</f>
        <v>0</v>
      </c>
      <c r="M31" s="100">
        <f>IF(SER_hh_fec_in!M31=0,0,1000000/0.086*SER_hh_fec_in!M31/SER_hh_num_in!M31)</f>
        <v>0</v>
      </c>
      <c r="N31" s="100">
        <f>IF(SER_hh_fec_in!N31=0,0,1000000/0.086*SER_hh_fec_in!N31/SER_hh_num_in!N31)</f>
        <v>0</v>
      </c>
      <c r="O31" s="100">
        <f>IF(SER_hh_fec_in!O31=0,0,1000000/0.086*SER_hh_fec_in!O31/SER_hh_num_in!O31)</f>
        <v>0</v>
      </c>
      <c r="P31" s="100">
        <f>IF(SER_hh_fec_in!P31=0,0,1000000/0.086*SER_hh_fec_in!P31/SER_hh_num_in!P31)</f>
        <v>0</v>
      </c>
      <c r="Q31" s="100">
        <f>IF(SER_hh_fec_in!Q31=0,0,1000000/0.086*SER_hh_fec_in!Q31/SER_hh_num_in!Q31)</f>
        <v>0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19321.185853378218</v>
      </c>
      <c r="I32" s="100">
        <f>IF(SER_hh_fec_in!I32=0,0,1000000/0.086*SER_hh_fec_in!I32/SER_hh_num_in!I32)</f>
        <v>19099.646297962088</v>
      </c>
      <c r="J32" s="100">
        <f>IF(SER_hh_fec_in!J32=0,0,1000000/0.086*SER_hh_fec_in!J32/SER_hh_num_in!J32)</f>
        <v>18677.56965833066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18447.618036728658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9674.4891812750648</v>
      </c>
      <c r="D33" s="18">
        <f>IF(SER_hh_fec_in!D33=0,0,1000000/0.086*SER_hh_fec_in!D33/SER_hh_num_in!D33)</f>
        <v>9754.1912007798019</v>
      </c>
      <c r="E33" s="18">
        <f>IF(SER_hh_fec_in!E33=0,0,1000000/0.086*SER_hh_fec_in!E33/SER_hh_num_in!E33)</f>
        <v>9357.6724939421474</v>
      </c>
      <c r="F33" s="18">
        <f>IF(SER_hh_fec_in!F33=0,0,1000000/0.086*SER_hh_fec_in!F33/SER_hh_num_in!F33)</f>
        <v>9452.4280822745386</v>
      </c>
      <c r="G33" s="18">
        <f>IF(SER_hh_fec_in!G33=0,0,1000000/0.086*SER_hh_fec_in!G33/SER_hh_num_in!G33)</f>
        <v>9650.7508661961456</v>
      </c>
      <c r="H33" s="18">
        <f>IF(SER_hh_fec_in!H33=0,0,1000000/0.086*SER_hh_fec_in!H33/SER_hh_num_in!H33)</f>
        <v>9721.7883406000547</v>
      </c>
      <c r="I33" s="18">
        <f>IF(SER_hh_fec_in!I33=0,0,1000000/0.086*SER_hh_fec_in!I33/SER_hh_num_in!I33)</f>
        <v>9644.0708258420709</v>
      </c>
      <c r="J33" s="18">
        <f>IF(SER_hh_fec_in!J33=0,0,1000000/0.086*SER_hh_fec_in!J33/SER_hh_num_in!J33)</f>
        <v>9068.1525272884137</v>
      </c>
      <c r="K33" s="18">
        <f>IF(SER_hh_fec_in!K33=0,0,1000000/0.086*SER_hh_fec_in!K33/SER_hh_num_in!K33)</f>
        <v>9643.3083858150658</v>
      </c>
      <c r="L33" s="18">
        <f>IF(SER_hh_fec_in!L33=0,0,1000000/0.086*SER_hh_fec_in!L33/SER_hh_num_in!L33)</f>
        <v>9767.9107892077227</v>
      </c>
      <c r="M33" s="18">
        <f>IF(SER_hh_fec_in!M33=0,0,1000000/0.086*SER_hh_fec_in!M33/SER_hh_num_in!M33)</f>
        <v>9477.0392085140593</v>
      </c>
      <c r="N33" s="18">
        <f>IF(SER_hh_fec_in!N33=0,0,1000000/0.086*SER_hh_fec_in!N33/SER_hh_num_in!N33)</f>
        <v>9501.7098689516715</v>
      </c>
      <c r="O33" s="18">
        <f>IF(SER_hh_fec_in!O33=0,0,1000000/0.086*SER_hh_fec_in!O33/SER_hh_num_in!O33)</f>
        <v>9927.5243789594078</v>
      </c>
      <c r="P33" s="18">
        <f>IF(SER_hh_fec_in!P33=0,0,1000000/0.086*SER_hh_fec_in!P33/SER_hh_num_in!P33)</f>
        <v>10006.718465375236</v>
      </c>
      <c r="Q33" s="18">
        <f>IF(SER_hh_fec_in!Q33=0,0,1000000/0.086*SER_hh_fec_in!Q33/SER_hh_num_in!Q33)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41455.143727411654</v>
      </c>
      <c r="D3" s="106">
        <f>IF(SER_hh_tes_in!D3=0,0,1000000/0.086*SER_hh_tes_in!D3/SER_hh_num_in!D3)</f>
        <v>54469.47024274966</v>
      </c>
      <c r="E3" s="106">
        <f>IF(SER_hh_tes_in!E3=0,0,1000000/0.086*SER_hh_tes_in!E3/SER_hh_num_in!E3)</f>
        <v>55447.757066594902</v>
      </c>
      <c r="F3" s="106">
        <f>IF(SER_hh_tes_in!F3=0,0,1000000/0.086*SER_hh_tes_in!F3/SER_hh_num_in!F3)</f>
        <v>56251.979726714002</v>
      </c>
      <c r="G3" s="106">
        <f>IF(SER_hh_tes_in!G3=0,0,1000000/0.086*SER_hh_tes_in!G3/SER_hh_num_in!G3)</f>
        <v>47652.539109607496</v>
      </c>
      <c r="H3" s="106">
        <f>IF(SER_hh_tes_in!H3=0,0,1000000/0.086*SER_hh_tes_in!H3/SER_hh_num_in!H3)</f>
        <v>61450.138848995412</v>
      </c>
      <c r="I3" s="106">
        <f>IF(SER_hh_tes_in!I3=0,0,1000000/0.086*SER_hh_tes_in!I3/SER_hh_num_in!I3)</f>
        <v>46416.149267757028</v>
      </c>
      <c r="J3" s="106">
        <f>IF(SER_hh_tes_in!J3=0,0,1000000/0.086*SER_hh_tes_in!J3/SER_hh_num_in!J3)</f>
        <v>44576.414622747056</v>
      </c>
      <c r="K3" s="106">
        <f>IF(SER_hh_tes_in!K3=0,0,1000000/0.086*SER_hh_tes_in!K3/SER_hh_num_in!K3)</f>
        <v>56035.317166113375</v>
      </c>
      <c r="L3" s="106">
        <f>IF(SER_hh_tes_in!L3=0,0,1000000/0.086*SER_hh_tes_in!L3/SER_hh_num_in!L3)</f>
        <v>49748.415173426009</v>
      </c>
      <c r="M3" s="106">
        <f>IF(SER_hh_tes_in!M3=0,0,1000000/0.086*SER_hh_tes_in!M3/SER_hh_num_in!M3)</f>
        <v>42607.882045537895</v>
      </c>
      <c r="N3" s="106">
        <f>IF(SER_hh_tes_in!N3=0,0,1000000/0.086*SER_hh_tes_in!N3/SER_hh_num_in!N3)</f>
        <v>35147.006489343425</v>
      </c>
      <c r="O3" s="106">
        <f>IF(SER_hh_tes_in!O3=0,0,1000000/0.086*SER_hh_tes_in!O3/SER_hh_num_in!O3)</f>
        <v>29110.358400931262</v>
      </c>
      <c r="P3" s="106">
        <f>IF(SER_hh_tes_in!P3=0,0,1000000/0.086*SER_hh_tes_in!P3/SER_hh_num_in!P3)</f>
        <v>31589.308028319956</v>
      </c>
      <c r="Q3" s="106">
        <f>IF(SER_hh_tes_in!Q3=0,0,1000000/0.086*SER_hh_tes_in!Q3/SER_hh_num_in!Q3)</f>
        <v>55296.457745375214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11913.542641039703</v>
      </c>
      <c r="D4" s="101">
        <f>IF(SER_hh_tes_in!D4=0,0,1000000/0.086*SER_hh_tes_in!D4/SER_hh_num_in!D4)</f>
        <v>13482.720477979308</v>
      </c>
      <c r="E4" s="101">
        <f>IF(SER_hh_tes_in!E4=0,0,1000000/0.086*SER_hh_tes_in!E4/SER_hh_num_in!E4)</f>
        <v>14301.385394081057</v>
      </c>
      <c r="F4" s="101">
        <f>IF(SER_hh_tes_in!F4=0,0,1000000/0.086*SER_hh_tes_in!F4/SER_hh_num_in!F4)</f>
        <v>14710.05527306152</v>
      </c>
      <c r="G4" s="101">
        <f>IF(SER_hh_tes_in!G4=0,0,1000000/0.086*SER_hh_tes_in!G4/SER_hh_num_in!G4)</f>
        <v>17751.426231478188</v>
      </c>
      <c r="H4" s="101">
        <f>IF(SER_hh_tes_in!H4=0,0,1000000/0.086*SER_hh_tes_in!H4/SER_hh_num_in!H4)</f>
        <v>19175.633422373445</v>
      </c>
      <c r="I4" s="101">
        <f>IF(SER_hh_tes_in!I4=0,0,1000000/0.086*SER_hh_tes_in!I4/SER_hh_num_in!I4)</f>
        <v>20614.974077832918</v>
      </c>
      <c r="J4" s="101">
        <f>IF(SER_hh_tes_in!J4=0,0,1000000/0.086*SER_hh_tes_in!J4/SER_hh_num_in!J4)</f>
        <v>25113.035458390532</v>
      </c>
      <c r="K4" s="101">
        <f>IF(SER_hh_tes_in!K4=0,0,1000000/0.086*SER_hh_tes_in!K4/SER_hh_num_in!K4)</f>
        <v>24262.126930601364</v>
      </c>
      <c r="L4" s="101">
        <f>IF(SER_hh_tes_in!L4=0,0,1000000/0.086*SER_hh_tes_in!L4/SER_hh_num_in!L4)</f>
        <v>26814.078595212599</v>
      </c>
      <c r="M4" s="101">
        <f>IF(SER_hh_tes_in!M4=0,0,1000000/0.086*SER_hh_tes_in!M4/SER_hh_num_in!M4)</f>
        <v>23279.744482235601</v>
      </c>
      <c r="N4" s="101">
        <f>IF(SER_hh_tes_in!N4=0,0,1000000/0.086*SER_hh_tes_in!N4/SER_hh_num_in!N4)</f>
        <v>18862.952752868023</v>
      </c>
      <c r="O4" s="101">
        <f>IF(SER_hh_tes_in!O4=0,0,1000000/0.086*SER_hh_tes_in!O4/SER_hh_num_in!O4)</f>
        <v>11855.013750963348</v>
      </c>
      <c r="P4" s="101">
        <f>IF(SER_hh_tes_in!P4=0,0,1000000/0.086*SER_hh_tes_in!P4/SER_hh_num_in!P4)</f>
        <v>12622.360662562789</v>
      </c>
      <c r="Q4" s="101">
        <f>IF(SER_hh_tes_in!Q4=0,0,1000000/0.086*SER_hh_tes_in!Q4/SER_hh_num_in!Q4)</f>
        <v>16898.931984911029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0</v>
      </c>
      <c r="D7" s="100">
        <f>IF(SER_hh_tes_in!D7=0,0,1000000/0.086*SER_hh_tes_in!D7/SER_hh_num_in!D7)</f>
        <v>0</v>
      </c>
      <c r="E7" s="100">
        <f>IF(SER_hh_tes_in!E7=0,0,1000000/0.086*SER_hh_tes_in!E7/SER_hh_num_in!E7)</f>
        <v>13443.857056172474</v>
      </c>
      <c r="F7" s="100">
        <f>IF(SER_hh_tes_in!F7=0,0,1000000/0.086*SER_hh_tes_in!F7/SER_hh_num_in!F7)</f>
        <v>13570.671129755465</v>
      </c>
      <c r="G7" s="100">
        <f>IF(SER_hh_tes_in!G7=0,0,1000000/0.086*SER_hh_tes_in!G7/SER_hh_num_in!G7)</f>
        <v>0</v>
      </c>
      <c r="H7" s="100">
        <f>IF(SER_hh_tes_in!H7=0,0,1000000/0.086*SER_hh_tes_in!H7/SER_hh_num_in!H7)</f>
        <v>18785.784192406252</v>
      </c>
      <c r="I7" s="100">
        <f>IF(SER_hh_tes_in!I7=0,0,1000000/0.086*SER_hh_tes_in!I7/SER_hh_num_in!I7)</f>
        <v>19886.813461050362</v>
      </c>
      <c r="J7" s="100">
        <f>IF(SER_hh_tes_in!J7=0,0,1000000/0.086*SER_hh_tes_in!J7/SER_hh_num_in!J7)</f>
        <v>24732.297853696407</v>
      </c>
      <c r="K7" s="100">
        <f>IF(SER_hh_tes_in!K7=0,0,1000000/0.086*SER_hh_tes_in!K7/SER_hh_num_in!K7)</f>
        <v>0</v>
      </c>
      <c r="L7" s="100">
        <f>IF(SER_hh_tes_in!L7=0,0,1000000/0.086*SER_hh_tes_in!L7/SER_hh_num_in!L7)</f>
        <v>26823.303496828146</v>
      </c>
      <c r="M7" s="100">
        <f>IF(SER_hh_tes_in!M7=0,0,1000000/0.086*SER_hh_tes_in!M7/SER_hh_num_in!M7)</f>
        <v>23896.332766655087</v>
      </c>
      <c r="N7" s="100">
        <f>IF(SER_hh_tes_in!N7=0,0,1000000/0.086*SER_hh_tes_in!N7/SER_hh_num_in!N7)</f>
        <v>17916.633965514819</v>
      </c>
      <c r="O7" s="100">
        <f>IF(SER_hh_tes_in!O7=0,0,1000000/0.086*SER_hh_tes_in!O7/SER_hh_num_in!O7)</f>
        <v>11088.171509434185</v>
      </c>
      <c r="P7" s="100">
        <f>IF(SER_hh_tes_in!P7=0,0,1000000/0.086*SER_hh_tes_in!P7/SER_hh_num_in!P7)</f>
        <v>0</v>
      </c>
      <c r="Q7" s="100">
        <f>IF(SER_hh_tes_in!Q7=0,0,1000000/0.086*SER_hh_tes_in!Q7/SER_hh_num_in!Q7)</f>
        <v>0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0</v>
      </c>
      <c r="D9" s="100">
        <f>IF(SER_hh_tes_in!D9=0,0,1000000/0.086*SER_hh_tes_in!D9/SER_hh_num_in!D9)</f>
        <v>0</v>
      </c>
      <c r="E9" s="100">
        <f>IF(SER_hh_tes_in!E9=0,0,1000000/0.086*SER_hh_tes_in!E9/SER_hh_num_in!E9)</f>
        <v>0</v>
      </c>
      <c r="F9" s="100">
        <f>IF(SER_hh_tes_in!F9=0,0,1000000/0.086*SER_hh_tes_in!F9/SER_hh_num_in!F9)</f>
        <v>0</v>
      </c>
      <c r="G9" s="100">
        <f>IF(SER_hh_tes_in!G9=0,0,1000000/0.086*SER_hh_tes_in!G9/SER_hh_num_in!G9)</f>
        <v>0</v>
      </c>
      <c r="H9" s="100">
        <f>IF(SER_hh_tes_in!H9=0,0,1000000/0.086*SER_hh_tes_in!H9/SER_hh_num_in!H9)</f>
        <v>0</v>
      </c>
      <c r="I9" s="100">
        <f>IF(SER_hh_tes_in!I9=0,0,1000000/0.086*SER_hh_tes_in!I9/SER_hh_num_in!I9)</f>
        <v>0</v>
      </c>
      <c r="J9" s="100">
        <f>IF(SER_hh_tes_in!J9=0,0,1000000/0.086*SER_hh_tes_in!J9/SER_hh_num_in!J9)</f>
        <v>0</v>
      </c>
      <c r="K9" s="100">
        <f>IF(SER_hh_tes_in!K9=0,0,1000000/0.086*SER_hh_tes_in!K9/SER_hh_num_in!K9)</f>
        <v>44303.942136093538</v>
      </c>
      <c r="L9" s="100">
        <f>IF(SER_hh_tes_in!L9=0,0,1000000/0.086*SER_hh_tes_in!L9/SER_hh_num_in!L9)</f>
        <v>41801.044338878091</v>
      </c>
      <c r="M9" s="100">
        <f>IF(SER_hh_tes_in!M9=0,0,1000000/0.086*SER_hh_tes_in!M9/SER_hh_num_in!M9)</f>
        <v>37487.715244376574</v>
      </c>
      <c r="N9" s="100">
        <f>IF(SER_hh_tes_in!N9=0,0,1000000/0.086*SER_hh_tes_in!N9/SER_hh_num_in!N9)</f>
        <v>28473.637146752058</v>
      </c>
      <c r="O9" s="100">
        <f>IF(SER_hh_tes_in!O9=0,0,1000000/0.086*SER_hh_tes_in!O9/SER_hh_num_in!O9)</f>
        <v>17749.31606212955</v>
      </c>
      <c r="P9" s="100">
        <f>IF(SER_hh_tes_in!P9=0,0,1000000/0.086*SER_hh_tes_in!P9/SER_hh_num_in!P9)</f>
        <v>0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0</v>
      </c>
      <c r="D10" s="100">
        <f>IF(SER_hh_tes_in!D10=0,0,1000000/0.086*SER_hh_tes_in!D10/SER_hh_num_in!D10)</f>
        <v>0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0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27443.055084714324</v>
      </c>
      <c r="J10" s="100">
        <f>IF(SER_hh_tes_in!J10=0,0,1000000/0.086*SER_hh_tes_in!J10/SER_hh_num_in!J10)</f>
        <v>34630.556181471904</v>
      </c>
      <c r="K10" s="100">
        <f>IF(SER_hh_tes_in!K10=0,0,1000000/0.086*SER_hh_tes_in!K10/SER_hh_num_in!K10)</f>
        <v>33005.806486375943</v>
      </c>
      <c r="L10" s="100">
        <f>IF(SER_hh_tes_in!L10=0,0,1000000/0.086*SER_hh_tes_in!L10/SER_hh_num_in!L10)</f>
        <v>29295.318173133506</v>
      </c>
      <c r="M10" s="100">
        <f>IF(SER_hh_tes_in!M10=0,0,1000000/0.086*SER_hh_tes_in!M10/SER_hh_num_in!M10)</f>
        <v>24982.593142312478</v>
      </c>
      <c r="N10" s="100">
        <f>IF(SER_hh_tes_in!N10=0,0,1000000/0.086*SER_hh_tes_in!N10/SER_hh_num_in!N10)</f>
        <v>22036.960135155339</v>
      </c>
      <c r="O10" s="100">
        <f>IF(SER_hh_tes_in!O10=0,0,1000000/0.086*SER_hh_tes_in!O10/SER_hh_num_in!O10)</f>
        <v>13538.22730723486</v>
      </c>
      <c r="P10" s="100">
        <f>IF(SER_hh_tes_in!P10=0,0,1000000/0.086*SER_hh_tes_in!P10/SER_hh_num_in!P10)</f>
        <v>0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0</v>
      </c>
      <c r="D12" s="100">
        <f>IF(SER_hh_tes_in!D12=0,0,1000000/0.086*SER_hh_tes_in!D12/SER_hh_num_in!D12)</f>
        <v>0</v>
      </c>
      <c r="E12" s="100">
        <f>IF(SER_hh_tes_in!E12=0,0,1000000/0.086*SER_hh_tes_in!E12/SER_hh_num_in!E12)</f>
        <v>0</v>
      </c>
      <c r="F12" s="100">
        <f>IF(SER_hh_tes_in!F12=0,0,1000000/0.086*SER_hh_tes_in!F12/SER_hh_num_in!F12)</f>
        <v>0</v>
      </c>
      <c r="G12" s="100">
        <f>IF(SER_hh_tes_in!G12=0,0,1000000/0.086*SER_hh_tes_in!G12/SER_hh_num_in!G12)</f>
        <v>0</v>
      </c>
      <c r="H12" s="100">
        <f>IF(SER_hh_tes_in!H12=0,0,1000000/0.086*SER_hh_tes_in!H12/SER_hh_num_in!H12)</f>
        <v>0</v>
      </c>
      <c r="I12" s="100">
        <f>IF(SER_hh_tes_in!I12=0,0,1000000/0.086*SER_hh_tes_in!I12/SER_hh_num_in!I12)</f>
        <v>0</v>
      </c>
      <c r="J12" s="100">
        <f>IF(SER_hh_tes_in!J12=0,0,1000000/0.086*SER_hh_tes_in!J12/SER_hh_num_in!J12)</f>
        <v>0</v>
      </c>
      <c r="K12" s="100">
        <f>IF(SER_hh_tes_in!K12=0,0,1000000/0.086*SER_hh_tes_in!K12/SER_hh_num_in!K12)</f>
        <v>0</v>
      </c>
      <c r="L12" s="100">
        <f>IF(SER_hh_tes_in!L12=0,0,1000000/0.086*SER_hh_tes_in!L12/SER_hh_num_in!L12)</f>
        <v>0</v>
      </c>
      <c r="M12" s="100">
        <f>IF(SER_hh_tes_in!M12=0,0,1000000/0.086*SER_hh_tes_in!M12/SER_hh_num_in!M12)</f>
        <v>0</v>
      </c>
      <c r="N12" s="100">
        <f>IF(SER_hh_tes_in!N12=0,0,1000000/0.086*SER_hh_tes_in!N12/SER_hh_num_in!N12)</f>
        <v>0</v>
      </c>
      <c r="O12" s="100">
        <f>IF(SER_hh_tes_in!O12=0,0,1000000/0.086*SER_hh_tes_in!O12/SER_hh_num_in!O12)</f>
        <v>0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11501.903930131974</v>
      </c>
      <c r="D13" s="100">
        <f>IF(SER_hh_tes_in!D13=0,0,1000000/0.086*SER_hh_tes_in!D13/SER_hh_num_in!D13)</f>
        <v>12977.548025398386</v>
      </c>
      <c r="E13" s="100">
        <f>IF(SER_hh_tes_in!E13=0,0,1000000/0.086*SER_hh_tes_in!E13/SER_hh_num_in!E13)</f>
        <v>14033.453721323087</v>
      </c>
      <c r="F13" s="100">
        <f>IF(SER_hh_tes_in!F13=0,0,1000000/0.086*SER_hh_tes_in!F13/SER_hh_num_in!F13)</f>
        <v>14107.676763352847</v>
      </c>
      <c r="G13" s="100">
        <f>IF(SER_hh_tes_in!G13=0,0,1000000/0.086*SER_hh_tes_in!G13/SER_hh_num_in!G13)</f>
        <v>16925.166038166684</v>
      </c>
      <c r="H13" s="100">
        <f>IF(SER_hh_tes_in!H13=0,0,1000000/0.086*SER_hh_tes_in!H13/SER_hh_num_in!H13)</f>
        <v>18583.84221901916</v>
      </c>
      <c r="I13" s="100">
        <f>IF(SER_hh_tes_in!I13=0,0,1000000/0.086*SER_hh_tes_in!I13/SER_hh_num_in!I13)</f>
        <v>19648.797463163784</v>
      </c>
      <c r="J13" s="100">
        <f>IF(SER_hh_tes_in!J13=0,0,1000000/0.086*SER_hh_tes_in!J13/SER_hh_num_in!J13)</f>
        <v>23338.444085875381</v>
      </c>
      <c r="K13" s="100">
        <f>IF(SER_hh_tes_in!K13=0,0,1000000/0.086*SER_hh_tes_in!K13/SER_hh_num_in!K13)</f>
        <v>22592.523182853292</v>
      </c>
      <c r="L13" s="100">
        <f>IF(SER_hh_tes_in!L13=0,0,1000000/0.086*SER_hh_tes_in!L13/SER_hh_num_in!L13)</f>
        <v>24726.238994104078</v>
      </c>
      <c r="M13" s="100">
        <f>IF(SER_hh_tes_in!M13=0,0,1000000/0.086*SER_hh_tes_in!M13/SER_hh_num_in!M13)</f>
        <v>22806.360453748901</v>
      </c>
      <c r="N13" s="100">
        <f>IF(SER_hh_tes_in!N13=0,0,1000000/0.086*SER_hh_tes_in!N13/SER_hh_num_in!N13)</f>
        <v>19148.468585613562</v>
      </c>
      <c r="O13" s="100">
        <f>IF(SER_hh_tes_in!O13=0,0,1000000/0.086*SER_hh_tes_in!O13/SER_hh_num_in!O13)</f>
        <v>12571.26213951357</v>
      </c>
      <c r="P13" s="100">
        <f>IF(SER_hh_tes_in!P13=0,0,1000000/0.086*SER_hh_tes_in!P13/SER_hh_num_in!P13)</f>
        <v>0</v>
      </c>
      <c r="Q13" s="100">
        <f>IF(SER_hh_tes_in!Q13=0,0,1000000/0.086*SER_hh_tes_in!Q13/SER_hh_num_in!Q13)</f>
        <v>17965.533056538046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11928.553596955644</v>
      </c>
      <c r="D14" s="22">
        <f>IF(SER_hh_tes_in!D14=0,0,1000000/0.086*SER_hh_tes_in!D14/SER_hh_num_in!D14)</f>
        <v>13529.66851163625</v>
      </c>
      <c r="E14" s="22">
        <f>IF(SER_hh_tes_in!E14=0,0,1000000/0.086*SER_hh_tes_in!E14/SER_hh_num_in!E14)</f>
        <v>14671.180289234762</v>
      </c>
      <c r="F14" s="22">
        <f>IF(SER_hh_tes_in!F14=0,0,1000000/0.086*SER_hh_tes_in!F14/SER_hh_num_in!F14)</f>
        <v>14829.21575934702</v>
      </c>
      <c r="G14" s="22">
        <f>IF(SER_hh_tes_in!G14=0,0,1000000/0.086*SER_hh_tes_in!G14/SER_hh_num_in!G14)</f>
        <v>17910.261195156967</v>
      </c>
      <c r="H14" s="22">
        <f>IF(SER_hh_tes_in!H14=0,0,1000000/0.086*SER_hh_tes_in!H14/SER_hh_num_in!H14)</f>
        <v>19604.923052814342</v>
      </c>
      <c r="I14" s="22">
        <f>IF(SER_hh_tes_in!I14=0,0,1000000/0.086*SER_hh_tes_in!I14/SER_hh_num_in!I14)</f>
        <v>21010.821840811281</v>
      </c>
      <c r="J14" s="22">
        <f>IF(SER_hh_tes_in!J14=0,0,1000000/0.086*SER_hh_tes_in!J14/SER_hh_num_in!J14)</f>
        <v>0</v>
      </c>
      <c r="K14" s="22">
        <f>IF(SER_hh_tes_in!K14=0,0,1000000/0.086*SER_hh_tes_in!K14/SER_hh_num_in!K14)</f>
        <v>23995.544594736999</v>
      </c>
      <c r="L14" s="22">
        <f>IF(SER_hh_tes_in!L14=0,0,1000000/0.086*SER_hh_tes_in!L14/SER_hh_num_in!L14)</f>
        <v>25712.024511551557</v>
      </c>
      <c r="M14" s="22">
        <f>IF(SER_hh_tes_in!M14=0,0,1000000/0.086*SER_hh_tes_in!M14/SER_hh_num_in!M14)</f>
        <v>23023.805082352603</v>
      </c>
      <c r="N14" s="22">
        <f>IF(SER_hh_tes_in!N14=0,0,1000000/0.086*SER_hh_tes_in!N14/SER_hh_num_in!N14)</f>
        <v>0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12622.360662562789</v>
      </c>
      <c r="Q14" s="22">
        <f>IF(SER_hh_tes_in!Q14=0,0,1000000/0.086*SER_hh_tes_in!Q14/SER_hh_num_in!Q14)</f>
        <v>15618.402887909375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0</v>
      </c>
      <c r="D15" s="104">
        <f>IF(SER_hh_tes_in!D15=0,0,1000000/0.086*SER_hh_tes_in!D15/SER_hh_num_in!D15)</f>
        <v>0</v>
      </c>
      <c r="E15" s="104">
        <f>IF(SER_hh_tes_in!E15=0,0,1000000/0.086*SER_hh_tes_in!E15/SER_hh_num_in!E15)</f>
        <v>268.25142355095534</v>
      </c>
      <c r="F15" s="104">
        <f>IF(SER_hh_tes_in!F15=0,0,1000000/0.086*SER_hh_tes_in!F15/SER_hh_num_in!F15)</f>
        <v>271.18039131359546</v>
      </c>
      <c r="G15" s="104">
        <f>IF(SER_hh_tes_in!G15=0,0,1000000/0.086*SER_hh_tes_in!G15/SER_hh_num_in!G15)</f>
        <v>0</v>
      </c>
      <c r="H15" s="104">
        <f>IF(SER_hh_tes_in!H15=0,0,1000000/0.086*SER_hh_tes_in!H15/SER_hh_num_in!H15)</f>
        <v>381.04901694279482</v>
      </c>
      <c r="I15" s="104">
        <f>IF(SER_hh_tes_in!I15=0,0,1000000/0.086*SER_hh_tes_in!I15/SER_hh_num_in!I15)</f>
        <v>398.34577861800864</v>
      </c>
      <c r="J15" s="104">
        <f>IF(SER_hh_tes_in!J15=0,0,1000000/0.086*SER_hh_tes_in!J15/SER_hh_num_in!J15)</f>
        <v>505.31337337674404</v>
      </c>
      <c r="K15" s="104">
        <f>IF(SER_hh_tes_in!K15=0,0,1000000/0.086*SER_hh_tes_in!K15/SER_hh_num_in!K15)</f>
        <v>875.58076799417415</v>
      </c>
      <c r="L15" s="104">
        <f>IF(SER_hh_tes_in!L15=0,0,1000000/0.086*SER_hh_tes_in!L15/SER_hh_num_in!L15)</f>
        <v>528.59787757947367</v>
      </c>
      <c r="M15" s="104">
        <f>IF(SER_hh_tes_in!M15=0,0,1000000/0.086*SER_hh_tes_in!M15/SER_hh_num_in!M15)</f>
        <v>471.12065548016665</v>
      </c>
      <c r="N15" s="104">
        <f>IF(SER_hh_tes_in!N15=0,0,1000000/0.086*SER_hh_tes_in!N15/SER_hh_num_in!N15)</f>
        <v>353.71736558922566</v>
      </c>
      <c r="O15" s="104">
        <f>IF(SER_hh_tes_in!O15=0,0,1000000/0.086*SER_hh_tes_in!O15/SER_hh_num_in!O15)</f>
        <v>219.07679966447998</v>
      </c>
      <c r="P15" s="104">
        <f>IF(SER_hh_tes_in!P15=0,0,1000000/0.086*SER_hh_tes_in!P15/SER_hh_num_in!P15)</f>
        <v>0</v>
      </c>
      <c r="Q15" s="104">
        <f>IF(SER_hh_tes_in!Q15=0,0,1000000/0.086*SER_hh_tes_in!Q15/SER_hh_num_in!Q15)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29441.889718087525</v>
      </c>
      <c r="D16" s="101">
        <f>IF(SER_hh_tes_in!D16=0,0,1000000/0.086*SER_hh_tes_in!D16/SER_hh_num_in!D16)</f>
        <v>29606.895060108058</v>
      </c>
      <c r="E16" s="101">
        <f>IF(SER_hh_tes_in!E16=0,0,1000000/0.086*SER_hh_tes_in!E16/SER_hh_num_in!E16)</f>
        <v>29744.41600862523</v>
      </c>
      <c r="F16" s="101">
        <f>IF(SER_hh_tes_in!F16=0,0,1000000/0.086*SER_hh_tes_in!F16/SER_hh_num_in!F16)</f>
        <v>29986.010821079584</v>
      </c>
      <c r="G16" s="101">
        <f>IF(SER_hh_tes_in!G16=0,0,1000000/0.086*SER_hh_tes_in!G16/SER_hh_num_in!G16)</f>
        <v>30001.177927423483</v>
      </c>
      <c r="H16" s="101">
        <f>IF(SER_hh_tes_in!H16=0,0,1000000/0.086*SER_hh_tes_in!H16/SER_hh_num_in!H16)</f>
        <v>30279.832182611135</v>
      </c>
      <c r="I16" s="101">
        <f>IF(SER_hh_tes_in!I16=0,0,1000000/0.086*SER_hh_tes_in!I16/SER_hh_num_in!I16)</f>
        <v>30379.076771331456</v>
      </c>
      <c r="J16" s="101">
        <f>IF(SER_hh_tes_in!J16=0,0,1000000/0.086*SER_hh_tes_in!J16/SER_hh_num_in!J16)</f>
        <v>30722.145877762341</v>
      </c>
      <c r="K16" s="101">
        <f>IF(SER_hh_tes_in!K16=0,0,1000000/0.086*SER_hh_tes_in!K16/SER_hh_num_in!K16)</f>
        <v>30790.949897579547</v>
      </c>
      <c r="L16" s="101">
        <f>IF(SER_hh_tes_in!L16=0,0,1000000/0.086*SER_hh_tes_in!L16/SER_hh_num_in!L16)</f>
        <v>31030.046094934285</v>
      </c>
      <c r="M16" s="101">
        <f>IF(SER_hh_tes_in!M16=0,0,1000000/0.086*SER_hh_tes_in!M16/SER_hh_num_in!M16)</f>
        <v>31162.663885483842</v>
      </c>
      <c r="N16" s="101">
        <f>IF(SER_hh_tes_in!N16=0,0,1000000/0.086*SER_hh_tes_in!N16/SER_hh_num_in!N16)</f>
        <v>32338.477851825202</v>
      </c>
      <c r="O16" s="101">
        <f>IF(SER_hh_tes_in!O16=0,0,1000000/0.086*SER_hh_tes_in!O16/SER_hh_num_in!O16)</f>
        <v>32726.672872666852</v>
      </c>
      <c r="P16" s="101">
        <f>IF(SER_hh_tes_in!P16=0,0,1000000/0.086*SER_hh_tes_in!P16/SER_hh_num_in!P16)</f>
        <v>35127.749454645658</v>
      </c>
      <c r="Q16" s="101">
        <f>IF(SER_hh_tes_in!Q16=0,0,1000000/0.086*SER_hh_tes_in!Q16/SER_hh_num_in!Q16)</f>
        <v>35581.774468047348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0</v>
      </c>
      <c r="G17" s="103">
        <f>IF(SER_hh_tes_in!G17=0,0,1000000/0.086*SER_hh_tes_in!G17/SER_hh_num_in!G17)</f>
        <v>0</v>
      </c>
      <c r="H17" s="103">
        <f>IF(SER_hh_tes_in!H17=0,0,1000000/0.086*SER_hh_tes_in!H17/SER_hh_num_in!H17)</f>
        <v>0</v>
      </c>
      <c r="I17" s="103">
        <f>IF(SER_hh_tes_in!I17=0,0,1000000/0.086*SER_hh_tes_in!I17/SER_hh_num_in!I17)</f>
        <v>0</v>
      </c>
      <c r="J17" s="103">
        <f>IF(SER_hh_tes_in!J17=0,0,1000000/0.086*SER_hh_tes_in!J17/SER_hh_num_in!J17)</f>
        <v>0</v>
      </c>
      <c r="K17" s="103">
        <f>IF(SER_hh_tes_in!K17=0,0,1000000/0.086*SER_hh_tes_in!K17/SER_hh_num_in!K17)</f>
        <v>0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0</v>
      </c>
      <c r="N17" s="103">
        <f>IF(SER_hh_tes_in!N17=0,0,1000000/0.086*SER_hh_tes_in!N17/SER_hh_num_in!N17)</f>
        <v>0</v>
      </c>
      <c r="O17" s="103">
        <f>IF(SER_hh_tes_in!O17=0,0,1000000/0.086*SER_hh_tes_in!O17/SER_hh_num_in!O17)</f>
        <v>0</v>
      </c>
      <c r="P17" s="103">
        <f>IF(SER_hh_tes_in!P17=0,0,1000000/0.086*SER_hh_tes_in!P17/SER_hh_num_in!P17)</f>
        <v>0</v>
      </c>
      <c r="Q17" s="103">
        <f>IF(SER_hh_tes_in!Q17=0,0,1000000/0.086*SER_hh_tes_in!Q17/SER_hh_num_in!Q17)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29441.889718087525</v>
      </c>
      <c r="D18" s="103">
        <f>IF(SER_hh_tes_in!D18=0,0,1000000/0.086*SER_hh_tes_in!D18/SER_hh_num_in!D18)</f>
        <v>29606.895060108058</v>
      </c>
      <c r="E18" s="103">
        <f>IF(SER_hh_tes_in!E18=0,0,1000000/0.086*SER_hh_tes_in!E18/SER_hh_num_in!E18)</f>
        <v>29744.41600862523</v>
      </c>
      <c r="F18" s="103">
        <f>IF(SER_hh_tes_in!F18=0,0,1000000/0.086*SER_hh_tes_in!F18/SER_hh_num_in!F18)</f>
        <v>29986.010821079584</v>
      </c>
      <c r="G18" s="103">
        <f>IF(SER_hh_tes_in!G18=0,0,1000000/0.086*SER_hh_tes_in!G18/SER_hh_num_in!G18)</f>
        <v>30001.177927423483</v>
      </c>
      <c r="H18" s="103">
        <f>IF(SER_hh_tes_in!H18=0,0,1000000/0.086*SER_hh_tes_in!H18/SER_hh_num_in!H18)</f>
        <v>30279.832182611135</v>
      </c>
      <c r="I18" s="103">
        <f>IF(SER_hh_tes_in!I18=0,0,1000000/0.086*SER_hh_tes_in!I18/SER_hh_num_in!I18)</f>
        <v>30379.076771331456</v>
      </c>
      <c r="J18" s="103">
        <f>IF(SER_hh_tes_in!J18=0,0,1000000/0.086*SER_hh_tes_in!J18/SER_hh_num_in!J18)</f>
        <v>30722.145877762341</v>
      </c>
      <c r="K18" s="103">
        <f>IF(SER_hh_tes_in!K18=0,0,1000000/0.086*SER_hh_tes_in!K18/SER_hh_num_in!K18)</f>
        <v>30790.949897579547</v>
      </c>
      <c r="L18" s="103">
        <f>IF(SER_hh_tes_in!L18=0,0,1000000/0.086*SER_hh_tes_in!L18/SER_hh_num_in!L18)</f>
        <v>31030.046094934285</v>
      </c>
      <c r="M18" s="103">
        <f>IF(SER_hh_tes_in!M18=0,0,1000000/0.086*SER_hh_tes_in!M18/SER_hh_num_in!M18)</f>
        <v>31162.663885483842</v>
      </c>
      <c r="N18" s="103">
        <f>IF(SER_hh_tes_in!N18=0,0,1000000/0.086*SER_hh_tes_in!N18/SER_hh_num_in!N18)</f>
        <v>32338.477851825202</v>
      </c>
      <c r="O18" s="103">
        <f>IF(SER_hh_tes_in!O18=0,0,1000000/0.086*SER_hh_tes_in!O18/SER_hh_num_in!O18)</f>
        <v>32726.672872666852</v>
      </c>
      <c r="P18" s="103">
        <f>IF(SER_hh_tes_in!P18=0,0,1000000/0.086*SER_hh_tes_in!P18/SER_hh_num_in!P18)</f>
        <v>35127.749454645658</v>
      </c>
      <c r="Q18" s="103">
        <f>IF(SER_hh_tes_in!Q18=0,0,1000000/0.086*SER_hh_tes_in!Q18/SER_hh_num_in!Q18)</f>
        <v>35581.774468047348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5057.2833914415551</v>
      </c>
      <c r="D19" s="101">
        <f>IF(SER_hh_tes_in!D19=0,0,1000000/0.086*SER_hh_tes_in!D19/SER_hh_num_in!D19)</f>
        <v>5124.4385293409832</v>
      </c>
      <c r="E19" s="101">
        <f>IF(SER_hh_tes_in!E19=0,0,1000000/0.086*SER_hh_tes_in!E19/SER_hh_num_in!E19)</f>
        <v>5207.2805218748417</v>
      </c>
      <c r="F19" s="101">
        <f>IF(SER_hh_tes_in!F19=0,0,1000000/0.086*SER_hh_tes_in!F19/SER_hh_num_in!F19)</f>
        <v>5274.6327977897427</v>
      </c>
      <c r="G19" s="101">
        <f>IF(SER_hh_tes_in!G19=0,0,1000000/0.086*SER_hh_tes_in!G19/SER_hh_num_in!G19)</f>
        <v>5453.1579441796339</v>
      </c>
      <c r="H19" s="101">
        <f>IF(SER_hh_tes_in!H19=0,0,1000000/0.086*SER_hh_tes_in!H19/SER_hh_num_in!H19)</f>
        <v>6503.5229542130382</v>
      </c>
      <c r="I19" s="101">
        <f>IF(SER_hh_tes_in!I19=0,0,1000000/0.086*SER_hh_tes_in!I19/SER_hh_num_in!I19)</f>
        <v>5802.5597871788377</v>
      </c>
      <c r="J19" s="101">
        <f>IF(SER_hh_tes_in!J19=0,0,1000000/0.086*SER_hh_tes_in!J19/SER_hh_num_in!J19)</f>
        <v>5965.930182431709</v>
      </c>
      <c r="K19" s="101">
        <f>IF(SER_hh_tes_in!K19=0,0,1000000/0.086*SER_hh_tes_in!K19/SER_hh_num_in!K19)</f>
        <v>6596.3099102524675</v>
      </c>
      <c r="L19" s="101">
        <f>IF(SER_hh_tes_in!L19=0,0,1000000/0.086*SER_hh_tes_in!L19/SER_hh_num_in!L19)</f>
        <v>5829.0096358825658</v>
      </c>
      <c r="M19" s="101">
        <f>IF(SER_hh_tes_in!M19=0,0,1000000/0.086*SER_hh_tes_in!M19/SER_hh_num_in!M19)</f>
        <v>6421.4810109424916</v>
      </c>
      <c r="N19" s="101">
        <f>IF(SER_hh_tes_in!N19=0,0,1000000/0.086*SER_hh_tes_in!N19/SER_hh_num_in!N19)</f>
        <v>6500.8395341178166</v>
      </c>
      <c r="O19" s="101">
        <f>IF(SER_hh_tes_in!O19=0,0,1000000/0.086*SER_hh_tes_in!O19/SER_hh_num_in!O19)</f>
        <v>6559.4241710920114</v>
      </c>
      <c r="P19" s="101">
        <f>IF(SER_hh_tes_in!P19=0,0,1000000/0.086*SER_hh_tes_in!P19/SER_hh_num_in!P19)</f>
        <v>6495.7758700884197</v>
      </c>
      <c r="Q19" s="101">
        <f>IF(SER_hh_tes_in!Q19=0,0,1000000/0.086*SER_hh_tes_in!Q19/SER_hh_num_in!Q19)</f>
        <v>6424.0732507158482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5015.9791781140175</v>
      </c>
      <c r="D21" s="100">
        <f>IF(SER_hh_tes_in!D21=0,0,1000000/0.086*SER_hh_tes_in!D21/SER_hh_num_in!D21)</f>
        <v>5096.0419318924742</v>
      </c>
      <c r="E21" s="100">
        <f>IF(SER_hh_tes_in!E21=0,0,1000000/0.086*SER_hh_tes_in!E21/SER_hh_num_in!E21)</f>
        <v>5160.1213468701908</v>
      </c>
      <c r="F21" s="100">
        <f>IF(SER_hh_tes_in!F21=0,0,1000000/0.086*SER_hh_tes_in!F21/SER_hh_num_in!F21)</f>
        <v>5214.1735160930975</v>
      </c>
      <c r="G21" s="100">
        <f>IF(SER_hh_tes_in!G21=0,0,1000000/0.086*SER_hh_tes_in!G21/SER_hh_num_in!G21)</f>
        <v>622.1633404603499</v>
      </c>
      <c r="H21" s="100">
        <f>IF(SER_hh_tes_in!H21=0,0,1000000/0.086*SER_hh_tes_in!H21/SER_hh_num_in!H21)</f>
        <v>5423.4913817629013</v>
      </c>
      <c r="I21" s="100">
        <f>IF(SER_hh_tes_in!I21=0,0,1000000/0.086*SER_hh_tes_in!I21/SER_hh_num_in!I21)</f>
        <v>714.83297271567255</v>
      </c>
      <c r="J21" s="100">
        <f>IF(SER_hh_tes_in!J21=0,0,1000000/0.086*SER_hh_tes_in!J21/SER_hh_num_in!J21)</f>
        <v>2231.7355881359622</v>
      </c>
      <c r="K21" s="100">
        <f>IF(SER_hh_tes_in!K21=0,0,1000000/0.086*SER_hh_tes_in!K21/SER_hh_num_in!K21)</f>
        <v>5359.6630716776817</v>
      </c>
      <c r="L21" s="100">
        <f>IF(SER_hh_tes_in!L21=0,0,1000000/0.086*SER_hh_tes_in!L21/SER_hh_num_in!L21)</f>
        <v>6027.6611030891918</v>
      </c>
      <c r="M21" s="100">
        <f>IF(SER_hh_tes_in!M21=0,0,1000000/0.086*SER_hh_tes_in!M21/SER_hh_num_in!M21)</f>
        <v>5914.8135611869302</v>
      </c>
      <c r="N21" s="100">
        <f>IF(SER_hh_tes_in!N21=0,0,1000000/0.086*SER_hh_tes_in!N21/SER_hh_num_in!N21)</f>
        <v>5956.7050200141903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1090.2679069308117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5096.8279875846029</v>
      </c>
      <c r="D22" s="100">
        <f>IF(SER_hh_tes_in!D22=0,0,1000000/0.086*SER_hh_tes_in!D22/SER_hh_num_in!D22)</f>
        <v>5219.2759160944834</v>
      </c>
      <c r="E22" s="100">
        <f>IF(SER_hh_tes_in!E22=0,0,1000000/0.086*SER_hh_tes_in!E22/SER_hh_num_in!E22)</f>
        <v>5363.5536004948362</v>
      </c>
      <c r="F22" s="100">
        <f>IF(SER_hh_tes_in!F22=0,0,1000000/0.086*SER_hh_tes_in!F22/SER_hh_num_in!F22)</f>
        <v>5460.1933409791518</v>
      </c>
      <c r="G22" s="100">
        <f>IF(SER_hh_tes_in!G22=0,0,1000000/0.086*SER_hh_tes_in!G22/SER_hh_num_in!G22)</f>
        <v>634.0923151502891</v>
      </c>
      <c r="H22" s="100">
        <f>IF(SER_hh_tes_in!H22=0,0,1000000/0.086*SER_hh_tes_in!H22/SER_hh_num_in!H22)</f>
        <v>6328.8562357133014</v>
      </c>
      <c r="I22" s="100">
        <f>IF(SER_hh_tes_in!I22=0,0,1000000/0.086*SER_hh_tes_in!I22/SER_hh_num_in!I22)</f>
        <v>1243.233450521614</v>
      </c>
      <c r="J22" s="100">
        <f>IF(SER_hh_tes_in!J22=0,0,1000000/0.086*SER_hh_tes_in!J22/SER_hh_num_in!J22)</f>
        <v>2968.3405395422833</v>
      </c>
      <c r="K22" s="100">
        <f>IF(SER_hh_tes_in!K22=0,0,1000000/0.086*SER_hh_tes_in!K22/SER_hh_num_in!K22)</f>
        <v>3647.3053775044787</v>
      </c>
      <c r="L22" s="100">
        <f>IF(SER_hh_tes_in!L22=0,0,1000000/0.086*SER_hh_tes_in!L22/SER_hh_num_in!L22)</f>
        <v>4239.7918854076624</v>
      </c>
      <c r="M22" s="100">
        <f>IF(SER_hh_tes_in!M22=0,0,1000000/0.086*SER_hh_tes_in!M22/SER_hh_num_in!M22)</f>
        <v>4463.290724521411</v>
      </c>
      <c r="N22" s="100">
        <f>IF(SER_hh_tes_in!N22=0,0,1000000/0.086*SER_hh_tes_in!N22/SER_hh_num_in!N22)</f>
        <v>4550.4849575507806</v>
      </c>
      <c r="O22" s="100">
        <f>IF(SER_hh_tes_in!O22=0,0,1000000/0.086*SER_hh_tes_in!O22/SER_hh_num_in!O22)</f>
        <v>4603.3500607092838</v>
      </c>
      <c r="P22" s="100">
        <f>IF(SER_hh_tes_in!P22=0,0,1000000/0.086*SER_hh_tes_in!P22/SER_hh_num_in!P22)</f>
        <v>2350.8162470397519</v>
      </c>
      <c r="Q22" s="100">
        <f>IF(SER_hh_tes_in!Q22=0,0,1000000/0.086*SER_hh_tes_in!Q22/SER_hh_num_in!Q22)</f>
        <v>1146.3178651601104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0</v>
      </c>
      <c r="D23" s="100">
        <f>IF(SER_hh_tes_in!D23=0,0,1000000/0.086*SER_hh_tes_in!D23/SER_hh_num_in!D23)</f>
        <v>0</v>
      </c>
      <c r="E23" s="100">
        <f>IF(SER_hh_tes_in!E23=0,0,1000000/0.086*SER_hh_tes_in!E23/SER_hh_num_in!E23)</f>
        <v>0</v>
      </c>
      <c r="F23" s="100">
        <f>IF(SER_hh_tes_in!F23=0,0,1000000/0.086*SER_hh_tes_in!F23/SER_hh_num_in!F23)</f>
        <v>0</v>
      </c>
      <c r="G23" s="100">
        <f>IF(SER_hh_tes_in!G23=0,0,1000000/0.086*SER_hh_tes_in!G23/SER_hh_num_in!G23)</f>
        <v>0</v>
      </c>
      <c r="H23" s="100">
        <f>IF(SER_hh_tes_in!H23=0,0,1000000/0.086*SER_hh_tes_in!H23/SER_hh_num_in!H23)</f>
        <v>0</v>
      </c>
      <c r="I23" s="100">
        <f>IF(SER_hh_tes_in!I23=0,0,1000000/0.086*SER_hh_tes_in!I23/SER_hh_num_in!I23)</f>
        <v>0</v>
      </c>
      <c r="J23" s="100">
        <f>IF(SER_hh_tes_in!J23=0,0,1000000/0.086*SER_hh_tes_in!J23/SER_hh_num_in!J23)</f>
        <v>0</v>
      </c>
      <c r="K23" s="100">
        <f>IF(SER_hh_tes_in!K23=0,0,1000000/0.086*SER_hh_tes_in!K23/SER_hh_num_in!K23)</f>
        <v>0</v>
      </c>
      <c r="L23" s="100">
        <f>IF(SER_hh_tes_in!L23=0,0,1000000/0.086*SER_hh_tes_in!L23/SER_hh_num_in!L23)</f>
        <v>0</v>
      </c>
      <c r="M23" s="100">
        <f>IF(SER_hh_tes_in!M23=0,0,1000000/0.086*SER_hh_tes_in!M23/SER_hh_num_in!M23)</f>
        <v>0</v>
      </c>
      <c r="N23" s="100">
        <f>IF(SER_hh_tes_in!N23=0,0,1000000/0.086*SER_hh_tes_in!N23/SER_hh_num_in!N23)</f>
        <v>0</v>
      </c>
      <c r="O23" s="100">
        <f>IF(SER_hh_tes_in!O23=0,0,1000000/0.086*SER_hh_tes_in!O23/SER_hh_num_in!O23)</f>
        <v>0</v>
      </c>
      <c r="P23" s="100">
        <f>IF(SER_hh_tes_in!P23=0,0,1000000/0.086*SER_hh_tes_in!P23/SER_hh_num_in!P23)</f>
        <v>0</v>
      </c>
      <c r="Q23" s="100">
        <f>IF(SER_hh_tes_in!Q23=0,0,1000000/0.086*SER_hh_tes_in!Q23/SER_hh_num_in!Q23)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0</v>
      </c>
      <c r="D25" s="100">
        <f>IF(SER_hh_tes_in!D25=0,0,1000000/0.086*SER_hh_tes_in!D25/SER_hh_num_in!D25)</f>
        <v>0</v>
      </c>
      <c r="E25" s="100">
        <f>IF(SER_hh_tes_in!E25=0,0,1000000/0.086*SER_hh_tes_in!E25/SER_hh_num_in!E25)</f>
        <v>0</v>
      </c>
      <c r="F25" s="100">
        <f>IF(SER_hh_tes_in!F25=0,0,1000000/0.086*SER_hh_tes_in!F25/SER_hh_num_in!F25)</f>
        <v>0</v>
      </c>
      <c r="G25" s="100">
        <f>IF(SER_hh_tes_in!G25=0,0,1000000/0.086*SER_hh_tes_in!G25/SER_hh_num_in!G25)</f>
        <v>0</v>
      </c>
      <c r="H25" s="100">
        <f>IF(SER_hh_tes_in!H25=0,0,1000000/0.086*SER_hh_tes_in!H25/SER_hh_num_in!H25)</f>
        <v>0</v>
      </c>
      <c r="I25" s="100">
        <f>IF(SER_hh_tes_in!I25=0,0,1000000/0.086*SER_hh_tes_in!I25/SER_hh_num_in!I25)</f>
        <v>0</v>
      </c>
      <c r="J25" s="100">
        <f>IF(SER_hh_tes_in!J25=0,0,1000000/0.086*SER_hh_tes_in!J25/SER_hh_num_in!J25)</f>
        <v>0</v>
      </c>
      <c r="K25" s="100">
        <f>IF(SER_hh_tes_in!K25=0,0,1000000/0.086*SER_hh_tes_in!K25/SER_hh_num_in!K25)</f>
        <v>0</v>
      </c>
      <c r="L25" s="100">
        <f>IF(SER_hh_tes_in!L25=0,0,1000000/0.086*SER_hh_tes_in!L25/SER_hh_num_in!L25)</f>
        <v>0</v>
      </c>
      <c r="M25" s="100">
        <f>IF(SER_hh_tes_in!M25=0,0,1000000/0.086*SER_hh_tes_in!M25/SER_hh_num_in!M25)</f>
        <v>0</v>
      </c>
      <c r="N25" s="100">
        <f>IF(SER_hh_tes_in!N25=0,0,1000000/0.086*SER_hh_tes_in!N25/SER_hh_num_in!N25)</f>
        <v>0</v>
      </c>
      <c r="O25" s="100">
        <f>IF(SER_hh_tes_in!O25=0,0,1000000/0.086*SER_hh_tes_in!O25/SER_hh_num_in!O25)</f>
        <v>0</v>
      </c>
      <c r="P25" s="100">
        <f>IF(SER_hh_tes_in!P25=0,0,1000000/0.086*SER_hh_tes_in!P25/SER_hh_num_in!P25)</f>
        <v>0</v>
      </c>
      <c r="Q25" s="100">
        <f>IF(SER_hh_tes_in!Q25=0,0,1000000/0.086*SER_hh_tes_in!Q25/SER_hh_num_in!Q25)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5075.9637035049009</v>
      </c>
      <c r="D26" s="22">
        <f>IF(SER_hh_tes_in!D26=0,0,1000000/0.086*SER_hh_tes_in!D26/SER_hh_num_in!D26)</f>
        <v>5143.2679128927011</v>
      </c>
      <c r="E26" s="22">
        <f>IF(SER_hh_tes_in!E26=0,0,1000000/0.086*SER_hh_tes_in!E26/SER_hh_num_in!E26)</f>
        <v>5226.0467703825107</v>
      </c>
      <c r="F26" s="22">
        <f>IF(SER_hh_tes_in!F26=0,0,1000000/0.086*SER_hh_tes_in!F26/SER_hh_num_in!F26)</f>
        <v>5304.4585132979591</v>
      </c>
      <c r="G26" s="22">
        <f>IF(SER_hh_tes_in!G26=0,0,1000000/0.086*SER_hh_tes_in!G26/SER_hh_num_in!G26)</f>
        <v>567.66229027761221</v>
      </c>
      <c r="H26" s="22">
        <f>IF(SER_hh_tes_in!H26=0,0,1000000/0.086*SER_hh_tes_in!H26/SER_hh_num_in!H26)</f>
        <v>6111.4660025293106</v>
      </c>
      <c r="I26" s="22">
        <f>IF(SER_hh_tes_in!I26=0,0,1000000/0.086*SER_hh_tes_in!I26/SER_hh_num_in!I26)</f>
        <v>0</v>
      </c>
      <c r="J26" s="22">
        <f>IF(SER_hh_tes_in!J26=0,0,1000000/0.086*SER_hh_tes_in!J26/SER_hh_num_in!J26)</f>
        <v>6351.9544143304511</v>
      </c>
      <c r="K26" s="22">
        <f>IF(SER_hh_tes_in!K26=0,0,1000000/0.086*SER_hh_tes_in!K26/SER_hh_num_in!K26)</f>
        <v>6560.4409576028374</v>
      </c>
      <c r="L26" s="22">
        <f>IF(SER_hh_tes_in!L26=0,0,1000000/0.086*SER_hh_tes_in!L26/SER_hh_num_in!L26)</f>
        <v>3743.0131570403387</v>
      </c>
      <c r="M26" s="22">
        <f>IF(SER_hh_tes_in!M26=0,0,1000000/0.086*SER_hh_tes_in!M26/SER_hh_num_in!M26)</f>
        <v>4345.3611303029929</v>
      </c>
      <c r="N26" s="22">
        <f>IF(SER_hh_tes_in!N26=0,0,1000000/0.086*SER_hh_tes_in!N26/SER_hh_num_in!N26)</f>
        <v>3939.7454319166695</v>
      </c>
      <c r="O26" s="22">
        <f>IF(SER_hh_tes_in!O26=0,0,1000000/0.086*SER_hh_tes_in!O26/SER_hh_num_in!O26)</f>
        <v>3667.6340429453408</v>
      </c>
      <c r="P26" s="22">
        <f>IF(SER_hh_tes_in!P26=0,0,1000000/0.086*SER_hh_tes_in!P26/SER_hh_num_in!P26)</f>
        <v>3893.3481177800359</v>
      </c>
      <c r="Q26" s="22">
        <f>IF(SER_hh_tes_in!Q26=0,0,1000000/0.086*SER_hh_tes_in!Q26/SER_hh_num_in!Q26)</f>
        <v>3235.6007233284217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4841.6056212500553</v>
      </c>
      <c r="H27" s="116">
        <f>IF(SER_hh_tes_in!H27=0,0,1000000/0.086*SER_hh_tes_in!H27/SER_hh_num_in!H19)</f>
        <v>636.65172516990253</v>
      </c>
      <c r="I27" s="116">
        <f>IF(SER_hh_tes_in!I27=0,0,1000000/0.086*SER_hh_tes_in!I27/SER_hh_num_in!I19)</f>
        <v>5056.0887979361214</v>
      </c>
      <c r="J27" s="116">
        <f>IF(SER_hh_tes_in!J27=0,0,1000000/0.086*SER_hh_tes_in!J27/SER_hh_num_in!J19)</f>
        <v>3171.4377701494454</v>
      </c>
      <c r="K27" s="116">
        <f>IF(SER_hh_tes_in!K27=0,0,1000000/0.086*SER_hh_tes_in!K27/SER_hh_num_in!K19)</f>
        <v>985.53985022584254</v>
      </c>
      <c r="L27" s="116">
        <f>IF(SER_hh_tes_in!L27=0,0,1000000/0.086*SER_hh_tes_in!L27/SER_hh_num_in!L19)</f>
        <v>1695.5821594578474</v>
      </c>
      <c r="M27" s="116">
        <f>IF(SER_hh_tes_in!M27=0,0,1000000/0.086*SER_hh_tes_in!M27/SER_hh_num_in!M19)</f>
        <v>1832.6394551761882</v>
      </c>
      <c r="N27" s="116">
        <f>IF(SER_hh_tes_in!N27=0,0,1000000/0.086*SER_hh_tes_in!N27/SER_hh_num_in!N19)</f>
        <v>2466.1364732816437</v>
      </c>
      <c r="O27" s="116">
        <f>IF(SER_hh_tes_in!O27=0,0,1000000/0.086*SER_hh_tes_in!O27/SER_hh_num_in!O19)</f>
        <v>2870.0969086980249</v>
      </c>
      <c r="P27" s="116">
        <f>IF(SER_hh_tes_in!P27=0,0,1000000/0.086*SER_hh_tes_in!P27/SER_hh_num_in!P19)</f>
        <v>2745.1238009402018</v>
      </c>
      <c r="Q27" s="116">
        <f>IF(SER_hh_tes_in!Q27=0,0,1000000/0.086*SER_hh_tes_in!Q27/SER_hh_num_in!Q19)</f>
        <v>3986.2850494642498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4841.6056212500553</v>
      </c>
      <c r="H28" s="117">
        <f>IF(SER_hh_tes_in!H27=0,0,1000000/0.086*SER_hh_tes_in!H27/SER_hh_num_in!H27)</f>
        <v>6094.3724817273596</v>
      </c>
      <c r="I28" s="117">
        <f>IF(SER_hh_tes_in!I27=0,0,1000000/0.086*SER_hh_tes_in!I27/SER_hh_num_in!I27)</f>
        <v>5118.7011176980959</v>
      </c>
      <c r="J28" s="117">
        <f>IF(SER_hh_tes_in!J27=0,0,1000000/0.086*SER_hh_tes_in!J27/SER_hh_num_in!J27)</f>
        <v>5224.6081122356154</v>
      </c>
      <c r="K28" s="117">
        <f>IF(SER_hh_tes_in!K27=0,0,1000000/0.086*SER_hh_tes_in!K27/SER_hh_num_in!K27)</f>
        <v>5916.5220428680359</v>
      </c>
      <c r="L28" s="117">
        <f>IF(SER_hh_tes_in!L27=0,0,1000000/0.086*SER_hh_tes_in!L27/SER_hh_num_in!L27)</f>
        <v>5092.7794524802257</v>
      </c>
      <c r="M28" s="117">
        <f>IF(SER_hh_tes_in!M27=0,0,1000000/0.086*SER_hh_tes_in!M27/SER_hh_num_in!M27)</f>
        <v>5722.9180830888454</v>
      </c>
      <c r="N28" s="117">
        <f>IF(SER_hh_tes_in!N27=0,0,1000000/0.086*SER_hh_tes_in!N27/SER_hh_num_in!N27)</f>
        <v>5711.9671235825299</v>
      </c>
      <c r="O28" s="117">
        <f>IF(SER_hh_tes_in!O27=0,0,1000000/0.086*SER_hh_tes_in!O27/SER_hh_num_in!O27)</f>
        <v>5746.5995126265279</v>
      </c>
      <c r="P28" s="117">
        <f>IF(SER_hh_tes_in!P27=0,0,1000000/0.086*SER_hh_tes_in!P27/SER_hh_num_in!P27)</f>
        <v>5614.8689804483456</v>
      </c>
      <c r="Q28" s="117">
        <f>IF(SER_hh_tes_in!Q27=0,0,1000000/0.086*SER_hh_tes_in!Q27/SER_hh_num_in!Q27)</f>
        <v>5255.6271859994185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6237.142097822797</v>
      </c>
      <c r="D29" s="101">
        <f>IF(SER_hh_tes_in!D29=0,0,1000000/0.086*SER_hh_tes_in!D29/SER_hh_num_in!D29)</f>
        <v>6255.4161753213193</v>
      </c>
      <c r="E29" s="101">
        <f>IF(SER_hh_tes_in!E29=0,0,1000000/0.086*SER_hh_tes_in!E29/SER_hh_num_in!E29)</f>
        <v>6194.6751420137743</v>
      </c>
      <c r="F29" s="101">
        <f>IF(SER_hh_tes_in!F29=0,0,1000000/0.086*SER_hh_tes_in!F29/SER_hh_num_in!F29)</f>
        <v>6281.2808347831487</v>
      </c>
      <c r="G29" s="101">
        <f>IF(SER_hh_tes_in!G29=0,0,1000000/0.086*SER_hh_tes_in!G29/SER_hh_num_in!G29)</f>
        <v>6458.5425827335466</v>
      </c>
      <c r="H29" s="101">
        <f>IF(SER_hh_tes_in!H29=0,0,1000000/0.086*SER_hh_tes_in!H29/SER_hh_num_in!H29)</f>
        <v>6718.3257435286678</v>
      </c>
      <c r="I29" s="101">
        <f>IF(SER_hh_tes_in!I29=0,0,1000000/0.086*SER_hh_tes_in!I29/SER_hh_num_in!I29)</f>
        <v>6635.4941829039299</v>
      </c>
      <c r="J29" s="101">
        <f>IF(SER_hh_tes_in!J29=0,0,1000000/0.086*SER_hh_tes_in!J29/SER_hh_num_in!J29)</f>
        <v>6530.5391829989376</v>
      </c>
      <c r="K29" s="101">
        <f>IF(SER_hh_tes_in!K29=0,0,1000000/0.086*SER_hh_tes_in!K29/SER_hh_num_in!K29)</f>
        <v>6652.4825925583564</v>
      </c>
      <c r="L29" s="101">
        <f>IF(SER_hh_tes_in!L29=0,0,1000000/0.086*SER_hh_tes_in!L29/SER_hh_num_in!L29)</f>
        <v>6601.3867088449251</v>
      </c>
      <c r="M29" s="101">
        <f>IF(SER_hh_tes_in!M29=0,0,1000000/0.086*SER_hh_tes_in!M29/SER_hh_num_in!M29)</f>
        <v>6657.2636075576738</v>
      </c>
      <c r="N29" s="101">
        <f>IF(SER_hh_tes_in!N29=0,0,1000000/0.086*SER_hh_tes_in!N29/SER_hh_num_in!N29)</f>
        <v>6670.9819368597055</v>
      </c>
      <c r="O29" s="101">
        <f>IF(SER_hh_tes_in!O29=0,0,1000000/0.086*SER_hh_tes_in!O29/SER_hh_num_in!O29)</f>
        <v>6942.1101173597517</v>
      </c>
      <c r="P29" s="101">
        <f>IF(SER_hh_tes_in!P29=0,0,1000000/0.086*SER_hh_tes_in!P29/SER_hh_num_in!P29)</f>
        <v>7000.5702063406143</v>
      </c>
      <c r="Q29" s="101">
        <f>IF(SER_hh_tes_in!Q29=0,0,1000000/0.086*SER_hh_tes_in!Q29/SER_hh_num_in!Q29)</f>
        <v>6847.5727674263289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6086.3162715980852</v>
      </c>
      <c r="D30" s="100">
        <f>IF(SER_hh_tes_in!D30=0,0,1000000/0.086*SER_hh_tes_in!D30/SER_hh_num_in!D30)</f>
        <v>5961.0270190311248</v>
      </c>
      <c r="E30" s="100">
        <f>IF(SER_hh_tes_in!E30=0,0,1000000/0.086*SER_hh_tes_in!E30/SER_hh_num_in!E30)</f>
        <v>6217.8377211638162</v>
      </c>
      <c r="F30" s="100">
        <f>IF(SER_hh_tes_in!F30=0,0,1000000/0.086*SER_hh_tes_in!F30/SER_hh_num_in!F30)</f>
        <v>0</v>
      </c>
      <c r="G30" s="100">
        <f>IF(SER_hh_tes_in!G30=0,0,1000000/0.086*SER_hh_tes_in!G30/SER_hh_num_in!G30)</f>
        <v>0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6605.969912216905</v>
      </c>
      <c r="J30" s="100">
        <f>IF(SER_hh_tes_in!J30=0,0,1000000/0.086*SER_hh_tes_in!J30/SER_hh_num_in!J30)</f>
        <v>7980.3334692278922</v>
      </c>
      <c r="K30" s="100">
        <f>IF(SER_hh_tes_in!K30=0,0,1000000/0.086*SER_hh_tes_in!K30/SER_hh_num_in!K30)</f>
        <v>6690.8578707899678</v>
      </c>
      <c r="L30" s="100">
        <f>IF(SER_hh_tes_in!L30=0,0,1000000/0.086*SER_hh_tes_in!L30/SER_hh_num_in!L30)</f>
        <v>6075.519310313688</v>
      </c>
      <c r="M30" s="100">
        <f>IF(SER_hh_tes_in!M30=0,0,1000000/0.086*SER_hh_tes_in!M30/SER_hh_num_in!M30)</f>
        <v>6702.3706840748746</v>
      </c>
      <c r="N30" s="100">
        <f>IF(SER_hh_tes_in!N30=0,0,1000000/0.086*SER_hh_tes_in!N30/SER_hh_num_in!N30)</f>
        <v>6729.9479167438949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6869.5915964843462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0</v>
      </c>
      <c r="D31" s="100">
        <f>IF(SER_hh_tes_in!D31=0,0,1000000/0.086*SER_hh_tes_in!D31/SER_hh_num_in!D31)</f>
        <v>0</v>
      </c>
      <c r="E31" s="100">
        <f>IF(SER_hh_tes_in!E31=0,0,1000000/0.086*SER_hh_tes_in!E31/SER_hh_num_in!E31)</f>
        <v>0</v>
      </c>
      <c r="F31" s="100">
        <f>IF(SER_hh_tes_in!F31=0,0,1000000/0.086*SER_hh_tes_in!F31/SER_hh_num_in!F31)</f>
        <v>0</v>
      </c>
      <c r="G31" s="100">
        <f>IF(SER_hh_tes_in!G31=0,0,1000000/0.086*SER_hh_tes_in!G31/SER_hh_num_in!G31)</f>
        <v>0</v>
      </c>
      <c r="H31" s="100">
        <f>IF(SER_hh_tes_in!H31=0,0,1000000/0.086*SER_hh_tes_in!H31/SER_hh_num_in!H31)</f>
        <v>0</v>
      </c>
      <c r="I31" s="100">
        <f>IF(SER_hh_tes_in!I31=0,0,1000000/0.086*SER_hh_tes_in!I31/SER_hh_num_in!I31)</f>
        <v>0</v>
      </c>
      <c r="J31" s="100">
        <f>IF(SER_hh_tes_in!J31=0,0,1000000/0.086*SER_hh_tes_in!J31/SER_hh_num_in!J31)</f>
        <v>0</v>
      </c>
      <c r="K31" s="100">
        <f>IF(SER_hh_tes_in!K31=0,0,1000000/0.086*SER_hh_tes_in!K31/SER_hh_num_in!K31)</f>
        <v>0</v>
      </c>
      <c r="L31" s="100">
        <f>IF(SER_hh_tes_in!L31=0,0,1000000/0.086*SER_hh_tes_in!L31/SER_hh_num_in!L31)</f>
        <v>0</v>
      </c>
      <c r="M31" s="100">
        <f>IF(SER_hh_tes_in!M31=0,0,1000000/0.086*SER_hh_tes_in!M31/SER_hh_num_in!M31)</f>
        <v>0</v>
      </c>
      <c r="N31" s="100">
        <f>IF(SER_hh_tes_in!N31=0,0,1000000/0.086*SER_hh_tes_in!N31/SER_hh_num_in!N31)</f>
        <v>0</v>
      </c>
      <c r="O31" s="100">
        <f>IF(SER_hh_tes_in!O31=0,0,1000000/0.086*SER_hh_tes_in!O31/SER_hh_num_in!O31)</f>
        <v>0</v>
      </c>
      <c r="P31" s="100">
        <f>IF(SER_hh_tes_in!P31=0,0,1000000/0.086*SER_hh_tes_in!P31/SER_hh_num_in!P31)</f>
        <v>0</v>
      </c>
      <c r="Q31" s="100">
        <f>IF(SER_hh_tes_in!Q31=0,0,1000000/0.086*SER_hh_tes_in!Q31/SER_hh_num_in!Q31)</f>
        <v>0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6821.2318291287702</v>
      </c>
      <c r="I32" s="100">
        <f>IF(SER_hh_tes_in!I32=0,0,1000000/0.086*SER_hh_tes_in!I32/SER_hh_num_in!I32)</f>
        <v>6791.934368062517</v>
      </c>
      <c r="J32" s="100">
        <f>IF(SER_hh_tes_in!J32=0,0,1000000/0.086*SER_hh_tes_in!J32/SER_hh_num_in!J32)</f>
        <v>6689.2863728567963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6768.9338391581068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6304.2541246083219</v>
      </c>
      <c r="D33" s="18">
        <f>IF(SER_hh_tes_in!D33=0,0,1000000/0.086*SER_hh_tes_in!D33/SER_hh_num_in!D33)</f>
        <v>6395.1882372485998</v>
      </c>
      <c r="E33" s="18">
        <f>IF(SER_hh_tes_in!E33=0,0,1000000/0.086*SER_hh_tes_in!E33/SER_hh_num_in!E33)</f>
        <v>6174.4581984319066</v>
      </c>
      <c r="F33" s="18">
        <f>IF(SER_hh_tes_in!F33=0,0,1000000/0.086*SER_hh_tes_in!F33/SER_hh_num_in!F33)</f>
        <v>6281.2808347831487</v>
      </c>
      <c r="G33" s="18">
        <f>IF(SER_hh_tes_in!G33=0,0,1000000/0.086*SER_hh_tes_in!G33/SER_hh_num_in!G33)</f>
        <v>6458.5425827335466</v>
      </c>
      <c r="H33" s="18">
        <f>IF(SER_hh_tes_in!H33=0,0,1000000/0.086*SER_hh_tes_in!H33/SER_hh_num_in!H33)</f>
        <v>6550.2782624713664</v>
      </c>
      <c r="I33" s="18">
        <f>IF(SER_hh_tes_in!I33=0,0,1000000/0.086*SER_hh_tes_in!I33/SER_hh_num_in!I33)</f>
        <v>6545.2519158901177</v>
      </c>
      <c r="J33" s="18">
        <f>IF(SER_hh_tes_in!J33=0,0,1000000/0.086*SER_hh_tes_in!J33/SER_hh_num_in!J33)</f>
        <v>6198.6476291977933</v>
      </c>
      <c r="K33" s="18">
        <f>IF(SER_hh_tes_in!K33=0,0,1000000/0.086*SER_hh_tes_in!K33/SER_hh_num_in!K33)</f>
        <v>6644.6284813218826</v>
      </c>
      <c r="L33" s="18">
        <f>IF(SER_hh_tes_in!L33=0,0,1000000/0.086*SER_hh_tes_in!L33/SER_hh_num_in!L33)</f>
        <v>6785.2375335552824</v>
      </c>
      <c r="M33" s="18">
        <f>IF(SER_hh_tes_in!M33=0,0,1000000/0.086*SER_hh_tes_in!M33/SER_hh_num_in!M33)</f>
        <v>6608.8812907533547</v>
      </c>
      <c r="N33" s="18">
        <f>IF(SER_hh_tes_in!N33=0,0,1000000/0.086*SER_hh_tes_in!N33/SER_hh_num_in!N33)</f>
        <v>6637.8770169964437</v>
      </c>
      <c r="O33" s="18">
        <f>IF(SER_hh_tes_in!O33=0,0,1000000/0.086*SER_hh_tes_in!O33/SER_hh_num_in!O33)</f>
        <v>6942.1101173597517</v>
      </c>
      <c r="P33" s="18">
        <f>IF(SER_hh_tes_in!P33=0,0,1000000/0.086*SER_hh_tes_in!P33/SER_hh_num_in!P33)</f>
        <v>7000.5702063406143</v>
      </c>
      <c r="Q33" s="18">
        <f>IF(SER_hh_tes_in!Q33=0,0,1000000/0.086*SER_hh_tes_in!Q33/SER_hh_num_in!Q33)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1632.5418060756774</v>
      </c>
      <c r="D3" s="106">
        <f>IF(SER_hh_emi_in!D3=0,0,1000000*SER_hh_emi_in!D3/SER_hh_num_in!D3)</f>
        <v>1956.7337054886116</v>
      </c>
      <c r="E3" s="106">
        <f>IF(SER_hh_emi_in!E3=0,0,1000000*SER_hh_emi_in!E3/SER_hh_num_in!E3)</f>
        <v>4318.9717775536556</v>
      </c>
      <c r="F3" s="106">
        <f>IF(SER_hh_emi_in!F3=0,0,1000000*SER_hh_emi_in!F3/SER_hh_num_in!F3)</f>
        <v>905.49519310074038</v>
      </c>
      <c r="G3" s="106">
        <f>IF(SER_hh_emi_in!G3=0,0,1000000*SER_hh_emi_in!G3/SER_hh_num_in!G3)</f>
        <v>185.33940388586316</v>
      </c>
      <c r="H3" s="106">
        <f>IF(SER_hh_emi_in!H3=0,0,1000000*SER_hh_emi_in!H3/SER_hh_num_in!H3)</f>
        <v>6444.9464779843192</v>
      </c>
      <c r="I3" s="106">
        <f>IF(SER_hh_emi_in!I3=0,0,1000000*SER_hh_emi_in!I3/SER_hh_num_in!I3)</f>
        <v>6190.4238762992172</v>
      </c>
      <c r="J3" s="106">
        <f>IF(SER_hh_emi_in!J3=0,0,1000000*SER_hh_emi_in!J3/SER_hh_num_in!J3)</f>
        <v>11850.242872123623</v>
      </c>
      <c r="K3" s="106">
        <f>IF(SER_hh_emi_in!K3=0,0,1000000*SER_hh_emi_in!K3/SER_hh_num_in!K3)</f>
        <v>1605.4795133141247</v>
      </c>
      <c r="L3" s="106">
        <f>IF(SER_hh_emi_in!L3=0,0,1000000*SER_hh_emi_in!L3/SER_hh_num_in!L3)</f>
        <v>9562.7592248799319</v>
      </c>
      <c r="M3" s="106">
        <f>IF(SER_hh_emi_in!M3=0,0,1000000*SER_hh_emi_in!M3/SER_hh_num_in!M3)</f>
        <v>4516.6106285282731</v>
      </c>
      <c r="N3" s="106">
        <f>IF(SER_hh_emi_in!N3=0,0,1000000*SER_hh_emi_in!N3/SER_hh_num_in!N3)</f>
        <v>4933.8865375991254</v>
      </c>
      <c r="O3" s="106">
        <f>IF(SER_hh_emi_in!O3=0,0,1000000*SER_hh_emi_in!O3/SER_hh_num_in!O3)</f>
        <v>2962.5965484250141</v>
      </c>
      <c r="P3" s="106">
        <f>IF(SER_hh_emi_in!P3=0,0,1000000*SER_hh_emi_in!P3/SER_hh_num_in!P3)</f>
        <v>112.05508627442534</v>
      </c>
      <c r="Q3" s="106">
        <f>IF(SER_hh_emi_in!Q3=0,0,1000000*SER_hh_emi_in!Q3/SER_hh_num_in!Q3)</f>
        <v>2630.135259724434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0</v>
      </c>
      <c r="D4" s="101">
        <f>IF(SER_hh_emi_in!D4=0,0,1000000*SER_hh_emi_in!D4/SER_hh_num_in!D4)</f>
        <v>0</v>
      </c>
      <c r="E4" s="101">
        <f>IF(SER_hh_emi_in!E4=0,0,1000000*SER_hh_emi_in!E4/SER_hh_num_in!E4)</f>
        <v>1912.7786535880352</v>
      </c>
      <c r="F4" s="101">
        <f>IF(SER_hh_emi_in!F4=0,0,1000000*SER_hh_emi_in!F4/SER_hh_num_in!F4)</f>
        <v>42.631743282716236</v>
      </c>
      <c r="G4" s="101">
        <f>IF(SER_hh_emi_in!G4=0,0,1000000*SER_hh_emi_in!G4/SER_hh_num_in!G4)</f>
        <v>0</v>
      </c>
      <c r="H4" s="101">
        <f>IF(SER_hh_emi_in!H4=0,0,1000000*SER_hh_emi_in!H4/SER_hh_num_in!H4)</f>
        <v>5616.8869118899038</v>
      </c>
      <c r="I4" s="101">
        <f>IF(SER_hh_emi_in!I4=0,0,1000000*SER_hh_emi_in!I4/SER_hh_num_in!I4)</f>
        <v>5321.176319262835</v>
      </c>
      <c r="J4" s="101">
        <f>IF(SER_hh_emi_in!J4=0,0,1000000*SER_hh_emi_in!J4/SER_hh_num_in!J4)</f>
        <v>10332.405616039652</v>
      </c>
      <c r="K4" s="101">
        <f>IF(SER_hh_emi_in!K4=0,0,1000000*SER_hh_emi_in!K4/SER_hh_num_in!K4)</f>
        <v>0</v>
      </c>
      <c r="L4" s="101">
        <f>IF(SER_hh_emi_in!L4=0,0,1000000*SER_hh_emi_in!L4/SER_hh_num_in!L4)</f>
        <v>8369.4980304777018</v>
      </c>
      <c r="M4" s="101">
        <f>IF(SER_hh_emi_in!M4=0,0,1000000*SER_hh_emi_in!M4/SER_hh_num_in!M4)</f>
        <v>2490.0916163218153</v>
      </c>
      <c r="N4" s="101">
        <f>IF(SER_hh_emi_in!N4=0,0,1000000*SER_hh_emi_in!N4/SER_hh_num_in!N4)</f>
        <v>3644.9679584748637</v>
      </c>
      <c r="O4" s="101">
        <f>IF(SER_hh_emi_in!O4=0,0,1000000*SER_hh_emi_in!O4/SER_hh_num_in!O4)</f>
        <v>2907.400675382773</v>
      </c>
      <c r="P4" s="101">
        <f>IF(SER_hh_emi_in!P4=0,0,1000000*SER_hh_emi_in!P4/SER_hh_num_in!P4)</f>
        <v>0</v>
      </c>
      <c r="Q4" s="101">
        <f>IF(SER_hh_emi_in!Q4=0,0,1000000*SER_hh_emi_in!Q4/SER_hh_num_in!Q4)</f>
        <v>0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0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0</v>
      </c>
      <c r="D7" s="100">
        <f>IF(SER_hh_emi_in!D7=0,0,1000000*SER_hh_emi_in!D7/SER_hh_num_in!D7)</f>
        <v>0</v>
      </c>
      <c r="E7" s="100">
        <f>IF(SER_hh_emi_in!E7=0,0,1000000*SER_hh_emi_in!E7/SER_hh_num_in!E7)</f>
        <v>6266.7916685964601</v>
      </c>
      <c r="F7" s="100">
        <f>IF(SER_hh_emi_in!F7=0,0,1000000*SER_hh_emi_in!F7/SER_hh_num_in!F7)</f>
        <v>6302.273192556404</v>
      </c>
      <c r="G7" s="100">
        <f>IF(SER_hh_emi_in!G7=0,0,1000000*SER_hh_emi_in!G7/SER_hh_num_in!G7)</f>
        <v>0</v>
      </c>
      <c r="H7" s="100">
        <f>IF(SER_hh_emi_in!H7=0,0,1000000*SER_hh_emi_in!H7/SER_hh_num_in!H7)</f>
        <v>8651.2139112860623</v>
      </c>
      <c r="I7" s="100">
        <f>IF(SER_hh_emi_in!I7=0,0,1000000*SER_hh_emi_in!I7/SER_hh_num_in!I7)</f>
        <v>9063.6831430280909</v>
      </c>
      <c r="J7" s="100">
        <f>IF(SER_hh_emi_in!J7=0,0,1000000*SER_hh_emi_in!J7/SER_hh_num_in!J7)</f>
        <v>11158.589203808093</v>
      </c>
      <c r="K7" s="100">
        <f>IF(SER_hh_emi_in!K7=0,0,1000000*SER_hh_emi_in!K7/SER_hh_num_in!K7)</f>
        <v>0</v>
      </c>
      <c r="L7" s="100">
        <f>IF(SER_hh_emi_in!L7=0,0,1000000*SER_hh_emi_in!L7/SER_hh_num_in!L7)</f>
        <v>11932.666573540801</v>
      </c>
      <c r="M7" s="100">
        <f>IF(SER_hh_emi_in!M7=0,0,1000000*SER_hh_emi_in!M7/SER_hh_num_in!M7)</f>
        <v>10555.569724166198</v>
      </c>
      <c r="N7" s="100">
        <f>IF(SER_hh_emi_in!N7=0,0,1000000*SER_hh_emi_in!N7/SER_hh_num_in!N7)</f>
        <v>7890.5176055260654</v>
      </c>
      <c r="O7" s="100">
        <f>IF(SER_hh_emi_in!O7=0,0,1000000*SER_hh_emi_in!O7/SER_hh_num_in!O7)</f>
        <v>4852.2686039643049</v>
      </c>
      <c r="P7" s="100">
        <f>IF(SER_hh_emi_in!P7=0,0,1000000*SER_hh_emi_in!P7/SER_hh_num_in!P7)</f>
        <v>0</v>
      </c>
      <c r="Q7" s="100">
        <f>IF(SER_hh_emi_in!Q7=0,0,1000000*SER_hh_emi_in!Q7/SER_hh_num_in!Q7)</f>
        <v>0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0</v>
      </c>
      <c r="D9" s="100">
        <f>IF(SER_hh_emi_in!D9=0,0,1000000*SER_hh_emi_in!D9/SER_hh_num_in!D9)</f>
        <v>0</v>
      </c>
      <c r="E9" s="100">
        <f>IF(SER_hh_emi_in!E9=0,0,1000000*SER_hh_emi_in!E9/SER_hh_num_in!E9)</f>
        <v>0</v>
      </c>
      <c r="F9" s="100">
        <f>IF(SER_hh_emi_in!F9=0,0,1000000*SER_hh_emi_in!F9/SER_hh_num_in!F9)</f>
        <v>0</v>
      </c>
      <c r="G9" s="100">
        <f>IF(SER_hh_emi_in!G9=0,0,1000000*SER_hh_emi_in!G9/SER_hh_num_in!G9)</f>
        <v>0</v>
      </c>
      <c r="H9" s="100">
        <f>IF(SER_hh_emi_in!H9=0,0,1000000*SER_hh_emi_in!H9/SER_hh_num_in!H9)</f>
        <v>0</v>
      </c>
      <c r="I9" s="100">
        <f>IF(SER_hh_emi_in!I9=0,0,1000000*SER_hh_emi_in!I9/SER_hh_num_in!I9)</f>
        <v>0</v>
      </c>
      <c r="J9" s="100">
        <f>IF(SER_hh_emi_in!J9=0,0,1000000*SER_hh_emi_in!J9/SER_hh_num_in!J9)</f>
        <v>0</v>
      </c>
      <c r="K9" s="100">
        <f>IF(SER_hh_emi_in!K9=0,0,1000000*SER_hh_emi_in!K9/SER_hh_num_in!K9)</f>
        <v>0</v>
      </c>
      <c r="L9" s="100">
        <f>IF(SER_hh_emi_in!L9=0,0,1000000*SER_hh_emi_in!L9/SER_hh_num_in!L9)</f>
        <v>0</v>
      </c>
      <c r="M9" s="100">
        <f>IF(SER_hh_emi_in!M9=0,0,1000000*SER_hh_emi_in!M9/SER_hh_num_in!M9)</f>
        <v>0</v>
      </c>
      <c r="N9" s="100">
        <f>IF(SER_hh_emi_in!N9=0,0,1000000*SER_hh_emi_in!N9/SER_hh_num_in!N9)</f>
        <v>0</v>
      </c>
      <c r="O9" s="100">
        <f>IF(SER_hh_emi_in!O9=0,0,1000000*SER_hh_emi_in!O9/SER_hh_num_in!O9)</f>
        <v>0</v>
      </c>
      <c r="P9" s="100">
        <f>IF(SER_hh_emi_in!P9=0,0,1000000*SER_hh_emi_in!P9/SER_hh_num_in!P9)</f>
        <v>0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0</v>
      </c>
      <c r="G16" s="101">
        <f>IF(SER_hh_emi_in!G16=0,0,1000000*SER_hh_emi_in!G16/SER_hh_num_in!G16)</f>
        <v>0</v>
      </c>
      <c r="H16" s="101">
        <f>IF(SER_hh_emi_in!H16=0,0,1000000*SER_hh_emi_in!H16/SER_hh_num_in!H16)</f>
        <v>0</v>
      </c>
      <c r="I16" s="101">
        <f>IF(SER_hh_emi_in!I16=0,0,1000000*SER_hh_emi_in!I16/SER_hh_num_in!I16)</f>
        <v>0</v>
      </c>
      <c r="J16" s="101">
        <f>IF(SER_hh_emi_in!J16=0,0,1000000*SER_hh_emi_in!J16/SER_hh_num_in!J16)</f>
        <v>0</v>
      </c>
      <c r="K16" s="101">
        <f>IF(SER_hh_emi_in!K16=0,0,1000000*SER_hh_emi_in!K16/SER_hh_num_in!K16)</f>
        <v>0</v>
      </c>
      <c r="L16" s="101">
        <f>IF(SER_hh_emi_in!L16=0,0,1000000*SER_hh_emi_in!L16/SER_hh_num_in!L16)</f>
        <v>0</v>
      </c>
      <c r="M16" s="101">
        <f>IF(SER_hh_emi_in!M16=0,0,1000000*SER_hh_emi_in!M16/SER_hh_num_in!M16)</f>
        <v>0</v>
      </c>
      <c r="N16" s="101">
        <f>IF(SER_hh_emi_in!N16=0,0,1000000*SER_hh_emi_in!N16/SER_hh_num_in!N16)</f>
        <v>0</v>
      </c>
      <c r="O16" s="101">
        <f>IF(SER_hh_emi_in!O16=0,0,1000000*SER_hh_emi_in!O16/SER_hh_num_in!O16)</f>
        <v>0</v>
      </c>
      <c r="P16" s="101">
        <f>IF(SER_hh_emi_in!P16=0,0,1000000*SER_hh_emi_in!P16/SER_hh_num_in!P16)</f>
        <v>0</v>
      </c>
      <c r="Q16" s="101">
        <f>IF(SER_hh_emi_in!Q16=0,0,1000000*SER_hh_emi_in!Q16/SER_hh_num_in!Q16)</f>
        <v>0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0</v>
      </c>
      <c r="G17" s="103">
        <f>IF(SER_hh_emi_in!G17=0,0,1000000*SER_hh_emi_in!G17/SER_hh_num_in!G17)</f>
        <v>0</v>
      </c>
      <c r="H17" s="103">
        <f>IF(SER_hh_emi_in!H17=0,0,1000000*SER_hh_emi_in!H17/SER_hh_num_in!H17)</f>
        <v>0</v>
      </c>
      <c r="I17" s="103">
        <f>IF(SER_hh_emi_in!I17=0,0,1000000*SER_hh_emi_in!I17/SER_hh_num_in!I17)</f>
        <v>0</v>
      </c>
      <c r="J17" s="103">
        <f>IF(SER_hh_emi_in!J17=0,0,1000000*SER_hh_emi_in!J17/SER_hh_num_in!J17)</f>
        <v>0</v>
      </c>
      <c r="K17" s="103">
        <f>IF(SER_hh_emi_in!K17=0,0,1000000*SER_hh_emi_in!K17/SER_hh_num_in!K17)</f>
        <v>0</v>
      </c>
      <c r="L17" s="103">
        <f>IF(SER_hh_emi_in!L17=0,0,1000000*SER_hh_emi_in!L17/SER_hh_num_in!L17)</f>
        <v>0</v>
      </c>
      <c r="M17" s="103">
        <f>IF(SER_hh_emi_in!M17=0,0,1000000*SER_hh_emi_in!M17/SER_hh_num_in!M17)</f>
        <v>0</v>
      </c>
      <c r="N17" s="103">
        <f>IF(SER_hh_emi_in!N17=0,0,1000000*SER_hh_emi_in!N17/SER_hh_num_in!N17)</f>
        <v>0</v>
      </c>
      <c r="O17" s="103">
        <f>IF(SER_hh_emi_in!O17=0,0,1000000*SER_hh_emi_in!O17/SER_hh_num_in!O17)</f>
        <v>0</v>
      </c>
      <c r="P17" s="103">
        <f>IF(SER_hh_emi_in!P17=0,0,1000000*SER_hh_emi_in!P17/SER_hh_num_in!P17)</f>
        <v>0</v>
      </c>
      <c r="Q17" s="103">
        <f>IF(SER_hh_emi_in!Q17=0,0,1000000*SER_hh_emi_in!Q17/SER_hh_num_in!Q17)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742.61173227973768</v>
      </c>
      <c r="D19" s="101">
        <f>IF(SER_hh_emi_in!D19=0,0,1000000*SER_hh_emi_in!D19/SER_hh_num_in!D19)</f>
        <v>1048.7405619536321</v>
      </c>
      <c r="E19" s="101">
        <f>IF(SER_hh_emi_in!E19=0,0,1000000*SER_hh_emi_in!E19/SER_hh_num_in!E19)</f>
        <v>1039.9918301986472</v>
      </c>
      <c r="F19" s="101">
        <f>IF(SER_hh_emi_in!F19=0,0,1000000*SER_hh_emi_in!F19/SER_hh_num_in!F19)</f>
        <v>862.86344981802415</v>
      </c>
      <c r="G19" s="101">
        <f>IF(SER_hh_emi_in!G19=0,0,1000000*SER_hh_emi_in!G19/SER_hh_num_in!G19)</f>
        <v>185.33940388586313</v>
      </c>
      <c r="H19" s="101">
        <f>IF(SER_hh_emi_in!H19=0,0,1000000*SER_hh_emi_in!H19/SER_hh_num_in!H19)</f>
        <v>828.05956609441637</v>
      </c>
      <c r="I19" s="101">
        <f>IF(SER_hh_emi_in!I19=0,0,1000000*SER_hh_emi_in!I19/SER_hh_num_in!I19)</f>
        <v>282.53058301027198</v>
      </c>
      <c r="J19" s="101">
        <f>IF(SER_hh_emi_in!J19=0,0,1000000*SER_hh_emi_in!J19/SER_hh_num_in!J19)</f>
        <v>838.39641781956539</v>
      </c>
      <c r="K19" s="101">
        <f>IF(SER_hh_emi_in!K19=0,0,1000000*SER_hh_emi_in!K19/SER_hh_num_in!K19)</f>
        <v>1080.7288746460886</v>
      </c>
      <c r="L19" s="101">
        <f>IF(SER_hh_emi_in!L19=0,0,1000000*SER_hh_emi_in!L19/SER_hh_num_in!L19)</f>
        <v>469.26735600117235</v>
      </c>
      <c r="M19" s="101">
        <f>IF(SER_hh_emi_in!M19=0,0,1000000*SER_hh_emi_in!M19/SER_hh_num_in!M19)</f>
        <v>433.70361718106312</v>
      </c>
      <c r="N19" s="101">
        <f>IF(SER_hh_emi_in!N19=0,0,1000000*SER_hh_emi_in!N19/SER_hh_num_in!N19)</f>
        <v>178.644767713883</v>
      </c>
      <c r="O19" s="101">
        <f>IF(SER_hh_emi_in!O19=0,0,1000000*SER_hh_emi_in!O19/SER_hh_num_in!O19)</f>
        <v>55.195873042241026</v>
      </c>
      <c r="P19" s="101">
        <f>IF(SER_hh_emi_in!P19=0,0,1000000*SER_hh_emi_in!P19/SER_hh_num_in!P19)</f>
        <v>112.05508627442536</v>
      </c>
      <c r="Q19" s="101">
        <f>IF(SER_hh_emi_in!Q19=0,0,1000000*SER_hh_emi_in!Q19/SER_hh_num_in!Q19)</f>
        <v>169.32206879510812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1852.2288153063748</v>
      </c>
      <c r="D21" s="100">
        <f>IF(SER_hh_emi_in!D21=0,0,1000000*SER_hh_emi_in!D21/SER_hh_num_in!D21)</f>
        <v>1875.1390402328141</v>
      </c>
      <c r="E21" s="100">
        <f>IF(SER_hh_emi_in!E21=0,0,1000000*SER_hh_emi_in!E21/SER_hh_num_in!E21)</f>
        <v>1892.0005551860377</v>
      </c>
      <c r="F21" s="100">
        <f>IF(SER_hh_emi_in!F21=0,0,1000000*SER_hh_emi_in!F21/SER_hh_num_in!F21)</f>
        <v>1905.0518348034273</v>
      </c>
      <c r="G21" s="100">
        <f>IF(SER_hh_emi_in!G21=0,0,1000000*SER_hh_emi_in!G21/SER_hh_num_in!G21)</f>
        <v>226.54630965074455</v>
      </c>
      <c r="H21" s="100">
        <f>IF(SER_hh_emi_in!H21=0,0,1000000*SER_hh_emi_in!H21/SER_hh_num_in!H21)</f>
        <v>1967.5436095179264</v>
      </c>
      <c r="I21" s="100">
        <f>IF(SER_hh_emi_in!I21=0,0,1000000*SER_hh_emi_in!I21/SER_hh_num_in!I21)</f>
        <v>258.46418688043372</v>
      </c>
      <c r="J21" s="100">
        <f>IF(SER_hh_emi_in!J21=0,0,1000000*SER_hh_emi_in!J21/SER_hh_num_in!J21)</f>
        <v>803.96415076585083</v>
      </c>
      <c r="K21" s="100">
        <f>IF(SER_hh_emi_in!K21=0,0,1000000*SER_hh_emi_in!K21/SER_hh_num_in!K21)</f>
        <v>1923.8025335560405</v>
      </c>
      <c r="L21" s="100">
        <f>IF(SER_hh_emi_in!L21=0,0,1000000*SER_hh_emi_in!L21/SER_hh_num_in!L21)</f>
        <v>2155.9471444415631</v>
      </c>
      <c r="M21" s="100">
        <f>IF(SER_hh_emi_in!M21=0,0,1000000*SER_hh_emi_in!M21/SER_hh_num_in!M21)</f>
        <v>2111.8670079019348</v>
      </c>
      <c r="N21" s="100">
        <f>IF(SER_hh_emi_in!N21=0,0,1000000*SER_hh_emi_in!N21/SER_hh_num_in!N21)</f>
        <v>2125.0092173098715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388.75762383235582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2763.8124225825704</v>
      </c>
      <c r="D22" s="100">
        <f>IF(SER_hh_emi_in!D22=0,0,1000000*SER_hh_emi_in!D22/SER_hh_num_in!D22)</f>
        <v>2816.8238950032401</v>
      </c>
      <c r="E22" s="100">
        <f>IF(SER_hh_emi_in!E22=0,0,1000000*SER_hh_emi_in!E22/SER_hh_num_in!E22)</f>
        <v>2881.06515006472</v>
      </c>
      <c r="F22" s="100">
        <f>IF(SER_hh_emi_in!F22=0,0,1000000*SER_hh_emi_in!F22/SER_hh_num_in!F22)</f>
        <v>2921.2584867523456</v>
      </c>
      <c r="G22" s="100">
        <f>IF(SER_hh_emi_in!G22=0,0,1000000*SER_hh_emi_in!G22/SER_hh_num_in!G22)</f>
        <v>340.23762886347589</v>
      </c>
      <c r="H22" s="100">
        <f>IF(SER_hh_emi_in!H22=0,0,1000000*SER_hh_emi_in!H22/SER_hh_num_in!H22)</f>
        <v>3379.1753932824527</v>
      </c>
      <c r="I22" s="100">
        <f>IF(SER_hh_emi_in!I22=0,0,1000000*SER_hh_emi_in!I22/SER_hh_num_in!I22)</f>
        <v>660.4076906144154</v>
      </c>
      <c r="J22" s="100">
        <f>IF(SER_hh_emi_in!J22=0,0,1000000*SER_hh_emi_in!J22/SER_hh_num_in!J22)</f>
        <v>1565.0827393412455</v>
      </c>
      <c r="K22" s="100">
        <f>IF(SER_hh_emi_in!K22=0,0,1000000*SER_hh_emi_in!K22/SER_hh_num_in!K22)</f>
        <v>1909.2394184014836</v>
      </c>
      <c r="L22" s="100">
        <f>IF(SER_hh_emi_in!L22=0,0,1000000*SER_hh_emi_in!L22/SER_hh_num_in!L22)</f>
        <v>2200.3454339719196</v>
      </c>
      <c r="M22" s="100">
        <f>IF(SER_hh_emi_in!M22=0,0,1000000*SER_hh_emi_in!M22/SER_hh_num_in!M22)</f>
        <v>2307.3375590872133</v>
      </c>
      <c r="N22" s="100">
        <f>IF(SER_hh_emi_in!N22=0,0,1000000*SER_hh_emi_in!N22/SER_hh_num_in!N22)</f>
        <v>2356.3786836463401</v>
      </c>
      <c r="O22" s="100">
        <f>IF(SER_hh_emi_in!O22=0,0,1000000*SER_hh_emi_in!O22/SER_hh_num_in!O22)</f>
        <v>2380.8205435967052</v>
      </c>
      <c r="P22" s="100">
        <f>IF(SER_hh_emi_in!P22=0,0,1000000*SER_hh_emi_in!P22/SER_hh_num_in!P22)</f>
        <v>1211.3057335093758</v>
      </c>
      <c r="Q22" s="100">
        <f>IF(SER_hh_emi_in!Q22=0,0,1000000*SER_hh_emi_in!Q22/SER_hh_num_in!Q22)</f>
        <v>591.203989050377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0</v>
      </c>
      <c r="D23" s="100">
        <f>IF(SER_hh_emi_in!D23=0,0,1000000*SER_hh_emi_in!D23/SER_hh_num_in!D23)</f>
        <v>0</v>
      </c>
      <c r="E23" s="100">
        <f>IF(SER_hh_emi_in!E23=0,0,1000000*SER_hh_emi_in!E23/SER_hh_num_in!E23)</f>
        <v>0</v>
      </c>
      <c r="F23" s="100">
        <f>IF(SER_hh_emi_in!F23=0,0,1000000*SER_hh_emi_in!F23/SER_hh_num_in!F23)</f>
        <v>0</v>
      </c>
      <c r="G23" s="100">
        <f>IF(SER_hh_emi_in!G23=0,0,1000000*SER_hh_emi_in!G23/SER_hh_num_in!G23)</f>
        <v>0</v>
      </c>
      <c r="H23" s="100">
        <f>IF(SER_hh_emi_in!H23=0,0,1000000*SER_hh_emi_in!H23/SER_hh_num_in!H23)</f>
        <v>0</v>
      </c>
      <c r="I23" s="100">
        <f>IF(SER_hh_emi_in!I23=0,0,1000000*SER_hh_emi_in!I23/SER_hh_num_in!I23)</f>
        <v>0</v>
      </c>
      <c r="J23" s="100">
        <f>IF(SER_hh_emi_in!J23=0,0,1000000*SER_hh_emi_in!J23/SER_hh_num_in!J23)</f>
        <v>0</v>
      </c>
      <c r="K23" s="100">
        <f>IF(SER_hh_emi_in!K23=0,0,1000000*SER_hh_emi_in!K23/SER_hh_num_in!K23)</f>
        <v>0</v>
      </c>
      <c r="L23" s="100">
        <f>IF(SER_hh_emi_in!L23=0,0,1000000*SER_hh_emi_in!L23/SER_hh_num_in!L23)</f>
        <v>0</v>
      </c>
      <c r="M23" s="100">
        <f>IF(SER_hh_emi_in!M23=0,0,1000000*SER_hh_emi_in!M23/SER_hh_num_in!M23)</f>
        <v>0</v>
      </c>
      <c r="N23" s="100">
        <f>IF(SER_hh_emi_in!N23=0,0,1000000*SER_hh_emi_in!N23/SER_hh_num_in!N23)</f>
        <v>0</v>
      </c>
      <c r="O23" s="100">
        <f>IF(SER_hh_emi_in!O23=0,0,1000000*SER_hh_emi_in!O23/SER_hh_num_in!O23)</f>
        <v>0</v>
      </c>
      <c r="P23" s="100">
        <f>IF(SER_hh_emi_in!P23=0,0,1000000*SER_hh_emi_in!P23/SER_hh_num_in!P23)</f>
        <v>0</v>
      </c>
      <c r="Q23" s="100">
        <f>IF(SER_hh_emi_in!Q23=0,0,1000000*SER_hh_emi_in!Q23/SER_hh_num_in!Q23)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889.93007379593996</v>
      </c>
      <c r="D29" s="101">
        <f>IF(SER_hh_emi_in!D29=0,0,1000000*SER_hh_emi_in!D29/SER_hh_num_in!D29)</f>
        <v>907.99314353498005</v>
      </c>
      <c r="E29" s="101">
        <f>IF(SER_hh_emi_in!E29=0,0,1000000*SER_hh_emi_in!E29/SER_hh_num_in!E29)</f>
        <v>1366.2012937669726</v>
      </c>
      <c r="F29" s="101">
        <f>IF(SER_hh_emi_in!F29=0,0,1000000*SER_hh_emi_in!F29/SER_hh_num_in!F29)</f>
        <v>0</v>
      </c>
      <c r="G29" s="101">
        <f>IF(SER_hh_emi_in!G29=0,0,1000000*SER_hh_emi_in!G29/SER_hh_num_in!G29)</f>
        <v>0</v>
      </c>
      <c r="H29" s="101">
        <f>IF(SER_hh_emi_in!H29=0,0,1000000*SER_hh_emi_in!H29/SER_hh_num_in!H29)</f>
        <v>0</v>
      </c>
      <c r="I29" s="101">
        <f>IF(SER_hh_emi_in!I29=0,0,1000000*SER_hh_emi_in!I29/SER_hh_num_in!I29)</f>
        <v>586.71697402611005</v>
      </c>
      <c r="J29" s="101">
        <f>IF(SER_hh_emi_in!J29=0,0,1000000*SER_hh_emi_in!J29/SER_hh_num_in!J29)</f>
        <v>679.44083826440897</v>
      </c>
      <c r="K29" s="101">
        <f>IF(SER_hh_emi_in!K29=0,0,1000000*SER_hh_emi_in!K29/SER_hh_num_in!K29)</f>
        <v>524.75063866803669</v>
      </c>
      <c r="L29" s="101">
        <f>IF(SER_hh_emi_in!L29=0,0,1000000*SER_hh_emi_in!L29/SER_hh_num_in!L29)</f>
        <v>723.99383840105702</v>
      </c>
      <c r="M29" s="101">
        <f>IF(SER_hh_emi_in!M29=0,0,1000000*SER_hh_emi_in!M29/SER_hh_num_in!M29)</f>
        <v>1592.815395025395</v>
      </c>
      <c r="N29" s="101">
        <f>IF(SER_hh_emi_in!N29=0,0,1000000*SER_hh_emi_in!N29/SER_hh_num_in!N29)</f>
        <v>1110.2738114103795</v>
      </c>
      <c r="O29" s="101">
        <f>IF(SER_hh_emi_in!O29=0,0,1000000*SER_hh_emi_in!O29/SER_hh_num_in!O29)</f>
        <v>0</v>
      </c>
      <c r="P29" s="101">
        <f>IF(SER_hh_emi_in!P29=0,0,1000000*SER_hh_emi_in!P29/SER_hh_num_in!P29)</f>
        <v>0</v>
      </c>
      <c r="Q29" s="101">
        <f>IF(SER_hh_emi_in!Q29=0,0,1000000*SER_hh_emi_in!Q29/SER_hh_num_in!Q29)</f>
        <v>2460.8131909293256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2889.9358118351151</v>
      </c>
      <c r="D30" s="100">
        <f>IF(SER_hh_emi_in!D30=0,0,1000000*SER_hh_emi_in!D30/SER_hh_num_in!D30)</f>
        <v>2820.4163542737228</v>
      </c>
      <c r="E30" s="100">
        <f>IF(SER_hh_emi_in!E30=0,0,1000000*SER_hh_emi_in!E30/SER_hh_num_in!E30)</f>
        <v>2931.4599330672604</v>
      </c>
      <c r="F30" s="100">
        <f>IF(SER_hh_emi_in!F30=0,0,1000000*SER_hh_emi_in!F30/SER_hh_num_in!F30)</f>
        <v>0</v>
      </c>
      <c r="G30" s="100">
        <f>IF(SER_hh_emi_in!G30=0,0,1000000*SER_hh_emi_in!G30/SER_hh_num_in!G30)</f>
        <v>0</v>
      </c>
      <c r="H30" s="100">
        <f>IF(SER_hh_emi_in!H30=0,0,1000000*SER_hh_emi_in!H30/SER_hh_num_in!H30)</f>
        <v>0</v>
      </c>
      <c r="I30" s="100">
        <f>IF(SER_hh_emi_in!I30=0,0,1000000*SER_hh_emi_in!I30/SER_hh_num_in!I30)</f>
        <v>3070.8622910291397</v>
      </c>
      <c r="J30" s="100">
        <f>IF(SER_hh_emi_in!J30=0,0,1000000*SER_hh_emi_in!J30/SER_hh_num_in!J30)</f>
        <v>3696.7363052637988</v>
      </c>
      <c r="K30" s="100">
        <f>IF(SER_hh_emi_in!K30=0,0,1000000*SER_hh_emi_in!K30/SER_hh_num_in!K30)</f>
        <v>3088.6883210863261</v>
      </c>
      <c r="L30" s="100">
        <f>IF(SER_hh_emi_in!L30=0,0,1000000*SER_hh_emi_in!L30/SER_hh_num_in!L30)</f>
        <v>2794.8290220473964</v>
      </c>
      <c r="M30" s="100">
        <f>IF(SER_hh_emi_in!M30=0,0,1000000*SER_hh_emi_in!M30/SER_hh_num_in!M30)</f>
        <v>3077.8051732489098</v>
      </c>
      <c r="N30" s="100">
        <f>IF(SER_hh_emi_in!N30=0,0,1000000*SER_hh_emi_in!N30/SER_hh_num_in!N30)</f>
        <v>3087.8766420464576</v>
      </c>
      <c r="O30" s="100">
        <f>IF(SER_hh_emi_in!O30=0,0,1000000*SER_hh_emi_in!O30/SER_hh_num_in!O30)</f>
        <v>0</v>
      </c>
      <c r="P30" s="100">
        <f>IF(SER_hh_emi_in!P30=0,0,1000000*SER_hh_emi_in!P30/SER_hh_num_in!P30)</f>
        <v>0</v>
      </c>
      <c r="Q30" s="100">
        <f>IF(SER_hh_emi_in!Q30=0,0,1000000*SER_hh_emi_in!Q30/SER_hh_num_in!Q30)</f>
        <v>3149.8386670901355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0</v>
      </c>
      <c r="D31" s="100">
        <f>IF(SER_hh_emi_in!D31=0,0,1000000*SER_hh_emi_in!D31/SER_hh_num_in!D31)</f>
        <v>0</v>
      </c>
      <c r="E31" s="100">
        <f>IF(SER_hh_emi_in!E31=0,0,1000000*SER_hh_emi_in!E31/SER_hh_num_in!E31)</f>
        <v>0</v>
      </c>
      <c r="F31" s="100">
        <f>IF(SER_hh_emi_in!F31=0,0,1000000*SER_hh_emi_in!F31/SER_hh_num_in!F31)</f>
        <v>0</v>
      </c>
      <c r="G31" s="100">
        <f>IF(SER_hh_emi_in!G31=0,0,1000000*SER_hh_emi_in!G31/SER_hh_num_in!G31)</f>
        <v>0</v>
      </c>
      <c r="H31" s="100">
        <f>IF(SER_hh_emi_in!H31=0,0,1000000*SER_hh_emi_in!H31/SER_hh_num_in!H31)</f>
        <v>0</v>
      </c>
      <c r="I31" s="100">
        <f>IF(SER_hh_emi_in!I31=0,0,1000000*SER_hh_emi_in!I31/SER_hh_num_in!I31)</f>
        <v>0</v>
      </c>
      <c r="J31" s="100">
        <f>IF(SER_hh_emi_in!J31=0,0,1000000*SER_hh_emi_in!J31/SER_hh_num_in!J31)</f>
        <v>0</v>
      </c>
      <c r="K31" s="100">
        <f>IF(SER_hh_emi_in!K31=0,0,1000000*SER_hh_emi_in!K31/SER_hh_num_in!K31)</f>
        <v>0</v>
      </c>
      <c r="L31" s="100">
        <f>IF(SER_hh_emi_in!L31=0,0,1000000*SER_hh_emi_in!L31/SER_hh_num_in!L31)</f>
        <v>0</v>
      </c>
      <c r="M31" s="100">
        <f>IF(SER_hh_emi_in!M31=0,0,1000000*SER_hh_emi_in!M31/SER_hh_num_in!M31)</f>
        <v>0</v>
      </c>
      <c r="N31" s="100">
        <f>IF(SER_hh_emi_in!N31=0,0,1000000*SER_hh_emi_in!N31/SER_hh_num_in!N31)</f>
        <v>0</v>
      </c>
      <c r="O31" s="100">
        <f>IF(SER_hh_emi_in!O31=0,0,1000000*SER_hh_emi_in!O31/SER_hh_num_in!O31)</f>
        <v>0</v>
      </c>
      <c r="P31" s="100">
        <f>IF(SER_hh_emi_in!P31=0,0,1000000*SER_hh_emi_in!P31/SER_hh_num_in!P31)</f>
        <v>0</v>
      </c>
      <c r="Q31" s="100">
        <f>IF(SER_hh_emi_in!Q31=0,0,1000000*SER_hh_emi_in!Q31/SER_hh_num_in!Q31)</f>
        <v>0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105.022365611411</v>
      </c>
      <c r="D3" s="106">
        <f>IF(SER_hh_fech_in!D3=0,0,SER_hh_fech_in!D3/SER_summary!D$27)</f>
        <v>123.9234252973631</v>
      </c>
      <c r="E3" s="106">
        <f>IF(SER_hh_fech_in!E3=0,0,SER_hh_fech_in!E3/SER_summary!E$27)</f>
        <v>129.19503492815838</v>
      </c>
      <c r="F3" s="106">
        <f>IF(SER_hh_fech_in!F3=0,0,SER_hh_fech_in!F3/SER_summary!F$27)</f>
        <v>124.04374397230721</v>
      </c>
      <c r="G3" s="106">
        <f>IF(SER_hh_fech_in!G3=0,0,SER_hh_fech_in!G3/SER_summary!G$27)</f>
        <v>112.26591304769455</v>
      </c>
      <c r="H3" s="106">
        <f>IF(SER_hh_fech_in!H3=0,0,SER_hh_fech_in!H3/SER_summary!H$27)</f>
        <v>160.23217995102547</v>
      </c>
      <c r="I3" s="106">
        <f>IF(SER_hh_fech_in!I3=0,0,SER_hh_fech_in!I3/SER_summary!I$27)</f>
        <v>130.93042086696906</v>
      </c>
      <c r="J3" s="106">
        <f>IF(SER_hh_fech_in!J3=0,0,SER_hh_fech_in!J3/SER_summary!J$27)</f>
        <v>140.13380422644286</v>
      </c>
      <c r="K3" s="106">
        <f>IF(SER_hh_fech_in!K3=0,0,SER_hh_fech_in!K3/SER_summary!K$27)</f>
        <v>141.38753895285041</v>
      </c>
      <c r="L3" s="106">
        <f>IF(SER_hh_fech_in!L3=0,0,SER_hh_fech_in!L3/SER_summary!L$27)</f>
        <v>146.81683291305245</v>
      </c>
      <c r="M3" s="106">
        <f>IF(SER_hh_fech_in!M3=0,0,SER_hh_fech_in!M3/SER_summary!M$27)</f>
        <v>115.04793486049819</v>
      </c>
      <c r="N3" s="106">
        <f>IF(SER_hh_fech_in!N3=0,0,SER_hh_fech_in!N3/SER_summary!N$27)</f>
        <v>91.69810779084284</v>
      </c>
      <c r="O3" s="106">
        <f>IF(SER_hh_fech_in!O3=0,0,SER_hh_fech_in!O3/SER_summary!O$27)</f>
        <v>76.054556889464664</v>
      </c>
      <c r="P3" s="106">
        <f>IF(SER_hh_fech_in!P3=0,0,SER_hh_fech_in!P3/SER_summary!P$27)</f>
        <v>85.767148606967496</v>
      </c>
      <c r="Q3" s="106">
        <f>IF(SER_hh_fech_in!Q3=0,0,SER_hh_fech_in!Q3/SER_summary!Q$27)</f>
        <v>113.38266089447889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39.288185089849307</v>
      </c>
      <c r="D4" s="101">
        <f>IF(SER_hh_fech_in!D4=0,0,SER_hh_fech_in!D4/SER_summary!D$27)</f>
        <v>43.470864534275663</v>
      </c>
      <c r="E4" s="101">
        <f>IF(SER_hh_fech_in!E4=0,0,SER_hh_fech_in!E4/SER_summary!E$27)</f>
        <v>47.53982248678107</v>
      </c>
      <c r="F4" s="101">
        <f>IF(SER_hh_fech_in!F4=0,0,SER_hh_fech_in!F4/SER_summary!F$27)</f>
        <v>45.809404154722287</v>
      </c>
      <c r="G4" s="101">
        <f>IF(SER_hh_fech_in!G4=0,0,SER_hh_fech_in!G4/SER_summary!G$27)</f>
        <v>54.807772254563652</v>
      </c>
      <c r="H4" s="101">
        <f>IF(SER_hh_fech_in!H4=0,0,SER_hh_fech_in!H4/SER_summary!H$27)</f>
        <v>66.075888058129735</v>
      </c>
      <c r="I4" s="101">
        <f>IF(SER_hh_fech_in!I4=0,0,SER_hh_fech_in!I4/SER_summary!I$27)</f>
        <v>70.11497113135988</v>
      </c>
      <c r="J4" s="101">
        <f>IF(SER_hh_fech_in!J4=0,0,SER_hh_fech_in!J4/SER_summary!J$27)</f>
        <v>90.679104432974015</v>
      </c>
      <c r="K4" s="101">
        <f>IF(SER_hh_fech_in!K4=0,0,SER_hh_fech_in!K4/SER_summary!K$27)</f>
        <v>72.511511265397004</v>
      </c>
      <c r="L4" s="101">
        <f>IF(SER_hh_fech_in!L4=0,0,SER_hh_fech_in!L4/SER_summary!L$27)</f>
        <v>92.017362664925585</v>
      </c>
      <c r="M4" s="101">
        <f>IF(SER_hh_fech_in!M4=0,0,SER_hh_fech_in!M4/SER_summary!M$27)</f>
        <v>61.512318633770825</v>
      </c>
      <c r="N4" s="101">
        <f>IF(SER_hh_fech_in!N4=0,0,SER_hh_fech_in!N4/SER_summary!N$27)</f>
        <v>44.441210949955348</v>
      </c>
      <c r="O4" s="101">
        <f>IF(SER_hh_fech_in!O4=0,0,SER_hh_fech_in!O4/SER_summary!O$27)</f>
        <v>30.69988439727226</v>
      </c>
      <c r="P4" s="101">
        <f>IF(SER_hh_fech_in!P4=0,0,SER_hh_fech_in!P4/SER_summary!P$27)</f>
        <v>38.538478407669992</v>
      </c>
      <c r="Q4" s="101">
        <f>IF(SER_hh_fech_in!Q4=0,0,SER_hh_fech_in!Q4/SER_summary!Q$27)</f>
        <v>32.548598801707186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0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0</v>
      </c>
      <c r="D7" s="100">
        <f>IF(SER_hh_fech_in!D7=0,0,SER_hh_fech_in!D7/SER_summary!D$27)</f>
        <v>0</v>
      </c>
      <c r="E7" s="100">
        <f>IF(SER_hh_fech_in!E7=0,0,SER_hh_fech_in!E7/SER_summary!E$27)</f>
        <v>52.195596950264267</v>
      </c>
      <c r="F7" s="100">
        <f>IF(SER_hh_fech_in!F7=0,0,SER_hh_fech_in!F7/SER_summary!F$27)</f>
        <v>52.491119670937231</v>
      </c>
      <c r="G7" s="100">
        <f>IF(SER_hh_fech_in!G7=0,0,SER_hh_fech_in!G7/SER_summary!G$27)</f>
        <v>0</v>
      </c>
      <c r="H7" s="100">
        <f>IF(SER_hh_fech_in!H7=0,0,SER_hh_fech_in!H7/SER_summary!H$27)</f>
        <v>71.816994249385459</v>
      </c>
      <c r="I7" s="100">
        <f>IF(SER_hh_fech_in!I7=0,0,SER_hh_fech_in!I7/SER_summary!I$27)</f>
        <v>75.25125657573227</v>
      </c>
      <c r="J7" s="100">
        <f>IF(SER_hh_fech_in!J7=0,0,SER_hh_fech_in!J7/SER_summary!J$27)</f>
        <v>92.719715717409699</v>
      </c>
      <c r="K7" s="100">
        <f>IF(SER_hh_fech_in!K7=0,0,SER_hh_fech_in!K7/SER_summary!K$27)</f>
        <v>0</v>
      </c>
      <c r="L7" s="100">
        <f>IF(SER_hh_fech_in!L7=0,0,SER_hh_fech_in!L7/SER_summary!L$27)</f>
        <v>99.111159092901445</v>
      </c>
      <c r="M7" s="100">
        <f>IF(SER_hh_fech_in!M7=0,0,SER_hh_fech_in!M7/SER_summary!M$27)</f>
        <v>87.655588227006888</v>
      </c>
      <c r="N7" s="100">
        <f>IF(SER_hh_fech_in!N7=0,0,SER_hh_fech_in!N7/SER_summary!N$27)</f>
        <v>65.28078820888787</v>
      </c>
      <c r="O7" s="100">
        <f>IF(SER_hh_fech_in!O7=0,0,SER_hh_fech_in!O7/SER_summary!O$27)</f>
        <v>40.154111983112671</v>
      </c>
      <c r="P7" s="100">
        <f>IF(SER_hh_fech_in!P7=0,0,SER_hh_fech_in!P7/SER_summary!P$27)</f>
        <v>0</v>
      </c>
      <c r="Q7" s="100">
        <f>IF(SER_hh_fech_in!Q7=0,0,SER_hh_fech_in!Q7/SER_summary!Q$27)</f>
        <v>0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0</v>
      </c>
      <c r="D9" s="100">
        <f>IF(SER_hh_fech_in!D9=0,0,SER_hh_fech_in!D9/SER_summary!D$27)</f>
        <v>0</v>
      </c>
      <c r="E9" s="100">
        <f>IF(SER_hh_fech_in!E9=0,0,SER_hh_fech_in!E9/SER_summary!E$27)</f>
        <v>0</v>
      </c>
      <c r="F9" s="100">
        <f>IF(SER_hh_fech_in!F9=0,0,SER_hh_fech_in!F9/SER_summary!F$27)</f>
        <v>0</v>
      </c>
      <c r="G9" s="100">
        <f>IF(SER_hh_fech_in!G9=0,0,SER_hh_fech_in!G9/SER_summary!G$27)</f>
        <v>0</v>
      </c>
      <c r="H9" s="100">
        <f>IF(SER_hh_fech_in!H9=0,0,SER_hh_fech_in!H9/SER_summary!H$27)</f>
        <v>0</v>
      </c>
      <c r="I9" s="100">
        <f>IF(SER_hh_fech_in!I9=0,0,SER_hh_fech_in!I9/SER_summary!I$27)</f>
        <v>0</v>
      </c>
      <c r="J9" s="100">
        <f>IF(SER_hh_fech_in!J9=0,0,SER_hh_fech_in!J9/SER_summary!J$27)</f>
        <v>0</v>
      </c>
      <c r="K9" s="100">
        <f>IF(SER_hh_fech_in!K9=0,0,SER_hh_fech_in!K9/SER_summary!K$27)</f>
        <v>100.35017084176877</v>
      </c>
      <c r="L9" s="100">
        <f>IF(SER_hh_fech_in!L9=0,0,SER_hh_fech_in!L9/SER_summary!L$27)</f>
        <v>93.910290639447098</v>
      </c>
      <c r="M9" s="100">
        <f>IF(SER_hh_fech_in!M9=0,0,SER_hh_fech_in!M9/SER_summary!M$27)</f>
        <v>83.520375883800838</v>
      </c>
      <c r="N9" s="100">
        <f>IF(SER_hh_fech_in!N9=0,0,SER_hh_fech_in!N9/SER_summary!N$27)</f>
        <v>62.89316195276831</v>
      </c>
      <c r="O9" s="100">
        <f>IF(SER_hh_fech_in!O9=0,0,SER_hh_fech_in!O9/SER_summary!O$27)</f>
        <v>38.860637943676046</v>
      </c>
      <c r="P9" s="100">
        <f>IF(SER_hh_fech_in!P9=0,0,SER_hh_fech_in!P9/SER_summary!P$27)</f>
        <v>0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0</v>
      </c>
      <c r="D10" s="100">
        <f>IF(SER_hh_fech_in!D10=0,0,SER_hh_fech_in!D10/SER_summary!D$27)</f>
        <v>0</v>
      </c>
      <c r="E10" s="100">
        <f>IF(SER_hh_fech_in!E10=0,0,SER_hh_fech_in!E10/SER_summary!E$27)</f>
        <v>0</v>
      </c>
      <c r="F10" s="100">
        <f>IF(SER_hh_fech_in!F10=0,0,SER_hh_fech_in!F10/SER_summary!F$27)</f>
        <v>0</v>
      </c>
      <c r="G10" s="100">
        <f>IF(SER_hh_fech_in!G10=0,0,SER_hh_fech_in!G10/SER_summary!G$27)</f>
        <v>0</v>
      </c>
      <c r="H10" s="100">
        <f>IF(SER_hh_fech_in!H10=0,0,SER_hh_fech_in!H10/SER_summary!H$27)</f>
        <v>0</v>
      </c>
      <c r="I10" s="100">
        <f>IF(SER_hh_fech_in!I10=0,0,SER_hh_fech_in!I10/SER_summary!I$27)</f>
        <v>102.21193098541129</v>
      </c>
      <c r="J10" s="100">
        <f>IF(SER_hh_fech_in!J10=0,0,SER_hh_fech_in!J10/SER_summary!J$27)</f>
        <v>128.06689780107658</v>
      </c>
      <c r="K10" s="100">
        <f>IF(SER_hh_fech_in!K10=0,0,SER_hh_fech_in!K10/SER_summary!K$27)</f>
        <v>121.08796043267249</v>
      </c>
      <c r="L10" s="100">
        <f>IF(SER_hh_fech_in!L10=0,0,SER_hh_fech_in!L10/SER_summary!L$27)</f>
        <v>106.59931906403678</v>
      </c>
      <c r="M10" s="100">
        <f>IF(SER_hh_fech_in!M10=0,0,SER_hh_fech_in!M10/SER_summary!M$27)</f>
        <v>90.312693352398696</v>
      </c>
      <c r="N10" s="100">
        <f>IF(SER_hh_fech_in!N10=0,0,SER_hh_fech_in!N10/SER_summary!N$27)</f>
        <v>79.229984537823995</v>
      </c>
      <c r="O10" s="100">
        <f>IF(SER_hh_fech_in!O10=0,0,SER_hh_fech_in!O10/SER_summary!O$27)</f>
        <v>48.465859414257686</v>
      </c>
      <c r="P10" s="100">
        <f>IF(SER_hh_fech_in!P10=0,0,SER_hh_fech_in!P10/SER_summary!P$27)</f>
        <v>0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0</v>
      </c>
      <c r="D12" s="100">
        <f>IF(SER_hh_fech_in!D12=0,0,SER_hh_fech_in!D12/SER_summary!D$27)</f>
        <v>0</v>
      </c>
      <c r="E12" s="100">
        <f>IF(SER_hh_fech_in!E12=0,0,SER_hh_fech_in!E12/SER_summary!E$27)</f>
        <v>0</v>
      </c>
      <c r="F12" s="100">
        <f>IF(SER_hh_fech_in!F12=0,0,SER_hh_fech_in!F12/SER_summary!F$27)</f>
        <v>0</v>
      </c>
      <c r="G12" s="100">
        <f>IF(SER_hh_fech_in!G12=0,0,SER_hh_fech_in!G12/SER_summary!G$27)</f>
        <v>0</v>
      </c>
      <c r="H12" s="100">
        <f>IF(SER_hh_fech_in!H12=0,0,SER_hh_fech_in!H12/SER_summary!H$27)</f>
        <v>0</v>
      </c>
      <c r="I12" s="100">
        <f>IF(SER_hh_fech_in!I12=0,0,SER_hh_fech_in!I12/SER_summary!I$27)</f>
        <v>0</v>
      </c>
      <c r="J12" s="100">
        <f>IF(SER_hh_fech_in!J12=0,0,SER_hh_fech_in!J12/SER_summary!J$27)</f>
        <v>0</v>
      </c>
      <c r="K12" s="100">
        <f>IF(SER_hh_fech_in!K12=0,0,SER_hh_fech_in!K12/SER_summary!K$27)</f>
        <v>0</v>
      </c>
      <c r="L12" s="100">
        <f>IF(SER_hh_fech_in!L12=0,0,SER_hh_fech_in!L12/SER_summary!L$27)</f>
        <v>0</v>
      </c>
      <c r="M12" s="100">
        <f>IF(SER_hh_fech_in!M12=0,0,SER_hh_fech_in!M12/SER_summary!M$27)</f>
        <v>0</v>
      </c>
      <c r="N12" s="100">
        <f>IF(SER_hh_fech_in!N12=0,0,SER_hh_fech_in!N12/SER_summary!N$27)</f>
        <v>0</v>
      </c>
      <c r="O12" s="100">
        <f>IF(SER_hh_fech_in!O12=0,0,SER_hh_fech_in!O12/SER_summary!O$27)</f>
        <v>0</v>
      </c>
      <c r="P12" s="100">
        <f>IF(SER_hh_fech_in!P12=0,0,SER_hh_fech_in!P12/SER_summary!P$27)</f>
        <v>0</v>
      </c>
      <c r="Q12" s="100">
        <f>IF(SER_hh_fech_in!Q12=0,0,SER_hh_fech_in!Q12/SER_summary!Q$27)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24.918120270970562</v>
      </c>
      <c r="D13" s="100">
        <f>IF(SER_hh_fech_in!D13=0,0,SER_hh_fech_in!D13/SER_summary!D$27)</f>
        <v>28.119517869925041</v>
      </c>
      <c r="E13" s="100">
        <f>IF(SER_hh_fech_in!E13=0,0,SER_hh_fech_in!E13/SER_summary!E$27)</f>
        <v>30.410458141399715</v>
      </c>
      <c r="F13" s="100">
        <f>IF(SER_hh_fech_in!F13=0,0,SER_hh_fech_in!F13/SER_summary!F$27)</f>
        <v>30.573612532655133</v>
      </c>
      <c r="G13" s="100">
        <f>IF(SER_hh_fech_in!G13=0,0,SER_hh_fech_in!G13/SER_summary!G$27)</f>
        <v>36.681495011045875</v>
      </c>
      <c r="H13" s="100">
        <f>IF(SER_hh_fech_in!H13=0,0,SER_hh_fech_in!H13/SER_summary!H$27)</f>
        <v>40.277346397658107</v>
      </c>
      <c r="I13" s="100">
        <f>IF(SER_hh_fech_in!I13=0,0,SER_hh_fech_in!I13/SER_summary!I$27)</f>
        <v>42.5863079048125</v>
      </c>
      <c r="J13" s="100">
        <f>IF(SER_hh_fech_in!J13=0,0,SER_hh_fech_in!J13/SER_summary!J$27)</f>
        <v>50.58374863780579</v>
      </c>
      <c r="K13" s="100">
        <f>IF(SER_hh_fech_in!K13=0,0,SER_hh_fech_in!K13/SER_summary!K$27)</f>
        <v>48.967807498439406</v>
      </c>
      <c r="L13" s="100">
        <f>IF(SER_hh_fech_in!L13=0,0,SER_hh_fech_in!L13/SER_summary!L$27)</f>
        <v>41.547494958135957</v>
      </c>
      <c r="M13" s="100">
        <f>IF(SER_hh_fech_in!M13=0,0,SER_hh_fech_in!M13/SER_summary!M$27)</f>
        <v>32.300350776183713</v>
      </c>
      <c r="N13" s="100">
        <f>IF(SER_hh_fech_in!N13=0,0,SER_hh_fech_in!N13/SER_summary!N$27)</f>
        <v>24.058490122453534</v>
      </c>
      <c r="O13" s="100">
        <f>IF(SER_hh_fech_in!O13=0,0,SER_hh_fech_in!O13/SER_summary!O$27)</f>
        <v>14.870859814041767</v>
      </c>
      <c r="P13" s="100">
        <f>IF(SER_hh_fech_in!P13=0,0,SER_hh_fech_in!P13/SER_summary!P$27)</f>
        <v>0</v>
      </c>
      <c r="Q13" s="100">
        <f>IF(SER_hh_fech_in!Q13=0,0,SER_hh_fech_in!Q13/SER_summary!Q$27)</f>
        <v>20.194489561255349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39.812208714910589</v>
      </c>
      <c r="D14" s="22">
        <f>IF(SER_hh_fech_in!D14=0,0,SER_hh_fech_in!D14/SER_summary!D$27)</f>
        <v>44.897536824490935</v>
      </c>
      <c r="E14" s="22">
        <f>IF(SER_hh_fech_in!E14=0,0,SER_hh_fech_in!E14/SER_summary!E$27)</f>
        <v>48.390424066215829</v>
      </c>
      <c r="F14" s="22">
        <f>IF(SER_hh_fech_in!F14=0,0,SER_hh_fech_in!F14/SER_summary!F$27)</f>
        <v>48.58763232978459</v>
      </c>
      <c r="G14" s="22">
        <f>IF(SER_hh_fech_in!G14=0,0,SER_hh_fech_in!G14/SER_summary!G$27)</f>
        <v>58.292251612169885</v>
      </c>
      <c r="H14" s="22">
        <f>IF(SER_hh_fech_in!H14=0,0,SER_hh_fech_in!H14/SER_summary!H$27)</f>
        <v>63.390471098626612</v>
      </c>
      <c r="I14" s="22">
        <f>IF(SER_hh_fech_in!I14=0,0,SER_hh_fech_in!I14/SER_summary!I$27)</f>
        <v>67.45799898001502</v>
      </c>
      <c r="J14" s="22">
        <f>IF(SER_hh_fech_in!J14=0,0,SER_hh_fech_in!J14/SER_summary!J$27)</f>
        <v>0</v>
      </c>
      <c r="K14" s="22">
        <f>IF(SER_hh_fech_in!K14=0,0,SER_hh_fech_in!K14/SER_summary!K$27)</f>
        <v>75.905211961427824</v>
      </c>
      <c r="L14" s="22">
        <f>IF(SER_hh_fech_in!L14=0,0,SER_hh_fech_in!L14/SER_summary!L$27)</f>
        <v>80.6864597902279</v>
      </c>
      <c r="M14" s="22">
        <f>IF(SER_hh_fech_in!M14=0,0,SER_hh_fech_in!M14/SER_summary!M$27)</f>
        <v>71.729684515506264</v>
      </c>
      <c r="N14" s="22">
        <f>IF(SER_hh_fech_in!N14=0,0,SER_hh_fech_in!N14/SER_summary!N$27)</f>
        <v>0</v>
      </c>
      <c r="O14" s="22">
        <f>IF(SER_hh_fech_in!O14=0,0,SER_hh_fech_in!O14/SER_summary!O$27)</f>
        <v>0</v>
      </c>
      <c r="P14" s="22">
        <f>IF(SER_hh_fech_in!P14=0,0,SER_hh_fech_in!P14/SER_summary!P$27)</f>
        <v>38.538478407669992</v>
      </c>
      <c r="Q14" s="22">
        <f>IF(SER_hh_fech_in!Q14=0,0,SER_hh_fech_in!Q14/SER_summary!Q$27)</f>
        <v>47.380569977025587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0</v>
      </c>
      <c r="D15" s="104">
        <f>IF(SER_hh_fech_in!D15=0,0,SER_hh_fech_in!D15/SER_summary!D$27)</f>
        <v>0</v>
      </c>
      <c r="E15" s="104">
        <f>IF(SER_hh_fech_in!E15=0,0,SER_hh_fech_in!E15/SER_summary!E$27)</f>
        <v>0.52636161566676287</v>
      </c>
      <c r="F15" s="104">
        <f>IF(SER_hh_fech_in!F15=0,0,SER_hh_fech_in!F15/SER_summary!F$27)</f>
        <v>0.53083019309070378</v>
      </c>
      <c r="G15" s="104">
        <f>IF(SER_hh_fech_in!G15=0,0,SER_hh_fech_in!G15/SER_summary!G$27)</f>
        <v>0</v>
      </c>
      <c r="H15" s="104">
        <f>IF(SER_hh_fech_in!H15=0,0,SER_hh_fech_in!H15/SER_summary!H$27)</f>
        <v>0.75986761403671332</v>
      </c>
      <c r="I15" s="104">
        <f>IF(SER_hh_fech_in!I15=0,0,SER_hh_fech_in!I15/SER_summary!I$27)</f>
        <v>0.81057179803624146</v>
      </c>
      <c r="J15" s="104">
        <f>IF(SER_hh_fech_in!J15=0,0,SER_hh_fech_in!J15/SER_summary!J$27)</f>
        <v>1.0501257627814651</v>
      </c>
      <c r="K15" s="104">
        <f>IF(SER_hh_fech_in!K15=0,0,SER_hh_fech_in!K15/SER_summary!K$27)</f>
        <v>1.9453227137697455</v>
      </c>
      <c r="L15" s="104">
        <f>IF(SER_hh_fech_in!L15=0,0,SER_hh_fech_in!L15/SER_summary!L$27)</f>
        <v>1.1521321959459756</v>
      </c>
      <c r="M15" s="104">
        <f>IF(SER_hh_fech_in!M15=0,0,SER_hh_fech_in!M15/SER_summary!M$27)</f>
        <v>1.0217076736911466</v>
      </c>
      <c r="N15" s="104">
        <f>IF(SER_hh_fech_in!N15=0,0,SER_hh_fech_in!N15/SER_summary!N$27)</f>
        <v>0.7657341664446401</v>
      </c>
      <c r="O15" s="104">
        <f>IF(SER_hh_fech_in!O15=0,0,SER_hh_fech_in!O15/SER_summary!O$27)</f>
        <v>0.47760208256509812</v>
      </c>
      <c r="P15" s="104">
        <f>IF(SER_hh_fech_in!P15=0,0,SER_hh_fech_in!P15/SER_summary!P$27)</f>
        <v>0</v>
      </c>
      <c r="Q15" s="104">
        <f>IF(SER_hh_fech_in!Q15=0,0,SER_hh_fech_in!Q15/SER_summary!Q$27)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38.330735754263905</v>
      </c>
      <c r="D16" s="101">
        <f>IF(SER_hh_fech_in!D16=0,0,SER_hh_fech_in!D16/SER_summary!D$27)</f>
        <v>38.288701764441797</v>
      </c>
      <c r="E16" s="101">
        <f>IF(SER_hh_fech_in!E16=0,0,SER_hh_fech_in!E16/SER_summary!E$27)</f>
        <v>38.300964136965071</v>
      </c>
      <c r="F16" s="101">
        <f>IF(SER_hh_fech_in!F16=0,0,SER_hh_fech_in!F16/SER_summary!F$27)</f>
        <v>38.401314728872919</v>
      </c>
      <c r="G16" s="101">
        <f>IF(SER_hh_fech_in!G16=0,0,SER_hh_fech_in!G16/SER_summary!G$27)</f>
        <v>38.452248204237563</v>
      </c>
      <c r="H16" s="101">
        <f>IF(SER_hh_fech_in!H16=0,0,SER_hh_fech_in!H16/SER_summary!H$27)</f>
        <v>38.775679276071074</v>
      </c>
      <c r="I16" s="101">
        <f>IF(SER_hh_fech_in!I16=0,0,SER_hh_fech_in!I16/SER_summary!I$27)</f>
        <v>39.014865473374655</v>
      </c>
      <c r="J16" s="101">
        <f>IF(SER_hh_fech_in!J16=0,0,SER_hh_fech_in!J16/SER_summary!J$27)</f>
        <v>39.683883591726328</v>
      </c>
      <c r="K16" s="101">
        <f>IF(SER_hh_fech_in!K16=0,0,SER_hh_fech_in!K16/SER_summary!K$27)</f>
        <v>39.8184165174074</v>
      </c>
      <c r="L16" s="101">
        <f>IF(SER_hh_fech_in!L16=0,0,SER_hh_fech_in!L16/SER_summary!L$27)</f>
        <v>40.404651909949315</v>
      </c>
      <c r="M16" s="101">
        <f>IF(SER_hh_fech_in!M16=0,0,SER_hh_fech_in!M16/SER_summary!M$27)</f>
        <v>40.342664933789749</v>
      </c>
      <c r="N16" s="101">
        <f>IF(SER_hh_fech_in!N16=0,0,SER_hh_fech_in!N16/SER_summary!N$27)</f>
        <v>40.326286326593284</v>
      </c>
      <c r="O16" s="101">
        <f>IF(SER_hh_fech_in!O16=0,0,SER_hh_fech_in!O16/SER_summary!O$27)</f>
        <v>39.787669944903087</v>
      </c>
      <c r="P16" s="101">
        <f>IF(SER_hh_fech_in!P16=0,0,SER_hh_fech_in!P16/SER_summary!P$27)</f>
        <v>40.067531785650637</v>
      </c>
      <c r="Q16" s="101">
        <f>IF(SER_hh_fech_in!Q16=0,0,SER_hh_fech_in!Q16/SER_summary!Q$27)</f>
        <v>43.563525531575564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0</v>
      </c>
      <c r="G17" s="103">
        <f>IF(SER_hh_fech_in!G17=0,0,SER_hh_fech_in!G17/SER_summary!G$27)</f>
        <v>0</v>
      </c>
      <c r="H17" s="103">
        <f>IF(SER_hh_fech_in!H17=0,0,SER_hh_fech_in!H17/SER_summary!H$27)</f>
        <v>0</v>
      </c>
      <c r="I17" s="103">
        <f>IF(SER_hh_fech_in!I17=0,0,SER_hh_fech_in!I17/SER_summary!I$27)</f>
        <v>0</v>
      </c>
      <c r="J17" s="103">
        <f>IF(SER_hh_fech_in!J17=0,0,SER_hh_fech_in!J17/SER_summary!J$27)</f>
        <v>0</v>
      </c>
      <c r="K17" s="103">
        <f>IF(SER_hh_fech_in!K17=0,0,SER_hh_fech_in!K17/SER_summary!K$27)</f>
        <v>0</v>
      </c>
      <c r="L17" s="103">
        <f>IF(SER_hh_fech_in!L17=0,0,SER_hh_fech_in!L17/SER_summary!L$27)</f>
        <v>0</v>
      </c>
      <c r="M17" s="103">
        <f>IF(SER_hh_fech_in!M17=0,0,SER_hh_fech_in!M17/SER_summary!M$27)</f>
        <v>0</v>
      </c>
      <c r="N17" s="103">
        <f>IF(SER_hh_fech_in!N17=0,0,SER_hh_fech_in!N17/SER_summary!N$27)</f>
        <v>0</v>
      </c>
      <c r="O17" s="103">
        <f>IF(SER_hh_fech_in!O17=0,0,SER_hh_fech_in!O17/SER_summary!O$27)</f>
        <v>0</v>
      </c>
      <c r="P17" s="103">
        <f>IF(SER_hh_fech_in!P17=0,0,SER_hh_fech_in!P17/SER_summary!P$27)</f>
        <v>0</v>
      </c>
      <c r="Q17" s="103">
        <f>IF(SER_hh_fech_in!Q17=0,0,SER_hh_fech_in!Q17/SER_summary!Q$27)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38.330735754263905</v>
      </c>
      <c r="D18" s="103">
        <f>IF(SER_hh_fech_in!D18=0,0,SER_hh_fech_in!D18/SER_summary!D$27)</f>
        <v>38.288701764441797</v>
      </c>
      <c r="E18" s="103">
        <f>IF(SER_hh_fech_in!E18=0,0,SER_hh_fech_in!E18/SER_summary!E$27)</f>
        <v>38.300964136965071</v>
      </c>
      <c r="F18" s="103">
        <f>IF(SER_hh_fech_in!F18=0,0,SER_hh_fech_in!F18/SER_summary!F$27)</f>
        <v>38.401314728872919</v>
      </c>
      <c r="G18" s="103">
        <f>IF(SER_hh_fech_in!G18=0,0,SER_hh_fech_in!G18/SER_summary!G$27)</f>
        <v>38.452248204237563</v>
      </c>
      <c r="H18" s="103">
        <f>IF(SER_hh_fech_in!H18=0,0,SER_hh_fech_in!H18/SER_summary!H$27)</f>
        <v>38.775679276071074</v>
      </c>
      <c r="I18" s="103">
        <f>IF(SER_hh_fech_in!I18=0,0,SER_hh_fech_in!I18/SER_summary!I$27)</f>
        <v>39.014865473374655</v>
      </c>
      <c r="J18" s="103">
        <f>IF(SER_hh_fech_in!J18=0,0,SER_hh_fech_in!J18/SER_summary!J$27)</f>
        <v>39.683883591726328</v>
      </c>
      <c r="K18" s="103">
        <f>IF(SER_hh_fech_in!K18=0,0,SER_hh_fech_in!K18/SER_summary!K$27)</f>
        <v>39.8184165174074</v>
      </c>
      <c r="L18" s="103">
        <f>IF(SER_hh_fech_in!L18=0,0,SER_hh_fech_in!L18/SER_summary!L$27)</f>
        <v>40.404651909949315</v>
      </c>
      <c r="M18" s="103">
        <f>IF(SER_hh_fech_in!M18=0,0,SER_hh_fech_in!M18/SER_summary!M$27)</f>
        <v>40.342664933789749</v>
      </c>
      <c r="N18" s="103">
        <f>IF(SER_hh_fech_in!N18=0,0,SER_hh_fech_in!N18/SER_summary!N$27)</f>
        <v>40.326286326593284</v>
      </c>
      <c r="O18" s="103">
        <f>IF(SER_hh_fech_in!O18=0,0,SER_hh_fech_in!O18/SER_summary!O$27)</f>
        <v>39.787669944903087</v>
      </c>
      <c r="P18" s="103">
        <f>IF(SER_hh_fech_in!P18=0,0,SER_hh_fech_in!P18/SER_summary!P$27)</f>
        <v>40.067531785650637</v>
      </c>
      <c r="Q18" s="103">
        <f>IF(SER_hh_fech_in!Q18=0,0,SER_hh_fech_in!Q18/SER_summary!Q$27)</f>
        <v>43.563525531575564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18.395202045353056</v>
      </c>
      <c r="D19" s="101">
        <f>IF(SER_hh_fech_in!D19=0,0,SER_hh_fech_in!D19/SER_summary!D$27)</f>
        <v>18.58519143885194</v>
      </c>
      <c r="E19" s="101">
        <f>IF(SER_hh_fech_in!E19=0,0,SER_hh_fech_in!E19/SER_summary!E$27)</f>
        <v>18.888173801746401</v>
      </c>
      <c r="F19" s="101">
        <f>IF(SER_hh_fech_in!F19=0,0,SER_hh_fech_in!F19/SER_summary!F$27)</f>
        <v>18.827629350324148</v>
      </c>
      <c r="G19" s="101">
        <f>IF(SER_hh_fech_in!G19=0,0,SER_hh_fech_in!G19/SER_summary!G$27)</f>
        <v>12.955154775327669</v>
      </c>
      <c r="H19" s="101">
        <f>IF(SER_hh_fech_in!H19=0,0,SER_hh_fech_in!H19/SER_summary!H$27)</f>
        <v>22.117865452684462</v>
      </c>
      <c r="I19" s="101">
        <f>IF(SER_hh_fech_in!I19=0,0,SER_hh_fech_in!I19/SER_summary!I$27)</f>
        <v>13.879720892375934</v>
      </c>
      <c r="J19" s="101">
        <f>IF(SER_hh_fech_in!J19=0,0,SER_hh_fech_in!J19/SER_summary!J$27)</f>
        <v>17.169603829157051</v>
      </c>
      <c r="K19" s="101">
        <f>IF(SER_hh_fech_in!K19=0,0,SER_hh_fech_in!K19/SER_summary!K$27)</f>
        <v>21.999212716777016</v>
      </c>
      <c r="L19" s="101">
        <f>IF(SER_hh_fech_in!L19=0,0,SER_hh_fech_in!L19/SER_summary!L$27)</f>
        <v>17.957396113711894</v>
      </c>
      <c r="M19" s="101">
        <f>IF(SER_hh_fech_in!M19=0,0,SER_hh_fech_in!M19/SER_summary!M$27)</f>
        <v>19.704995403291996</v>
      </c>
      <c r="N19" s="101">
        <f>IF(SER_hh_fech_in!N19=0,0,SER_hh_fech_in!N19/SER_summary!N$27)</f>
        <v>18.993625597048364</v>
      </c>
      <c r="O19" s="101">
        <f>IF(SER_hh_fech_in!O19=0,0,SER_hh_fech_in!O19/SER_summary!O$27)</f>
        <v>18.729787322422339</v>
      </c>
      <c r="P19" s="101">
        <f>IF(SER_hh_fech_in!P19=0,0,SER_hh_fech_in!P19/SER_summary!P$27)</f>
        <v>18.751622403152567</v>
      </c>
      <c r="Q19" s="101">
        <f>IF(SER_hh_fech_in!Q19=0,0,SER_hh_fech_in!Q19/SER_summary!Q$27)</f>
        <v>17.035449516487848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18.116408152071298</v>
      </c>
      <c r="D21" s="100">
        <f>IF(SER_hh_fech_in!D21=0,0,SER_hh_fech_in!D21/SER_summary!D$27)</f>
        <v>18.340490070133065</v>
      </c>
      <c r="E21" s="100">
        <f>IF(SER_hh_fech_in!E21=0,0,SER_hh_fech_in!E21/SER_summary!E$27)</f>
        <v>18.505410345873585</v>
      </c>
      <c r="F21" s="100">
        <f>IF(SER_hh_fech_in!F21=0,0,SER_hh_fech_in!F21/SER_summary!F$27)</f>
        <v>18.633063207389142</v>
      </c>
      <c r="G21" s="100">
        <f>IF(SER_hh_fech_in!G21=0,0,SER_hh_fech_in!G21/SER_summary!G$27)</f>
        <v>2.2158198690476296</v>
      </c>
      <c r="H21" s="100">
        <f>IF(SER_hh_fech_in!H21=0,0,SER_hh_fech_in!H21/SER_summary!H$27)</f>
        <v>19.24428709480496</v>
      </c>
      <c r="I21" s="100">
        <f>IF(SER_hh_fech_in!I21=0,0,SER_hh_fech_in!I21/SER_summary!I$27)</f>
        <v>2.5280044579398537</v>
      </c>
      <c r="J21" s="100">
        <f>IF(SER_hh_fech_in!J21=0,0,SER_hh_fech_in!J21/SER_summary!J$27)</f>
        <v>7.8634683655422855</v>
      </c>
      <c r="K21" s="100">
        <f>IF(SER_hh_fech_in!K21=0,0,SER_hh_fech_in!K21/SER_summary!K$27)</f>
        <v>18.816461343154941</v>
      </c>
      <c r="L21" s="100">
        <f>IF(SER_hh_fech_in!L21=0,0,SER_hh_fech_in!L21/SER_summary!L$27)</f>
        <v>21.087037465473959</v>
      </c>
      <c r="M21" s="100">
        <f>IF(SER_hh_fech_in!M21=0,0,SER_hh_fech_in!M21/SER_summary!M$27)</f>
        <v>20.655895406592407</v>
      </c>
      <c r="N21" s="100">
        <f>IF(SER_hh_fech_in!N21=0,0,SER_hh_fech_in!N21/SER_summary!N$27)</f>
        <v>20.784437640514398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3.8023875491924053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23.019568366720911</v>
      </c>
      <c r="D22" s="100">
        <f>IF(SER_hh_fech_in!D22=0,0,SER_hh_fech_in!D22/SER_summary!D$27)</f>
        <v>23.461096599113706</v>
      </c>
      <c r="E22" s="100">
        <f>IF(SER_hh_fech_in!E22=0,0,SER_hh_fech_in!E22/SER_summary!E$27)</f>
        <v>23.996156775690338</v>
      </c>
      <c r="F22" s="100">
        <f>IF(SER_hh_fech_in!F22=0,0,SER_hh_fech_in!F22/SER_summary!F$27)</f>
        <v>24.330923800473755</v>
      </c>
      <c r="G22" s="100">
        <f>IF(SER_hh_fech_in!G22=0,0,SER_hh_fech_in!G22/SER_summary!G$27)</f>
        <v>2.8284331779071903</v>
      </c>
      <c r="H22" s="100">
        <f>IF(SER_hh_fech_in!H22=0,0,SER_hh_fech_in!H22/SER_summary!H$27)</f>
        <v>28.051811257427847</v>
      </c>
      <c r="I22" s="100">
        <f>IF(SER_hh_fech_in!I22=0,0,SER_hh_fech_in!I22/SER_summary!I$27)</f>
        <v>5.4830368390844963</v>
      </c>
      <c r="J22" s="100">
        <f>IF(SER_hh_fech_in!J22=0,0,SER_hh_fech_in!J22/SER_summary!J$27)</f>
        <v>13.004692978250514</v>
      </c>
      <c r="K22" s="100">
        <f>IF(SER_hh_fech_in!K22=0,0,SER_hh_fech_in!K22/SER_summary!K$27)</f>
        <v>15.851302379031695</v>
      </c>
      <c r="L22" s="100">
        <f>IF(SER_hh_fech_in!L22=0,0,SER_hh_fech_in!L22/SER_summary!L$27)</f>
        <v>18.275779769904293</v>
      </c>
      <c r="M22" s="100">
        <f>IF(SER_hh_fech_in!M22=0,0,SER_hh_fech_in!M22/SER_summary!M$27)</f>
        <v>19.160598268515731</v>
      </c>
      <c r="N22" s="100">
        <f>IF(SER_hh_fech_in!N22=0,0,SER_hh_fech_in!N22/SER_summary!N$27)</f>
        <v>19.495078203655947</v>
      </c>
      <c r="O22" s="100">
        <f>IF(SER_hh_fech_in!O22=0,0,SER_hh_fech_in!O22/SER_summary!O$27)</f>
        <v>19.702069799098151</v>
      </c>
      <c r="P22" s="100">
        <f>IF(SER_hh_fech_in!P22=0,0,SER_hh_fech_in!P22/SER_summary!P$27)</f>
        <v>10.056505054754444</v>
      </c>
      <c r="Q22" s="100">
        <f>IF(SER_hh_fech_in!Q22=0,0,SER_hh_fech_in!Q22/SER_summary!Q$27)</f>
        <v>4.9021556876142283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0</v>
      </c>
      <c r="D23" s="100">
        <f>IF(SER_hh_fech_in!D23=0,0,SER_hh_fech_in!D23/SER_summary!D$27)</f>
        <v>0</v>
      </c>
      <c r="E23" s="100">
        <f>IF(SER_hh_fech_in!E23=0,0,SER_hh_fech_in!E23/SER_summary!E$27)</f>
        <v>0</v>
      </c>
      <c r="F23" s="100">
        <f>IF(SER_hh_fech_in!F23=0,0,SER_hh_fech_in!F23/SER_summary!F$27)</f>
        <v>0</v>
      </c>
      <c r="G23" s="100">
        <f>IF(SER_hh_fech_in!G23=0,0,SER_hh_fech_in!G23/SER_summary!G$27)</f>
        <v>0</v>
      </c>
      <c r="H23" s="100">
        <f>IF(SER_hh_fech_in!H23=0,0,SER_hh_fech_in!H23/SER_summary!H$27)</f>
        <v>0</v>
      </c>
      <c r="I23" s="100">
        <f>IF(SER_hh_fech_in!I23=0,0,SER_hh_fech_in!I23/SER_summary!I$27)</f>
        <v>0</v>
      </c>
      <c r="J23" s="100">
        <f>IF(SER_hh_fech_in!J23=0,0,SER_hh_fech_in!J23/SER_summary!J$27)</f>
        <v>0</v>
      </c>
      <c r="K23" s="100">
        <f>IF(SER_hh_fech_in!K23=0,0,SER_hh_fech_in!K23/SER_summary!K$27)</f>
        <v>0</v>
      </c>
      <c r="L23" s="100">
        <f>IF(SER_hh_fech_in!L23=0,0,SER_hh_fech_in!L23/SER_summary!L$27)</f>
        <v>0</v>
      </c>
      <c r="M23" s="100">
        <f>IF(SER_hh_fech_in!M23=0,0,SER_hh_fech_in!M23/SER_summary!M$27)</f>
        <v>0</v>
      </c>
      <c r="N23" s="100">
        <f>IF(SER_hh_fech_in!N23=0,0,SER_hh_fech_in!N23/SER_summary!N$27)</f>
        <v>0</v>
      </c>
      <c r="O23" s="100">
        <f>IF(SER_hh_fech_in!O23=0,0,SER_hh_fech_in!O23/SER_summary!O$27)</f>
        <v>0</v>
      </c>
      <c r="P23" s="100">
        <f>IF(SER_hh_fech_in!P23=0,0,SER_hh_fech_in!P23/SER_summary!P$27)</f>
        <v>0</v>
      </c>
      <c r="Q23" s="100">
        <f>IF(SER_hh_fech_in!Q23=0,0,SER_hh_fech_in!Q23/SER_summary!Q$27)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0</v>
      </c>
      <c r="D25" s="100">
        <f>IF(SER_hh_fech_in!D25=0,0,SER_hh_fech_in!D25/SER_summary!D$27)</f>
        <v>0</v>
      </c>
      <c r="E25" s="100">
        <f>IF(SER_hh_fech_in!E25=0,0,SER_hh_fech_in!E25/SER_summary!E$27)</f>
        <v>0</v>
      </c>
      <c r="F25" s="100">
        <f>IF(SER_hh_fech_in!F25=0,0,SER_hh_fech_in!F25/SER_summary!F$27)</f>
        <v>0</v>
      </c>
      <c r="G25" s="100">
        <f>IF(SER_hh_fech_in!G25=0,0,SER_hh_fech_in!G25/SER_summary!G$27)</f>
        <v>0</v>
      </c>
      <c r="H25" s="100">
        <f>IF(SER_hh_fech_in!H25=0,0,SER_hh_fech_in!H25/SER_summary!H$27)</f>
        <v>0</v>
      </c>
      <c r="I25" s="100">
        <f>IF(SER_hh_fech_in!I25=0,0,SER_hh_fech_in!I25/SER_summary!I$27)</f>
        <v>0</v>
      </c>
      <c r="J25" s="100">
        <f>IF(SER_hh_fech_in!J25=0,0,SER_hh_fech_in!J25/SER_summary!J$27)</f>
        <v>0</v>
      </c>
      <c r="K25" s="100">
        <f>IF(SER_hh_fech_in!K25=0,0,SER_hh_fech_in!K25/SER_summary!K$27)</f>
        <v>0</v>
      </c>
      <c r="L25" s="100">
        <f>IF(SER_hh_fech_in!L25=0,0,SER_hh_fech_in!L25/SER_summary!L$27)</f>
        <v>0</v>
      </c>
      <c r="M25" s="100">
        <f>IF(SER_hh_fech_in!M25=0,0,SER_hh_fech_in!M25/SER_summary!M$27)</f>
        <v>0</v>
      </c>
      <c r="N25" s="100">
        <f>IF(SER_hh_fech_in!N25=0,0,SER_hh_fech_in!N25/SER_summary!N$27)</f>
        <v>0</v>
      </c>
      <c r="O25" s="100">
        <f>IF(SER_hh_fech_in!O25=0,0,SER_hh_fech_in!O25/SER_summary!O$27)</f>
        <v>0</v>
      </c>
      <c r="P25" s="100">
        <f>IF(SER_hh_fech_in!P25=0,0,SER_hh_fech_in!P25/SER_summary!P$27)</f>
        <v>0</v>
      </c>
      <c r="Q25" s="100">
        <f>IF(SER_hh_fech_in!Q25=0,0,SER_hh_fech_in!Q25/SER_summary!Q$27)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18.18104441807164</v>
      </c>
      <c r="D26" s="22">
        <f>IF(SER_hh_fech_in!D26=0,0,SER_hh_fech_in!D26/SER_summary!D$27)</f>
        <v>18.2985917771645</v>
      </c>
      <c r="E26" s="22">
        <f>IF(SER_hh_fech_in!E26=0,0,SER_hh_fech_in!E26/SER_summary!E$27)</f>
        <v>18.463487722795833</v>
      </c>
      <c r="F26" s="22">
        <f>IF(SER_hh_fech_in!F26=0,0,SER_hh_fech_in!F26/SER_summary!F$27)</f>
        <v>18.598159436963744</v>
      </c>
      <c r="G26" s="22">
        <f>IF(SER_hh_fech_in!G26=0,0,SER_hh_fech_in!G26/SER_summary!G$27)</f>
        <v>1.9836335614696521</v>
      </c>
      <c r="H26" s="22">
        <f>IF(SER_hh_fech_in!H26=0,0,SER_hh_fech_in!H26/SER_summary!H$27)</f>
        <v>21.211421206455032</v>
      </c>
      <c r="I26" s="22">
        <f>IF(SER_hh_fech_in!I26=0,0,SER_hh_fech_in!I26/SER_summary!I$27)</f>
        <v>0</v>
      </c>
      <c r="J26" s="22">
        <f>IF(SER_hh_fech_in!J26=0,0,SER_hh_fech_in!J26/SER_summary!J$27)</f>
        <v>21.732901477305305</v>
      </c>
      <c r="K26" s="22">
        <f>IF(SER_hh_fech_in!K26=0,0,SER_hh_fech_in!K26/SER_summary!K$27)</f>
        <v>22.268749312987609</v>
      </c>
      <c r="L26" s="22">
        <f>IF(SER_hh_fech_in!L26=0,0,SER_hh_fech_in!L26/SER_summary!L$27)</f>
        <v>12.601598385312506</v>
      </c>
      <c r="M26" s="22">
        <f>IF(SER_hh_fech_in!M26=0,0,SER_hh_fech_in!M26/SER_summary!M$27)</f>
        <v>14.569903055839619</v>
      </c>
      <c r="N26" s="22">
        <f>IF(SER_hh_fech_in!N26=0,0,SER_hh_fech_in!N26/SER_summary!N$27)</f>
        <v>13.05275541765635</v>
      </c>
      <c r="O26" s="22">
        <f>IF(SER_hh_fech_in!O26=0,0,SER_hh_fech_in!O26/SER_summary!O$27)</f>
        <v>12.259775781631843</v>
      </c>
      <c r="P26" s="22">
        <f>IF(SER_hh_fech_in!P26=0,0,SER_hh_fech_in!P26/SER_summary!P$27)</f>
        <v>13.00767952092807</v>
      </c>
      <c r="Q26" s="22">
        <f>IF(SER_hh_fech_in!Q26=0,0,SER_hh_fech_in!Q26/SER_summary!Q$27)</f>
        <v>10.807046845301693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10.759123602777903</v>
      </c>
      <c r="H27" s="116">
        <f>IF(SER_hh_fech_in!H27=0,0,SER_hh_fech_in!H27/SER_summary!H$27)</f>
        <v>1.4060184298489073</v>
      </c>
      <c r="I27" s="116">
        <f>IF(SER_hh_fech_in!I27=0,0,SER_hh_fech_in!I27/SER_summary!I$27)</f>
        <v>11.174783658559715</v>
      </c>
      <c r="J27" s="116">
        <f>IF(SER_hh_fech_in!J27=0,0,SER_hh_fech_in!J27/SER_summary!J$27)</f>
        <v>6.9874955853367329</v>
      </c>
      <c r="K27" s="116">
        <f>IF(SER_hh_fech_in!K27=0,0,SER_hh_fech_in!K27/SER_summary!K$27)</f>
        <v>2.1478990049348798</v>
      </c>
      <c r="L27" s="116">
        <f>IF(SER_hh_fech_in!L27=0,0,SER_hh_fech_in!L27/SER_summary!L$27)</f>
        <v>3.6827475358794315</v>
      </c>
      <c r="M27" s="116">
        <f>IF(SER_hh_fech_in!M27=0,0,SER_hh_fech_in!M27/SER_summary!M$27)</f>
        <v>3.9868715642966235</v>
      </c>
      <c r="N27" s="116">
        <f>IF(SER_hh_fech_in!N27=0,0,SER_hh_fech_in!N27/SER_summary!N$27)</f>
        <v>5.3886776182955991</v>
      </c>
      <c r="O27" s="116">
        <f>IF(SER_hh_fech_in!O27=0,0,SER_hh_fech_in!O27/SER_summary!O$27)</f>
        <v>6.2974727424186812</v>
      </c>
      <c r="P27" s="116">
        <f>IF(SER_hh_fech_in!P27=0,0,SER_hh_fech_in!P27/SER_summary!P$27)</f>
        <v>6.0169491929103067</v>
      </c>
      <c r="Q27" s="116">
        <f>IF(SER_hh_fech_in!Q27=0,0,SER_hh_fech_in!Q27/SER_summary!Q$27)</f>
        <v>8.7265925942968519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10.759123602777903</v>
      </c>
      <c r="H28" s="117">
        <f>IF(SER_hh_fech_in!H28=0,0,SER_hh_fech_in!H28/SER_summary!H$27)</f>
        <v>13.459164074967278</v>
      </c>
      <c r="I28" s="117">
        <f>IF(SER_hh_fech_in!I28=0,0,SER_hh_fech_in!I28/SER_summary!I$27)</f>
        <v>11.313167131568781</v>
      </c>
      <c r="J28" s="117">
        <f>IF(SER_hh_fech_in!J28=0,0,SER_hh_fech_in!J28/SER_summary!J$27)</f>
        <v>11.5111595324289</v>
      </c>
      <c r="K28" s="117">
        <f>IF(SER_hh_fech_in!K28=0,0,SER_hh_fech_in!K28/SER_summary!K$27)</f>
        <v>12.894548917163927</v>
      </c>
      <c r="L28" s="117">
        <f>IF(SER_hh_fech_in!L28=0,0,SER_hh_fech_in!L28/SER_summary!L$27)</f>
        <v>11.061346024893236</v>
      </c>
      <c r="M28" s="117">
        <f>IF(SER_hh_fech_in!M28=0,0,SER_hh_fech_in!M28/SER_summary!M$27)</f>
        <v>12.450097211331892</v>
      </c>
      <c r="N28" s="117">
        <f>IF(SER_hh_fech_in!N28=0,0,SER_hh_fech_in!N28/SER_summary!N$27)</f>
        <v>12.481040578557742</v>
      </c>
      <c r="O28" s="117">
        <f>IF(SER_hh_fech_in!O28=0,0,SER_hh_fech_in!O28/SER_summary!O$27)</f>
        <v>12.609000651751039</v>
      </c>
      <c r="P28" s="117">
        <f>IF(SER_hh_fech_in!P28=0,0,SER_hh_fech_in!P28/SER_summary!P$27)</f>
        <v>12.30705200568174</v>
      </c>
      <c r="Q28" s="117">
        <f>IF(SER_hh_fech_in!Q28=0,0,SER_hh_fech_in!Q28/SER_summary!Q$27)</f>
        <v>11.505378243307446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23.582770135930343</v>
      </c>
      <c r="D29" s="101">
        <f>IF(SER_hh_fech_in!D29=0,0,SER_hh_fech_in!D29/SER_summary!D$27)</f>
        <v>23.578667559793708</v>
      </c>
      <c r="E29" s="101">
        <f>IF(SER_hh_fech_in!E29=0,0,SER_hh_fech_in!E29/SER_summary!E$27)</f>
        <v>24.466074502665816</v>
      </c>
      <c r="F29" s="101">
        <f>IF(SER_hh_fech_in!F29=0,0,SER_hh_fech_in!F29/SER_summary!F$27)</f>
        <v>21.005395738387858</v>
      </c>
      <c r="G29" s="101">
        <f>IF(SER_hh_fech_in!G29=0,0,SER_hh_fech_in!G29/SER_summary!G$27)</f>
        <v>21.446113035991434</v>
      </c>
      <c r="H29" s="101">
        <f>IF(SER_hh_fech_in!H29=0,0,SER_hh_fech_in!H29/SER_summary!H$27)</f>
        <v>34.834240741857649</v>
      </c>
      <c r="I29" s="101">
        <f>IF(SER_hh_fech_in!I29=0,0,SER_hh_fech_in!I29/SER_summary!I$27)</f>
        <v>29.773904584356767</v>
      </c>
      <c r="J29" s="101">
        <f>IF(SER_hh_fech_in!J29=0,0,SER_hh_fech_in!J29/SER_summary!J$27)</f>
        <v>23.285918675242538</v>
      </c>
      <c r="K29" s="101">
        <f>IF(SER_hh_fech_in!K29=0,0,SER_hh_fech_in!K29/SER_summary!K$27)</f>
        <v>22.921328468689754</v>
      </c>
      <c r="L29" s="101">
        <f>IF(SER_hh_fech_in!L29=0,0,SER_hh_fech_in!L29/SER_summary!L$27)</f>
        <v>23.164748373490774</v>
      </c>
      <c r="M29" s="101">
        <f>IF(SER_hh_fech_in!M29=0,0,SER_hh_fech_in!M29/SER_summary!M$27)</f>
        <v>25.740260944760728</v>
      </c>
      <c r="N29" s="101">
        <f>IF(SER_hh_fech_in!N29=0,0,SER_hh_fech_in!N29/SER_summary!N$27)</f>
        <v>24.382297933085535</v>
      </c>
      <c r="O29" s="101">
        <f>IF(SER_hh_fech_in!O29=0,0,SER_hh_fech_in!O29/SER_summary!O$27)</f>
        <v>22.061165286576461</v>
      </c>
      <c r="P29" s="101">
        <f>IF(SER_hh_fech_in!P29=0,0,SER_hh_fech_in!P29/SER_summary!P$27)</f>
        <v>22.237152145278301</v>
      </c>
      <c r="Q29" s="101">
        <f>IF(SER_hh_fech_in!Q29=0,0,SER_hh_fech_in!Q29/SER_summary!Q$27)</f>
        <v>33.036462008417288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28.266084766547831</v>
      </c>
      <c r="D30" s="100">
        <f>IF(SER_hh_fech_in!D30=0,0,SER_hh_fech_in!D30/SER_summary!D$27)</f>
        <v>27.586124030981555</v>
      </c>
      <c r="E30" s="100">
        <f>IF(SER_hh_fech_in!E30=0,0,SER_hh_fech_in!E30/SER_summary!E$27)</f>
        <v>28.672226773507823</v>
      </c>
      <c r="F30" s="100">
        <f>IF(SER_hh_fech_in!F30=0,0,SER_hh_fech_in!F30/SER_summary!F$27)</f>
        <v>0</v>
      </c>
      <c r="G30" s="100">
        <f>IF(SER_hh_fech_in!G30=0,0,SER_hh_fech_in!G30/SER_summary!G$27)</f>
        <v>0</v>
      </c>
      <c r="H30" s="100">
        <f>IF(SER_hh_fech_in!H30=0,0,SER_hh_fech_in!H30/SER_summary!H$27)</f>
        <v>0</v>
      </c>
      <c r="I30" s="100">
        <f>IF(SER_hh_fech_in!I30=0,0,SER_hh_fech_in!I30/SER_summary!I$27)</f>
        <v>30.035703031586017</v>
      </c>
      <c r="J30" s="100">
        <f>IF(SER_hh_fech_in!J30=0,0,SER_hh_fech_in!J30/SER_summary!J$27)</f>
        <v>36.157295029265235</v>
      </c>
      <c r="K30" s="100">
        <f>IF(SER_hh_fech_in!K30=0,0,SER_hh_fech_in!K30/SER_summary!K$27)</f>
        <v>30.210057103598253</v>
      </c>
      <c r="L30" s="100">
        <f>IF(SER_hh_fech_in!L30=0,0,SER_hh_fech_in!L30/SER_summary!L$27)</f>
        <v>27.335857676034426</v>
      </c>
      <c r="M30" s="100">
        <f>IF(SER_hh_fech_in!M30=0,0,SER_hh_fech_in!M30/SER_summary!M$27)</f>
        <v>30.103610455877064</v>
      </c>
      <c r="N30" s="100">
        <f>IF(SER_hh_fech_in!N30=0,0,SER_hh_fech_in!N30/SER_summary!N$27)</f>
        <v>30.20211817690992</v>
      </c>
      <c r="O30" s="100">
        <f>IF(SER_hh_fech_in!O30=0,0,SER_hh_fech_in!O30/SER_summary!O$27)</f>
        <v>0</v>
      </c>
      <c r="P30" s="100">
        <f>IF(SER_hh_fech_in!P30=0,0,SER_hh_fech_in!P30/SER_summary!P$27)</f>
        <v>0</v>
      </c>
      <c r="Q30" s="100">
        <f>IF(SER_hh_fech_in!Q30=0,0,SER_hh_fech_in!Q30/SER_summary!Q$27)</f>
        <v>30.808160651977701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0</v>
      </c>
      <c r="D31" s="100">
        <f>IF(SER_hh_fech_in!D31=0,0,SER_hh_fech_in!D31/SER_summary!D$27)</f>
        <v>0</v>
      </c>
      <c r="E31" s="100">
        <f>IF(SER_hh_fech_in!E31=0,0,SER_hh_fech_in!E31/SER_summary!E$27)</f>
        <v>0</v>
      </c>
      <c r="F31" s="100">
        <f>IF(SER_hh_fech_in!F31=0,0,SER_hh_fech_in!F31/SER_summary!F$27)</f>
        <v>0</v>
      </c>
      <c r="G31" s="100">
        <f>IF(SER_hh_fech_in!G31=0,0,SER_hh_fech_in!G31/SER_summary!G$27)</f>
        <v>0</v>
      </c>
      <c r="H31" s="100">
        <f>IF(SER_hh_fech_in!H31=0,0,SER_hh_fech_in!H31/SER_summary!H$27)</f>
        <v>0</v>
      </c>
      <c r="I31" s="100">
        <f>IF(SER_hh_fech_in!I31=0,0,SER_hh_fech_in!I31/SER_summary!I$27)</f>
        <v>0</v>
      </c>
      <c r="J31" s="100">
        <f>IF(SER_hh_fech_in!J31=0,0,SER_hh_fech_in!J31/SER_summary!J$27)</f>
        <v>0</v>
      </c>
      <c r="K31" s="100">
        <f>IF(SER_hh_fech_in!K31=0,0,SER_hh_fech_in!K31/SER_summary!K$27)</f>
        <v>0</v>
      </c>
      <c r="L31" s="100">
        <f>IF(SER_hh_fech_in!L31=0,0,SER_hh_fech_in!L31/SER_summary!L$27)</f>
        <v>0</v>
      </c>
      <c r="M31" s="100">
        <f>IF(SER_hh_fech_in!M31=0,0,SER_hh_fech_in!M31/SER_summary!M$27)</f>
        <v>0</v>
      </c>
      <c r="N31" s="100">
        <f>IF(SER_hh_fech_in!N31=0,0,SER_hh_fech_in!N31/SER_summary!N$27)</f>
        <v>0</v>
      </c>
      <c r="O31" s="100">
        <f>IF(SER_hh_fech_in!O31=0,0,SER_hh_fech_in!O31/SER_summary!O$27)</f>
        <v>0</v>
      </c>
      <c r="P31" s="100">
        <f>IF(SER_hh_fech_in!P31=0,0,SER_hh_fech_in!P31/SER_summary!P$27)</f>
        <v>0</v>
      </c>
      <c r="Q31" s="100">
        <f>IF(SER_hh_fech_in!Q31=0,0,SER_hh_fech_in!Q31/SER_summary!Q$27)</f>
        <v>0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42.935968563062708</v>
      </c>
      <c r="I32" s="100">
        <f>IF(SER_hh_fech_in!I32=0,0,SER_hh_fech_in!I32/SER_summary!I$27)</f>
        <v>42.443658439915758</v>
      </c>
      <c r="J32" s="100">
        <f>IF(SER_hh_fech_in!J32=0,0,SER_hh_fech_in!J32/SER_summary!J$27)</f>
        <v>41.505710351845913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40.994706748285907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21.498864847277918</v>
      </c>
      <c r="D33" s="18">
        <f>IF(SER_hh_fech_in!D33=0,0,SER_hh_fech_in!D33/SER_summary!D$27)</f>
        <v>21.675980446177334</v>
      </c>
      <c r="E33" s="18">
        <f>IF(SER_hh_fech_in!E33=0,0,SER_hh_fech_in!E33/SER_summary!E$27)</f>
        <v>20.794827764315887</v>
      </c>
      <c r="F33" s="18">
        <f>IF(SER_hh_fech_in!F33=0,0,SER_hh_fech_in!F33/SER_summary!F$27)</f>
        <v>21.005395738387858</v>
      </c>
      <c r="G33" s="18">
        <f>IF(SER_hh_fech_in!G33=0,0,SER_hh_fech_in!G33/SER_summary!G$27)</f>
        <v>21.446113035991434</v>
      </c>
      <c r="H33" s="18">
        <f>IF(SER_hh_fech_in!H33=0,0,SER_hh_fech_in!H33/SER_summary!H$27)</f>
        <v>21.603974090222344</v>
      </c>
      <c r="I33" s="18">
        <f>IF(SER_hh_fech_in!I33=0,0,SER_hh_fech_in!I33/SER_summary!I$27)</f>
        <v>21.431268501871273</v>
      </c>
      <c r="J33" s="18">
        <f>IF(SER_hh_fech_in!J33=0,0,SER_hh_fech_in!J33/SER_summary!J$27)</f>
        <v>20.151450060640919</v>
      </c>
      <c r="K33" s="18">
        <f>IF(SER_hh_fech_in!K33=0,0,SER_hh_fech_in!K33/SER_summary!K$27)</f>
        <v>21.429574190700144</v>
      </c>
      <c r="L33" s="18">
        <f>IF(SER_hh_fech_in!L33=0,0,SER_hh_fech_in!L33/SER_summary!L$27)</f>
        <v>21.706468420461604</v>
      </c>
      <c r="M33" s="18">
        <f>IF(SER_hh_fech_in!M33=0,0,SER_hh_fech_in!M33/SER_summary!M$27)</f>
        <v>21.060087130031242</v>
      </c>
      <c r="N33" s="18">
        <f>IF(SER_hh_fech_in!N33=0,0,SER_hh_fech_in!N33/SER_summary!N$27)</f>
        <v>21.114910819892604</v>
      </c>
      <c r="O33" s="18">
        <f>IF(SER_hh_fech_in!O33=0,0,SER_hh_fech_in!O33/SER_summary!O$27)</f>
        <v>22.061165286576461</v>
      </c>
      <c r="P33" s="18">
        <f>IF(SER_hh_fech_in!P33=0,0,SER_hh_fech_in!P33/SER_summary!P$27)</f>
        <v>22.237152145278301</v>
      </c>
      <c r="Q33" s="18">
        <f>IF(SER_hh_fech_in!Q33=0,0,SER_hh_fech_in!Q33/SER_summary!Q$27)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92.122541616470329</v>
      </c>
      <c r="D3" s="106">
        <f>IF(SER_hh_tesh_in!D3=0,0,SER_hh_tesh_in!D3/SER_summary!D$27)</f>
        <v>121.04326720611034</v>
      </c>
      <c r="E3" s="106">
        <f>IF(SER_hh_tesh_in!E3=0,0,SER_hh_tesh_in!E3/SER_summary!E$27)</f>
        <v>123.21723792576647</v>
      </c>
      <c r="F3" s="106">
        <f>IF(SER_hh_tesh_in!F3=0,0,SER_hh_tesh_in!F3/SER_summary!F$27)</f>
        <v>125.00439939269775</v>
      </c>
      <c r="G3" s="106">
        <f>IF(SER_hh_tesh_in!G3=0,0,SER_hh_tesh_in!G3/SER_summary!G$27)</f>
        <v>105.89453135468332</v>
      </c>
      <c r="H3" s="106">
        <f>IF(SER_hh_tesh_in!H3=0,0,SER_hh_tesh_in!H3/SER_summary!H$27)</f>
        <v>136.55586410887869</v>
      </c>
      <c r="I3" s="106">
        <f>IF(SER_hh_tesh_in!I3=0,0,SER_hh_tesh_in!I3/SER_summary!I$27)</f>
        <v>103.1469983727934</v>
      </c>
      <c r="J3" s="106">
        <f>IF(SER_hh_tesh_in!J3=0,0,SER_hh_tesh_in!J3/SER_summary!J$27)</f>
        <v>99.05869916166013</v>
      </c>
      <c r="K3" s="106">
        <f>IF(SER_hh_tesh_in!K3=0,0,SER_hh_tesh_in!K3/SER_summary!K$27)</f>
        <v>124.52292703580748</v>
      </c>
      <c r="L3" s="106">
        <f>IF(SER_hh_tesh_in!L3=0,0,SER_hh_tesh_in!L3/SER_summary!L$27)</f>
        <v>110.55203371872446</v>
      </c>
      <c r="M3" s="106">
        <f>IF(SER_hh_tesh_in!M3=0,0,SER_hh_tesh_in!M3/SER_summary!M$27)</f>
        <v>94.684182323417545</v>
      </c>
      <c r="N3" s="106">
        <f>IF(SER_hh_tesh_in!N3=0,0,SER_hh_tesh_in!N3/SER_summary!N$27)</f>
        <v>78.104458865207604</v>
      </c>
      <c r="O3" s="106">
        <f>IF(SER_hh_tesh_in!O3=0,0,SER_hh_tesh_in!O3/SER_summary!O$27)</f>
        <v>64.6896853354028</v>
      </c>
      <c r="P3" s="106">
        <f>IF(SER_hh_tesh_in!P3=0,0,SER_hh_tesh_in!P3/SER_summary!P$27)</f>
        <v>70.198462285155458</v>
      </c>
      <c r="Q3" s="106">
        <f>IF(SER_hh_tesh_in!Q3=0,0,SER_hh_tesh_in!Q3/SER_summary!Q$27)</f>
        <v>122.88101721194492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26.474539202310449</v>
      </c>
      <c r="D4" s="101">
        <f>IF(SER_hh_tesh_in!D4=0,0,SER_hh_tesh_in!D4/SER_summary!D$27)</f>
        <v>29.961601062176236</v>
      </c>
      <c r="E4" s="101">
        <f>IF(SER_hh_tesh_in!E4=0,0,SER_hh_tesh_in!E4/SER_summary!E$27)</f>
        <v>31.780856431291241</v>
      </c>
      <c r="F4" s="101">
        <f>IF(SER_hh_tesh_in!F4=0,0,SER_hh_tesh_in!F4/SER_summary!F$27)</f>
        <v>32.689011717914482</v>
      </c>
      <c r="G4" s="101">
        <f>IF(SER_hh_tesh_in!G4=0,0,SER_hh_tesh_in!G4/SER_summary!G$27)</f>
        <v>39.447613847729308</v>
      </c>
      <c r="H4" s="101">
        <f>IF(SER_hh_tesh_in!H4=0,0,SER_hh_tesh_in!H4/SER_summary!H$27)</f>
        <v>42.612518716385431</v>
      </c>
      <c r="I4" s="101">
        <f>IF(SER_hh_tesh_in!I4=0,0,SER_hh_tesh_in!I4/SER_summary!I$27)</f>
        <v>45.81105350629538</v>
      </c>
      <c r="J4" s="101">
        <f>IF(SER_hh_tesh_in!J4=0,0,SER_hh_tesh_in!J4/SER_summary!J$27)</f>
        <v>55.806745463090074</v>
      </c>
      <c r="K4" s="101">
        <f>IF(SER_hh_tesh_in!K4=0,0,SER_hh_tesh_in!K4/SER_summary!K$27)</f>
        <v>53.915837623558581</v>
      </c>
      <c r="L4" s="101">
        <f>IF(SER_hh_tesh_in!L4=0,0,SER_hh_tesh_in!L4/SER_summary!L$27)</f>
        <v>59.586841322694667</v>
      </c>
      <c r="M4" s="101">
        <f>IF(SER_hh_tesh_in!M4=0,0,SER_hh_tesh_in!M4/SER_summary!M$27)</f>
        <v>51.732765516079112</v>
      </c>
      <c r="N4" s="101">
        <f>IF(SER_hh_tesh_in!N4=0,0,SER_hh_tesh_in!N4/SER_summary!N$27)</f>
        <v>41.917672784151165</v>
      </c>
      <c r="O4" s="101">
        <f>IF(SER_hh_tesh_in!O4=0,0,SER_hh_tesh_in!O4/SER_summary!O$27)</f>
        <v>26.344475002140772</v>
      </c>
      <c r="P4" s="101">
        <f>IF(SER_hh_tesh_in!P4=0,0,SER_hh_tesh_in!P4/SER_summary!P$27)</f>
        <v>28.049690361250644</v>
      </c>
      <c r="Q4" s="101">
        <f>IF(SER_hh_tesh_in!Q4=0,0,SER_hh_tesh_in!Q4/SER_summary!Q$27)</f>
        <v>37.553182188691174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0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0</v>
      </c>
      <c r="D7" s="100">
        <f>IF(SER_hh_tesh_in!D7=0,0,SER_hh_tesh_in!D7/SER_summary!D$27)</f>
        <v>0</v>
      </c>
      <c r="E7" s="100">
        <f>IF(SER_hh_tesh_in!E7=0,0,SER_hh_tesh_in!E7/SER_summary!E$27)</f>
        <v>29.875237902605502</v>
      </c>
      <c r="F7" s="100">
        <f>IF(SER_hh_tesh_in!F7=0,0,SER_hh_tesh_in!F7/SER_summary!F$27)</f>
        <v>30.157046955012138</v>
      </c>
      <c r="G7" s="100">
        <f>IF(SER_hh_tesh_in!G7=0,0,SER_hh_tesh_in!G7/SER_summary!G$27)</f>
        <v>0</v>
      </c>
      <c r="H7" s="100">
        <f>IF(SER_hh_tesh_in!H7=0,0,SER_hh_tesh_in!H7/SER_summary!H$27)</f>
        <v>41.746187094236113</v>
      </c>
      <c r="I7" s="100">
        <f>IF(SER_hh_tesh_in!I7=0,0,SER_hh_tesh_in!I7/SER_summary!I$27)</f>
        <v>44.192918802334141</v>
      </c>
      <c r="J7" s="100">
        <f>IF(SER_hh_tesh_in!J7=0,0,SER_hh_tesh_in!J7/SER_summary!J$27)</f>
        <v>54.96066189710313</v>
      </c>
      <c r="K7" s="100">
        <f>IF(SER_hh_tesh_in!K7=0,0,SER_hh_tesh_in!K7/SER_summary!K$27)</f>
        <v>0</v>
      </c>
      <c r="L7" s="100">
        <f>IF(SER_hh_tesh_in!L7=0,0,SER_hh_tesh_in!L7/SER_summary!L$27)</f>
        <v>59.607341104062549</v>
      </c>
      <c r="M7" s="100">
        <f>IF(SER_hh_tesh_in!M7=0,0,SER_hh_tesh_in!M7/SER_summary!M$27)</f>
        <v>53.10296170367797</v>
      </c>
      <c r="N7" s="100">
        <f>IF(SER_hh_tesh_in!N7=0,0,SER_hh_tesh_in!N7/SER_summary!N$27)</f>
        <v>39.814742145588482</v>
      </c>
      <c r="O7" s="100">
        <f>IF(SER_hh_tesh_in!O7=0,0,SER_hh_tesh_in!O7/SER_summary!O$27)</f>
        <v>24.640381132075966</v>
      </c>
      <c r="P7" s="100">
        <f>IF(SER_hh_tesh_in!P7=0,0,SER_hh_tesh_in!P7/SER_summary!P$27)</f>
        <v>0</v>
      </c>
      <c r="Q7" s="100">
        <f>IF(SER_hh_tesh_in!Q7=0,0,SER_hh_tesh_in!Q7/SER_summary!Q$27)</f>
        <v>0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0</v>
      </c>
      <c r="D9" s="100">
        <f>IF(SER_hh_tesh_in!D9=0,0,SER_hh_tesh_in!D9/SER_summary!D$27)</f>
        <v>0</v>
      </c>
      <c r="E9" s="100">
        <f>IF(SER_hh_tesh_in!E9=0,0,SER_hh_tesh_in!E9/SER_summary!E$27)</f>
        <v>0</v>
      </c>
      <c r="F9" s="100">
        <f>IF(SER_hh_tesh_in!F9=0,0,SER_hh_tesh_in!F9/SER_summary!F$27)</f>
        <v>0</v>
      </c>
      <c r="G9" s="100">
        <f>IF(SER_hh_tesh_in!G9=0,0,SER_hh_tesh_in!G9/SER_summary!G$27)</f>
        <v>0</v>
      </c>
      <c r="H9" s="100">
        <f>IF(SER_hh_tesh_in!H9=0,0,SER_hh_tesh_in!H9/SER_summary!H$27)</f>
        <v>0</v>
      </c>
      <c r="I9" s="100">
        <f>IF(SER_hh_tesh_in!I9=0,0,SER_hh_tesh_in!I9/SER_summary!I$27)</f>
        <v>0</v>
      </c>
      <c r="J9" s="100">
        <f>IF(SER_hh_tesh_in!J9=0,0,SER_hh_tesh_in!J9/SER_summary!J$27)</f>
        <v>0</v>
      </c>
      <c r="K9" s="100">
        <f>IF(SER_hh_tesh_in!K9=0,0,SER_hh_tesh_in!K9/SER_summary!K$27)</f>
        <v>98.453204746874519</v>
      </c>
      <c r="L9" s="100">
        <f>IF(SER_hh_tesh_in!L9=0,0,SER_hh_tesh_in!L9/SER_summary!L$27)</f>
        <v>92.89120964195132</v>
      </c>
      <c r="M9" s="100">
        <f>IF(SER_hh_tesh_in!M9=0,0,SER_hh_tesh_in!M9/SER_summary!M$27)</f>
        <v>83.306033876392391</v>
      </c>
      <c r="N9" s="100">
        <f>IF(SER_hh_tesh_in!N9=0,0,SER_hh_tesh_in!N9/SER_summary!N$27)</f>
        <v>63.274749215004576</v>
      </c>
      <c r="O9" s="100">
        <f>IF(SER_hh_tesh_in!O9=0,0,SER_hh_tesh_in!O9/SER_summary!O$27)</f>
        <v>39.442924582510109</v>
      </c>
      <c r="P9" s="100">
        <f>IF(SER_hh_tesh_in!P9=0,0,SER_hh_tesh_in!P9/SER_summary!P$27)</f>
        <v>0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0</v>
      </c>
      <c r="D10" s="100">
        <f>IF(SER_hh_tesh_in!D10=0,0,SER_hh_tesh_in!D10/SER_summary!D$27)</f>
        <v>0</v>
      </c>
      <c r="E10" s="100">
        <f>IF(SER_hh_tesh_in!E10=0,0,SER_hh_tesh_in!E10/SER_summary!E$27)</f>
        <v>0</v>
      </c>
      <c r="F10" s="100">
        <f>IF(SER_hh_tesh_in!F10=0,0,SER_hh_tesh_in!F10/SER_summary!F$27)</f>
        <v>0</v>
      </c>
      <c r="G10" s="100">
        <f>IF(SER_hh_tesh_in!G10=0,0,SER_hh_tesh_in!G10/SER_summary!G$27)</f>
        <v>0</v>
      </c>
      <c r="H10" s="100">
        <f>IF(SER_hh_tesh_in!H10=0,0,SER_hh_tesh_in!H10/SER_summary!H$27)</f>
        <v>0</v>
      </c>
      <c r="I10" s="100">
        <f>IF(SER_hh_tesh_in!I10=0,0,SER_hh_tesh_in!I10/SER_summary!I$27)</f>
        <v>60.984566854920729</v>
      </c>
      <c r="J10" s="100">
        <f>IF(SER_hh_tesh_in!J10=0,0,SER_hh_tesh_in!J10/SER_summary!J$27)</f>
        <v>76.956791514382004</v>
      </c>
      <c r="K10" s="100">
        <f>IF(SER_hh_tesh_in!K10=0,0,SER_hh_tesh_in!K10/SER_summary!K$27)</f>
        <v>73.346236636390969</v>
      </c>
      <c r="L10" s="100">
        <f>IF(SER_hh_tesh_in!L10=0,0,SER_hh_tesh_in!L10/SER_summary!L$27)</f>
        <v>65.100707051407795</v>
      </c>
      <c r="M10" s="100">
        <f>IF(SER_hh_tesh_in!M10=0,0,SER_hh_tesh_in!M10/SER_summary!M$27)</f>
        <v>55.516873649583289</v>
      </c>
      <c r="N10" s="100">
        <f>IF(SER_hh_tesh_in!N10=0,0,SER_hh_tesh_in!N10/SER_summary!N$27)</f>
        <v>48.971022522567424</v>
      </c>
      <c r="O10" s="100">
        <f>IF(SER_hh_tesh_in!O10=0,0,SER_hh_tesh_in!O10/SER_summary!O$27)</f>
        <v>30.084949571633022</v>
      </c>
      <c r="P10" s="100">
        <f>IF(SER_hh_tesh_in!P10=0,0,SER_hh_tesh_in!P10/SER_summary!P$27)</f>
        <v>0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0</v>
      </c>
      <c r="D12" s="100">
        <f>IF(SER_hh_tesh_in!D12=0,0,SER_hh_tesh_in!D12/SER_summary!D$27)</f>
        <v>0</v>
      </c>
      <c r="E12" s="100">
        <f>IF(SER_hh_tesh_in!E12=0,0,SER_hh_tesh_in!E12/SER_summary!E$27)</f>
        <v>0</v>
      </c>
      <c r="F12" s="100">
        <f>IF(SER_hh_tesh_in!F12=0,0,SER_hh_tesh_in!F12/SER_summary!F$27)</f>
        <v>0</v>
      </c>
      <c r="G12" s="100">
        <f>IF(SER_hh_tesh_in!G12=0,0,SER_hh_tesh_in!G12/SER_summary!G$27)</f>
        <v>0</v>
      </c>
      <c r="H12" s="100">
        <f>IF(SER_hh_tesh_in!H12=0,0,SER_hh_tesh_in!H12/SER_summary!H$27)</f>
        <v>0</v>
      </c>
      <c r="I12" s="100">
        <f>IF(SER_hh_tesh_in!I12=0,0,SER_hh_tesh_in!I12/SER_summary!I$27)</f>
        <v>0</v>
      </c>
      <c r="J12" s="100">
        <f>IF(SER_hh_tesh_in!J12=0,0,SER_hh_tesh_in!J12/SER_summary!J$27)</f>
        <v>0</v>
      </c>
      <c r="K12" s="100">
        <f>IF(SER_hh_tesh_in!K12=0,0,SER_hh_tesh_in!K12/SER_summary!K$27)</f>
        <v>0</v>
      </c>
      <c r="L12" s="100">
        <f>IF(SER_hh_tesh_in!L12=0,0,SER_hh_tesh_in!L12/SER_summary!L$27)</f>
        <v>0</v>
      </c>
      <c r="M12" s="100">
        <f>IF(SER_hh_tesh_in!M12=0,0,SER_hh_tesh_in!M12/SER_summary!M$27)</f>
        <v>0</v>
      </c>
      <c r="N12" s="100">
        <f>IF(SER_hh_tesh_in!N12=0,0,SER_hh_tesh_in!N12/SER_summary!N$27)</f>
        <v>0</v>
      </c>
      <c r="O12" s="100">
        <f>IF(SER_hh_tesh_in!O12=0,0,SER_hh_tesh_in!O12/SER_summary!O$27)</f>
        <v>0</v>
      </c>
      <c r="P12" s="100">
        <f>IF(SER_hh_tesh_in!P12=0,0,SER_hh_tesh_in!P12/SER_summary!P$27)</f>
        <v>0</v>
      </c>
      <c r="Q12" s="100">
        <f>IF(SER_hh_tesh_in!Q12=0,0,SER_hh_tesh_in!Q12/SER_summary!Q$27)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25.559786511404383</v>
      </c>
      <c r="D13" s="100">
        <f>IF(SER_hh_tesh_in!D13=0,0,SER_hh_tesh_in!D13/SER_summary!D$27)</f>
        <v>28.83899561199641</v>
      </c>
      <c r="E13" s="100">
        <f>IF(SER_hh_tesh_in!E13=0,0,SER_hh_tesh_in!E13/SER_summary!E$27)</f>
        <v>31.185452714051308</v>
      </c>
      <c r="F13" s="100">
        <f>IF(SER_hh_tesh_in!F13=0,0,SER_hh_tesh_in!F13/SER_summary!F$27)</f>
        <v>31.350392807450763</v>
      </c>
      <c r="G13" s="100">
        <f>IF(SER_hh_tesh_in!G13=0,0,SER_hh_tesh_in!G13/SER_summary!G$27)</f>
        <v>37.61148008481485</v>
      </c>
      <c r="H13" s="100">
        <f>IF(SER_hh_tesh_in!H13=0,0,SER_hh_tesh_in!H13/SER_summary!H$27)</f>
        <v>41.297427153375907</v>
      </c>
      <c r="I13" s="100">
        <f>IF(SER_hh_tesh_in!I13=0,0,SER_hh_tesh_in!I13/SER_summary!I$27)</f>
        <v>43.663994362586195</v>
      </c>
      <c r="J13" s="100">
        <f>IF(SER_hh_tesh_in!J13=0,0,SER_hh_tesh_in!J13/SER_summary!J$27)</f>
        <v>51.86320907972307</v>
      </c>
      <c r="K13" s="100">
        <f>IF(SER_hh_tesh_in!K13=0,0,SER_hh_tesh_in!K13/SER_summary!K$27)</f>
        <v>50.205607073007307</v>
      </c>
      <c r="L13" s="100">
        <f>IF(SER_hh_tesh_in!L13=0,0,SER_hh_tesh_in!L13/SER_summary!L$27)</f>
        <v>54.947197764675728</v>
      </c>
      <c r="M13" s="100">
        <f>IF(SER_hh_tesh_in!M13=0,0,SER_hh_tesh_in!M13/SER_summary!M$27)</f>
        <v>50.680801008330889</v>
      </c>
      <c r="N13" s="100">
        <f>IF(SER_hh_tesh_in!N13=0,0,SER_hh_tesh_in!N13/SER_summary!N$27)</f>
        <v>42.552152412474584</v>
      </c>
      <c r="O13" s="100">
        <f>IF(SER_hh_tesh_in!O13=0,0,SER_hh_tesh_in!O13/SER_summary!O$27)</f>
        <v>27.936138087807933</v>
      </c>
      <c r="P13" s="100">
        <f>IF(SER_hh_tesh_in!P13=0,0,SER_hh_tesh_in!P13/SER_summary!P$27)</f>
        <v>0</v>
      </c>
      <c r="Q13" s="100">
        <f>IF(SER_hh_tesh_in!Q13=0,0,SER_hh_tesh_in!Q13/SER_summary!Q$27)</f>
        <v>39.923406792306771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26.507896882123649</v>
      </c>
      <c r="D14" s="22">
        <f>IF(SER_hh_tesh_in!D14=0,0,SER_hh_tesh_in!D14/SER_summary!D$27)</f>
        <v>30.065930025858329</v>
      </c>
      <c r="E14" s="22">
        <f>IF(SER_hh_tesh_in!E14=0,0,SER_hh_tesh_in!E14/SER_summary!E$27)</f>
        <v>32.602622864966143</v>
      </c>
      <c r="F14" s="22">
        <f>IF(SER_hh_tesh_in!F14=0,0,SER_hh_tesh_in!F14/SER_summary!F$27)</f>
        <v>32.953812798548924</v>
      </c>
      <c r="G14" s="22">
        <f>IF(SER_hh_tesh_in!G14=0,0,SER_hh_tesh_in!G14/SER_summary!G$27)</f>
        <v>39.80058043368215</v>
      </c>
      <c r="H14" s="22">
        <f>IF(SER_hh_tesh_in!H14=0,0,SER_hh_tesh_in!H14/SER_summary!H$27)</f>
        <v>43.566495672920759</v>
      </c>
      <c r="I14" s="22">
        <f>IF(SER_hh_tesh_in!I14=0,0,SER_hh_tesh_in!I14/SER_summary!I$27)</f>
        <v>46.690715201802853</v>
      </c>
      <c r="J14" s="22">
        <f>IF(SER_hh_tesh_in!J14=0,0,SER_hh_tesh_in!J14/SER_summary!J$27)</f>
        <v>0</v>
      </c>
      <c r="K14" s="22">
        <f>IF(SER_hh_tesh_in!K14=0,0,SER_hh_tesh_in!K14/SER_summary!K$27)</f>
        <v>53.323432432748881</v>
      </c>
      <c r="L14" s="22">
        <f>IF(SER_hh_tesh_in!L14=0,0,SER_hh_tesh_in!L14/SER_summary!L$27)</f>
        <v>57.137832247892348</v>
      </c>
      <c r="M14" s="22">
        <f>IF(SER_hh_tesh_in!M14=0,0,SER_hh_tesh_in!M14/SER_summary!M$27)</f>
        <v>51.164011294116897</v>
      </c>
      <c r="N14" s="22">
        <f>IF(SER_hh_tesh_in!N14=0,0,SER_hh_tesh_in!N14/SER_summary!N$27)</f>
        <v>0</v>
      </c>
      <c r="O14" s="22">
        <f>IF(SER_hh_tesh_in!O14=0,0,SER_hh_tesh_in!O14/SER_summary!O$27)</f>
        <v>0</v>
      </c>
      <c r="P14" s="22">
        <f>IF(SER_hh_tesh_in!P14=0,0,SER_hh_tesh_in!P14/SER_summary!P$27)</f>
        <v>28.049690361250644</v>
      </c>
      <c r="Q14" s="22">
        <f>IF(SER_hh_tesh_in!Q14=0,0,SER_hh_tesh_in!Q14/SER_summary!Q$27)</f>
        <v>34.707561973131945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0</v>
      </c>
      <c r="D15" s="104">
        <f>IF(SER_hh_tesh_in!D15=0,0,SER_hh_tesh_in!D15/SER_summary!D$27)</f>
        <v>0</v>
      </c>
      <c r="E15" s="104">
        <f>IF(SER_hh_tesh_in!E15=0,0,SER_hh_tesh_in!E15/SER_summary!E$27)</f>
        <v>0.59611427455767863</v>
      </c>
      <c r="F15" s="104">
        <f>IF(SER_hh_tesh_in!F15=0,0,SER_hh_tesh_in!F15/SER_summary!F$27)</f>
        <v>0.60262309180798979</v>
      </c>
      <c r="G15" s="104">
        <f>IF(SER_hh_tesh_in!G15=0,0,SER_hh_tesh_in!G15/SER_summary!G$27)</f>
        <v>0</v>
      </c>
      <c r="H15" s="104">
        <f>IF(SER_hh_tesh_in!H15=0,0,SER_hh_tesh_in!H15/SER_summary!H$27)</f>
        <v>0.84677559320621076</v>
      </c>
      <c r="I15" s="104">
        <f>IF(SER_hh_tesh_in!I15=0,0,SER_hh_tesh_in!I15/SER_summary!I$27)</f>
        <v>0.88521284137335265</v>
      </c>
      <c r="J15" s="104">
        <f>IF(SER_hh_tesh_in!J15=0,0,SER_hh_tesh_in!J15/SER_summary!J$27)</f>
        <v>1.1229186075038757</v>
      </c>
      <c r="K15" s="104">
        <f>IF(SER_hh_tesh_in!K15=0,0,SER_hh_tesh_in!K15/SER_summary!K$27)</f>
        <v>1.9457350399870534</v>
      </c>
      <c r="L15" s="104">
        <f>IF(SER_hh_tesh_in!L15=0,0,SER_hh_tesh_in!L15/SER_summary!L$27)</f>
        <v>1.1746619501766082</v>
      </c>
      <c r="M15" s="104">
        <f>IF(SER_hh_tesh_in!M15=0,0,SER_hh_tesh_in!M15/SER_summary!M$27)</f>
        <v>1.0469347899559258</v>
      </c>
      <c r="N15" s="104">
        <f>IF(SER_hh_tesh_in!N15=0,0,SER_hh_tesh_in!N15/SER_summary!N$27)</f>
        <v>0.78603859019827926</v>
      </c>
      <c r="O15" s="104">
        <f>IF(SER_hh_tesh_in!O15=0,0,SER_hh_tesh_in!O15/SER_summary!O$27)</f>
        <v>0.48683733258773326</v>
      </c>
      <c r="P15" s="104">
        <f>IF(SER_hh_tesh_in!P15=0,0,SER_hh_tesh_in!P15/SER_summary!P$27)</f>
        <v>0</v>
      </c>
      <c r="Q15" s="104">
        <f>IF(SER_hh_tesh_in!Q15=0,0,SER_hh_tesh_in!Q15/SER_summary!Q$27)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65.426421595750043</v>
      </c>
      <c r="D16" s="101">
        <f>IF(SER_hh_tesh_in!D16=0,0,SER_hh_tesh_in!D16/SER_summary!D$27)</f>
        <v>65.793100133573446</v>
      </c>
      <c r="E16" s="101">
        <f>IF(SER_hh_tesh_in!E16=0,0,SER_hh_tesh_in!E16/SER_summary!E$27)</f>
        <v>66.098702241389404</v>
      </c>
      <c r="F16" s="101">
        <f>IF(SER_hh_tesh_in!F16=0,0,SER_hh_tesh_in!F16/SER_summary!F$27)</f>
        <v>66.635579602399062</v>
      </c>
      <c r="G16" s="101">
        <f>IF(SER_hh_tesh_in!G16=0,0,SER_hh_tesh_in!G16/SER_summary!G$27)</f>
        <v>66.669284283163293</v>
      </c>
      <c r="H16" s="101">
        <f>IF(SER_hh_tesh_in!H16=0,0,SER_hh_tesh_in!H16/SER_summary!H$27)</f>
        <v>67.288515961358073</v>
      </c>
      <c r="I16" s="101">
        <f>IF(SER_hh_tesh_in!I16=0,0,SER_hh_tesh_in!I16/SER_summary!I$27)</f>
        <v>67.509059491847694</v>
      </c>
      <c r="J16" s="101">
        <f>IF(SER_hh_tesh_in!J16=0,0,SER_hh_tesh_in!J16/SER_summary!J$27)</f>
        <v>68.271435283916318</v>
      </c>
      <c r="K16" s="101">
        <f>IF(SER_hh_tesh_in!K16=0,0,SER_hh_tesh_in!K16/SER_summary!K$27)</f>
        <v>68.424333105732316</v>
      </c>
      <c r="L16" s="101">
        <f>IF(SER_hh_tesh_in!L16=0,0,SER_hh_tesh_in!L16/SER_summary!L$27)</f>
        <v>68.955657988742857</v>
      </c>
      <c r="M16" s="101">
        <f>IF(SER_hh_tesh_in!M16=0,0,SER_hh_tesh_in!M16/SER_summary!M$27)</f>
        <v>69.250364189964088</v>
      </c>
      <c r="N16" s="101">
        <f>IF(SER_hh_tesh_in!N16=0,0,SER_hh_tesh_in!N16/SER_summary!N$27)</f>
        <v>71.863284115167119</v>
      </c>
      <c r="O16" s="101">
        <f>IF(SER_hh_tesh_in!O16=0,0,SER_hh_tesh_in!O16/SER_summary!O$27)</f>
        <v>72.725939717037448</v>
      </c>
      <c r="P16" s="101">
        <f>IF(SER_hh_tesh_in!P16=0,0,SER_hh_tesh_in!P16/SER_summary!P$27)</f>
        <v>78.061665454768132</v>
      </c>
      <c r="Q16" s="101">
        <f>IF(SER_hh_tesh_in!Q16=0,0,SER_hh_tesh_in!Q16/SER_summary!Q$27)</f>
        <v>79.070609928994102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0</v>
      </c>
      <c r="G17" s="103">
        <f>IF(SER_hh_tesh_in!G17=0,0,SER_hh_tesh_in!G17/SER_summary!G$27)</f>
        <v>0</v>
      </c>
      <c r="H17" s="103">
        <f>IF(SER_hh_tesh_in!H17=0,0,SER_hh_tesh_in!H17/SER_summary!H$27)</f>
        <v>0</v>
      </c>
      <c r="I17" s="103">
        <f>IF(SER_hh_tesh_in!I17=0,0,SER_hh_tesh_in!I17/SER_summary!I$27)</f>
        <v>0</v>
      </c>
      <c r="J17" s="103">
        <f>IF(SER_hh_tesh_in!J17=0,0,SER_hh_tesh_in!J17/SER_summary!J$27)</f>
        <v>0</v>
      </c>
      <c r="K17" s="103">
        <f>IF(SER_hh_tesh_in!K17=0,0,SER_hh_tesh_in!K17/SER_summary!K$27)</f>
        <v>0</v>
      </c>
      <c r="L17" s="103">
        <f>IF(SER_hh_tesh_in!L17=0,0,SER_hh_tesh_in!L17/SER_summary!L$27)</f>
        <v>0</v>
      </c>
      <c r="M17" s="103">
        <f>IF(SER_hh_tesh_in!M17=0,0,SER_hh_tesh_in!M17/SER_summary!M$27)</f>
        <v>0</v>
      </c>
      <c r="N17" s="103">
        <f>IF(SER_hh_tesh_in!N17=0,0,SER_hh_tesh_in!N17/SER_summary!N$27)</f>
        <v>0</v>
      </c>
      <c r="O17" s="103">
        <f>IF(SER_hh_tesh_in!O17=0,0,SER_hh_tesh_in!O17/SER_summary!O$27)</f>
        <v>0</v>
      </c>
      <c r="P17" s="103">
        <f>IF(SER_hh_tesh_in!P17=0,0,SER_hh_tesh_in!P17/SER_summary!P$27)</f>
        <v>0</v>
      </c>
      <c r="Q17" s="103">
        <f>IF(SER_hh_tesh_in!Q17=0,0,SER_hh_tesh_in!Q17/SER_summary!Q$27)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65.426421595750043</v>
      </c>
      <c r="D18" s="103">
        <f>IF(SER_hh_tesh_in!D18=0,0,SER_hh_tesh_in!D18/SER_summary!D$27)</f>
        <v>65.793100133573446</v>
      </c>
      <c r="E18" s="103">
        <f>IF(SER_hh_tesh_in!E18=0,0,SER_hh_tesh_in!E18/SER_summary!E$27)</f>
        <v>66.098702241389404</v>
      </c>
      <c r="F18" s="103">
        <f>IF(SER_hh_tesh_in!F18=0,0,SER_hh_tesh_in!F18/SER_summary!F$27)</f>
        <v>66.635579602399062</v>
      </c>
      <c r="G18" s="103">
        <f>IF(SER_hh_tesh_in!G18=0,0,SER_hh_tesh_in!G18/SER_summary!G$27)</f>
        <v>66.669284283163293</v>
      </c>
      <c r="H18" s="103">
        <f>IF(SER_hh_tesh_in!H18=0,0,SER_hh_tesh_in!H18/SER_summary!H$27)</f>
        <v>67.288515961358073</v>
      </c>
      <c r="I18" s="103">
        <f>IF(SER_hh_tesh_in!I18=0,0,SER_hh_tesh_in!I18/SER_summary!I$27)</f>
        <v>67.509059491847694</v>
      </c>
      <c r="J18" s="103">
        <f>IF(SER_hh_tesh_in!J18=0,0,SER_hh_tesh_in!J18/SER_summary!J$27)</f>
        <v>68.271435283916318</v>
      </c>
      <c r="K18" s="103">
        <f>IF(SER_hh_tesh_in!K18=0,0,SER_hh_tesh_in!K18/SER_summary!K$27)</f>
        <v>68.424333105732316</v>
      </c>
      <c r="L18" s="103">
        <f>IF(SER_hh_tesh_in!L18=0,0,SER_hh_tesh_in!L18/SER_summary!L$27)</f>
        <v>68.955657988742857</v>
      </c>
      <c r="M18" s="103">
        <f>IF(SER_hh_tesh_in!M18=0,0,SER_hh_tesh_in!M18/SER_summary!M$27)</f>
        <v>69.250364189964088</v>
      </c>
      <c r="N18" s="103">
        <f>IF(SER_hh_tesh_in!N18=0,0,SER_hh_tesh_in!N18/SER_summary!N$27)</f>
        <v>71.863284115167119</v>
      </c>
      <c r="O18" s="103">
        <f>IF(SER_hh_tesh_in!O18=0,0,SER_hh_tesh_in!O18/SER_summary!O$27)</f>
        <v>72.725939717037448</v>
      </c>
      <c r="P18" s="103">
        <f>IF(SER_hh_tesh_in!P18=0,0,SER_hh_tesh_in!P18/SER_summary!P$27)</f>
        <v>78.061665454768132</v>
      </c>
      <c r="Q18" s="103">
        <f>IF(SER_hh_tesh_in!Q18=0,0,SER_hh_tesh_in!Q18/SER_summary!Q$27)</f>
        <v>79.070609928994102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11.238407536536787</v>
      </c>
      <c r="D19" s="101">
        <f>IF(SER_hh_tesh_in!D19=0,0,SER_hh_tesh_in!D19/SER_summary!D$27)</f>
        <v>11.387641176313295</v>
      </c>
      <c r="E19" s="101">
        <f>IF(SER_hh_tesh_in!E19=0,0,SER_hh_tesh_in!E19/SER_summary!E$27)</f>
        <v>11.571734493055205</v>
      </c>
      <c r="F19" s="101">
        <f>IF(SER_hh_tesh_in!F19=0,0,SER_hh_tesh_in!F19/SER_summary!F$27)</f>
        <v>11.721406217310536</v>
      </c>
      <c r="G19" s="101">
        <f>IF(SER_hh_tesh_in!G19=0,0,SER_hh_tesh_in!G19/SER_summary!G$27)</f>
        <v>12.118128764843631</v>
      </c>
      <c r="H19" s="101">
        <f>IF(SER_hh_tesh_in!H19=0,0,SER_hh_tesh_in!H19/SER_summary!H$27)</f>
        <v>14.452273231584529</v>
      </c>
      <c r="I19" s="101">
        <f>IF(SER_hh_tesh_in!I19=0,0,SER_hh_tesh_in!I19/SER_summary!I$27)</f>
        <v>12.894577304841864</v>
      </c>
      <c r="J19" s="101">
        <f>IF(SER_hh_tesh_in!J19=0,0,SER_hh_tesh_in!J19/SER_summary!J$27)</f>
        <v>13.25762262762602</v>
      </c>
      <c r="K19" s="101">
        <f>IF(SER_hh_tesh_in!K19=0,0,SER_hh_tesh_in!K19/SER_summary!K$27)</f>
        <v>14.658466467227704</v>
      </c>
      <c r="L19" s="101">
        <f>IF(SER_hh_tesh_in!L19=0,0,SER_hh_tesh_in!L19/SER_summary!L$27)</f>
        <v>12.953354746405703</v>
      </c>
      <c r="M19" s="101">
        <f>IF(SER_hh_tesh_in!M19=0,0,SER_hh_tesh_in!M19/SER_summary!M$27)</f>
        <v>14.269957802094426</v>
      </c>
      <c r="N19" s="101">
        <f>IF(SER_hh_tesh_in!N19=0,0,SER_hh_tesh_in!N19/SER_summary!N$27)</f>
        <v>14.446310075817371</v>
      </c>
      <c r="O19" s="101">
        <f>IF(SER_hh_tesh_in!O19=0,0,SER_hh_tesh_in!O19/SER_summary!O$27)</f>
        <v>14.576498157982247</v>
      </c>
      <c r="P19" s="101">
        <f>IF(SER_hh_tesh_in!P19=0,0,SER_hh_tesh_in!P19/SER_summary!P$27)</f>
        <v>14.435057489085377</v>
      </c>
      <c r="Q19" s="101">
        <f>IF(SER_hh_tesh_in!Q19=0,0,SER_hh_tesh_in!Q19/SER_summary!Q$27)</f>
        <v>14.275718334924107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11.146620395808926</v>
      </c>
      <c r="D21" s="100">
        <f>IF(SER_hh_tesh_in!D21=0,0,SER_hh_tesh_in!D21/SER_summary!D$27)</f>
        <v>11.32453762642772</v>
      </c>
      <c r="E21" s="100">
        <f>IF(SER_hh_tesh_in!E21=0,0,SER_hh_tesh_in!E21/SER_summary!E$27)</f>
        <v>11.466936326378203</v>
      </c>
      <c r="F21" s="100">
        <f>IF(SER_hh_tesh_in!F21=0,0,SER_hh_tesh_in!F21/SER_summary!F$27)</f>
        <v>11.587052257984658</v>
      </c>
      <c r="G21" s="100">
        <f>IF(SER_hh_tesh_in!G21=0,0,SER_hh_tesh_in!G21/SER_summary!G$27)</f>
        <v>1.3825852010229998</v>
      </c>
      <c r="H21" s="100">
        <f>IF(SER_hh_tesh_in!H21=0,0,SER_hh_tesh_in!H21/SER_summary!H$27)</f>
        <v>12.052203070584225</v>
      </c>
      <c r="I21" s="100">
        <f>IF(SER_hh_tesh_in!I21=0,0,SER_hh_tesh_in!I21/SER_summary!I$27)</f>
        <v>1.5885177171459393</v>
      </c>
      <c r="J21" s="100">
        <f>IF(SER_hh_tesh_in!J21=0,0,SER_hh_tesh_in!J21/SER_summary!J$27)</f>
        <v>4.959412418079916</v>
      </c>
      <c r="K21" s="100">
        <f>IF(SER_hh_tesh_in!K21=0,0,SER_hh_tesh_in!K21/SER_summary!K$27)</f>
        <v>11.910362381505958</v>
      </c>
      <c r="L21" s="100">
        <f>IF(SER_hh_tesh_in!L21=0,0,SER_hh_tesh_in!L21/SER_summary!L$27)</f>
        <v>13.394802451309316</v>
      </c>
      <c r="M21" s="100">
        <f>IF(SER_hh_tesh_in!M21=0,0,SER_hh_tesh_in!M21/SER_summary!M$27)</f>
        <v>13.144030135970956</v>
      </c>
      <c r="N21" s="100">
        <f>IF(SER_hh_tesh_in!N21=0,0,SER_hh_tesh_in!N21/SER_summary!N$27)</f>
        <v>13.237122266698201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2.4228175709573594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11.326284416854671</v>
      </c>
      <c r="D22" s="100">
        <f>IF(SER_hh_tesh_in!D22=0,0,SER_hh_tesh_in!D22/SER_summary!D$27)</f>
        <v>11.598390924654407</v>
      </c>
      <c r="E22" s="100">
        <f>IF(SER_hh_tesh_in!E22=0,0,SER_hh_tesh_in!E22/SER_summary!E$27)</f>
        <v>11.919008001099638</v>
      </c>
      <c r="F22" s="100">
        <f>IF(SER_hh_tesh_in!F22=0,0,SER_hh_tesh_in!F22/SER_summary!F$27)</f>
        <v>12.133762979953667</v>
      </c>
      <c r="G22" s="100">
        <f>IF(SER_hh_tesh_in!G22=0,0,SER_hh_tesh_in!G22/SER_summary!G$27)</f>
        <v>1.409094033667309</v>
      </c>
      <c r="H22" s="100">
        <f>IF(SER_hh_tesh_in!H22=0,0,SER_hh_tesh_in!H22/SER_summary!H$27)</f>
        <v>14.064124968251781</v>
      </c>
      <c r="I22" s="100">
        <f>IF(SER_hh_tesh_in!I22=0,0,SER_hh_tesh_in!I22/SER_summary!I$27)</f>
        <v>2.7627410011591427</v>
      </c>
      <c r="J22" s="100">
        <f>IF(SER_hh_tesh_in!J22=0,0,SER_hh_tesh_in!J22/SER_summary!J$27)</f>
        <v>6.5963123100939631</v>
      </c>
      <c r="K22" s="100">
        <f>IF(SER_hh_tesh_in!K22=0,0,SER_hh_tesh_in!K22/SER_summary!K$27)</f>
        <v>8.1051230611210627</v>
      </c>
      <c r="L22" s="100">
        <f>IF(SER_hh_tesh_in!L22=0,0,SER_hh_tesh_in!L22/SER_summary!L$27)</f>
        <v>9.4217597453503608</v>
      </c>
      <c r="M22" s="100">
        <f>IF(SER_hh_tesh_in!M22=0,0,SER_hh_tesh_in!M22/SER_summary!M$27)</f>
        <v>9.9184238322698022</v>
      </c>
      <c r="N22" s="100">
        <f>IF(SER_hh_tesh_in!N22=0,0,SER_hh_tesh_in!N22/SER_summary!N$27)</f>
        <v>10.112188794557291</v>
      </c>
      <c r="O22" s="100">
        <f>IF(SER_hh_tesh_in!O22=0,0,SER_hh_tesh_in!O22/SER_summary!O$27)</f>
        <v>10.229666801576187</v>
      </c>
      <c r="P22" s="100">
        <f>IF(SER_hh_tesh_in!P22=0,0,SER_hh_tesh_in!P22/SER_summary!P$27)</f>
        <v>5.2240361045327823</v>
      </c>
      <c r="Q22" s="100">
        <f>IF(SER_hh_tesh_in!Q22=0,0,SER_hh_tesh_in!Q22/SER_summary!Q$27)</f>
        <v>2.547373033689134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0</v>
      </c>
      <c r="D23" s="100">
        <f>IF(SER_hh_tesh_in!D23=0,0,SER_hh_tesh_in!D23/SER_summary!D$27)</f>
        <v>0</v>
      </c>
      <c r="E23" s="100">
        <f>IF(SER_hh_tesh_in!E23=0,0,SER_hh_tesh_in!E23/SER_summary!E$27)</f>
        <v>0</v>
      </c>
      <c r="F23" s="100">
        <f>IF(SER_hh_tesh_in!F23=0,0,SER_hh_tesh_in!F23/SER_summary!F$27)</f>
        <v>0</v>
      </c>
      <c r="G23" s="100">
        <f>IF(SER_hh_tesh_in!G23=0,0,SER_hh_tesh_in!G23/SER_summary!G$27)</f>
        <v>0</v>
      </c>
      <c r="H23" s="100">
        <f>IF(SER_hh_tesh_in!H23=0,0,SER_hh_tesh_in!H23/SER_summary!H$27)</f>
        <v>0</v>
      </c>
      <c r="I23" s="100">
        <f>IF(SER_hh_tesh_in!I23=0,0,SER_hh_tesh_in!I23/SER_summary!I$27)</f>
        <v>0</v>
      </c>
      <c r="J23" s="100">
        <f>IF(SER_hh_tesh_in!J23=0,0,SER_hh_tesh_in!J23/SER_summary!J$27)</f>
        <v>0</v>
      </c>
      <c r="K23" s="100">
        <f>IF(SER_hh_tesh_in!K23=0,0,SER_hh_tesh_in!K23/SER_summary!K$27)</f>
        <v>0</v>
      </c>
      <c r="L23" s="100">
        <f>IF(SER_hh_tesh_in!L23=0,0,SER_hh_tesh_in!L23/SER_summary!L$27)</f>
        <v>0</v>
      </c>
      <c r="M23" s="100">
        <f>IF(SER_hh_tesh_in!M23=0,0,SER_hh_tesh_in!M23/SER_summary!M$27)</f>
        <v>0</v>
      </c>
      <c r="N23" s="100">
        <f>IF(SER_hh_tesh_in!N23=0,0,SER_hh_tesh_in!N23/SER_summary!N$27)</f>
        <v>0</v>
      </c>
      <c r="O23" s="100">
        <f>IF(SER_hh_tesh_in!O23=0,0,SER_hh_tesh_in!O23/SER_summary!O$27)</f>
        <v>0</v>
      </c>
      <c r="P23" s="100">
        <f>IF(SER_hh_tesh_in!P23=0,0,SER_hh_tesh_in!P23/SER_summary!P$27)</f>
        <v>0</v>
      </c>
      <c r="Q23" s="100">
        <f>IF(SER_hh_tesh_in!Q23=0,0,SER_hh_tesh_in!Q23/SER_summary!Q$27)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0</v>
      </c>
      <c r="D25" s="100">
        <f>IF(SER_hh_tesh_in!D25=0,0,SER_hh_tesh_in!D25/SER_summary!D$27)</f>
        <v>0</v>
      </c>
      <c r="E25" s="100">
        <f>IF(SER_hh_tesh_in!E25=0,0,SER_hh_tesh_in!E25/SER_summary!E$27)</f>
        <v>0</v>
      </c>
      <c r="F25" s="100">
        <f>IF(SER_hh_tesh_in!F25=0,0,SER_hh_tesh_in!F25/SER_summary!F$27)</f>
        <v>0</v>
      </c>
      <c r="G25" s="100">
        <f>IF(SER_hh_tesh_in!G25=0,0,SER_hh_tesh_in!G25/SER_summary!G$27)</f>
        <v>0</v>
      </c>
      <c r="H25" s="100">
        <f>IF(SER_hh_tesh_in!H25=0,0,SER_hh_tesh_in!H25/SER_summary!H$27)</f>
        <v>0</v>
      </c>
      <c r="I25" s="100">
        <f>IF(SER_hh_tesh_in!I25=0,0,SER_hh_tesh_in!I25/SER_summary!I$27)</f>
        <v>0</v>
      </c>
      <c r="J25" s="100">
        <f>IF(SER_hh_tesh_in!J25=0,0,SER_hh_tesh_in!J25/SER_summary!J$27)</f>
        <v>0</v>
      </c>
      <c r="K25" s="100">
        <f>IF(SER_hh_tesh_in!K25=0,0,SER_hh_tesh_in!K25/SER_summary!K$27)</f>
        <v>0</v>
      </c>
      <c r="L25" s="100">
        <f>IF(SER_hh_tesh_in!L25=0,0,SER_hh_tesh_in!L25/SER_summary!L$27)</f>
        <v>0</v>
      </c>
      <c r="M25" s="100">
        <f>IF(SER_hh_tesh_in!M25=0,0,SER_hh_tesh_in!M25/SER_summary!M$27)</f>
        <v>0</v>
      </c>
      <c r="N25" s="100">
        <f>IF(SER_hh_tesh_in!N25=0,0,SER_hh_tesh_in!N25/SER_summary!N$27)</f>
        <v>0</v>
      </c>
      <c r="O25" s="100">
        <f>IF(SER_hh_tesh_in!O25=0,0,SER_hh_tesh_in!O25/SER_summary!O$27)</f>
        <v>0</v>
      </c>
      <c r="P25" s="100">
        <f>IF(SER_hh_tesh_in!P25=0,0,SER_hh_tesh_in!P25/SER_summary!P$27)</f>
        <v>0</v>
      </c>
      <c r="Q25" s="100">
        <f>IF(SER_hh_tesh_in!Q25=0,0,SER_hh_tesh_in!Q25/SER_summary!Q$27)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11.279919341122001</v>
      </c>
      <c r="D26" s="22">
        <f>IF(SER_hh_tesh_in!D26=0,0,SER_hh_tesh_in!D26/SER_summary!D$27)</f>
        <v>11.429484250872667</v>
      </c>
      <c r="E26" s="22">
        <f>IF(SER_hh_tesh_in!E26=0,0,SER_hh_tesh_in!E26/SER_summary!E$27)</f>
        <v>11.613437267516693</v>
      </c>
      <c r="F26" s="22">
        <f>IF(SER_hh_tesh_in!F26=0,0,SER_hh_tesh_in!F26/SER_summary!F$27)</f>
        <v>11.787685585106573</v>
      </c>
      <c r="G26" s="22">
        <f>IF(SER_hh_tesh_in!G26=0,0,SER_hh_tesh_in!G26/SER_summary!G$27)</f>
        <v>1.2614717561724715</v>
      </c>
      <c r="H26" s="22">
        <f>IF(SER_hh_tesh_in!H26=0,0,SER_hh_tesh_in!H26/SER_summary!H$27)</f>
        <v>13.581035561176245</v>
      </c>
      <c r="I26" s="22">
        <f>IF(SER_hh_tesh_in!I26=0,0,SER_hh_tesh_in!I26/SER_summary!I$27)</f>
        <v>0</v>
      </c>
      <c r="J26" s="22">
        <f>IF(SER_hh_tesh_in!J26=0,0,SER_hh_tesh_in!J26/SER_summary!J$27)</f>
        <v>14.11545425406767</v>
      </c>
      <c r="K26" s="22">
        <f>IF(SER_hh_tesh_in!K26=0,0,SER_hh_tesh_in!K26/SER_summary!K$27)</f>
        <v>14.578757683561859</v>
      </c>
      <c r="L26" s="22">
        <f>IF(SER_hh_tesh_in!L26=0,0,SER_hh_tesh_in!L26/SER_summary!L$27)</f>
        <v>8.3178070156451973</v>
      </c>
      <c r="M26" s="22">
        <f>IF(SER_hh_tesh_in!M26=0,0,SER_hh_tesh_in!M26/SER_summary!M$27)</f>
        <v>9.6563580673399851</v>
      </c>
      <c r="N26" s="22">
        <f>IF(SER_hh_tesh_in!N26=0,0,SER_hh_tesh_in!N26/SER_summary!N$27)</f>
        <v>8.7549898487037101</v>
      </c>
      <c r="O26" s="22">
        <f>IF(SER_hh_tesh_in!O26=0,0,SER_hh_tesh_in!O26/SER_summary!O$27)</f>
        <v>8.1502978732118692</v>
      </c>
      <c r="P26" s="22">
        <f>IF(SER_hh_tesh_in!P26=0,0,SER_hh_tesh_in!P26/SER_summary!P$27)</f>
        <v>8.6518847061778583</v>
      </c>
      <c r="Q26" s="22">
        <f>IF(SER_hh_tesh_in!Q26=0,0,SER_hh_tesh_in!Q26/SER_summary!Q$27)</f>
        <v>7.1902238296187146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10.759123602777901</v>
      </c>
      <c r="H27" s="116">
        <f>IF(SER_hh_tesh_in!H27=0,0,SER_hh_tesh_in!H27/SER_summary!H$27)</f>
        <v>1.4147816114886722</v>
      </c>
      <c r="I27" s="116">
        <f>IF(SER_hh_tesh_in!I27=0,0,SER_hh_tesh_in!I27/SER_summary!I$27)</f>
        <v>11.235752884302494</v>
      </c>
      <c r="J27" s="116">
        <f>IF(SER_hh_tesh_in!J27=0,0,SER_hh_tesh_in!J27/SER_summary!J$27)</f>
        <v>7.0476394892209901</v>
      </c>
      <c r="K27" s="116">
        <f>IF(SER_hh_tesh_in!K27=0,0,SER_hh_tesh_in!K27/SER_summary!K$27)</f>
        <v>2.1900885560574275</v>
      </c>
      <c r="L27" s="116">
        <f>IF(SER_hh_tesh_in!L27=0,0,SER_hh_tesh_in!L27/SER_summary!L$27)</f>
        <v>3.7679603543507718</v>
      </c>
      <c r="M27" s="116">
        <f>IF(SER_hh_tesh_in!M27=0,0,SER_hh_tesh_in!M27/SER_summary!M$27)</f>
        <v>4.0725321226137519</v>
      </c>
      <c r="N27" s="116">
        <f>IF(SER_hh_tesh_in!N27=0,0,SER_hh_tesh_in!N27/SER_summary!N$27)</f>
        <v>5.4803032739592084</v>
      </c>
      <c r="O27" s="116">
        <f>IF(SER_hh_tesh_in!O27=0,0,SER_hh_tesh_in!O27/SER_summary!O$27)</f>
        <v>6.3779931304400552</v>
      </c>
      <c r="P27" s="116">
        <f>IF(SER_hh_tesh_in!P27=0,0,SER_hh_tesh_in!P27/SER_summary!P$27)</f>
        <v>6.1002751132004489</v>
      </c>
      <c r="Q27" s="116">
        <f>IF(SER_hh_tesh_in!Q27=0,0,SER_hh_tesh_in!Q27/SER_summary!Q$27)</f>
        <v>8.8584112210316661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10.759123602777901</v>
      </c>
      <c r="H28" s="117">
        <f>IF(SER_hh_tesh_in!H28=0,0,SER_hh_tesh_in!H28/SER_summary!H$27)</f>
        <v>13.543049959394132</v>
      </c>
      <c r="I28" s="117">
        <f>IF(SER_hh_tesh_in!I28=0,0,SER_hh_tesh_in!I28/SER_summary!I$27)</f>
        <v>11.374891372662438</v>
      </c>
      <c r="J28" s="117">
        <f>IF(SER_hh_tesh_in!J28=0,0,SER_hh_tesh_in!J28/SER_summary!J$27)</f>
        <v>11.610240249412479</v>
      </c>
      <c r="K28" s="117">
        <f>IF(SER_hh_tesh_in!K28=0,0,SER_hh_tesh_in!K28/SER_summary!K$27)</f>
        <v>13.147826761928966</v>
      </c>
      <c r="L28" s="117">
        <f>IF(SER_hh_tesh_in!L28=0,0,SER_hh_tesh_in!L28/SER_summary!L$27)</f>
        <v>11.31728767217828</v>
      </c>
      <c r="M28" s="117">
        <f>IF(SER_hh_tesh_in!M28=0,0,SER_hh_tesh_in!M28/SER_summary!M$27)</f>
        <v>12.717595740197433</v>
      </c>
      <c r="N28" s="117">
        <f>IF(SER_hh_tesh_in!N28=0,0,SER_hh_tesh_in!N28/SER_summary!N$27)</f>
        <v>12.693260274627844</v>
      </c>
      <c r="O28" s="117">
        <f>IF(SER_hh_tesh_in!O28=0,0,SER_hh_tesh_in!O28/SER_summary!O$27)</f>
        <v>12.770221139170062</v>
      </c>
      <c r="P28" s="117">
        <f>IF(SER_hh_tesh_in!P28=0,0,SER_hh_tesh_in!P28/SER_summary!P$27)</f>
        <v>12.477486623218546</v>
      </c>
      <c r="Q28" s="117">
        <f>IF(SER_hh_tesh_in!Q28=0,0,SER_hh_tesh_in!Q28/SER_summary!Q$27)</f>
        <v>11.679171524443152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13.860315772939547</v>
      </c>
      <c r="D29" s="101">
        <f>IF(SER_hh_tesh_in!D29=0,0,SER_hh_tesh_in!D29/SER_summary!D$27)</f>
        <v>13.900924834047375</v>
      </c>
      <c r="E29" s="101">
        <f>IF(SER_hh_tesh_in!E29=0,0,SER_hh_tesh_in!E29/SER_summary!E$27)</f>
        <v>13.765944760030612</v>
      </c>
      <c r="F29" s="101">
        <f>IF(SER_hh_tesh_in!F29=0,0,SER_hh_tesh_in!F29/SER_summary!F$27)</f>
        <v>13.95840185507366</v>
      </c>
      <c r="G29" s="101">
        <f>IF(SER_hh_tesh_in!G29=0,0,SER_hh_tesh_in!G29/SER_summary!G$27)</f>
        <v>14.352316850518992</v>
      </c>
      <c r="H29" s="101">
        <f>IF(SER_hh_tesh_in!H29=0,0,SER_hh_tesh_in!H29/SER_summary!H$27)</f>
        <v>14.92961276339704</v>
      </c>
      <c r="I29" s="101">
        <f>IF(SER_hh_tesh_in!I29=0,0,SER_hh_tesh_in!I29/SER_summary!I$27)</f>
        <v>14.745542628675402</v>
      </c>
      <c r="J29" s="101">
        <f>IF(SER_hh_tesh_in!J29=0,0,SER_hh_tesh_in!J29/SER_summary!J$27)</f>
        <v>14.512309295553194</v>
      </c>
      <c r="K29" s="101">
        <f>IF(SER_hh_tesh_in!K29=0,0,SER_hh_tesh_in!K29/SER_summary!K$27)</f>
        <v>14.78329465012968</v>
      </c>
      <c r="L29" s="101">
        <f>IF(SER_hh_tesh_in!L29=0,0,SER_hh_tesh_in!L29/SER_summary!L$27)</f>
        <v>14.669748241877612</v>
      </c>
      <c r="M29" s="101">
        <f>IF(SER_hh_tesh_in!M29=0,0,SER_hh_tesh_in!M29/SER_summary!M$27)</f>
        <v>14.793919127905943</v>
      </c>
      <c r="N29" s="101">
        <f>IF(SER_hh_tesh_in!N29=0,0,SER_hh_tesh_in!N29/SER_summary!N$27)</f>
        <v>14.824404304132679</v>
      </c>
      <c r="O29" s="101">
        <f>IF(SER_hh_tesh_in!O29=0,0,SER_hh_tesh_in!O29/SER_summary!O$27)</f>
        <v>15.42691137191056</v>
      </c>
      <c r="P29" s="101">
        <f>IF(SER_hh_tesh_in!P29=0,0,SER_hh_tesh_in!P29/SER_summary!P$27)</f>
        <v>15.556822680756921</v>
      </c>
      <c r="Q29" s="101">
        <f>IF(SER_hh_tesh_in!Q29=0,0,SER_hh_tesh_in!Q29/SER_summary!Q$27)</f>
        <v>15.216828372058508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13.525147270217966</v>
      </c>
      <c r="D30" s="100">
        <f>IF(SER_hh_tesh_in!D30=0,0,SER_hh_tesh_in!D30/SER_summary!D$27)</f>
        <v>13.246726708958054</v>
      </c>
      <c r="E30" s="100">
        <f>IF(SER_hh_tesh_in!E30=0,0,SER_hh_tesh_in!E30/SER_summary!E$27)</f>
        <v>13.817417158141815</v>
      </c>
      <c r="F30" s="100">
        <f>IF(SER_hh_tesh_in!F30=0,0,SER_hh_tesh_in!F30/SER_summary!F$27)</f>
        <v>0</v>
      </c>
      <c r="G30" s="100">
        <f>IF(SER_hh_tesh_in!G30=0,0,SER_hh_tesh_in!G30/SER_summary!G$27)</f>
        <v>0</v>
      </c>
      <c r="H30" s="100">
        <f>IF(SER_hh_tesh_in!H30=0,0,SER_hh_tesh_in!H30/SER_summary!H$27)</f>
        <v>0</v>
      </c>
      <c r="I30" s="100">
        <f>IF(SER_hh_tesh_in!I30=0,0,SER_hh_tesh_in!I30/SER_summary!I$27)</f>
        <v>14.679933138259791</v>
      </c>
      <c r="J30" s="100">
        <f>IF(SER_hh_tesh_in!J30=0,0,SER_hh_tesh_in!J30/SER_summary!J$27)</f>
        <v>17.734074376061983</v>
      </c>
      <c r="K30" s="100">
        <f>IF(SER_hh_tesh_in!K30=0,0,SER_hh_tesh_in!K30/SER_summary!K$27)</f>
        <v>14.868573046199927</v>
      </c>
      <c r="L30" s="100">
        <f>IF(SER_hh_tesh_in!L30=0,0,SER_hh_tesh_in!L30/SER_summary!L$27)</f>
        <v>13.501154022919307</v>
      </c>
      <c r="M30" s="100">
        <f>IF(SER_hh_tesh_in!M30=0,0,SER_hh_tesh_in!M30/SER_summary!M$27)</f>
        <v>14.894157075721944</v>
      </c>
      <c r="N30" s="100">
        <f>IF(SER_hh_tesh_in!N30=0,0,SER_hh_tesh_in!N30/SER_summary!N$27)</f>
        <v>14.955439814986432</v>
      </c>
      <c r="O30" s="100">
        <f>IF(SER_hh_tesh_in!O30=0,0,SER_hh_tesh_in!O30/SER_summary!O$27)</f>
        <v>0</v>
      </c>
      <c r="P30" s="100">
        <f>IF(SER_hh_tesh_in!P30=0,0,SER_hh_tesh_in!P30/SER_summary!P$27)</f>
        <v>0</v>
      </c>
      <c r="Q30" s="100">
        <f>IF(SER_hh_tesh_in!Q30=0,0,SER_hh_tesh_in!Q30/SER_summary!Q$27)</f>
        <v>15.265759103298548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0</v>
      </c>
      <c r="D31" s="100">
        <f>IF(SER_hh_tesh_in!D31=0,0,SER_hh_tesh_in!D31/SER_summary!D$27)</f>
        <v>0</v>
      </c>
      <c r="E31" s="100">
        <f>IF(SER_hh_tesh_in!E31=0,0,SER_hh_tesh_in!E31/SER_summary!E$27)</f>
        <v>0</v>
      </c>
      <c r="F31" s="100">
        <f>IF(SER_hh_tesh_in!F31=0,0,SER_hh_tesh_in!F31/SER_summary!F$27)</f>
        <v>0</v>
      </c>
      <c r="G31" s="100">
        <f>IF(SER_hh_tesh_in!G31=0,0,SER_hh_tesh_in!G31/SER_summary!G$27)</f>
        <v>0</v>
      </c>
      <c r="H31" s="100">
        <f>IF(SER_hh_tesh_in!H31=0,0,SER_hh_tesh_in!H31/SER_summary!H$27)</f>
        <v>0</v>
      </c>
      <c r="I31" s="100">
        <f>IF(SER_hh_tesh_in!I31=0,0,SER_hh_tesh_in!I31/SER_summary!I$27)</f>
        <v>0</v>
      </c>
      <c r="J31" s="100">
        <f>IF(SER_hh_tesh_in!J31=0,0,SER_hh_tesh_in!J31/SER_summary!J$27)</f>
        <v>0</v>
      </c>
      <c r="K31" s="100">
        <f>IF(SER_hh_tesh_in!K31=0,0,SER_hh_tesh_in!K31/SER_summary!K$27)</f>
        <v>0</v>
      </c>
      <c r="L31" s="100">
        <f>IF(SER_hh_tesh_in!L31=0,0,SER_hh_tesh_in!L31/SER_summary!L$27)</f>
        <v>0</v>
      </c>
      <c r="M31" s="100">
        <f>IF(SER_hh_tesh_in!M31=0,0,SER_hh_tesh_in!M31/SER_summary!M$27)</f>
        <v>0</v>
      </c>
      <c r="N31" s="100">
        <f>IF(SER_hh_tesh_in!N31=0,0,SER_hh_tesh_in!N31/SER_summary!N$27)</f>
        <v>0</v>
      </c>
      <c r="O31" s="100">
        <f>IF(SER_hh_tesh_in!O31=0,0,SER_hh_tesh_in!O31/SER_summary!O$27)</f>
        <v>0</v>
      </c>
      <c r="P31" s="100">
        <f>IF(SER_hh_tesh_in!P31=0,0,SER_hh_tesh_in!P31/SER_summary!P$27)</f>
        <v>0</v>
      </c>
      <c r="Q31" s="100">
        <f>IF(SER_hh_tesh_in!Q31=0,0,SER_hh_tesh_in!Q31/SER_summary!Q$27)</f>
        <v>0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15.158292953619489</v>
      </c>
      <c r="I32" s="100">
        <f>IF(SER_hh_tesh_in!I32=0,0,SER_hh_tesh_in!I32/SER_summary!I$27)</f>
        <v>15.093187484583373</v>
      </c>
      <c r="J32" s="100">
        <f>IF(SER_hh_tesh_in!J32=0,0,SER_hh_tesh_in!J32/SER_summary!J$27)</f>
        <v>14.865080828570658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15.042075198129126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14.009453610240714</v>
      </c>
      <c r="D33" s="18">
        <f>IF(SER_hh_tesh_in!D33=0,0,SER_hh_tesh_in!D33/SER_summary!D$27)</f>
        <v>14.211529416107998</v>
      </c>
      <c r="E33" s="18">
        <f>IF(SER_hh_tesh_in!E33=0,0,SER_hh_tesh_in!E33/SER_summary!E$27)</f>
        <v>13.721018218737571</v>
      </c>
      <c r="F33" s="18">
        <f>IF(SER_hh_tesh_in!F33=0,0,SER_hh_tesh_in!F33/SER_summary!F$27)</f>
        <v>13.95840185507366</v>
      </c>
      <c r="G33" s="18">
        <f>IF(SER_hh_tesh_in!G33=0,0,SER_hh_tesh_in!G33/SER_summary!G$27)</f>
        <v>14.352316850518992</v>
      </c>
      <c r="H33" s="18">
        <f>IF(SER_hh_tesh_in!H33=0,0,SER_hh_tesh_in!H33/SER_summary!H$27)</f>
        <v>14.556173916603036</v>
      </c>
      <c r="I33" s="18">
        <f>IF(SER_hh_tesh_in!I33=0,0,SER_hh_tesh_in!I33/SER_summary!I$27)</f>
        <v>14.545004257533597</v>
      </c>
      <c r="J33" s="18">
        <f>IF(SER_hh_tesh_in!J33=0,0,SER_hh_tesh_in!J33/SER_summary!J$27)</f>
        <v>13.774772509328429</v>
      </c>
      <c r="K33" s="18">
        <f>IF(SER_hh_tesh_in!K33=0,0,SER_hh_tesh_in!K33/SER_summary!K$27)</f>
        <v>14.765841069604182</v>
      </c>
      <c r="L33" s="18">
        <f>IF(SER_hh_tesh_in!L33=0,0,SER_hh_tesh_in!L33/SER_summary!L$27)</f>
        <v>15.07830563012285</v>
      </c>
      <c r="M33" s="18">
        <f>IF(SER_hh_tesh_in!M33=0,0,SER_hh_tesh_in!M33/SER_summary!M$27)</f>
        <v>14.686402868340789</v>
      </c>
      <c r="N33" s="18">
        <f>IF(SER_hh_tesh_in!N33=0,0,SER_hh_tesh_in!N33/SER_summary!N$27)</f>
        <v>14.750837815547653</v>
      </c>
      <c r="O33" s="18">
        <f>IF(SER_hh_tesh_in!O33=0,0,SER_hh_tesh_in!O33/SER_summary!O$27)</f>
        <v>15.42691137191056</v>
      </c>
      <c r="P33" s="18">
        <f>IF(SER_hh_tesh_in!P33=0,0,SER_hh_tesh_in!P33/SER_summary!P$27)</f>
        <v>15.556822680756921</v>
      </c>
      <c r="Q33" s="18">
        <f>IF(SER_hh_tesh_in!Q33=0,0,SER_hh_tesh_in!Q33/SER_summary!Q$27)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3.6278706801681717</v>
      </c>
      <c r="D3" s="106">
        <f>IF(SER_hh_emih_in!D3=0,0,SER_hh_emih_in!D3/SER_summary!D$27)</f>
        <v>4.3482971233080248</v>
      </c>
      <c r="E3" s="106">
        <f>IF(SER_hh_emih_in!E3=0,0,SER_hh_emih_in!E3/SER_summary!E$27)</f>
        <v>9.5977150612303461</v>
      </c>
      <c r="F3" s="106">
        <f>IF(SER_hh_emih_in!F3=0,0,SER_hh_emih_in!F3/SER_summary!F$27)</f>
        <v>2.0122115402238672</v>
      </c>
      <c r="G3" s="106">
        <f>IF(SER_hh_emih_in!G3=0,0,SER_hh_emih_in!G3/SER_summary!G$27)</f>
        <v>0.41186534196858482</v>
      </c>
      <c r="H3" s="106">
        <f>IF(SER_hh_emih_in!H3=0,0,SER_hh_emih_in!H3/SER_summary!H$27)</f>
        <v>14.322103284409598</v>
      </c>
      <c r="I3" s="106">
        <f>IF(SER_hh_emih_in!I3=0,0,SER_hh_emih_in!I3/SER_summary!I$27)</f>
        <v>13.756497502887152</v>
      </c>
      <c r="J3" s="106">
        <f>IF(SER_hh_emih_in!J3=0,0,SER_hh_emih_in!J3/SER_summary!J$27)</f>
        <v>26.333873049163607</v>
      </c>
      <c r="K3" s="106">
        <f>IF(SER_hh_emih_in!K3=0,0,SER_hh_emih_in!K3/SER_summary!K$27)</f>
        <v>3.5677322518091654</v>
      </c>
      <c r="L3" s="106">
        <f>IF(SER_hh_emih_in!L3=0,0,SER_hh_emih_in!L3/SER_summary!L$27)</f>
        <v>21.250576055288736</v>
      </c>
      <c r="M3" s="106">
        <f>IF(SER_hh_emih_in!M3=0,0,SER_hh_emih_in!M3/SER_summary!M$27)</f>
        <v>10.036912507840606</v>
      </c>
      <c r="N3" s="106">
        <f>IF(SER_hh_emih_in!N3=0,0,SER_hh_emih_in!N3/SER_summary!N$27)</f>
        <v>10.964192305775834</v>
      </c>
      <c r="O3" s="106">
        <f>IF(SER_hh_emih_in!O3=0,0,SER_hh_emih_in!O3/SER_summary!O$27)</f>
        <v>6.5835478853889207</v>
      </c>
      <c r="P3" s="106">
        <f>IF(SER_hh_emih_in!P3=0,0,SER_hh_emih_in!P3/SER_summary!P$27)</f>
        <v>0.2490113028320563</v>
      </c>
      <c r="Q3" s="106">
        <f>IF(SER_hh_emih_in!Q3=0,0,SER_hh_emih_in!Q3/SER_summary!Q$27)</f>
        <v>5.8447450216098531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0</v>
      </c>
      <c r="D4" s="101">
        <f>IF(SER_hh_emih_in!D4=0,0,SER_hh_emih_in!D4/SER_summary!D$27)</f>
        <v>0</v>
      </c>
      <c r="E4" s="101">
        <f>IF(SER_hh_emih_in!E4=0,0,SER_hh_emih_in!E4/SER_summary!E$27)</f>
        <v>4.2506192301956345</v>
      </c>
      <c r="F4" s="101">
        <f>IF(SER_hh_emih_in!F4=0,0,SER_hh_emih_in!F4/SER_summary!F$27)</f>
        <v>9.4737207294924949E-2</v>
      </c>
      <c r="G4" s="101">
        <f>IF(SER_hh_emih_in!G4=0,0,SER_hh_emih_in!G4/SER_summary!G$27)</f>
        <v>0</v>
      </c>
      <c r="H4" s="101">
        <f>IF(SER_hh_emih_in!H4=0,0,SER_hh_emih_in!H4/SER_summary!H$27)</f>
        <v>12.481970915310898</v>
      </c>
      <c r="I4" s="101">
        <f>IF(SER_hh_emih_in!I4=0,0,SER_hh_emih_in!I4/SER_summary!I$27)</f>
        <v>11.824836265028523</v>
      </c>
      <c r="J4" s="101">
        <f>IF(SER_hh_emih_in!J4=0,0,SER_hh_emih_in!J4/SER_summary!J$27)</f>
        <v>22.960901368977005</v>
      </c>
      <c r="K4" s="101">
        <f>IF(SER_hh_emih_in!K4=0,0,SER_hh_emih_in!K4/SER_summary!K$27)</f>
        <v>0</v>
      </c>
      <c r="L4" s="101">
        <f>IF(SER_hh_emih_in!L4=0,0,SER_hh_emih_in!L4/SER_summary!L$27)</f>
        <v>18.59888451217267</v>
      </c>
      <c r="M4" s="101">
        <f>IF(SER_hh_emih_in!M4=0,0,SER_hh_emih_in!M4/SER_summary!M$27)</f>
        <v>5.5335369251595896</v>
      </c>
      <c r="N4" s="101">
        <f>IF(SER_hh_emih_in!N4=0,0,SER_hh_emih_in!N4/SER_summary!N$27)</f>
        <v>8.0999287966108078</v>
      </c>
      <c r="O4" s="101">
        <f>IF(SER_hh_emih_in!O4=0,0,SER_hh_emih_in!O4/SER_summary!O$27)</f>
        <v>6.4608903897394958</v>
      </c>
      <c r="P4" s="101">
        <f>IF(SER_hh_emih_in!P4=0,0,SER_hh_emih_in!P4/SER_summary!P$27)</f>
        <v>0</v>
      </c>
      <c r="Q4" s="101">
        <f>IF(SER_hh_emih_in!Q4=0,0,SER_hh_emih_in!Q4/SER_summary!Q$27)</f>
        <v>0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0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0</v>
      </c>
      <c r="D7" s="100">
        <f>IF(SER_hh_emih_in!D7=0,0,SER_hh_emih_in!D7/SER_summary!D$27)</f>
        <v>0</v>
      </c>
      <c r="E7" s="100">
        <f>IF(SER_hh_emih_in!E7=0,0,SER_hh_emih_in!E7/SER_summary!E$27)</f>
        <v>13.926203707992135</v>
      </c>
      <c r="F7" s="100">
        <f>IF(SER_hh_emih_in!F7=0,0,SER_hh_emih_in!F7/SER_summary!F$27)</f>
        <v>14.005051539014227</v>
      </c>
      <c r="G7" s="100">
        <f>IF(SER_hh_emih_in!G7=0,0,SER_hh_emih_in!G7/SER_summary!G$27)</f>
        <v>0</v>
      </c>
      <c r="H7" s="100">
        <f>IF(SER_hh_emih_in!H7=0,0,SER_hh_emih_in!H7/SER_summary!H$27)</f>
        <v>19.224919802857915</v>
      </c>
      <c r="I7" s="100">
        <f>IF(SER_hh_emih_in!I7=0,0,SER_hh_emih_in!I7/SER_summary!I$27)</f>
        <v>20.141518095617982</v>
      </c>
      <c r="J7" s="100">
        <f>IF(SER_hh_emih_in!J7=0,0,SER_hh_emih_in!J7/SER_summary!J$27)</f>
        <v>24.796864897351316</v>
      </c>
      <c r="K7" s="100">
        <f>IF(SER_hh_emih_in!K7=0,0,SER_hh_emih_in!K7/SER_summary!K$27)</f>
        <v>0</v>
      </c>
      <c r="L7" s="100">
        <f>IF(SER_hh_emih_in!L7=0,0,SER_hh_emih_in!L7/SER_summary!L$27)</f>
        <v>26.517036830090667</v>
      </c>
      <c r="M7" s="100">
        <f>IF(SER_hh_emih_in!M7=0,0,SER_hh_emih_in!M7/SER_summary!M$27)</f>
        <v>23.456821609258217</v>
      </c>
      <c r="N7" s="100">
        <f>IF(SER_hh_emih_in!N7=0,0,SER_hh_emih_in!N7/SER_summary!N$27)</f>
        <v>17.5344835678357</v>
      </c>
      <c r="O7" s="100">
        <f>IF(SER_hh_emih_in!O7=0,0,SER_hh_emih_in!O7/SER_summary!O$27)</f>
        <v>10.782819119920678</v>
      </c>
      <c r="P7" s="100">
        <f>IF(SER_hh_emih_in!P7=0,0,SER_hh_emih_in!P7/SER_summary!P$27)</f>
        <v>0</v>
      </c>
      <c r="Q7" s="100">
        <f>IF(SER_hh_emih_in!Q7=0,0,SER_hh_emih_in!Q7/SER_summary!Q$27)</f>
        <v>0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0</v>
      </c>
      <c r="D9" s="100">
        <f>IF(SER_hh_emih_in!D9=0,0,SER_hh_emih_in!D9/SER_summary!D$27)</f>
        <v>0</v>
      </c>
      <c r="E9" s="100">
        <f>IF(SER_hh_emih_in!E9=0,0,SER_hh_emih_in!E9/SER_summary!E$27)</f>
        <v>0</v>
      </c>
      <c r="F9" s="100">
        <f>IF(SER_hh_emih_in!F9=0,0,SER_hh_emih_in!F9/SER_summary!F$27)</f>
        <v>0</v>
      </c>
      <c r="G9" s="100">
        <f>IF(SER_hh_emih_in!G9=0,0,SER_hh_emih_in!G9/SER_summary!G$27)</f>
        <v>0</v>
      </c>
      <c r="H9" s="100">
        <f>IF(SER_hh_emih_in!H9=0,0,SER_hh_emih_in!H9/SER_summary!H$27)</f>
        <v>0</v>
      </c>
      <c r="I9" s="100">
        <f>IF(SER_hh_emih_in!I9=0,0,SER_hh_emih_in!I9/SER_summary!I$27)</f>
        <v>0</v>
      </c>
      <c r="J9" s="100">
        <f>IF(SER_hh_emih_in!J9=0,0,SER_hh_emih_in!J9/SER_summary!J$27)</f>
        <v>0</v>
      </c>
      <c r="K9" s="100">
        <f>IF(SER_hh_emih_in!K9=0,0,SER_hh_emih_in!K9/SER_summary!K$27)</f>
        <v>0</v>
      </c>
      <c r="L9" s="100">
        <f>IF(SER_hh_emih_in!L9=0,0,SER_hh_emih_in!L9/SER_summary!L$27)</f>
        <v>0</v>
      </c>
      <c r="M9" s="100">
        <f>IF(SER_hh_emih_in!M9=0,0,SER_hh_emih_in!M9/SER_summary!M$27)</f>
        <v>0</v>
      </c>
      <c r="N9" s="100">
        <f>IF(SER_hh_emih_in!N9=0,0,SER_hh_emih_in!N9/SER_summary!N$27)</f>
        <v>0</v>
      </c>
      <c r="O9" s="100">
        <f>IF(SER_hh_emih_in!O9=0,0,SER_hh_emih_in!O9/SER_summary!O$27)</f>
        <v>0</v>
      </c>
      <c r="P9" s="100">
        <f>IF(SER_hh_emih_in!P9=0,0,SER_hh_emih_in!P9/SER_summary!P$27)</f>
        <v>0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0</v>
      </c>
      <c r="G16" s="101">
        <f>IF(SER_hh_emih_in!G16=0,0,SER_hh_emih_in!G16/SER_summary!G$27)</f>
        <v>0</v>
      </c>
      <c r="H16" s="101">
        <f>IF(SER_hh_emih_in!H16=0,0,SER_hh_emih_in!H16/SER_summary!H$27)</f>
        <v>0</v>
      </c>
      <c r="I16" s="101">
        <f>IF(SER_hh_emih_in!I16=0,0,SER_hh_emih_in!I16/SER_summary!I$27)</f>
        <v>0</v>
      </c>
      <c r="J16" s="101">
        <f>IF(SER_hh_emih_in!J16=0,0,SER_hh_emih_in!J16/SER_summary!J$27)</f>
        <v>0</v>
      </c>
      <c r="K16" s="101">
        <f>IF(SER_hh_emih_in!K16=0,0,SER_hh_emih_in!K16/SER_summary!K$27)</f>
        <v>0</v>
      </c>
      <c r="L16" s="101">
        <f>IF(SER_hh_emih_in!L16=0,0,SER_hh_emih_in!L16/SER_summary!L$27)</f>
        <v>0</v>
      </c>
      <c r="M16" s="101">
        <f>IF(SER_hh_emih_in!M16=0,0,SER_hh_emih_in!M16/SER_summary!M$27)</f>
        <v>0</v>
      </c>
      <c r="N16" s="101">
        <f>IF(SER_hh_emih_in!N16=0,0,SER_hh_emih_in!N16/SER_summary!N$27)</f>
        <v>0</v>
      </c>
      <c r="O16" s="101">
        <f>IF(SER_hh_emih_in!O16=0,0,SER_hh_emih_in!O16/SER_summary!O$27)</f>
        <v>0</v>
      </c>
      <c r="P16" s="101">
        <f>IF(SER_hh_emih_in!P16=0,0,SER_hh_emih_in!P16/SER_summary!P$27)</f>
        <v>0</v>
      </c>
      <c r="Q16" s="101">
        <f>IF(SER_hh_emih_in!Q16=0,0,SER_hh_emih_in!Q16/SER_summary!Q$27)</f>
        <v>0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</v>
      </c>
      <c r="G17" s="103">
        <f>IF(SER_hh_emih_in!G17=0,0,SER_hh_emih_in!G17/SER_summary!G$27)</f>
        <v>0</v>
      </c>
      <c r="H17" s="103">
        <f>IF(SER_hh_emih_in!H17=0,0,SER_hh_emih_in!H17/SER_summary!H$27)</f>
        <v>0</v>
      </c>
      <c r="I17" s="103">
        <f>IF(SER_hh_emih_in!I17=0,0,SER_hh_emih_in!I17/SER_summary!I$27)</f>
        <v>0</v>
      </c>
      <c r="J17" s="103">
        <f>IF(SER_hh_emih_in!J17=0,0,SER_hh_emih_in!J17/SER_summary!J$27)</f>
        <v>0</v>
      </c>
      <c r="K17" s="103">
        <f>IF(SER_hh_emih_in!K17=0,0,SER_hh_emih_in!K17/SER_summary!K$27)</f>
        <v>0</v>
      </c>
      <c r="L17" s="103">
        <f>IF(SER_hh_emih_in!L17=0,0,SER_hh_emih_in!L17/SER_summary!L$27)</f>
        <v>0</v>
      </c>
      <c r="M17" s="103">
        <f>IF(SER_hh_emih_in!M17=0,0,SER_hh_emih_in!M17/SER_summary!M$27)</f>
        <v>0</v>
      </c>
      <c r="N17" s="103">
        <f>IF(SER_hh_emih_in!N17=0,0,SER_hh_emih_in!N17/SER_summary!N$27)</f>
        <v>0</v>
      </c>
      <c r="O17" s="103">
        <f>IF(SER_hh_emih_in!O17=0,0,SER_hh_emih_in!O17/SER_summary!O$27)</f>
        <v>0</v>
      </c>
      <c r="P17" s="103">
        <f>IF(SER_hh_emih_in!P17=0,0,SER_hh_emih_in!P17/SER_summary!P$27)</f>
        <v>0</v>
      </c>
      <c r="Q17" s="103">
        <f>IF(SER_hh_emih_in!Q17=0,0,SER_hh_emih_in!Q17/SER_summary!Q$27)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1.6502482939549725</v>
      </c>
      <c r="D19" s="101">
        <f>IF(SER_hh_emih_in!D19=0,0,SER_hh_emih_in!D19/SER_summary!D$27)</f>
        <v>2.3305345821191823</v>
      </c>
      <c r="E19" s="101">
        <f>IF(SER_hh_emih_in!E19=0,0,SER_hh_emih_in!E19/SER_summary!E$27)</f>
        <v>2.3110929559969939</v>
      </c>
      <c r="F19" s="101">
        <f>IF(SER_hh_emih_in!F19=0,0,SER_hh_emih_in!F19/SER_summary!F$27)</f>
        <v>1.9174743329289421</v>
      </c>
      <c r="G19" s="101">
        <f>IF(SER_hh_emih_in!G19=0,0,SER_hh_emih_in!G19/SER_summary!G$27)</f>
        <v>0.41186534196858476</v>
      </c>
      <c r="H19" s="101">
        <f>IF(SER_hh_emih_in!H19=0,0,SER_hh_emih_in!H19/SER_summary!H$27)</f>
        <v>1.840132369098703</v>
      </c>
      <c r="I19" s="101">
        <f>IF(SER_hh_emih_in!I19=0,0,SER_hh_emih_in!I19/SER_summary!I$27)</f>
        <v>0.62784574002282667</v>
      </c>
      <c r="J19" s="101">
        <f>IF(SER_hh_emih_in!J19=0,0,SER_hh_emih_in!J19/SER_summary!J$27)</f>
        <v>1.8631031507101452</v>
      </c>
      <c r="K19" s="101">
        <f>IF(SER_hh_emih_in!K19=0,0,SER_hh_emih_in!K19/SER_summary!K$27)</f>
        <v>2.4016197214357522</v>
      </c>
      <c r="L19" s="101">
        <f>IF(SER_hh_emih_in!L19=0,0,SER_hh_emih_in!L19/SER_summary!L$27)</f>
        <v>1.0428163466692719</v>
      </c>
      <c r="M19" s="101">
        <f>IF(SER_hh_emih_in!M19=0,0,SER_hh_emih_in!M19/SER_summary!M$27)</f>
        <v>0.96378581595791801</v>
      </c>
      <c r="N19" s="101">
        <f>IF(SER_hh_emih_in!N19=0,0,SER_hh_emih_in!N19/SER_summary!N$27)</f>
        <v>0.3969883726975178</v>
      </c>
      <c r="O19" s="101">
        <f>IF(SER_hh_emih_in!O19=0,0,SER_hh_emih_in!O19/SER_summary!O$27)</f>
        <v>0.12265749564942451</v>
      </c>
      <c r="P19" s="101">
        <f>IF(SER_hh_emih_in!P19=0,0,SER_hh_emih_in!P19/SER_summary!P$27)</f>
        <v>0.24901130283205636</v>
      </c>
      <c r="Q19" s="101">
        <f>IF(SER_hh_emih_in!Q19=0,0,SER_hh_emih_in!Q19/SER_summary!Q$27)</f>
        <v>0.37627126398912919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4.1160640340141654</v>
      </c>
      <c r="D21" s="100">
        <f>IF(SER_hh_emih_in!D21=0,0,SER_hh_emih_in!D21/SER_summary!D$27)</f>
        <v>4.1669756449618083</v>
      </c>
      <c r="E21" s="100">
        <f>IF(SER_hh_emih_in!E21=0,0,SER_hh_emih_in!E21/SER_summary!E$27)</f>
        <v>4.2044456781911954</v>
      </c>
      <c r="F21" s="100">
        <f>IF(SER_hh_emih_in!F21=0,0,SER_hh_emih_in!F21/SER_summary!F$27)</f>
        <v>4.2334485217853928</v>
      </c>
      <c r="G21" s="100">
        <f>IF(SER_hh_emih_in!G21=0,0,SER_hh_emih_in!G21/SER_summary!G$27)</f>
        <v>0.50343624366832118</v>
      </c>
      <c r="H21" s="100">
        <f>IF(SER_hh_emih_in!H21=0,0,SER_hh_emih_in!H21/SER_summary!H$27)</f>
        <v>4.3723191322620583</v>
      </c>
      <c r="I21" s="100">
        <f>IF(SER_hh_emih_in!I21=0,0,SER_hh_emih_in!I21/SER_summary!I$27)</f>
        <v>0.57436485973429718</v>
      </c>
      <c r="J21" s="100">
        <f>IF(SER_hh_emih_in!J21=0,0,SER_hh_emih_in!J21/SER_summary!J$27)</f>
        <v>1.7865870017018908</v>
      </c>
      <c r="K21" s="100">
        <f>IF(SER_hh_emih_in!K21=0,0,SER_hh_emih_in!K21/SER_summary!K$27)</f>
        <v>4.275116741235645</v>
      </c>
      <c r="L21" s="100">
        <f>IF(SER_hh_emih_in!L21=0,0,SER_hh_emih_in!L21/SER_summary!L$27)</f>
        <v>4.790993654314585</v>
      </c>
      <c r="M21" s="100">
        <f>IF(SER_hh_emih_in!M21=0,0,SER_hh_emih_in!M21/SER_summary!M$27)</f>
        <v>4.6930377953376325</v>
      </c>
      <c r="N21" s="100">
        <f>IF(SER_hh_emih_in!N21=0,0,SER_hh_emih_in!N21/SER_summary!N$27)</f>
        <v>4.7222427051330476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0.86390583073856853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6.1418053835168225</v>
      </c>
      <c r="D22" s="100">
        <f>IF(SER_hh_emih_in!D22=0,0,SER_hh_emih_in!D22/SER_summary!D$27)</f>
        <v>6.2596086555627553</v>
      </c>
      <c r="E22" s="100">
        <f>IF(SER_hh_emih_in!E22=0,0,SER_hh_emih_in!E22/SER_summary!E$27)</f>
        <v>6.4023670001438227</v>
      </c>
      <c r="F22" s="100">
        <f>IF(SER_hh_emih_in!F22=0,0,SER_hh_emih_in!F22/SER_summary!F$27)</f>
        <v>6.4916855261163215</v>
      </c>
      <c r="G22" s="100">
        <f>IF(SER_hh_emih_in!G22=0,0,SER_hh_emih_in!G22/SER_summary!G$27)</f>
        <v>0.75608361969661309</v>
      </c>
      <c r="H22" s="100">
        <f>IF(SER_hh_emih_in!H22=0,0,SER_hh_emih_in!H22/SER_summary!H$27)</f>
        <v>7.5092786517387839</v>
      </c>
      <c r="I22" s="100">
        <f>IF(SER_hh_emih_in!I22=0,0,SER_hh_emih_in!I22/SER_summary!I$27)</f>
        <v>1.4675726458098122</v>
      </c>
      <c r="J22" s="100">
        <f>IF(SER_hh_emih_in!J22=0,0,SER_hh_emih_in!J22/SER_summary!J$27)</f>
        <v>3.4779616429805458</v>
      </c>
      <c r="K22" s="100">
        <f>IF(SER_hh_emih_in!K22=0,0,SER_hh_emih_in!K22/SER_summary!K$27)</f>
        <v>4.2427542631144073</v>
      </c>
      <c r="L22" s="100">
        <f>IF(SER_hh_emih_in!L22=0,0,SER_hh_emih_in!L22/SER_summary!L$27)</f>
        <v>4.8896565199375992</v>
      </c>
      <c r="M22" s="100">
        <f>IF(SER_hh_emih_in!M22=0,0,SER_hh_emih_in!M22/SER_summary!M$27)</f>
        <v>5.127416797971585</v>
      </c>
      <c r="N22" s="100">
        <f>IF(SER_hh_emih_in!N22=0,0,SER_hh_emih_in!N22/SER_summary!N$27)</f>
        <v>5.2363970747696449</v>
      </c>
      <c r="O22" s="100">
        <f>IF(SER_hh_emih_in!O22=0,0,SER_hh_emih_in!O22/SER_summary!O$27)</f>
        <v>5.2907123191037897</v>
      </c>
      <c r="P22" s="100">
        <f>IF(SER_hh_emih_in!P22=0,0,SER_hh_emih_in!P22/SER_summary!P$27)</f>
        <v>2.6917905189097242</v>
      </c>
      <c r="Q22" s="100">
        <f>IF(SER_hh_emih_in!Q22=0,0,SER_hh_emih_in!Q22/SER_summary!Q$27)</f>
        <v>1.3137866423341711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0</v>
      </c>
      <c r="D23" s="100">
        <f>IF(SER_hh_emih_in!D23=0,0,SER_hh_emih_in!D23/SER_summary!D$27)</f>
        <v>0</v>
      </c>
      <c r="E23" s="100">
        <f>IF(SER_hh_emih_in!E23=0,0,SER_hh_emih_in!E23/SER_summary!E$27)</f>
        <v>0</v>
      </c>
      <c r="F23" s="100">
        <f>IF(SER_hh_emih_in!F23=0,0,SER_hh_emih_in!F23/SER_summary!F$27)</f>
        <v>0</v>
      </c>
      <c r="G23" s="100">
        <f>IF(SER_hh_emih_in!G23=0,0,SER_hh_emih_in!G23/SER_summary!G$27)</f>
        <v>0</v>
      </c>
      <c r="H23" s="100">
        <f>IF(SER_hh_emih_in!H23=0,0,SER_hh_emih_in!H23/SER_summary!H$27)</f>
        <v>0</v>
      </c>
      <c r="I23" s="100">
        <f>IF(SER_hh_emih_in!I23=0,0,SER_hh_emih_in!I23/SER_summary!I$27)</f>
        <v>0</v>
      </c>
      <c r="J23" s="100">
        <f>IF(SER_hh_emih_in!J23=0,0,SER_hh_emih_in!J23/SER_summary!J$27)</f>
        <v>0</v>
      </c>
      <c r="K23" s="100">
        <f>IF(SER_hh_emih_in!K23=0,0,SER_hh_emih_in!K23/SER_summary!K$27)</f>
        <v>0</v>
      </c>
      <c r="L23" s="100">
        <f>IF(SER_hh_emih_in!L23=0,0,SER_hh_emih_in!L23/SER_summary!L$27)</f>
        <v>0</v>
      </c>
      <c r="M23" s="100">
        <f>IF(SER_hh_emih_in!M23=0,0,SER_hh_emih_in!M23/SER_summary!M$27)</f>
        <v>0</v>
      </c>
      <c r="N23" s="100">
        <f>IF(SER_hh_emih_in!N23=0,0,SER_hh_emih_in!N23/SER_summary!N$27)</f>
        <v>0</v>
      </c>
      <c r="O23" s="100">
        <f>IF(SER_hh_emih_in!O23=0,0,SER_hh_emih_in!O23/SER_summary!O$27)</f>
        <v>0</v>
      </c>
      <c r="P23" s="100">
        <f>IF(SER_hh_emih_in!P23=0,0,SER_hh_emih_in!P23/SER_summary!P$27)</f>
        <v>0</v>
      </c>
      <c r="Q23" s="100">
        <f>IF(SER_hh_emih_in!Q23=0,0,SER_hh_emih_in!Q23/SER_summary!Q$27)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1.9776223862131996</v>
      </c>
      <c r="D29" s="101">
        <f>IF(SER_hh_emih_in!D29=0,0,SER_hh_emih_in!D29/SER_summary!D$27)</f>
        <v>2.0177625411888442</v>
      </c>
      <c r="E29" s="101">
        <f>IF(SER_hh_emih_in!E29=0,0,SER_hh_emih_in!E29/SER_summary!E$27)</f>
        <v>3.0360028750377173</v>
      </c>
      <c r="F29" s="101">
        <f>IF(SER_hh_emih_in!F29=0,0,SER_hh_emih_in!F29/SER_summary!F$27)</f>
        <v>0</v>
      </c>
      <c r="G29" s="101">
        <f>IF(SER_hh_emih_in!G29=0,0,SER_hh_emih_in!G29/SER_summary!G$27)</f>
        <v>0</v>
      </c>
      <c r="H29" s="101">
        <f>IF(SER_hh_emih_in!H29=0,0,SER_hh_emih_in!H29/SER_summary!H$27)</f>
        <v>0</v>
      </c>
      <c r="I29" s="101">
        <f>IF(SER_hh_emih_in!I29=0,0,SER_hh_emih_in!I29/SER_summary!I$27)</f>
        <v>1.3038154978358003</v>
      </c>
      <c r="J29" s="101">
        <f>IF(SER_hh_emih_in!J29=0,0,SER_hh_emih_in!J29/SER_summary!J$27)</f>
        <v>1.5098685294764644</v>
      </c>
      <c r="K29" s="101">
        <f>IF(SER_hh_emih_in!K29=0,0,SER_hh_emih_in!K29/SER_summary!K$27)</f>
        <v>1.1661125303734148</v>
      </c>
      <c r="L29" s="101">
        <f>IF(SER_hh_emih_in!L29=0,0,SER_hh_emih_in!L29/SER_summary!L$27)</f>
        <v>1.6088751964467933</v>
      </c>
      <c r="M29" s="101">
        <f>IF(SER_hh_emih_in!M29=0,0,SER_hh_emih_in!M29/SER_summary!M$27)</f>
        <v>3.5395897667231</v>
      </c>
      <c r="N29" s="101">
        <f>IF(SER_hh_emih_in!N29=0,0,SER_hh_emih_in!N29/SER_summary!N$27)</f>
        <v>2.4672751364675101</v>
      </c>
      <c r="O29" s="101">
        <f>IF(SER_hh_emih_in!O29=0,0,SER_hh_emih_in!O29/SER_summary!O$27)</f>
        <v>0</v>
      </c>
      <c r="P29" s="101">
        <f>IF(SER_hh_emih_in!P29=0,0,SER_hh_emih_in!P29/SER_summary!P$27)</f>
        <v>0</v>
      </c>
      <c r="Q29" s="101">
        <f>IF(SER_hh_emih_in!Q29=0,0,SER_hh_emih_in!Q29/SER_summary!Q$27)</f>
        <v>5.4684737576207239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6.4220795818558107</v>
      </c>
      <c r="D30" s="100">
        <f>IF(SER_hh_emih_in!D30=0,0,SER_hh_emih_in!D30/SER_summary!D$27)</f>
        <v>6.2675918983860504</v>
      </c>
      <c r="E30" s="100">
        <f>IF(SER_hh_emih_in!E30=0,0,SER_hh_emih_in!E30/SER_summary!E$27)</f>
        <v>6.5143554068161347</v>
      </c>
      <c r="F30" s="100">
        <f>IF(SER_hh_emih_in!F30=0,0,SER_hh_emih_in!F30/SER_summary!F$27)</f>
        <v>0</v>
      </c>
      <c r="G30" s="100">
        <f>IF(SER_hh_emih_in!G30=0,0,SER_hh_emih_in!G30/SER_summary!G$27)</f>
        <v>0</v>
      </c>
      <c r="H30" s="100">
        <f>IF(SER_hh_emih_in!H30=0,0,SER_hh_emih_in!H30/SER_summary!H$27)</f>
        <v>0</v>
      </c>
      <c r="I30" s="100">
        <f>IF(SER_hh_emih_in!I30=0,0,SER_hh_emih_in!I30/SER_summary!I$27)</f>
        <v>6.8241384245091998</v>
      </c>
      <c r="J30" s="100">
        <f>IF(SER_hh_emih_in!J30=0,0,SER_hh_emih_in!J30/SER_summary!J$27)</f>
        <v>8.2149695672528864</v>
      </c>
      <c r="K30" s="100">
        <f>IF(SER_hh_emih_in!K30=0,0,SER_hh_emih_in!K30/SER_summary!K$27)</f>
        <v>6.8637518246362799</v>
      </c>
      <c r="L30" s="100">
        <f>IF(SER_hh_emih_in!L30=0,0,SER_hh_emih_in!L30/SER_summary!L$27)</f>
        <v>6.2107311601053254</v>
      </c>
      <c r="M30" s="100">
        <f>IF(SER_hh_emih_in!M30=0,0,SER_hh_emih_in!M30/SER_summary!M$27)</f>
        <v>6.8395670516642442</v>
      </c>
      <c r="N30" s="100">
        <f>IF(SER_hh_emih_in!N30=0,0,SER_hh_emih_in!N30/SER_summary!N$27)</f>
        <v>6.8619480934365722</v>
      </c>
      <c r="O30" s="100">
        <f>IF(SER_hh_emih_in!O30=0,0,SER_hh_emih_in!O30/SER_summary!O$27)</f>
        <v>0</v>
      </c>
      <c r="P30" s="100">
        <f>IF(SER_hh_emih_in!P30=0,0,SER_hh_emih_in!P30/SER_summary!P$27)</f>
        <v>0</v>
      </c>
      <c r="Q30" s="100">
        <f>IF(SER_hh_emih_in!Q30=0,0,SER_hh_emih_in!Q30/SER_summary!Q$27)</f>
        <v>6.9996414824225228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0</v>
      </c>
      <c r="D31" s="100">
        <f>IF(SER_hh_emih_in!D31=0,0,SER_hh_emih_in!D31/SER_summary!D$27)</f>
        <v>0</v>
      </c>
      <c r="E31" s="100">
        <f>IF(SER_hh_emih_in!E31=0,0,SER_hh_emih_in!E31/SER_summary!E$27)</f>
        <v>0</v>
      </c>
      <c r="F31" s="100">
        <f>IF(SER_hh_emih_in!F31=0,0,SER_hh_emih_in!F31/SER_summary!F$27)</f>
        <v>0</v>
      </c>
      <c r="G31" s="100">
        <f>IF(SER_hh_emih_in!G31=0,0,SER_hh_emih_in!G31/SER_summary!G$27)</f>
        <v>0</v>
      </c>
      <c r="H31" s="100">
        <f>IF(SER_hh_emih_in!H31=0,0,SER_hh_emih_in!H31/SER_summary!H$27)</f>
        <v>0</v>
      </c>
      <c r="I31" s="100">
        <f>IF(SER_hh_emih_in!I31=0,0,SER_hh_emih_in!I31/SER_summary!I$27)</f>
        <v>0</v>
      </c>
      <c r="J31" s="100">
        <f>IF(SER_hh_emih_in!J31=0,0,SER_hh_emih_in!J31/SER_summary!J$27)</f>
        <v>0</v>
      </c>
      <c r="K31" s="100">
        <f>IF(SER_hh_emih_in!K31=0,0,SER_hh_emih_in!K31/SER_summary!K$27)</f>
        <v>0</v>
      </c>
      <c r="L31" s="100">
        <f>IF(SER_hh_emih_in!L31=0,0,SER_hh_emih_in!L31/SER_summary!L$27)</f>
        <v>0</v>
      </c>
      <c r="M31" s="100">
        <f>IF(SER_hh_emih_in!M31=0,0,SER_hh_emih_in!M31/SER_summary!M$27)</f>
        <v>0</v>
      </c>
      <c r="N31" s="100">
        <f>IF(SER_hh_emih_in!N31=0,0,SER_hh_emih_in!N31/SER_summary!N$27)</f>
        <v>0</v>
      </c>
      <c r="O31" s="100">
        <f>IF(SER_hh_emih_in!O31=0,0,SER_hh_emih_in!O31/SER_summary!O$27)</f>
        <v>0</v>
      </c>
      <c r="P31" s="100">
        <f>IF(SER_hh_emih_in!P31=0,0,SER_hh_emih_in!P31/SER_summary!P$27)</f>
        <v>0</v>
      </c>
      <c r="Q31" s="100">
        <f>IF(SER_hh_emih_in!Q31=0,0,SER_hh_emih_in!Q31/SER_summary!Q$27)</f>
        <v>0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61.463199477399201</v>
      </c>
      <c r="C3" s="129">
        <f t="shared" ref="C3" si="1">SUM(C4:C9)</f>
        <v>63.41533133609947</v>
      </c>
      <c r="D3" s="129">
        <f t="shared" ref="D3:Q3" si="2">SUM(D4:D9)</f>
        <v>65.226802335874154</v>
      </c>
      <c r="E3" s="129">
        <f t="shared" si="2"/>
        <v>66.709253232555383</v>
      </c>
      <c r="F3" s="129">
        <f t="shared" si="2"/>
        <v>68.47080197200556</v>
      </c>
      <c r="G3" s="129">
        <f t="shared" si="2"/>
        <v>70.286268496487395</v>
      </c>
      <c r="H3" s="129">
        <f t="shared" si="2"/>
        <v>72.129366388220149</v>
      </c>
      <c r="I3" s="129">
        <f t="shared" si="2"/>
        <v>74.188028559383426</v>
      </c>
      <c r="J3" s="129">
        <f t="shared" si="2"/>
        <v>76.194112873060931</v>
      </c>
      <c r="K3" s="129">
        <f t="shared" si="2"/>
        <v>78.334722808308015</v>
      </c>
      <c r="L3" s="129">
        <f t="shared" si="2"/>
        <v>80.475082532988878</v>
      </c>
      <c r="M3" s="129">
        <f t="shared" si="2"/>
        <v>82.029649551935094</v>
      </c>
      <c r="N3" s="129">
        <f t="shared" si="2"/>
        <v>83.398292518449935</v>
      </c>
      <c r="O3" s="129">
        <f t="shared" si="2"/>
        <v>83.148369826482835</v>
      </c>
      <c r="P3" s="129">
        <f t="shared" si="2"/>
        <v>82.180322581416732</v>
      </c>
      <c r="Q3" s="129">
        <f t="shared" si="2"/>
        <v>81.149973460871436</v>
      </c>
    </row>
    <row r="4" spans="1:17" ht="12" customHeight="1" x14ac:dyDescent="0.25">
      <c r="A4" s="88" t="s">
        <v>9</v>
      </c>
      <c r="B4" s="128">
        <v>6.9661650950075735</v>
      </c>
      <c r="C4" s="128">
        <v>7.2172296667618996</v>
      </c>
      <c r="D4" s="128">
        <v>7.4311691512769107</v>
      </c>
      <c r="E4" s="128">
        <v>7.6615773613486455</v>
      </c>
      <c r="F4" s="128">
        <v>7.933450668479213</v>
      </c>
      <c r="G4" s="128">
        <v>8.2136417760845273</v>
      </c>
      <c r="H4" s="128">
        <v>8.4831572840721563</v>
      </c>
      <c r="I4" s="128">
        <v>8.7947944057744358</v>
      </c>
      <c r="J4" s="128">
        <v>9.0970294665188032</v>
      </c>
      <c r="K4" s="128">
        <v>9.4686025785755952</v>
      </c>
      <c r="L4" s="128">
        <v>9.8683982713917402</v>
      </c>
      <c r="M4" s="128">
        <v>10.178988562200974</v>
      </c>
      <c r="N4" s="128">
        <v>10.498960295150788</v>
      </c>
      <c r="O4" s="128">
        <v>10.604321532540036</v>
      </c>
      <c r="P4" s="128">
        <v>10.606988935844216</v>
      </c>
      <c r="Q4" s="128">
        <v>10.639797066323901</v>
      </c>
    </row>
    <row r="5" spans="1:17" ht="12" customHeight="1" x14ac:dyDescent="0.25">
      <c r="A5" s="88" t="s">
        <v>8</v>
      </c>
      <c r="B5" s="128">
        <v>9.9679584697169812</v>
      </c>
      <c r="C5" s="128">
        <v>10.08495018459238</v>
      </c>
      <c r="D5" s="128">
        <v>10.167519821241868</v>
      </c>
      <c r="E5" s="128">
        <v>10.237090909892714</v>
      </c>
      <c r="F5" s="128">
        <v>10.321852032956444</v>
      </c>
      <c r="G5" s="128">
        <v>10.449840565281292</v>
      </c>
      <c r="H5" s="128">
        <v>10.613258549834296</v>
      </c>
      <c r="I5" s="128">
        <v>10.766723924655691</v>
      </c>
      <c r="J5" s="128">
        <v>10.919383465158807</v>
      </c>
      <c r="K5" s="128">
        <v>11.107675508851012</v>
      </c>
      <c r="L5" s="128">
        <v>11.306757014404846</v>
      </c>
      <c r="M5" s="128">
        <v>11.374532134745078</v>
      </c>
      <c r="N5" s="128">
        <v>11.382227981338449</v>
      </c>
      <c r="O5" s="128">
        <v>11.303373164015474</v>
      </c>
      <c r="P5" s="128">
        <v>11.164044860709112</v>
      </c>
      <c r="Q5" s="128">
        <v>10.949704020150005</v>
      </c>
    </row>
    <row r="6" spans="1:17" ht="12" customHeight="1" x14ac:dyDescent="0.25">
      <c r="A6" s="88" t="s">
        <v>7</v>
      </c>
      <c r="B6" s="128">
        <v>25.760436916155065</v>
      </c>
      <c r="C6" s="128">
        <v>26.230041013979175</v>
      </c>
      <c r="D6" s="128">
        <v>26.414997613142212</v>
      </c>
      <c r="E6" s="128">
        <v>26.402428310363973</v>
      </c>
      <c r="F6" s="128">
        <v>26.547291044636477</v>
      </c>
      <c r="G6" s="128">
        <v>26.811371857587286</v>
      </c>
      <c r="H6" s="128">
        <v>27.055496425193898</v>
      </c>
      <c r="I6" s="128">
        <v>27.512773570871474</v>
      </c>
      <c r="J6" s="128">
        <v>27.903162298867283</v>
      </c>
      <c r="K6" s="128">
        <v>28.358393695935494</v>
      </c>
      <c r="L6" s="128">
        <v>28.918718495521436</v>
      </c>
      <c r="M6" s="128">
        <v>29.193530691817816</v>
      </c>
      <c r="N6" s="128">
        <v>29.361039948325672</v>
      </c>
      <c r="O6" s="128">
        <v>28.967433581207587</v>
      </c>
      <c r="P6" s="128">
        <v>28.415276538253696</v>
      </c>
      <c r="Q6" s="128">
        <v>27.937693957240533</v>
      </c>
    </row>
    <row r="7" spans="1:17" ht="12" customHeight="1" x14ac:dyDescent="0.25">
      <c r="A7" s="88" t="s">
        <v>39</v>
      </c>
      <c r="B7" s="128">
        <v>9.9452525549826731</v>
      </c>
      <c r="C7" s="128">
        <v>10.112053260357259</v>
      </c>
      <c r="D7" s="128">
        <v>10.280314985254535</v>
      </c>
      <c r="E7" s="128">
        <v>10.413610978224025</v>
      </c>
      <c r="F7" s="128">
        <v>10.507946037008793</v>
      </c>
      <c r="G7" s="128">
        <v>10.702386566696974</v>
      </c>
      <c r="H7" s="128">
        <v>10.962312530030081</v>
      </c>
      <c r="I7" s="128">
        <v>11.26916482290369</v>
      </c>
      <c r="J7" s="128">
        <v>11.587977964986894</v>
      </c>
      <c r="K7" s="128">
        <v>11.925726750910588</v>
      </c>
      <c r="L7" s="128">
        <v>12.186521174581413</v>
      </c>
      <c r="M7" s="128">
        <v>12.429874454757321</v>
      </c>
      <c r="N7" s="128">
        <v>12.698812410040363</v>
      </c>
      <c r="O7" s="128">
        <v>12.69934922166007</v>
      </c>
      <c r="P7" s="128">
        <v>12.531564651268512</v>
      </c>
      <c r="Q7" s="128">
        <v>12.322638849225486</v>
      </c>
    </row>
    <row r="8" spans="1:17" ht="12" customHeight="1" x14ac:dyDescent="0.25">
      <c r="A8" s="51" t="s">
        <v>6</v>
      </c>
      <c r="B8" s="50">
        <v>5.8472709651285619</v>
      </c>
      <c r="C8" s="50">
        <v>6.2585454235105633</v>
      </c>
      <c r="D8" s="50">
        <v>6.7420443027339925</v>
      </c>
      <c r="E8" s="50">
        <v>7.1901955206845312</v>
      </c>
      <c r="F8" s="50">
        <v>7.6972411306057769</v>
      </c>
      <c r="G8" s="50">
        <v>8.151513521731566</v>
      </c>
      <c r="H8" s="50">
        <v>8.5766941043684817</v>
      </c>
      <c r="I8" s="50">
        <v>9.0890095053120312</v>
      </c>
      <c r="J8" s="50">
        <v>9.5958173145391399</v>
      </c>
      <c r="K8" s="50">
        <v>10.131644081048492</v>
      </c>
      <c r="L8" s="50">
        <v>10.651803661995315</v>
      </c>
      <c r="M8" s="50">
        <v>11.120654230030336</v>
      </c>
      <c r="N8" s="50">
        <v>11.52088968876579</v>
      </c>
      <c r="O8" s="50">
        <v>11.602635426890684</v>
      </c>
      <c r="P8" s="50">
        <v>11.564450350149007</v>
      </c>
      <c r="Q8" s="50">
        <v>11.504092383942938</v>
      </c>
    </row>
    <row r="9" spans="1:17" ht="12" customHeight="1" x14ac:dyDescent="0.25">
      <c r="A9" s="49" t="s">
        <v>5</v>
      </c>
      <c r="B9" s="48">
        <v>2.9761154764083559</v>
      </c>
      <c r="C9" s="48">
        <v>3.5125117868981932</v>
      </c>
      <c r="D9" s="48">
        <v>4.1907564622246314</v>
      </c>
      <c r="E9" s="48">
        <v>4.80435015204149</v>
      </c>
      <c r="F9" s="48">
        <v>5.4630210583188594</v>
      </c>
      <c r="G9" s="48">
        <v>5.9575142091057449</v>
      </c>
      <c r="H9" s="48">
        <v>6.4384474947212365</v>
      </c>
      <c r="I9" s="48">
        <v>6.7555623298661143</v>
      </c>
      <c r="J9" s="48">
        <v>7.0907423629900004</v>
      </c>
      <c r="K9" s="48">
        <v>7.3426801929868351</v>
      </c>
      <c r="L9" s="48">
        <v>7.5428839150941185</v>
      </c>
      <c r="M9" s="48">
        <v>7.7320694783835595</v>
      </c>
      <c r="N9" s="48">
        <v>7.9363621948288765</v>
      </c>
      <c r="O9" s="48">
        <v>7.9712569001689841</v>
      </c>
      <c r="P9" s="48">
        <v>7.8979972451921938</v>
      </c>
      <c r="Q9" s="48">
        <v>7.7960471839885717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288.74224498754046</v>
      </c>
      <c r="C11" s="129">
        <f t="shared" ref="C11" si="4">SUM(C12:C17)</f>
        <v>299.25989825906311</v>
      </c>
      <c r="D11" s="129">
        <f t="shared" ref="D11" si="5">SUM(D12:D17)</f>
        <v>309.68971389192404</v>
      </c>
      <c r="E11" s="129">
        <f t="shared" ref="E11" si="6">SUM(E12:E17)</f>
        <v>318.20751096224893</v>
      </c>
      <c r="F11" s="129">
        <f t="shared" ref="F11" si="7">SUM(F12:F17)</f>
        <v>328.18323456279433</v>
      </c>
      <c r="G11" s="129">
        <f t="shared" ref="G11" si="8">SUM(G12:G17)</f>
        <v>337.47912012669076</v>
      </c>
      <c r="H11" s="129">
        <f t="shared" ref="H11" si="9">SUM(H12:H17)</f>
        <v>346.21724777740138</v>
      </c>
      <c r="I11" s="129">
        <f t="shared" ref="I11" si="10">SUM(I12:I17)</f>
        <v>356.23447095298872</v>
      </c>
      <c r="J11" s="129">
        <f t="shared" ref="J11" si="11">SUM(J12:J17)</f>
        <v>366.35523363721757</v>
      </c>
      <c r="K11" s="129">
        <f t="shared" ref="K11" si="12">SUM(K12:K17)</f>
        <v>377.06129887668146</v>
      </c>
      <c r="L11" s="129">
        <f t="shared" ref="L11" si="13">SUM(L12:L17)</f>
        <v>387.6877477749199</v>
      </c>
      <c r="M11" s="129">
        <f t="shared" ref="M11" si="14">SUM(M12:M17)</f>
        <v>395.78855474792266</v>
      </c>
      <c r="N11" s="129">
        <f t="shared" ref="N11" si="15">SUM(N12:N17)</f>
        <v>403.0476100983131</v>
      </c>
      <c r="O11" s="129">
        <f t="shared" ref="O11" si="16">SUM(O12:O17)</f>
        <v>401.5644455792094</v>
      </c>
      <c r="P11" s="129">
        <f t="shared" ref="P11" si="17">SUM(P12:P17)</f>
        <v>396.33852283990512</v>
      </c>
      <c r="Q11" s="129">
        <f t="shared" ref="Q11" si="18">SUM(Q12:Q17)</f>
        <v>390.9983432474254</v>
      </c>
    </row>
    <row r="12" spans="1:17" ht="12" customHeight="1" x14ac:dyDescent="0.25">
      <c r="A12" s="88" t="s">
        <v>9</v>
      </c>
      <c r="B12" s="128">
        <v>9.2467944873733359</v>
      </c>
      <c r="C12" s="128">
        <v>9.5800542459938178</v>
      </c>
      <c r="D12" s="128">
        <v>9.864034659760156</v>
      </c>
      <c r="E12" s="128">
        <v>10.169875439827768</v>
      </c>
      <c r="F12" s="128">
        <v>10.530756435806541</v>
      </c>
      <c r="G12" s="128">
        <v>10.902678369019496</v>
      </c>
      <c r="H12" s="128">
        <v>11.260429653913352</v>
      </c>
      <c r="I12" s="128">
        <v>11.674092606156995</v>
      </c>
      <c r="J12" s="128">
        <v>12.075275388285558</v>
      </c>
      <c r="K12" s="128">
        <v>12.568496573451728</v>
      </c>
      <c r="L12" s="128">
        <v>13.099180035297522</v>
      </c>
      <c r="M12" s="128">
        <v>13.511453438198174</v>
      </c>
      <c r="N12" s="128">
        <v>13.936179642071245</v>
      </c>
      <c r="O12" s="128">
        <v>14.076034741080017</v>
      </c>
      <c r="P12" s="128">
        <v>14.079575416592631</v>
      </c>
      <c r="Q12" s="128">
        <v>14.123124490713479</v>
      </c>
    </row>
    <row r="13" spans="1:17" ht="12" customHeight="1" x14ac:dyDescent="0.25">
      <c r="A13" s="88" t="s">
        <v>8</v>
      </c>
      <c r="B13" s="128">
        <v>31.893148102213953</v>
      </c>
      <c r="C13" s="128">
        <v>32.216932605186663</v>
      </c>
      <c r="D13" s="128">
        <v>32.437380846313879</v>
      </c>
      <c r="E13" s="128">
        <v>32.643273812090605</v>
      </c>
      <c r="F13" s="128">
        <v>32.832968099534277</v>
      </c>
      <c r="G13" s="128">
        <v>33.215225747467237</v>
      </c>
      <c r="H13" s="128">
        <v>33.721974252406</v>
      </c>
      <c r="I13" s="128">
        <v>34.207114507962338</v>
      </c>
      <c r="J13" s="128">
        <v>34.682513741563696</v>
      </c>
      <c r="K13" s="128">
        <v>35.311153442053516</v>
      </c>
      <c r="L13" s="128">
        <v>35.965098965983934</v>
      </c>
      <c r="M13" s="128">
        <v>36.288571047762325</v>
      </c>
      <c r="N13" s="128">
        <v>36.503204241776885</v>
      </c>
      <c r="O13" s="128">
        <v>36.415319231273003</v>
      </c>
      <c r="P13" s="128">
        <v>36.064428268169905</v>
      </c>
      <c r="Q13" s="128">
        <v>35.58780224384072</v>
      </c>
    </row>
    <row r="14" spans="1:17" ht="12" customHeight="1" x14ac:dyDescent="0.25">
      <c r="A14" s="88" t="s">
        <v>7</v>
      </c>
      <c r="B14" s="128">
        <v>140.24351910555487</v>
      </c>
      <c r="C14" s="128">
        <v>141.61937297230892</v>
      </c>
      <c r="D14" s="128">
        <v>141.52507029847743</v>
      </c>
      <c r="E14" s="128">
        <v>140.54864255046454</v>
      </c>
      <c r="F14" s="128">
        <v>140.16914615056439</v>
      </c>
      <c r="G14" s="128">
        <v>140.5611346220353</v>
      </c>
      <c r="H14" s="128">
        <v>140.76179062228223</v>
      </c>
      <c r="I14" s="128">
        <v>142.03720075512035</v>
      </c>
      <c r="J14" s="128">
        <v>143.41421550085104</v>
      </c>
      <c r="K14" s="128">
        <v>145.17174164146255</v>
      </c>
      <c r="L14" s="128">
        <v>147.59766016716199</v>
      </c>
      <c r="M14" s="128">
        <v>148.549264739987</v>
      </c>
      <c r="N14" s="128">
        <v>149.36409365481231</v>
      </c>
      <c r="O14" s="128">
        <v>147.2562111601643</v>
      </c>
      <c r="P14" s="128">
        <v>144.1424195864783</v>
      </c>
      <c r="Q14" s="128">
        <v>141.47451363202879</v>
      </c>
    </row>
    <row r="15" spans="1:17" ht="12" customHeight="1" x14ac:dyDescent="0.25">
      <c r="A15" s="88" t="s">
        <v>39</v>
      </c>
      <c r="B15" s="128">
        <v>13.201195384653653</v>
      </c>
      <c r="C15" s="128">
        <v>13.422604412707418</v>
      </c>
      <c r="D15" s="128">
        <v>13.64595277855811</v>
      </c>
      <c r="E15" s="128">
        <v>13.822888098948743</v>
      </c>
      <c r="F15" s="128">
        <v>13.948107195774663</v>
      </c>
      <c r="G15" s="128">
        <v>14.20620495738687</v>
      </c>
      <c r="H15" s="128">
        <v>14.551227208811309</v>
      </c>
      <c r="I15" s="128">
        <v>14.958538843187446</v>
      </c>
      <c r="J15" s="128">
        <v>15.381727149021575</v>
      </c>
      <c r="K15" s="128">
        <v>15.83005037553173</v>
      </c>
      <c r="L15" s="128">
        <v>16.176225409606854</v>
      </c>
      <c r="M15" s="128">
        <v>16.499249302799896</v>
      </c>
      <c r="N15" s="128">
        <v>16.856233951949086</v>
      </c>
      <c r="O15" s="128">
        <v>16.856946508521904</v>
      </c>
      <c r="P15" s="128">
        <v>16.634231511187895</v>
      </c>
      <c r="Q15" s="128">
        <v>16.356906192557993</v>
      </c>
    </row>
    <row r="16" spans="1:17" ht="12" customHeight="1" x14ac:dyDescent="0.25">
      <c r="A16" s="51" t="s">
        <v>6</v>
      </c>
      <c r="B16" s="50">
        <v>73.636490730728497</v>
      </c>
      <c r="C16" s="50">
        <v>78.44109326206771</v>
      </c>
      <c r="D16" s="50">
        <v>84.134167791775297</v>
      </c>
      <c r="E16" s="50">
        <v>89.368279312923903</v>
      </c>
      <c r="F16" s="50">
        <v>95.31660247423541</v>
      </c>
      <c r="G16" s="50">
        <v>100.59434193796588</v>
      </c>
      <c r="H16" s="50">
        <v>105.50032203725002</v>
      </c>
      <c r="I16" s="50">
        <v>111.46383343997475</v>
      </c>
      <c r="J16" s="50">
        <v>117.34327623890213</v>
      </c>
      <c r="K16" s="50">
        <v>123.56119743681481</v>
      </c>
      <c r="L16" s="50">
        <v>129.57210568639215</v>
      </c>
      <c r="M16" s="50">
        <v>135.05553618898585</v>
      </c>
      <c r="N16" s="50">
        <v>139.69942737894374</v>
      </c>
      <c r="O16" s="50">
        <v>140.48234520436401</v>
      </c>
      <c r="P16" s="50">
        <v>139.82150899259895</v>
      </c>
      <c r="Q16" s="50">
        <v>138.90260502489579</v>
      </c>
    </row>
    <row r="17" spans="1:17" ht="12" customHeight="1" x14ac:dyDescent="0.25">
      <c r="A17" s="49" t="s">
        <v>5</v>
      </c>
      <c r="B17" s="48">
        <v>20.521097177016159</v>
      </c>
      <c r="C17" s="48">
        <v>23.979840760798531</v>
      </c>
      <c r="D17" s="48">
        <v>28.083107517039224</v>
      </c>
      <c r="E17" s="48">
        <v>31.654551747993374</v>
      </c>
      <c r="F17" s="48">
        <v>35.385654206879039</v>
      </c>
      <c r="G17" s="48">
        <v>37.999534492815982</v>
      </c>
      <c r="H17" s="48">
        <v>40.421504002738459</v>
      </c>
      <c r="I17" s="48">
        <v>41.893690800586832</v>
      </c>
      <c r="J17" s="48">
        <v>43.458225618593552</v>
      </c>
      <c r="K17" s="48">
        <v>44.618659407367119</v>
      </c>
      <c r="L17" s="48">
        <v>45.277477510477489</v>
      </c>
      <c r="M17" s="48">
        <v>45.884480030189444</v>
      </c>
      <c r="N17" s="48">
        <v>46.688471228759859</v>
      </c>
      <c r="O17" s="48">
        <v>46.477588733806201</v>
      </c>
      <c r="P17" s="48">
        <v>45.596359064877454</v>
      </c>
      <c r="Q17" s="48">
        <v>44.553391663388631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3.8591598945948813</v>
      </c>
      <c r="C20" s="140">
        <v>4.0444071401380022</v>
      </c>
      <c r="D20" s="140">
        <v>4.2095000702493746</v>
      </c>
      <c r="E20" s="140">
        <v>4.3877714972402071</v>
      </c>
      <c r="F20" s="140">
        <v>4.5956578729190767</v>
      </c>
      <c r="G20" s="140">
        <v>4.8125288802163926</v>
      </c>
      <c r="H20" s="140">
        <v>5.0261032091017288</v>
      </c>
      <c r="I20" s="140">
        <v>5.2712899610259161</v>
      </c>
      <c r="J20" s="140">
        <v>5.5168990418239243</v>
      </c>
      <c r="K20" s="140">
        <v>5.8141387631823935</v>
      </c>
      <c r="L20" s="140">
        <v>6.1392677674984713</v>
      </c>
      <c r="M20" s="140">
        <v>6.4110892795104419</v>
      </c>
      <c r="N20" s="140">
        <v>6.6977592685942859</v>
      </c>
      <c r="O20" s="140">
        <v>6.8419652683267325</v>
      </c>
      <c r="P20" s="140">
        <v>6.9195648133626193</v>
      </c>
      <c r="Q20" s="140">
        <v>7.0271621529440367</v>
      </c>
    </row>
    <row r="21" spans="1:17" ht="12" customHeight="1" x14ac:dyDescent="0.25">
      <c r="A21" s="88" t="s">
        <v>135</v>
      </c>
      <c r="B21" s="140">
        <v>162.53817504020944</v>
      </c>
      <c r="C21" s="140">
        <v>167.12451351560296</v>
      </c>
      <c r="D21" s="140">
        <v>172.17641421313348</v>
      </c>
      <c r="E21" s="140">
        <v>178.44341422919234</v>
      </c>
      <c r="F21" s="140">
        <v>185.9504753563495</v>
      </c>
      <c r="G21" s="140">
        <v>192.92353639687943</v>
      </c>
      <c r="H21" s="140">
        <v>200.942873659432</v>
      </c>
      <c r="I21" s="140">
        <v>209.14568431572715</v>
      </c>
      <c r="J21" s="140">
        <v>217.62745028150147</v>
      </c>
      <c r="K21" s="140">
        <v>227.15884157504041</v>
      </c>
      <c r="L21" s="140">
        <v>237.51392439416136</v>
      </c>
      <c r="M21" s="140">
        <v>246.52233932190714</v>
      </c>
      <c r="N21" s="140">
        <v>256.45789169422687</v>
      </c>
      <c r="O21" s="140">
        <v>266.24145031353942</v>
      </c>
      <c r="P21" s="140">
        <v>276.97102703793814</v>
      </c>
      <c r="Q21" s="140">
        <v>289.40779790596338</v>
      </c>
    </row>
    <row r="22" spans="1:17" ht="12" customHeight="1" x14ac:dyDescent="0.25">
      <c r="A22" s="88" t="s">
        <v>183</v>
      </c>
      <c r="B22" s="140">
        <v>2.6212485189747712</v>
      </c>
      <c r="C22" s="140">
        <v>2.6877413297326744</v>
      </c>
      <c r="D22" s="140">
        <v>2.7534276551043986</v>
      </c>
      <c r="E22" s="140">
        <v>2.825363397914467</v>
      </c>
      <c r="F22" s="140">
        <v>2.9368647521320073</v>
      </c>
      <c r="G22" s="140">
        <v>3.0517285596140842</v>
      </c>
      <c r="H22" s="140">
        <v>3.1583066500656547</v>
      </c>
      <c r="I22" s="140">
        <v>3.2971484871532879</v>
      </c>
      <c r="J22" s="140">
        <v>3.4549506585548144</v>
      </c>
      <c r="K22" s="140">
        <v>3.6360198982148315</v>
      </c>
      <c r="L22" s="140">
        <v>3.8629373591139347</v>
      </c>
      <c r="M22" s="140">
        <v>4.0732866911077572</v>
      </c>
      <c r="N22" s="140">
        <v>4.3259070116290781</v>
      </c>
      <c r="O22" s="140">
        <v>4.5162327583882584</v>
      </c>
      <c r="P22" s="140">
        <v>4.6917998805388166</v>
      </c>
      <c r="Q22" s="140">
        <v>4.9402777395975752</v>
      </c>
    </row>
    <row r="23" spans="1:17" ht="12" customHeight="1" x14ac:dyDescent="0.25">
      <c r="A23" s="88" t="s">
        <v>188</v>
      </c>
      <c r="B23" s="140">
        <v>18.248809160370325</v>
      </c>
      <c r="C23" s="140">
        <v>18.74627500124609</v>
      </c>
      <c r="D23" s="140">
        <v>19.309239761282967</v>
      </c>
      <c r="E23" s="140">
        <v>19.835836122244377</v>
      </c>
      <c r="F23" s="140">
        <v>20.315404171508682</v>
      </c>
      <c r="G23" s="140">
        <v>21.046894517261144</v>
      </c>
      <c r="H23" s="140">
        <v>21.977802673316287</v>
      </c>
      <c r="I23" s="140">
        <v>23.083300388433191</v>
      </c>
      <c r="J23" s="140">
        <v>24.300946087489162</v>
      </c>
      <c r="K23" s="140">
        <v>25.660905618761369</v>
      </c>
      <c r="L23" s="140">
        <v>26.952843987056806</v>
      </c>
      <c r="M23" s="140">
        <v>28.088154305552308</v>
      </c>
      <c r="N23" s="140">
        <v>29.354778803596865</v>
      </c>
      <c r="O23" s="140">
        <v>30.022162284132438</v>
      </c>
      <c r="P23" s="140">
        <v>30.326238406752474</v>
      </c>
      <c r="Q23" s="140">
        <v>30.754462443509095</v>
      </c>
    </row>
    <row r="24" spans="1:17" ht="12" customHeight="1" x14ac:dyDescent="0.25">
      <c r="A24" s="51" t="s">
        <v>134</v>
      </c>
      <c r="B24" s="139">
        <v>1.4151308868100028</v>
      </c>
      <c r="C24" s="139">
        <v>1.519697143173617</v>
      </c>
      <c r="D24" s="139">
        <v>1.6438649321554752</v>
      </c>
      <c r="E24" s="139">
        <v>1.7600124645665682</v>
      </c>
      <c r="F24" s="139">
        <v>1.8928970604262336</v>
      </c>
      <c r="G24" s="139">
        <v>2.0136366987686278</v>
      </c>
      <c r="H24" s="139">
        <v>2.1287640903179015</v>
      </c>
      <c r="I24" s="139">
        <v>2.2690179498042267</v>
      </c>
      <c r="J24" s="139">
        <v>2.4103711667758789</v>
      </c>
      <c r="K24" s="139">
        <v>2.5622443286905892</v>
      </c>
      <c r="L24" s="139">
        <v>2.714113116836264</v>
      </c>
      <c r="M24" s="139">
        <v>2.8588657534916222</v>
      </c>
      <c r="N24" s="139">
        <v>2.9888980685006912</v>
      </c>
      <c r="O24" s="139">
        <v>3.0306717408847343</v>
      </c>
      <c r="P24" s="139">
        <v>3.0399312389744906</v>
      </c>
      <c r="Q24" s="139">
        <v>3.0453267917749529</v>
      </c>
    </row>
    <row r="25" spans="1:17" ht="12" customHeight="1" x14ac:dyDescent="0.25">
      <c r="A25" s="49" t="s">
        <v>133</v>
      </c>
      <c r="B25" s="138">
        <v>52.356276160909104</v>
      </c>
      <c r="C25" s="138">
        <v>62.445621609441709</v>
      </c>
      <c r="D25" s="138">
        <v>74.999435890660507</v>
      </c>
      <c r="E25" s="138">
        <v>86.924947248832211</v>
      </c>
      <c r="F25" s="138">
        <v>100.49985837342848</v>
      </c>
      <c r="G25" s="138">
        <v>111.99282798593414</v>
      </c>
      <c r="H25" s="138">
        <v>123.14948695164288</v>
      </c>
      <c r="I25" s="138">
        <v>132.50071656712868</v>
      </c>
      <c r="J25" s="138">
        <v>143.40447984878034</v>
      </c>
      <c r="K25" s="138">
        <v>154.88766668320267</v>
      </c>
      <c r="L25" s="138">
        <v>166.97270776658934</v>
      </c>
      <c r="M25" s="138">
        <v>181.57862190563534</v>
      </c>
      <c r="N25" s="138">
        <v>202.38823888795764</v>
      </c>
      <c r="O25" s="138">
        <v>223.07854815207205</v>
      </c>
      <c r="P25" s="138">
        <v>250.57787472451122</v>
      </c>
      <c r="Q25" s="138">
        <v>284.24698368431234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0.42644473895530161</v>
      </c>
      <c r="D28" s="137">
        <v>0.40629042352355205</v>
      </c>
      <c r="E28" s="137">
        <v>0.41946892040301292</v>
      </c>
      <c r="F28" s="137">
        <v>0.44908386909104969</v>
      </c>
      <c r="G28" s="137">
        <v>0.45806850070949628</v>
      </c>
      <c r="H28" s="137">
        <v>0.45477182229751556</v>
      </c>
      <c r="I28" s="137">
        <v>0.48638424533636776</v>
      </c>
      <c r="J28" s="137">
        <v>0.48680657421018808</v>
      </c>
      <c r="K28" s="137">
        <v>0.53843721477064999</v>
      </c>
      <c r="L28" s="137">
        <v>0.56632649772825705</v>
      </c>
      <c r="M28" s="137">
        <v>0.51301900542415035</v>
      </c>
      <c r="N28" s="137">
        <v>0.52786748249602455</v>
      </c>
      <c r="O28" s="137">
        <v>0.38540349314462502</v>
      </c>
      <c r="P28" s="137">
        <v>0.31879703844806784</v>
      </c>
      <c r="Q28" s="137">
        <v>0.3487948329935972</v>
      </c>
    </row>
    <row r="29" spans="1:17" ht="12" customHeight="1" x14ac:dyDescent="0.25">
      <c r="A29" s="88" t="s">
        <v>135</v>
      </c>
      <c r="B29" s="137"/>
      <c r="C29" s="137">
        <v>43.728436836602967</v>
      </c>
      <c r="D29" s="137">
        <v>45.172551517770245</v>
      </c>
      <c r="E29" s="137">
        <v>47.390667106804564</v>
      </c>
      <c r="F29" s="137">
        <v>49.65881989517144</v>
      </c>
      <c r="G29" s="137">
        <v>50.701497877132987</v>
      </c>
      <c r="H29" s="137">
        <v>53.19188878032277</v>
      </c>
      <c r="I29" s="137">
        <v>55.593477763099784</v>
      </c>
      <c r="J29" s="137">
        <v>58.140585860945677</v>
      </c>
      <c r="K29" s="137">
        <v>60.232889170672003</v>
      </c>
      <c r="L29" s="137">
        <v>63.546971599443637</v>
      </c>
      <c r="M29" s="137">
        <v>64.601892690845602</v>
      </c>
      <c r="N29" s="137">
        <v>68.07613823326534</v>
      </c>
      <c r="O29" s="137">
        <v>70.016447789984639</v>
      </c>
      <c r="P29" s="137">
        <v>74.276548323842292</v>
      </c>
      <c r="Q29" s="137">
        <v>77.038663558870923</v>
      </c>
    </row>
    <row r="30" spans="1:17" ht="12" customHeight="1" x14ac:dyDescent="0.25">
      <c r="A30" s="88" t="s">
        <v>183</v>
      </c>
      <c r="B30" s="137"/>
      <c r="C30" s="137">
        <v>0.69773631606675257</v>
      </c>
      <c r="D30" s="137">
        <v>0.71271091831329436</v>
      </c>
      <c r="E30" s="137">
        <v>0.73513595057517844</v>
      </c>
      <c r="F30" s="137">
        <v>0.79128156717677745</v>
      </c>
      <c r="G30" s="137">
        <v>0.81260012354882971</v>
      </c>
      <c r="H30" s="137">
        <v>0.81928900876486532</v>
      </c>
      <c r="I30" s="137">
        <v>0.8739777876628112</v>
      </c>
      <c r="J30" s="137">
        <v>0.94908373857830441</v>
      </c>
      <c r="K30" s="137">
        <v>0.99366936320884636</v>
      </c>
      <c r="L30" s="137">
        <v>1.0462064696639686</v>
      </c>
      <c r="M30" s="137">
        <v>1.0843271196566335</v>
      </c>
      <c r="N30" s="137">
        <v>1.2017040590996249</v>
      </c>
      <c r="O30" s="137">
        <v>1.1839951099680277</v>
      </c>
      <c r="P30" s="137">
        <v>1.2217735918145267</v>
      </c>
      <c r="Q30" s="137">
        <v>1.3328049787153926</v>
      </c>
    </row>
    <row r="31" spans="1:17" ht="12" customHeight="1" x14ac:dyDescent="0.25">
      <c r="A31" s="88" t="s">
        <v>188</v>
      </c>
      <c r="B31" s="137"/>
      <c r="C31" s="137">
        <v>2.1640662191691655</v>
      </c>
      <c r="D31" s="137">
        <v>2.2628971458961464</v>
      </c>
      <c r="E31" s="137">
        <v>2.2605273945378768</v>
      </c>
      <c r="F31" s="137">
        <v>2.2481777035122876</v>
      </c>
      <c r="G31" s="137">
        <v>2.5354721930854089</v>
      </c>
      <c r="H31" s="137">
        <v>2.7709696403347488</v>
      </c>
      <c r="I31" s="137">
        <v>2.9823604290821044</v>
      </c>
      <c r="J31" s="137">
        <v>3.1320456673004693</v>
      </c>
      <c r="K31" s="137">
        <v>3.3126474988815966</v>
      </c>
      <c r="L31" s="137">
        <v>3.2836800952570191</v>
      </c>
      <c r="M31" s="137">
        <v>3.2993765376646609</v>
      </c>
      <c r="N31" s="137">
        <v>3.5295216439407113</v>
      </c>
      <c r="O31" s="137">
        <v>2.9279108750734508</v>
      </c>
      <c r="P31" s="137">
        <v>2.5522538261323211</v>
      </c>
      <c r="Q31" s="137">
        <v>2.963696229842034</v>
      </c>
    </row>
    <row r="32" spans="1:17" ht="12" customHeight="1" x14ac:dyDescent="0.25">
      <c r="A32" s="51" t="s">
        <v>134</v>
      </c>
      <c r="B32" s="136"/>
      <c r="C32" s="136">
        <v>0.19890831548428087</v>
      </c>
      <c r="D32" s="136">
        <v>0.21850984810252505</v>
      </c>
      <c r="E32" s="136">
        <v>0.21048959153176003</v>
      </c>
      <c r="F32" s="136">
        <v>0.22722665498033218</v>
      </c>
      <c r="G32" s="136">
        <v>0.21508169746306119</v>
      </c>
      <c r="H32" s="136">
        <v>0.20946945066994069</v>
      </c>
      <c r="I32" s="136">
        <v>0.23459591860699225</v>
      </c>
      <c r="J32" s="136">
        <v>0.23569527609231916</v>
      </c>
      <c r="K32" s="136">
        <v>0.24621522103537657</v>
      </c>
      <c r="L32" s="136">
        <v>0.24621084726634176</v>
      </c>
      <c r="M32" s="136">
        <v>0.23909469577602571</v>
      </c>
      <c r="N32" s="136">
        <v>0.22437437412973535</v>
      </c>
      <c r="O32" s="136">
        <v>0.1361157315047099</v>
      </c>
      <c r="P32" s="136">
        <v>0.10360155721042295</v>
      </c>
      <c r="Q32" s="136">
        <v>9.9737611921129468E-2</v>
      </c>
    </row>
    <row r="33" spans="1:17" ht="12" customHeight="1" x14ac:dyDescent="0.25">
      <c r="A33" s="49" t="s">
        <v>133</v>
      </c>
      <c r="B33" s="135"/>
      <c r="C33" s="135">
        <v>17.124966304384724</v>
      </c>
      <c r="D33" s="135">
        <v>20.996559308241341</v>
      </c>
      <c r="E33" s="135">
        <v>22.05680539059874</v>
      </c>
      <c r="F33" s="135">
        <v>25.732463963508721</v>
      </c>
      <c r="G33" s="135">
        <v>26.08203301920059</v>
      </c>
      <c r="H33" s="135">
        <v>28.281625270093471</v>
      </c>
      <c r="I33" s="135">
        <v>30.347788923727105</v>
      </c>
      <c r="J33" s="135">
        <v>32.960568672250488</v>
      </c>
      <c r="K33" s="135">
        <v>37.215650797931005</v>
      </c>
      <c r="L33" s="135">
        <v>38.167074102587193</v>
      </c>
      <c r="M33" s="135">
        <v>42.887539409139542</v>
      </c>
      <c r="N33" s="135">
        <v>51.157405906049405</v>
      </c>
      <c r="O33" s="135">
        <v>53.650877936364829</v>
      </c>
      <c r="P33" s="135">
        <v>64.714977370370264</v>
      </c>
      <c r="Q33" s="135">
        <v>71.836183062388301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0.241197493412181</v>
      </c>
      <c r="D36" s="137">
        <f t="shared" ref="D36:D41" si="20">C20+D28-D20</f>
        <v>0.24119749341218011</v>
      </c>
      <c r="E36" s="137">
        <f t="shared" ref="E36:E41" si="21">D20+E28-E20</f>
        <v>0.24119749341218011</v>
      </c>
      <c r="F36" s="137">
        <f t="shared" ref="F36:F41" si="22">E20+F28-F20</f>
        <v>0.24119749341218011</v>
      </c>
      <c r="G36" s="137">
        <f t="shared" ref="G36:G41" si="23">F20+G28-G20</f>
        <v>0.24119749341218011</v>
      </c>
      <c r="H36" s="137">
        <f t="shared" ref="H36:H41" si="24">G20+H28-H20</f>
        <v>0.24119749341217922</v>
      </c>
      <c r="I36" s="137">
        <f t="shared" ref="I36:I41" si="25">H20+I28-I20</f>
        <v>0.24119749341218011</v>
      </c>
      <c r="J36" s="137">
        <f t="shared" ref="J36:J41" si="26">I20+J28-J20</f>
        <v>0.24119749341218011</v>
      </c>
      <c r="K36" s="137">
        <f t="shared" ref="K36:K41" si="27">J20+K28-K20</f>
        <v>0.241197493412181</v>
      </c>
      <c r="L36" s="137">
        <f t="shared" ref="L36:L41" si="28">K20+L28-L20</f>
        <v>0.24119749341217922</v>
      </c>
      <c r="M36" s="137">
        <f t="shared" ref="M36:M41" si="29">L20+M28-M20</f>
        <v>0.24119749341218011</v>
      </c>
      <c r="N36" s="137">
        <f t="shared" ref="N36:N41" si="30">M20+N28-N20</f>
        <v>0.24119749341218011</v>
      </c>
      <c r="O36" s="137">
        <f t="shared" ref="O36:O41" si="31">N20+O28-O20</f>
        <v>0.24119749341217833</v>
      </c>
      <c r="P36" s="137">
        <f t="shared" ref="P36:P41" si="32">O20+P28-P20</f>
        <v>0.241197493412181</v>
      </c>
      <c r="Q36" s="137">
        <f t="shared" ref="Q36:Q41" si="33">P20+Q28-Q20</f>
        <v>0.24119749341218011</v>
      </c>
    </row>
    <row r="37" spans="1:17" ht="12" customHeight="1" x14ac:dyDescent="0.25">
      <c r="A37" s="88" t="s">
        <v>135</v>
      </c>
      <c r="B37" s="137"/>
      <c r="C37" s="137">
        <f t="shared" si="19"/>
        <v>39.142098361209463</v>
      </c>
      <c r="D37" s="137">
        <f t="shared" si="20"/>
        <v>40.120650820239717</v>
      </c>
      <c r="E37" s="137">
        <f t="shared" si="21"/>
        <v>41.123667090745698</v>
      </c>
      <c r="F37" s="137">
        <f t="shared" si="22"/>
        <v>42.151758768014275</v>
      </c>
      <c r="G37" s="137">
        <f t="shared" si="23"/>
        <v>43.728436836603066</v>
      </c>
      <c r="H37" s="137">
        <f t="shared" si="24"/>
        <v>45.172551517770216</v>
      </c>
      <c r="I37" s="137">
        <f t="shared" si="25"/>
        <v>47.390667106804614</v>
      </c>
      <c r="J37" s="137">
        <f t="shared" si="26"/>
        <v>49.658819895171348</v>
      </c>
      <c r="K37" s="137">
        <f t="shared" si="27"/>
        <v>50.701497877133079</v>
      </c>
      <c r="L37" s="137">
        <f t="shared" si="28"/>
        <v>53.191888780322671</v>
      </c>
      <c r="M37" s="137">
        <f t="shared" si="29"/>
        <v>55.593477763099798</v>
      </c>
      <c r="N37" s="137">
        <f t="shared" si="30"/>
        <v>58.140585860945635</v>
      </c>
      <c r="O37" s="137">
        <f t="shared" si="31"/>
        <v>60.232889170672081</v>
      </c>
      <c r="P37" s="137">
        <f t="shared" si="32"/>
        <v>63.546971599443566</v>
      </c>
      <c r="Q37" s="137">
        <f t="shared" si="33"/>
        <v>64.601892690845659</v>
      </c>
    </row>
    <row r="38" spans="1:17" ht="12" customHeight="1" x14ac:dyDescent="0.25">
      <c r="A38" s="88" t="s">
        <v>183</v>
      </c>
      <c r="B38" s="137"/>
      <c r="C38" s="137">
        <f t="shared" si="19"/>
        <v>0.63124350530884943</v>
      </c>
      <c r="D38" s="137">
        <f t="shared" si="20"/>
        <v>0.64702459294157011</v>
      </c>
      <c r="E38" s="137">
        <f t="shared" si="21"/>
        <v>0.66320020776510979</v>
      </c>
      <c r="F38" s="137">
        <f t="shared" si="22"/>
        <v>0.67978021295923696</v>
      </c>
      <c r="G38" s="137">
        <f t="shared" si="23"/>
        <v>0.69773631606675268</v>
      </c>
      <c r="H38" s="137">
        <f t="shared" si="24"/>
        <v>0.71271091831329469</v>
      </c>
      <c r="I38" s="137">
        <f t="shared" si="25"/>
        <v>0.73513595057517778</v>
      </c>
      <c r="J38" s="137">
        <f t="shared" si="26"/>
        <v>0.79128156717677811</v>
      </c>
      <c r="K38" s="137">
        <f t="shared" si="27"/>
        <v>0.8126001235488296</v>
      </c>
      <c r="L38" s="137">
        <f t="shared" si="28"/>
        <v>0.81928900876486566</v>
      </c>
      <c r="M38" s="137">
        <f t="shared" si="29"/>
        <v>0.87397778766281142</v>
      </c>
      <c r="N38" s="137">
        <f t="shared" si="30"/>
        <v>0.94908373857830419</v>
      </c>
      <c r="O38" s="137">
        <f t="shared" si="31"/>
        <v>0.99366936320884758</v>
      </c>
      <c r="P38" s="137">
        <f t="shared" si="32"/>
        <v>1.0462064696639688</v>
      </c>
      <c r="Q38" s="137">
        <f t="shared" si="33"/>
        <v>1.084327119656634</v>
      </c>
    </row>
    <row r="39" spans="1:17" ht="12" customHeight="1" x14ac:dyDescent="0.25">
      <c r="A39" s="88" t="s">
        <v>188</v>
      </c>
      <c r="B39" s="137"/>
      <c r="C39" s="137">
        <f t="shared" si="19"/>
        <v>1.6666003782933991</v>
      </c>
      <c r="D39" s="137">
        <f t="shared" si="20"/>
        <v>1.6999323858592703</v>
      </c>
      <c r="E39" s="137">
        <f t="shared" si="21"/>
        <v>1.7339310335764679</v>
      </c>
      <c r="F39" s="137">
        <f t="shared" si="22"/>
        <v>1.7686096542479817</v>
      </c>
      <c r="G39" s="137">
        <f t="shared" si="23"/>
        <v>1.8039818473329454</v>
      </c>
      <c r="H39" s="137">
        <f t="shared" si="24"/>
        <v>1.8400614842796053</v>
      </c>
      <c r="I39" s="137">
        <f t="shared" si="25"/>
        <v>1.876862713965199</v>
      </c>
      <c r="J39" s="137">
        <f t="shared" si="26"/>
        <v>1.9143999682444992</v>
      </c>
      <c r="K39" s="137">
        <f t="shared" si="27"/>
        <v>1.9526879676093891</v>
      </c>
      <c r="L39" s="137">
        <f t="shared" si="28"/>
        <v>1.9917417269615818</v>
      </c>
      <c r="M39" s="137">
        <f t="shared" si="29"/>
        <v>2.1640662191691575</v>
      </c>
      <c r="N39" s="137">
        <f t="shared" si="30"/>
        <v>2.2628971458961544</v>
      </c>
      <c r="O39" s="137">
        <f t="shared" si="31"/>
        <v>2.2605273945378777</v>
      </c>
      <c r="P39" s="137">
        <f t="shared" si="32"/>
        <v>2.2481777035122832</v>
      </c>
      <c r="Q39" s="137">
        <f t="shared" si="33"/>
        <v>2.5354721930854147</v>
      </c>
    </row>
    <row r="40" spans="1:17" ht="12" customHeight="1" x14ac:dyDescent="0.25">
      <c r="A40" s="51" t="s">
        <v>134</v>
      </c>
      <c r="B40" s="136"/>
      <c r="C40" s="136">
        <f t="shared" si="19"/>
        <v>9.434205912066651E-2</v>
      </c>
      <c r="D40" s="136">
        <f t="shared" si="20"/>
        <v>9.4342059120666732E-2</v>
      </c>
      <c r="E40" s="136">
        <f t="shared" si="21"/>
        <v>9.4342059120666955E-2</v>
      </c>
      <c r="F40" s="136">
        <f t="shared" si="22"/>
        <v>9.4342059120666732E-2</v>
      </c>
      <c r="G40" s="136">
        <f t="shared" si="23"/>
        <v>9.4342059120667177E-2</v>
      </c>
      <c r="H40" s="136">
        <f t="shared" si="24"/>
        <v>9.4342059120667177E-2</v>
      </c>
      <c r="I40" s="136">
        <f t="shared" si="25"/>
        <v>9.4342059120667177E-2</v>
      </c>
      <c r="J40" s="136">
        <f t="shared" si="26"/>
        <v>9.4342059120666732E-2</v>
      </c>
      <c r="K40" s="136">
        <f t="shared" si="27"/>
        <v>9.4342059120666288E-2</v>
      </c>
      <c r="L40" s="136">
        <f t="shared" si="28"/>
        <v>9.4342059120666732E-2</v>
      </c>
      <c r="M40" s="136">
        <f t="shared" si="29"/>
        <v>9.4342059120667621E-2</v>
      </c>
      <c r="N40" s="136">
        <f t="shared" si="30"/>
        <v>9.4342059120666288E-2</v>
      </c>
      <c r="O40" s="136">
        <f t="shared" si="31"/>
        <v>9.4342059120666732E-2</v>
      </c>
      <c r="P40" s="136">
        <f t="shared" si="32"/>
        <v>9.4342059120666732E-2</v>
      </c>
      <c r="Q40" s="136">
        <f t="shared" si="33"/>
        <v>9.4342059120667177E-2</v>
      </c>
    </row>
    <row r="41" spans="1:17" ht="12" customHeight="1" x14ac:dyDescent="0.25">
      <c r="A41" s="49" t="s">
        <v>133</v>
      </c>
      <c r="B41" s="135"/>
      <c r="C41" s="135">
        <f t="shared" si="19"/>
        <v>7.0356208558521232</v>
      </c>
      <c r="D41" s="135">
        <f t="shared" si="20"/>
        <v>8.4427450270225393</v>
      </c>
      <c r="E41" s="135">
        <f t="shared" si="21"/>
        <v>10.131294032427036</v>
      </c>
      <c r="F41" s="135">
        <f t="shared" si="22"/>
        <v>12.157552838912451</v>
      </c>
      <c r="G41" s="135">
        <f t="shared" si="23"/>
        <v>14.589063406694933</v>
      </c>
      <c r="H41" s="135">
        <f t="shared" si="24"/>
        <v>17.124966304384728</v>
      </c>
      <c r="I41" s="135">
        <f t="shared" si="25"/>
        <v>20.996559308241302</v>
      </c>
      <c r="J41" s="135">
        <f t="shared" si="26"/>
        <v>22.056805390598811</v>
      </c>
      <c r="K41" s="135">
        <f t="shared" si="27"/>
        <v>25.732463963508678</v>
      </c>
      <c r="L41" s="135">
        <f t="shared" si="28"/>
        <v>26.082033019200537</v>
      </c>
      <c r="M41" s="135">
        <f t="shared" si="29"/>
        <v>28.281625270093542</v>
      </c>
      <c r="N41" s="135">
        <f t="shared" si="30"/>
        <v>30.347788923727109</v>
      </c>
      <c r="O41" s="135">
        <f t="shared" si="31"/>
        <v>32.960568672250446</v>
      </c>
      <c r="P41" s="135">
        <f t="shared" si="32"/>
        <v>37.215650797931119</v>
      </c>
      <c r="Q41" s="135">
        <f t="shared" si="33"/>
        <v>38.167074102587208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8759.9999999999982</v>
      </c>
      <c r="D44" s="133">
        <v>8760</v>
      </c>
      <c r="E44" s="133">
        <v>8759.9999999999982</v>
      </c>
      <c r="F44" s="133">
        <v>8759.9999999999982</v>
      </c>
      <c r="G44" s="133">
        <v>8760.0000000000018</v>
      </c>
      <c r="H44" s="133">
        <v>8759.9999999999964</v>
      </c>
      <c r="I44" s="133">
        <v>8760.0000000000018</v>
      </c>
      <c r="J44" s="133">
        <v>8759.9999999999964</v>
      </c>
      <c r="K44" s="133">
        <v>8760.0000000000018</v>
      </c>
      <c r="L44" s="133">
        <v>8759.9999999999982</v>
      </c>
      <c r="M44" s="133">
        <v>8759.9999999999982</v>
      </c>
      <c r="N44" s="133">
        <v>8759.9999999999964</v>
      </c>
      <c r="O44" s="133">
        <v>8759.9999999999964</v>
      </c>
      <c r="P44" s="133">
        <v>8759.9999999999945</v>
      </c>
      <c r="Q44" s="133">
        <v>8759.9999999999964</v>
      </c>
    </row>
    <row r="45" spans="1:17" ht="12" customHeight="1" x14ac:dyDescent="0.25">
      <c r="A45" s="88" t="s">
        <v>8</v>
      </c>
      <c r="B45" s="133">
        <v>3634.2130122260469</v>
      </c>
      <c r="C45" s="133">
        <v>3639.9139560747722</v>
      </c>
      <c r="D45" s="133">
        <v>3644.7756132270529</v>
      </c>
      <c r="E45" s="133">
        <v>3646.5687080876296</v>
      </c>
      <c r="F45" s="133">
        <v>3655.5188950047395</v>
      </c>
      <c r="G45" s="133">
        <v>3658.2552513334717</v>
      </c>
      <c r="H45" s="133">
        <v>3659.6310231985613</v>
      </c>
      <c r="I45" s="133">
        <v>3659.8954937003277</v>
      </c>
      <c r="J45" s="133">
        <v>3660.9103977404116</v>
      </c>
      <c r="K45" s="133">
        <v>3657.739976031437</v>
      </c>
      <c r="L45" s="133">
        <v>3655.5973027211303</v>
      </c>
      <c r="M45" s="133">
        <v>3644.7288429385253</v>
      </c>
      <c r="N45" s="133">
        <v>3625.7498733118268</v>
      </c>
      <c r="O45" s="133">
        <v>3609.3208696005122</v>
      </c>
      <c r="P45" s="133">
        <v>3599.5156823017628</v>
      </c>
      <c r="Q45" s="133">
        <v>3577.6904372121526</v>
      </c>
    </row>
    <row r="46" spans="1:17" ht="12" customHeight="1" x14ac:dyDescent="0.25">
      <c r="A46" s="88" t="s">
        <v>7</v>
      </c>
      <c r="B46" s="133">
        <v>2135.8560171032786</v>
      </c>
      <c r="C46" s="133">
        <v>2153.6635172531933</v>
      </c>
      <c r="D46" s="133">
        <v>2170.2948770048542</v>
      </c>
      <c r="E46" s="133">
        <v>2184.3325896430347</v>
      </c>
      <c r="F46" s="133">
        <v>2202.2637593868517</v>
      </c>
      <c r="G46" s="133">
        <v>2217.9682791920804</v>
      </c>
      <c r="H46" s="133">
        <v>2234.9729585777905</v>
      </c>
      <c r="I46" s="133">
        <v>2252.3393171192633</v>
      </c>
      <c r="J46" s="133">
        <v>2262.3655154066573</v>
      </c>
      <c r="K46" s="133">
        <v>2271.4390567871169</v>
      </c>
      <c r="L46" s="133">
        <v>2278.2486400647431</v>
      </c>
      <c r="M46" s="133">
        <v>2285.1655294380398</v>
      </c>
      <c r="N46" s="133">
        <v>2285.7397176634036</v>
      </c>
      <c r="O46" s="133">
        <v>2287.3780357620449</v>
      </c>
      <c r="P46" s="133">
        <v>2292.2481338468574</v>
      </c>
      <c r="Q46" s="133">
        <v>2296.222111952155</v>
      </c>
    </row>
    <row r="47" spans="1:17" ht="12" customHeight="1" x14ac:dyDescent="0.25">
      <c r="A47" s="88" t="s">
        <v>39</v>
      </c>
      <c r="B47" s="133">
        <v>8759.9999999999982</v>
      </c>
      <c r="C47" s="133">
        <v>8760</v>
      </c>
      <c r="D47" s="133">
        <v>8759.9999999999964</v>
      </c>
      <c r="E47" s="133">
        <v>8760.0000000000018</v>
      </c>
      <c r="F47" s="133">
        <v>8759.9999999999964</v>
      </c>
      <c r="G47" s="133">
        <v>8760.0000000000018</v>
      </c>
      <c r="H47" s="133">
        <v>8759.9999999999964</v>
      </c>
      <c r="I47" s="133">
        <v>8759.9999999999982</v>
      </c>
      <c r="J47" s="133">
        <v>8760.0000000000018</v>
      </c>
      <c r="K47" s="133">
        <v>8760.0000000000036</v>
      </c>
      <c r="L47" s="133">
        <v>8759.9999999999964</v>
      </c>
      <c r="M47" s="133">
        <v>8759.9999999999964</v>
      </c>
      <c r="N47" s="133">
        <v>8760</v>
      </c>
      <c r="O47" s="133">
        <v>8760.0000000000055</v>
      </c>
      <c r="P47" s="133">
        <v>8760</v>
      </c>
      <c r="Q47" s="133">
        <v>8759.9999999999982</v>
      </c>
    </row>
    <row r="48" spans="1:17" ht="12" customHeight="1" x14ac:dyDescent="0.25">
      <c r="A48" s="51" t="s">
        <v>6</v>
      </c>
      <c r="B48" s="132">
        <v>923.34007467793776</v>
      </c>
      <c r="C48" s="132">
        <v>927.7507613410661</v>
      </c>
      <c r="D48" s="132">
        <v>931.79579762768799</v>
      </c>
      <c r="E48" s="132">
        <v>935.53244285225639</v>
      </c>
      <c r="F48" s="132">
        <v>939.00539382366594</v>
      </c>
      <c r="G48" s="132">
        <v>942.25022127803879</v>
      </c>
      <c r="H48" s="132">
        <v>945.29570420054938</v>
      </c>
      <c r="I48" s="132">
        <v>948.16546118006863</v>
      </c>
      <c r="J48" s="132">
        <v>950.87911873301778</v>
      </c>
      <c r="K48" s="132">
        <v>953.45316604071297</v>
      </c>
      <c r="L48" s="132">
        <v>955.90159209114688</v>
      </c>
      <c r="M48" s="132">
        <v>957.45747679964472</v>
      </c>
      <c r="N48" s="132">
        <v>958.94332642405402</v>
      </c>
      <c r="O48" s="132">
        <v>960.36527033128152</v>
      </c>
      <c r="P48" s="132">
        <v>961.72866304730849</v>
      </c>
      <c r="Q48" s="132">
        <v>963.03820989091003</v>
      </c>
    </row>
    <row r="49" spans="1:17" ht="12" customHeight="1" x14ac:dyDescent="0.25">
      <c r="A49" s="49" t="s">
        <v>5</v>
      </c>
      <c r="B49" s="131">
        <v>1686.3617775020402</v>
      </c>
      <c r="C49" s="131">
        <v>1703.2290047371282</v>
      </c>
      <c r="D49" s="131">
        <v>1735.1970851292424</v>
      </c>
      <c r="E49" s="131">
        <v>1764.8184405323814</v>
      </c>
      <c r="F49" s="131">
        <v>1795.1766641572278</v>
      </c>
      <c r="G49" s="131">
        <v>1823.0070962898201</v>
      </c>
      <c r="H49" s="131">
        <v>1852.1247635466073</v>
      </c>
      <c r="I49" s="131">
        <v>1875.0568127595018</v>
      </c>
      <c r="J49" s="131">
        <v>1897.2355962372894</v>
      </c>
      <c r="K49" s="131">
        <v>1913.5492499789366</v>
      </c>
      <c r="L49" s="131">
        <v>1937.1209997464689</v>
      </c>
      <c r="M49" s="131">
        <v>1959.4378006073655</v>
      </c>
      <c r="N49" s="131">
        <v>1976.5753494702878</v>
      </c>
      <c r="O49" s="131">
        <v>1994.273718754182</v>
      </c>
      <c r="P49" s="131">
        <v>2014.1340044060273</v>
      </c>
      <c r="Q49" s="131">
        <v>2034.6758811679842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2.3960641020146243</v>
      </c>
      <c r="C52" s="130">
        <f t="shared" ref="C52:Q52" si="35">IF(C12=0,0,C12/C20)</f>
        <v>2.3687165792282054</v>
      </c>
      <c r="D52" s="130">
        <f t="shared" si="35"/>
        <v>2.3432793669429257</v>
      </c>
      <c r="E52" s="130">
        <f t="shared" si="35"/>
        <v>2.3177769047965127</v>
      </c>
      <c r="F52" s="130">
        <f t="shared" si="35"/>
        <v>2.2914578776330012</v>
      </c>
      <c r="G52" s="130">
        <f t="shared" si="35"/>
        <v>2.2654780138232153</v>
      </c>
      <c r="H52" s="130">
        <f t="shared" si="35"/>
        <v>2.2403896588358818</v>
      </c>
      <c r="I52" s="130">
        <f t="shared" si="35"/>
        <v>2.2146557469748722</v>
      </c>
      <c r="J52" s="130">
        <f t="shared" si="35"/>
        <v>2.1887794749808198</v>
      </c>
      <c r="K52" s="130">
        <f t="shared" si="35"/>
        <v>2.1617125227627536</v>
      </c>
      <c r="L52" s="130">
        <f t="shared" si="35"/>
        <v>2.1336713972055601</v>
      </c>
      <c r="M52" s="130">
        <f t="shared" si="35"/>
        <v>2.1075129122566088</v>
      </c>
      <c r="N52" s="130">
        <f t="shared" si="35"/>
        <v>2.0807226839904245</v>
      </c>
      <c r="O52" s="130">
        <f t="shared" si="35"/>
        <v>2.0573087101511178</v>
      </c>
      <c r="P52" s="130">
        <f t="shared" si="35"/>
        <v>2.0347486867097566</v>
      </c>
      <c r="Q52" s="130">
        <f t="shared" si="35"/>
        <v>2.0097906072647809</v>
      </c>
    </row>
    <row r="53" spans="1:17" ht="12" customHeight="1" x14ac:dyDescent="0.25">
      <c r="A53" s="88" t="s">
        <v>128</v>
      </c>
      <c r="B53" s="130">
        <f t="shared" ref="B53" si="36">IF(B13=0,0,B13/B21*1000)</f>
        <v>196.21943026199278</v>
      </c>
      <c r="C53" s="130">
        <f t="shared" ref="C53:Q53" si="37">IF(C13=0,0,C13/C21*1000)</f>
        <v>192.77203521779495</v>
      </c>
      <c r="D53" s="130">
        <f t="shared" si="37"/>
        <v>188.39619232725073</v>
      </c>
      <c r="E53" s="130">
        <f t="shared" si="37"/>
        <v>182.93347475499237</v>
      </c>
      <c r="F53" s="130">
        <f t="shared" si="37"/>
        <v>176.56834722586342</v>
      </c>
      <c r="G53" s="130">
        <f t="shared" si="37"/>
        <v>172.16782549091039</v>
      </c>
      <c r="H53" s="130">
        <f t="shared" si="37"/>
        <v>167.81871204628877</v>
      </c>
      <c r="I53" s="130">
        <f t="shared" si="37"/>
        <v>163.5563966805222</v>
      </c>
      <c r="J53" s="130">
        <f t="shared" si="37"/>
        <v>159.36644801334484</v>
      </c>
      <c r="K53" s="130">
        <f t="shared" si="37"/>
        <v>155.44696916579721</v>
      </c>
      <c r="L53" s="130">
        <f t="shared" si="37"/>
        <v>151.42311785602428</v>
      </c>
      <c r="M53" s="130">
        <f t="shared" si="37"/>
        <v>147.20195803584747</v>
      </c>
      <c r="N53" s="130">
        <f t="shared" si="37"/>
        <v>142.33605369141623</v>
      </c>
      <c r="O53" s="130">
        <f t="shared" si="37"/>
        <v>136.77554411001171</v>
      </c>
      <c r="P53" s="130">
        <f t="shared" si="37"/>
        <v>130.21011133857684</v>
      </c>
      <c r="Q53" s="130">
        <f t="shared" si="37"/>
        <v>122.96766880968489</v>
      </c>
    </row>
    <row r="54" spans="1:17" ht="12" customHeight="1" x14ac:dyDescent="0.25">
      <c r="A54" s="88" t="s">
        <v>184</v>
      </c>
      <c r="B54" s="130">
        <f t="shared" ref="B54" si="38">IF(B14=0,0,B14/B22)</f>
        <v>53.502564938179624</v>
      </c>
      <c r="C54" s="130">
        <f t="shared" ref="C54:Q54" si="39">IF(C14=0,0,C14/C22)</f>
        <v>52.690849154890415</v>
      </c>
      <c r="D54" s="130">
        <f t="shared" si="39"/>
        <v>51.399596439773312</v>
      </c>
      <c r="E54" s="130">
        <f t="shared" si="39"/>
        <v>49.745332814253231</v>
      </c>
      <c r="F54" s="130">
        <f t="shared" si="39"/>
        <v>47.727477422584428</v>
      </c>
      <c r="G54" s="130">
        <f t="shared" si="39"/>
        <v>46.05951410036625</v>
      </c>
      <c r="H54" s="130">
        <f t="shared" si="39"/>
        <v>44.568753518394452</v>
      </c>
      <c r="I54" s="130">
        <f t="shared" si="39"/>
        <v>43.078800153690771</v>
      </c>
      <c r="J54" s="130">
        <f t="shared" si="39"/>
        <v>41.509772403186901</v>
      </c>
      <c r="K54" s="130">
        <f t="shared" si="39"/>
        <v>39.926003076258517</v>
      </c>
      <c r="L54" s="130">
        <f t="shared" si="39"/>
        <v>38.208660002971769</v>
      </c>
      <c r="M54" s="130">
        <f t="shared" si="39"/>
        <v>36.46914052582634</v>
      </c>
      <c r="N54" s="130">
        <f t="shared" si="39"/>
        <v>34.527809602306689</v>
      </c>
      <c r="O54" s="130">
        <f t="shared" si="39"/>
        <v>32.605983579269001</v>
      </c>
      <c r="P54" s="130">
        <f t="shared" si="39"/>
        <v>30.722201128903365</v>
      </c>
      <c r="Q54" s="130">
        <f t="shared" si="39"/>
        <v>28.636955468733021</v>
      </c>
    </row>
    <row r="55" spans="1:17" ht="12" customHeight="1" x14ac:dyDescent="0.25">
      <c r="A55" s="88" t="s">
        <v>189</v>
      </c>
      <c r="B55" s="130">
        <f t="shared" ref="B55" si="40">IF(B15=0,0,B15/B23*1000)</f>
        <v>723.40037471167034</v>
      </c>
      <c r="C55" s="130">
        <f t="shared" ref="C55:Q55" si="41">IF(C15=0,0,C15/C23*1000)</f>
        <v>716.01448350753412</v>
      </c>
      <c r="D55" s="130">
        <f t="shared" si="41"/>
        <v>706.70585415380583</v>
      </c>
      <c r="E55" s="130">
        <f t="shared" si="41"/>
        <v>696.86440308142244</v>
      </c>
      <c r="F55" s="130">
        <f t="shared" si="41"/>
        <v>686.5778833647903</v>
      </c>
      <c r="G55" s="130">
        <f t="shared" si="41"/>
        <v>674.97867420468924</v>
      </c>
      <c r="H55" s="130">
        <f t="shared" si="41"/>
        <v>662.08744455050828</v>
      </c>
      <c r="I55" s="130">
        <f t="shared" si="41"/>
        <v>648.02426825771499</v>
      </c>
      <c r="J55" s="130">
        <f t="shared" si="41"/>
        <v>632.96824303233768</v>
      </c>
      <c r="K55" s="130">
        <f t="shared" si="41"/>
        <v>616.89367517715198</v>
      </c>
      <c r="L55" s="130">
        <f t="shared" si="41"/>
        <v>600.16766384189145</v>
      </c>
      <c r="M55" s="130">
        <f t="shared" si="41"/>
        <v>587.40952229596724</v>
      </c>
      <c r="N55" s="130">
        <f t="shared" si="41"/>
        <v>574.22452625954304</v>
      </c>
      <c r="O55" s="130">
        <f t="shared" si="41"/>
        <v>561.48342511063163</v>
      </c>
      <c r="P55" s="130">
        <f t="shared" si="41"/>
        <v>548.5095542704729</v>
      </c>
      <c r="Q55" s="130">
        <f t="shared" si="41"/>
        <v>531.85472588255925</v>
      </c>
    </row>
    <row r="56" spans="1:17" ht="12" customHeight="1" x14ac:dyDescent="0.25">
      <c r="A56" s="51" t="s">
        <v>127</v>
      </c>
      <c r="B56" s="68">
        <f t="shared" ref="B56" si="42">IF(B16=0,0,B16/B24)</f>
        <v>52.035109555640013</v>
      </c>
      <c r="C56" s="68">
        <f t="shared" ref="C56:Q56" si="43">IF(C16=0,0,C16/C24)</f>
        <v>51.616266842653559</v>
      </c>
      <c r="D56" s="68">
        <f t="shared" si="43"/>
        <v>51.180705997211433</v>
      </c>
      <c r="E56" s="68">
        <f t="shared" si="43"/>
        <v>50.777071817461419</v>
      </c>
      <c r="F56" s="68">
        <f t="shared" si="43"/>
        <v>50.354879019555597</v>
      </c>
      <c r="G56" s="68">
        <f t="shared" si="43"/>
        <v>49.956549758693306</v>
      </c>
      <c r="H56" s="68">
        <f t="shared" si="43"/>
        <v>49.559423947956112</v>
      </c>
      <c r="I56" s="68">
        <f t="shared" si="43"/>
        <v>49.124262524935936</v>
      </c>
      <c r="J56" s="68">
        <f t="shared" si="43"/>
        <v>48.682658445446357</v>
      </c>
      <c r="K56" s="68">
        <f t="shared" si="43"/>
        <v>48.223815368911204</v>
      </c>
      <c r="L56" s="68">
        <f t="shared" si="43"/>
        <v>47.740127293378734</v>
      </c>
      <c r="M56" s="68">
        <f t="shared" si="43"/>
        <v>47.240950724614578</v>
      </c>
      <c r="N56" s="68">
        <f t="shared" si="43"/>
        <v>46.73944182011553</v>
      </c>
      <c r="O56" s="68">
        <f t="shared" si="43"/>
        <v>46.35353387475525</v>
      </c>
      <c r="P56" s="68">
        <f t="shared" si="43"/>
        <v>45.994957780613227</v>
      </c>
      <c r="Q56" s="68">
        <f t="shared" si="43"/>
        <v>45.611723970003602</v>
      </c>
    </row>
    <row r="57" spans="1:17" ht="12" customHeight="1" x14ac:dyDescent="0.25">
      <c r="A57" s="49" t="s">
        <v>126</v>
      </c>
      <c r="B57" s="57">
        <f t="shared" ref="B57" si="44">IF(B17=0,0,B17/B25*1000)</f>
        <v>391.95104544768742</v>
      </c>
      <c r="C57" s="57">
        <f t="shared" ref="C57:Q57" si="45">IF(C17=0,0,C17/C25*1000)</f>
        <v>384.01156306486035</v>
      </c>
      <c r="D57" s="57">
        <f t="shared" si="45"/>
        <v>374.44424992716966</v>
      </c>
      <c r="E57" s="57">
        <f t="shared" si="45"/>
        <v>364.15957386064031</v>
      </c>
      <c r="F57" s="57">
        <f t="shared" si="45"/>
        <v>352.096557941367</v>
      </c>
      <c r="G57" s="57">
        <f t="shared" si="45"/>
        <v>339.30328554243289</v>
      </c>
      <c r="H57" s="57">
        <f t="shared" si="45"/>
        <v>328.23120098430269</v>
      </c>
      <c r="I57" s="57">
        <f t="shared" si="45"/>
        <v>316.17708859228912</v>
      </c>
      <c r="J57" s="57">
        <f t="shared" si="45"/>
        <v>303.04649941494256</v>
      </c>
      <c r="K57" s="57">
        <f t="shared" si="45"/>
        <v>288.07109283031087</v>
      </c>
      <c r="L57" s="57">
        <f t="shared" si="45"/>
        <v>271.16693569928054</v>
      </c>
      <c r="M57" s="57">
        <f t="shared" si="45"/>
        <v>252.69758933425084</v>
      </c>
      <c r="N57" s="57">
        <f t="shared" si="45"/>
        <v>230.68766982357434</v>
      </c>
      <c r="O57" s="57">
        <f t="shared" si="45"/>
        <v>208.34629380016653</v>
      </c>
      <c r="P57" s="57">
        <f t="shared" si="45"/>
        <v>181.96482476757663</v>
      </c>
      <c r="Q57" s="57">
        <f t="shared" si="45"/>
        <v>156.74182742734078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2.1366998601354998</v>
      </c>
      <c r="D60" s="128">
        <v>2.1214013900507611</v>
      </c>
      <c r="E60" s="128">
        <v>2.1068674996930583</v>
      </c>
      <c r="F60" s="128">
        <v>2.0904906990753345</v>
      </c>
      <c r="G60" s="128">
        <v>2.0735907123117765</v>
      </c>
      <c r="H60" s="128">
        <v>2.0574624338588836</v>
      </c>
      <c r="I60" s="128">
        <v>2.0386918721405785</v>
      </c>
      <c r="J60" s="128">
        <v>2.0112863906530709</v>
      </c>
      <c r="K60" s="128">
        <v>1.9893607114123057</v>
      </c>
      <c r="L60" s="128">
        <v>1.9575423748556007</v>
      </c>
      <c r="M60" s="128">
        <v>1.930139133038193</v>
      </c>
      <c r="N60" s="128">
        <v>1.8994366817081962</v>
      </c>
      <c r="O60" s="128">
        <v>1.8624111281737945</v>
      </c>
      <c r="P60" s="128">
        <v>1.8239357987893092</v>
      </c>
      <c r="Q60" s="128">
        <v>1.7817744725395381</v>
      </c>
    </row>
    <row r="61" spans="1:17" ht="12" customHeight="1" x14ac:dyDescent="0.25">
      <c r="A61" s="88" t="s">
        <v>128</v>
      </c>
      <c r="B61" s="128"/>
      <c r="C61" s="128">
        <v>183.04392568563421</v>
      </c>
      <c r="D61" s="128">
        <v>179.15524394568183</v>
      </c>
      <c r="E61" s="128">
        <v>174.61572072739449</v>
      </c>
      <c r="F61" s="128">
        <v>170.37634795399336</v>
      </c>
      <c r="G61" s="128">
        <v>165.40896702745067</v>
      </c>
      <c r="H61" s="128">
        <v>161.67216823733156</v>
      </c>
      <c r="I61" s="128">
        <v>157.57776092895762</v>
      </c>
      <c r="J61" s="128">
        <v>153.69792854200205</v>
      </c>
      <c r="K61" s="128">
        <v>149.6710885899268</v>
      </c>
      <c r="L61" s="128">
        <v>145.61816688940661</v>
      </c>
      <c r="M61" s="128">
        <v>140.61148136033893</v>
      </c>
      <c r="N61" s="128">
        <v>134.41891744365765</v>
      </c>
      <c r="O61" s="128">
        <v>127.50199934970122</v>
      </c>
      <c r="P61" s="128">
        <v>119.85886196226699</v>
      </c>
      <c r="Q61" s="128">
        <v>111.72496260965018</v>
      </c>
    </row>
    <row r="62" spans="1:17" ht="12" customHeight="1" x14ac:dyDescent="0.25">
      <c r="A62" s="88" t="s">
        <v>184</v>
      </c>
      <c r="B62" s="128"/>
      <c r="C62" s="128">
        <v>50.375764729411337</v>
      </c>
      <c r="D62" s="128">
        <v>48.439236357325413</v>
      </c>
      <c r="E62" s="128">
        <v>46.938915731105176</v>
      </c>
      <c r="F62" s="128">
        <v>45.483794998601851</v>
      </c>
      <c r="G62" s="128">
        <v>43.737365947717727</v>
      </c>
      <c r="H62" s="128">
        <v>42.382881077850186</v>
      </c>
      <c r="I62" s="128">
        <v>40.941423309487227</v>
      </c>
      <c r="J62" s="128">
        <v>39.372187947658723</v>
      </c>
      <c r="K62" s="128">
        <v>37.536142800035243</v>
      </c>
      <c r="L62" s="128">
        <v>35.509001549668</v>
      </c>
      <c r="M62" s="128">
        <v>33.876768804094333</v>
      </c>
      <c r="N62" s="128">
        <v>31.773490285790405</v>
      </c>
      <c r="O62" s="128">
        <v>29.721940844611893</v>
      </c>
      <c r="P62" s="128">
        <v>27.85782554715049</v>
      </c>
      <c r="Q62" s="128">
        <v>25.55932317945074</v>
      </c>
    </row>
    <row r="63" spans="1:17" ht="12" customHeight="1" x14ac:dyDescent="0.25">
      <c r="A63" s="88" t="s">
        <v>189</v>
      </c>
      <c r="B63" s="128"/>
      <c r="C63" s="128">
        <v>659.4199168053625</v>
      </c>
      <c r="D63" s="128">
        <v>642.13262781342291</v>
      </c>
      <c r="E63" s="128">
        <v>633.15387518081161</v>
      </c>
      <c r="F63" s="128">
        <v>624.7869024024003</v>
      </c>
      <c r="G63" s="128">
        <v>616.49222981372577</v>
      </c>
      <c r="H63" s="128">
        <v>604.88696600888102</v>
      </c>
      <c r="I63" s="128">
        <v>591.82478674590004</v>
      </c>
      <c r="J63" s="128">
        <v>577.2795649459988</v>
      </c>
      <c r="K63" s="128">
        <v>561.75564547753197</v>
      </c>
      <c r="L63" s="128">
        <v>544.20701586282871</v>
      </c>
      <c r="M63" s="128">
        <v>530.41907748958272</v>
      </c>
      <c r="N63" s="128">
        <v>512.83571047719931</v>
      </c>
      <c r="O63" s="128">
        <v>489.07712614064644</v>
      </c>
      <c r="P63" s="128">
        <v>463.08755578775708</v>
      </c>
      <c r="Q63" s="128">
        <v>433.84121974759466</v>
      </c>
    </row>
    <row r="64" spans="1:17" ht="12" customHeight="1" x14ac:dyDescent="0.25">
      <c r="A64" s="51" t="s">
        <v>127</v>
      </c>
      <c r="B64" s="50"/>
      <c r="C64" s="50">
        <v>48.835072026716851</v>
      </c>
      <c r="D64" s="50">
        <v>48.520348184863266</v>
      </c>
      <c r="E64" s="50">
        <v>48.188657830459711</v>
      </c>
      <c r="F64" s="50">
        <v>47.78234553644171</v>
      </c>
      <c r="G64" s="50">
        <v>47.362648546739301</v>
      </c>
      <c r="H64" s="50">
        <v>46.856854066028973</v>
      </c>
      <c r="I64" s="50">
        <v>46.346120807786633</v>
      </c>
      <c r="J64" s="50">
        <v>45.773264359995835</v>
      </c>
      <c r="K64" s="50">
        <v>45.192253075054452</v>
      </c>
      <c r="L64" s="50">
        <v>44.352260482711458</v>
      </c>
      <c r="M64" s="50">
        <v>43.466166620348893</v>
      </c>
      <c r="N64" s="50">
        <v>42.576121310907276</v>
      </c>
      <c r="O64" s="50">
        <v>41.81748240666667</v>
      </c>
      <c r="P64" s="50">
        <v>41.005784900075739</v>
      </c>
      <c r="Q64" s="50">
        <v>40.006927552072547</v>
      </c>
    </row>
    <row r="65" spans="1:17" ht="12" customHeight="1" x14ac:dyDescent="0.25">
      <c r="A65" s="49" t="s">
        <v>126</v>
      </c>
      <c r="B65" s="48"/>
      <c r="C65" s="48">
        <v>362.99998628409003</v>
      </c>
      <c r="D65" s="48">
        <v>353.0297220231227</v>
      </c>
      <c r="E65" s="48">
        <v>341.95412187463194</v>
      </c>
      <c r="F65" s="48">
        <v>330.17700971937575</v>
      </c>
      <c r="G65" s="48">
        <v>319.45665179397116</v>
      </c>
      <c r="H65" s="48">
        <v>305.43973201795689</v>
      </c>
      <c r="I65" s="48">
        <v>292.75926217255653</v>
      </c>
      <c r="J65" s="48">
        <v>276.29833778856312</v>
      </c>
      <c r="K65" s="48">
        <v>259.47958952509663</v>
      </c>
      <c r="L65" s="48">
        <v>235.56684013130752</v>
      </c>
      <c r="M65" s="48">
        <v>215.57157837950956</v>
      </c>
      <c r="N65" s="48">
        <v>189.38777916617443</v>
      </c>
      <c r="O65" s="48">
        <v>165.8140217631952</v>
      </c>
      <c r="P65" s="48">
        <v>135.60187271340351</v>
      </c>
      <c r="Q65" s="48">
        <v>110.63964290826095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152.34344112314247</v>
      </c>
      <c r="C68" s="125">
        <f>1000000*C20/SER_summary!C$8</f>
        <v>156.51521160054079</v>
      </c>
      <c r="D68" s="125">
        <f>1000000*D20/SER_summary!D$8</f>
        <v>160.61336612800693</v>
      </c>
      <c r="E68" s="125">
        <f>1000000*E20/SER_summary!E$8</f>
        <v>164.65310558239992</v>
      </c>
      <c r="F68" s="125">
        <f>1000000*F20/SER_summary!F$8</f>
        <v>168.71284764994357</v>
      </c>
      <c r="G68" s="125">
        <f>1000000*G20/SER_summary!G$8</f>
        <v>172.77518745595989</v>
      </c>
      <c r="H68" s="125">
        <f>1000000*H20/SER_summary!H$8</f>
        <v>176.71242972654002</v>
      </c>
      <c r="I68" s="125">
        <f>1000000*I20/SER_summary!I$8</f>
        <v>180.69889729539182</v>
      </c>
      <c r="J68" s="125">
        <f>1000000*J20/SER_summary!J$8</f>
        <v>184.55282254094305</v>
      </c>
      <c r="K68" s="125">
        <f>1000000*K20/SER_summary!K$8</f>
        <v>188.37538650766879</v>
      </c>
      <c r="L68" s="125">
        <f>1000000*L20/SER_summary!L$8</f>
        <v>192.31650553758396</v>
      </c>
      <c r="M68" s="125">
        <f>1000000*M20/SER_summary!M$8</f>
        <v>196.29774283898061</v>
      </c>
      <c r="N68" s="125">
        <f>1000000*N20/SER_summary!N$8</f>
        <v>200.39938858786638</v>
      </c>
      <c r="O68" s="125">
        <f>1000000*O20/SER_summary!O$8</f>
        <v>204.63410884786276</v>
      </c>
      <c r="P68" s="125">
        <f>1000000*P20/SER_summary!P$8</f>
        <v>209.08060272870898</v>
      </c>
      <c r="Q68" s="125">
        <f>1000000*Q20/SER_summary!Q$8</f>
        <v>213.74278828842196</v>
      </c>
    </row>
    <row r="69" spans="1:17" ht="12" customHeight="1" x14ac:dyDescent="0.25">
      <c r="A69" s="88" t="s">
        <v>123</v>
      </c>
      <c r="B69" s="125">
        <f>1000*B21/SER_summary!B$3</f>
        <v>0.23539302131683329</v>
      </c>
      <c r="C69" s="125">
        <f>1000*C21/SER_summary!C$3</f>
        <v>0.23958820601219835</v>
      </c>
      <c r="D69" s="125">
        <f>1000*D21/SER_summary!D$3</f>
        <v>0.24403528963407195</v>
      </c>
      <c r="E69" s="125">
        <f>1000*E21/SER_summary!E$3</f>
        <v>0.25001879480635592</v>
      </c>
      <c r="F69" s="125">
        <f>1000*F21/SER_summary!F$3</f>
        <v>0.25723098073483835</v>
      </c>
      <c r="G69" s="125">
        <f>1000*G21/SER_summary!G$3</f>
        <v>0.26317312932771414</v>
      </c>
      <c r="H69" s="125">
        <f>1000*H21/SER_summary!H$3</f>
        <v>0.27007978847067454</v>
      </c>
      <c r="I69" s="125">
        <f>1000*I21/SER_summary!I$3</f>
        <v>0.27594836936511058</v>
      </c>
      <c r="J69" s="125">
        <f>1000*J21/SER_summary!J$3</f>
        <v>0.28032745005236342</v>
      </c>
      <c r="K69" s="125">
        <f>1000*K21/SER_summary!K$3</f>
        <v>0.2850424021871939</v>
      </c>
      <c r="L69" s="125">
        <f>1000*L21/SER_summary!L$3</f>
        <v>0.28995522669404661</v>
      </c>
      <c r="M69" s="125">
        <f>1000*M21/SER_summary!M$3</f>
        <v>0.29356599673225414</v>
      </c>
      <c r="N69" s="125">
        <f>1000*N21/SER_summary!N$3</f>
        <v>0.29751115901563541</v>
      </c>
      <c r="O69" s="125">
        <f>1000*O21/SER_summary!O$3</f>
        <v>0.30748148158694344</v>
      </c>
      <c r="P69" s="125">
        <f>1000*P21/SER_summary!P$3</f>
        <v>0.3228100548227717</v>
      </c>
      <c r="Q69" s="125">
        <f>1000*Q21/SER_summary!Q$3</f>
        <v>0.34168248458805983</v>
      </c>
    </row>
    <row r="70" spans="1:17" ht="12" customHeight="1" x14ac:dyDescent="0.25">
      <c r="A70" s="88" t="s">
        <v>185</v>
      </c>
      <c r="B70" s="125">
        <f>1000000*B22/SER_summary!B$8</f>
        <v>103.47589380239387</v>
      </c>
      <c r="C70" s="125">
        <f>1000000*C22/SER_summary!C$8</f>
        <v>104.0133666998408</v>
      </c>
      <c r="D70" s="125">
        <f>1000000*D22/SER_summary!D$8</f>
        <v>105.05696084952524</v>
      </c>
      <c r="E70" s="125">
        <f>1000000*E22/SER_summary!E$8</f>
        <v>106.02303655923298</v>
      </c>
      <c r="F70" s="125">
        <f>1000000*F22/SER_summary!F$8</f>
        <v>107.81629729547569</v>
      </c>
      <c r="G70" s="125">
        <f>1000000*G22/SER_summary!G$8</f>
        <v>109.56047996294244</v>
      </c>
      <c r="H70" s="125">
        <f>1000000*H22/SER_summary!H$8</f>
        <v>111.04269425743396</v>
      </c>
      <c r="I70" s="125">
        <f>1000000*I22/SER_summary!I$8</f>
        <v>113.02567308056292</v>
      </c>
      <c r="J70" s="125">
        <f>1000000*J22/SER_summary!J$8</f>
        <v>115.57595869384971</v>
      </c>
      <c r="K70" s="125">
        <f>1000000*K22/SER_summary!K$8</f>
        <v>117.80535029764073</v>
      </c>
      <c r="L70" s="125">
        <f>1000000*L22/SER_summary!L$8</f>
        <v>121.00899360479963</v>
      </c>
      <c r="M70" s="125">
        <f>1000000*M22/SER_summary!M$8</f>
        <v>124.71780512493025</v>
      </c>
      <c r="N70" s="125">
        <f>1000000*N22/SER_summary!N$8</f>
        <v>129.43270808244156</v>
      </c>
      <c r="O70" s="125">
        <f>1000000*O22/SER_summary!O$8</f>
        <v>135.07453335674739</v>
      </c>
      <c r="P70" s="125">
        <f>1000000*P22/SER_summary!P$8</f>
        <v>141.76676906200305</v>
      </c>
      <c r="Q70" s="125">
        <f>1000000*Q22/SER_summary!Q$8</f>
        <v>150.26673869172316</v>
      </c>
    </row>
    <row r="71" spans="1:17" ht="12" customHeight="1" x14ac:dyDescent="0.25">
      <c r="A71" s="88" t="s">
        <v>190</v>
      </c>
      <c r="B71" s="125">
        <f>1000*B23/SER_summary!B$3</f>
        <v>2.6428513317755652E-2</v>
      </c>
      <c r="C71" s="125">
        <f>1000*C23/SER_summary!C$3</f>
        <v>2.6874491972959734E-2</v>
      </c>
      <c r="D71" s="125">
        <f>1000*D23/SER_summary!D$3</f>
        <v>2.7368068613192135E-2</v>
      </c>
      <c r="E71" s="125">
        <f>1000*E23/SER_summary!E$3</f>
        <v>2.779218197926971E-2</v>
      </c>
      <c r="F71" s="125">
        <f>1000*F23/SER_summary!F$3</f>
        <v>2.8102920033128944E-2</v>
      </c>
      <c r="G71" s="125">
        <f>1000*G23/SER_summary!G$3</f>
        <v>2.8710737923356454E-2</v>
      </c>
      <c r="H71" s="125">
        <f>1000*H23/SER_summary!H$3</f>
        <v>2.9539541208710451E-2</v>
      </c>
      <c r="I71" s="125">
        <f>1000*I23/SER_summary!I$3</f>
        <v>3.0456277989161323E-2</v>
      </c>
      <c r="J71" s="125">
        <f>1000*J23/SER_summary!J$3</f>
        <v>3.1302219649930074E-2</v>
      </c>
      <c r="K71" s="125">
        <f>1000*K23/SER_summary!K$3</f>
        <v>3.2199698365930972E-2</v>
      </c>
      <c r="L71" s="125">
        <f>1000*L23/SER_summary!L$3</f>
        <v>3.2903830831184908E-2</v>
      </c>
      <c r="M71" s="125">
        <f>1000*M23/SER_summary!M$3</f>
        <v>3.3448193935526491E-2</v>
      </c>
      <c r="N71" s="125">
        <f>1000*N23/SER_summary!N$3</f>
        <v>3.405383319191619E-2</v>
      </c>
      <c r="O71" s="125">
        <f>1000*O23/SER_summary!O$3</f>
        <v>3.4672508464393875E-2</v>
      </c>
      <c r="P71" s="125">
        <f>1000*P23/SER_summary!P$3</f>
        <v>3.5345266208336217E-2</v>
      </c>
      <c r="Q71" s="125">
        <f>1000*Q23/SER_summary!Q$3</f>
        <v>3.6309530067613408E-2</v>
      </c>
    </row>
    <row r="72" spans="1:17" ht="12" customHeight="1" x14ac:dyDescent="0.25">
      <c r="A72" s="51" t="s">
        <v>122</v>
      </c>
      <c r="B72" s="124">
        <f>1000000*B24/SER_summary!B$8</f>
        <v>55.863430079232671</v>
      </c>
      <c r="C72" s="124">
        <f>1000000*C24/SER_summary!C$8</f>
        <v>58.811022651997391</v>
      </c>
      <c r="D72" s="124">
        <f>1000000*D24/SER_summary!D$8</f>
        <v>62.721623900017512</v>
      </c>
      <c r="E72" s="124">
        <f>1000000*E24/SER_summary!E$8</f>
        <v>66.045262005300472</v>
      </c>
      <c r="F72" s="124">
        <f>1000000*F24/SER_summary!F$8</f>
        <v>69.490824209215575</v>
      </c>
      <c r="G72" s="124">
        <f>1000000*G24/SER_summary!G$8</f>
        <v>72.291817204078058</v>
      </c>
      <c r="H72" s="124">
        <f>1000000*H24/SER_summary!H$8</f>
        <v>74.845075611154272</v>
      </c>
      <c r="I72" s="124">
        <f>1000000*I24/SER_summary!I$8</f>
        <v>77.781538201187701</v>
      </c>
      <c r="J72" s="124">
        <f>1000000*J24/SER_summary!J$8</f>
        <v>80.63239853175331</v>
      </c>
      <c r="K72" s="124">
        <f>1000000*K24/SER_summary!K$8</f>
        <v>83.015522230154687</v>
      </c>
      <c r="L72" s="124">
        <f>1000000*L24/SER_summary!L$8</f>
        <v>85.02133642500398</v>
      </c>
      <c r="M72" s="124">
        <f>1000000*M24/SER_summary!M$8</f>
        <v>87.534094445323348</v>
      </c>
      <c r="N72" s="124">
        <f>1000000*N24/SER_summary!N$8</f>
        <v>89.428915172805958</v>
      </c>
      <c r="O72" s="124">
        <f>1000000*O24/SER_summary!O$8</f>
        <v>90.643373151471593</v>
      </c>
      <c r="P72" s="124">
        <f>1000000*P24/SER_summary!P$8</f>
        <v>91.854137195334275</v>
      </c>
      <c r="Q72" s="124">
        <f>1000000*Q24/SER_summary!Q$8</f>
        <v>92.628663684772206</v>
      </c>
    </row>
    <row r="73" spans="1:17" ht="12" customHeight="1" x14ac:dyDescent="0.25">
      <c r="A73" s="49" t="s">
        <v>121</v>
      </c>
      <c r="B73" s="123">
        <f>1000*B25/SER_summary!B$3</f>
        <v>7.5824045811798024E-2</v>
      </c>
      <c r="C73" s="123">
        <f>1000*C25/SER_summary!C$3</f>
        <v>8.9521483952298281E-2</v>
      </c>
      <c r="D73" s="123">
        <f>1000*D25/SER_summary!D$3</f>
        <v>0.1063009073781329</v>
      </c>
      <c r="E73" s="123">
        <f>1000*E25/SER_summary!E$3</f>
        <v>0.12179138492522587</v>
      </c>
      <c r="F73" s="123">
        <f>1000*F25/SER_summary!F$3</f>
        <v>0.1390245283512615</v>
      </c>
      <c r="G73" s="123">
        <f>1000*G25/SER_summary!G$3</f>
        <v>0.15277297707567541</v>
      </c>
      <c r="H73" s="123">
        <f>1000*H25/SER_summary!H$3</f>
        <v>0.16552061180603414</v>
      </c>
      <c r="I73" s="123">
        <f>1000*I25/SER_summary!I$3</f>
        <v>0.17482242961901934</v>
      </c>
      <c r="J73" s="123">
        <f>1000*J25/SER_summary!J$3</f>
        <v>0.18472031956490365</v>
      </c>
      <c r="K73" s="123">
        <f>1000*K25/SER_summary!K$3</f>
        <v>0.19435542228702982</v>
      </c>
      <c r="L73" s="123">
        <f>1000*L25/SER_summary!L$3</f>
        <v>0.20383903577726559</v>
      </c>
      <c r="M73" s="123">
        <f>1000*M25/SER_summary!M$3</f>
        <v>0.21622912256804142</v>
      </c>
      <c r="N73" s="123">
        <f>1000*N25/SER_summary!N$3</f>
        <v>0.2347861441303622</v>
      </c>
      <c r="O73" s="123">
        <f>1000*O25/SER_summary!O$3</f>
        <v>0.25763277061210937</v>
      </c>
      <c r="P73" s="123">
        <f>1000*P25/SER_summary!P$3</f>
        <v>0.2920488050402229</v>
      </c>
      <c r="Q73" s="123">
        <f>1000*Q25/SER_summary!Q$3</f>
        <v>0.33558949110789071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6.9661650950075735</v>
      </c>
      <c r="C3" s="154">
        <v>7.2172296667618996</v>
      </c>
      <c r="D3" s="154">
        <v>7.4311691512769107</v>
      </c>
      <c r="E3" s="154">
        <v>7.6615773613486455</v>
      </c>
      <c r="F3" s="154">
        <v>7.933450668479213</v>
      </c>
      <c r="G3" s="154">
        <v>8.2136417760845273</v>
      </c>
      <c r="H3" s="154">
        <v>8.4831572840721563</v>
      </c>
      <c r="I3" s="154">
        <v>8.7947944057744358</v>
      </c>
      <c r="J3" s="154">
        <v>9.0970294665188032</v>
      </c>
      <c r="K3" s="154">
        <v>9.4686025785755952</v>
      </c>
      <c r="L3" s="154">
        <v>9.8683982713917402</v>
      </c>
      <c r="M3" s="154">
        <v>10.178988562200974</v>
      </c>
      <c r="N3" s="154">
        <v>10.498960295150788</v>
      </c>
      <c r="O3" s="154">
        <v>10.604321532540036</v>
      </c>
      <c r="P3" s="154">
        <v>10.606988935844216</v>
      </c>
      <c r="Q3" s="154">
        <v>10.639797066323901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9.2467944873733359</v>
      </c>
      <c r="C5" s="143">
        <v>9.5800542459938178</v>
      </c>
      <c r="D5" s="143">
        <v>9.864034659760156</v>
      </c>
      <c r="E5" s="143">
        <v>10.169875439827768</v>
      </c>
      <c r="F5" s="143">
        <v>10.530756435806541</v>
      </c>
      <c r="G5" s="143">
        <v>10.902678369019496</v>
      </c>
      <c r="H5" s="143">
        <v>11.260429653913352</v>
      </c>
      <c r="I5" s="143">
        <v>11.674092606156995</v>
      </c>
      <c r="J5" s="143">
        <v>12.075275388285558</v>
      </c>
      <c r="K5" s="143">
        <v>12.568496573451728</v>
      </c>
      <c r="L5" s="143">
        <v>13.099180035297522</v>
      </c>
      <c r="M5" s="143">
        <v>13.511453438198174</v>
      </c>
      <c r="N5" s="143">
        <v>13.936179642071245</v>
      </c>
      <c r="O5" s="143">
        <v>14.076034741080017</v>
      </c>
      <c r="P5" s="143">
        <v>14.079575416592631</v>
      </c>
      <c r="Q5" s="143">
        <v>14.123124490713479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152.34344112314247</v>
      </c>
      <c r="C6" s="152">
        <f>1000000*C8/SER_summary!C$8</f>
        <v>156.51521160054079</v>
      </c>
      <c r="D6" s="152">
        <f>1000000*D8/SER_summary!D$8</f>
        <v>160.61336612800693</v>
      </c>
      <c r="E6" s="152">
        <f>1000000*E8/SER_summary!E$8</f>
        <v>164.65310558239992</v>
      </c>
      <c r="F6" s="152">
        <f>1000000*F8/SER_summary!F$8</f>
        <v>168.71284764994357</v>
      </c>
      <c r="G6" s="152">
        <f>1000000*G8/SER_summary!G$8</f>
        <v>172.77518745595989</v>
      </c>
      <c r="H6" s="152">
        <f>1000000*H8/SER_summary!H$8</f>
        <v>176.71242972654002</v>
      </c>
      <c r="I6" s="152">
        <f>1000000*I8/SER_summary!I$8</f>
        <v>180.69889729539182</v>
      </c>
      <c r="J6" s="152">
        <f>1000000*J8/SER_summary!J$8</f>
        <v>184.55282254094305</v>
      </c>
      <c r="K6" s="152">
        <f>1000000*K8/SER_summary!K$8</f>
        <v>188.37538650766879</v>
      </c>
      <c r="L6" s="152">
        <f>1000000*L8/SER_summary!L$8</f>
        <v>192.31650553758396</v>
      </c>
      <c r="M6" s="152">
        <f>1000000*M8/SER_summary!M$8</f>
        <v>196.29774283898061</v>
      </c>
      <c r="N6" s="152">
        <f>1000000*N8/SER_summary!N$8</f>
        <v>200.39938858786638</v>
      </c>
      <c r="O6" s="152">
        <f>1000000*O8/SER_summary!O$8</f>
        <v>204.63410884786276</v>
      </c>
      <c r="P6" s="152">
        <f>1000000*P8/SER_summary!P$8</f>
        <v>209.08060272870898</v>
      </c>
      <c r="Q6" s="152">
        <f>1000000*Q8/SER_summary!Q$8</f>
        <v>213.74278828842196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3.8591598945948813</v>
      </c>
      <c r="C8" s="62">
        <v>4.0444071401380022</v>
      </c>
      <c r="D8" s="62">
        <v>4.2095000702493746</v>
      </c>
      <c r="E8" s="62">
        <v>4.3877714972402071</v>
      </c>
      <c r="F8" s="62">
        <v>4.5956578729190767</v>
      </c>
      <c r="G8" s="62">
        <v>4.8125288802163926</v>
      </c>
      <c r="H8" s="62">
        <v>5.0261032091017288</v>
      </c>
      <c r="I8" s="62">
        <v>5.2712899610259161</v>
      </c>
      <c r="J8" s="62">
        <v>5.5168990418239243</v>
      </c>
      <c r="K8" s="62">
        <v>5.8141387631823935</v>
      </c>
      <c r="L8" s="62">
        <v>6.1392677674984713</v>
      </c>
      <c r="M8" s="62">
        <v>6.4110892795104419</v>
      </c>
      <c r="N8" s="62">
        <v>6.6977592685942859</v>
      </c>
      <c r="O8" s="62">
        <v>6.8419652683267325</v>
      </c>
      <c r="P8" s="62">
        <v>6.9195648133626193</v>
      </c>
      <c r="Q8" s="62">
        <v>7.0271621529440367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0.42644473895530161</v>
      </c>
      <c r="D9" s="150">
        <v>0.40629042352355205</v>
      </c>
      <c r="E9" s="150">
        <v>0.41946892040301292</v>
      </c>
      <c r="F9" s="150">
        <v>0.44908386909104969</v>
      </c>
      <c r="G9" s="150">
        <v>0.45806850070949628</v>
      </c>
      <c r="H9" s="150">
        <v>0.45477182229751556</v>
      </c>
      <c r="I9" s="150">
        <v>0.48638424533636776</v>
      </c>
      <c r="J9" s="150">
        <v>0.48680657421018808</v>
      </c>
      <c r="K9" s="150">
        <v>0.53843721477064999</v>
      </c>
      <c r="L9" s="150">
        <v>0.56632649772825705</v>
      </c>
      <c r="M9" s="150">
        <v>0.51301900542415035</v>
      </c>
      <c r="N9" s="150">
        <v>0.52786748249602455</v>
      </c>
      <c r="O9" s="150">
        <v>0.38540349314462502</v>
      </c>
      <c r="P9" s="150">
        <v>0.31879703844806784</v>
      </c>
      <c r="Q9" s="150">
        <v>0.3487948329935972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0.241197493412181</v>
      </c>
      <c r="D10" s="149">
        <f t="shared" ref="D10:Q10" si="0">C8+D9-D8</f>
        <v>0.24119749341218011</v>
      </c>
      <c r="E10" s="149">
        <f t="shared" si="0"/>
        <v>0.24119749341218011</v>
      </c>
      <c r="F10" s="149">
        <f t="shared" si="0"/>
        <v>0.24119749341218011</v>
      </c>
      <c r="G10" s="149">
        <f t="shared" si="0"/>
        <v>0.24119749341218011</v>
      </c>
      <c r="H10" s="149">
        <f t="shared" si="0"/>
        <v>0.24119749341217922</v>
      </c>
      <c r="I10" s="149">
        <f t="shared" si="0"/>
        <v>0.24119749341218011</v>
      </c>
      <c r="J10" s="149">
        <f t="shared" si="0"/>
        <v>0.24119749341218011</v>
      </c>
      <c r="K10" s="149">
        <f t="shared" si="0"/>
        <v>0.241197493412181</v>
      </c>
      <c r="L10" s="149">
        <f t="shared" si="0"/>
        <v>0.24119749341217922</v>
      </c>
      <c r="M10" s="149">
        <f t="shared" si="0"/>
        <v>0.24119749341218011</v>
      </c>
      <c r="N10" s="149">
        <f t="shared" si="0"/>
        <v>0.24119749341218011</v>
      </c>
      <c r="O10" s="149">
        <f t="shared" si="0"/>
        <v>0.24119749341217833</v>
      </c>
      <c r="P10" s="149">
        <f t="shared" si="0"/>
        <v>0.241197493412181</v>
      </c>
      <c r="Q10" s="149">
        <f t="shared" si="0"/>
        <v>0.24119749341218011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8759.9999999999982</v>
      </c>
      <c r="D12" s="146">
        <v>8760</v>
      </c>
      <c r="E12" s="146">
        <v>8759.9999999999982</v>
      </c>
      <c r="F12" s="146">
        <v>8759.9999999999982</v>
      </c>
      <c r="G12" s="146">
        <v>8760.0000000000018</v>
      </c>
      <c r="H12" s="146">
        <v>8759.9999999999964</v>
      </c>
      <c r="I12" s="146">
        <v>8760.0000000000018</v>
      </c>
      <c r="J12" s="146">
        <v>8759.9999999999964</v>
      </c>
      <c r="K12" s="146">
        <v>8760.0000000000018</v>
      </c>
      <c r="L12" s="146">
        <v>8759.9999999999982</v>
      </c>
      <c r="M12" s="146">
        <v>8759.9999999999982</v>
      </c>
      <c r="N12" s="146">
        <v>8759.9999999999964</v>
      </c>
      <c r="O12" s="146">
        <v>8759.9999999999964</v>
      </c>
      <c r="P12" s="146">
        <v>8759.9999999999945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2.3960641020146243</v>
      </c>
      <c r="C14" s="143">
        <f>IF(C5=0,0,C5/C8)</f>
        <v>2.3687165792282054</v>
      </c>
      <c r="D14" s="143">
        <f t="shared" ref="D14:Q14" si="1">IF(D5=0,0,D5/D8)</f>
        <v>2.3432793669429257</v>
      </c>
      <c r="E14" s="143">
        <f t="shared" si="1"/>
        <v>2.3177769047965127</v>
      </c>
      <c r="F14" s="143">
        <f t="shared" si="1"/>
        <v>2.2914578776330012</v>
      </c>
      <c r="G14" s="143">
        <f t="shared" si="1"/>
        <v>2.2654780138232153</v>
      </c>
      <c r="H14" s="143">
        <f t="shared" si="1"/>
        <v>2.2403896588358818</v>
      </c>
      <c r="I14" s="143">
        <f t="shared" si="1"/>
        <v>2.2146557469748722</v>
      </c>
      <c r="J14" s="143">
        <f t="shared" si="1"/>
        <v>2.1887794749808198</v>
      </c>
      <c r="K14" s="143">
        <f t="shared" si="1"/>
        <v>2.1617125227627536</v>
      </c>
      <c r="L14" s="143">
        <f t="shared" si="1"/>
        <v>2.1336713972055601</v>
      </c>
      <c r="M14" s="143">
        <f t="shared" si="1"/>
        <v>2.1075129122566088</v>
      </c>
      <c r="N14" s="143">
        <f t="shared" si="1"/>
        <v>2.0807226839904245</v>
      </c>
      <c r="O14" s="143">
        <f t="shared" si="1"/>
        <v>2.0573087101511178</v>
      </c>
      <c r="P14" s="143">
        <f t="shared" si="1"/>
        <v>2.0347486867097566</v>
      </c>
      <c r="Q14" s="143">
        <f t="shared" si="1"/>
        <v>2.0097906072647809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2.1366998601354998</v>
      </c>
      <c r="D15" s="141">
        <v>2.1214013900507611</v>
      </c>
      <c r="E15" s="141">
        <v>2.1068674996930583</v>
      </c>
      <c r="F15" s="141">
        <v>2.0904906990753345</v>
      </c>
      <c r="G15" s="141">
        <v>2.0735907123117765</v>
      </c>
      <c r="H15" s="141">
        <v>2.0574624338588836</v>
      </c>
      <c r="I15" s="141">
        <v>2.0386918721405785</v>
      </c>
      <c r="J15" s="141">
        <v>2.0112863906530709</v>
      </c>
      <c r="K15" s="141">
        <v>1.9893607114123057</v>
      </c>
      <c r="L15" s="141">
        <v>1.9575423748556007</v>
      </c>
      <c r="M15" s="141">
        <v>1.930139133038193</v>
      </c>
      <c r="N15" s="141">
        <v>1.8994366817081962</v>
      </c>
      <c r="O15" s="141">
        <v>1.8624111281737945</v>
      </c>
      <c r="P15" s="141">
        <v>1.8239357987893092</v>
      </c>
      <c r="Q15" s="141">
        <v>1.7817744725395381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9.9679584697169812</v>
      </c>
      <c r="C3" s="154">
        <v>10.08495018459238</v>
      </c>
      <c r="D3" s="154">
        <v>10.167519821241868</v>
      </c>
      <c r="E3" s="154">
        <v>10.237090909892714</v>
      </c>
      <c r="F3" s="154">
        <v>10.321852032956444</v>
      </c>
      <c r="G3" s="154">
        <v>10.449840565281292</v>
      </c>
      <c r="H3" s="154">
        <v>10.613258549834296</v>
      </c>
      <c r="I3" s="154">
        <v>10.766723924655691</v>
      </c>
      <c r="J3" s="154">
        <v>10.919383465158807</v>
      </c>
      <c r="K3" s="154">
        <v>11.107675508851012</v>
      </c>
      <c r="L3" s="154">
        <v>11.306757014404846</v>
      </c>
      <c r="M3" s="154">
        <v>11.374532134745078</v>
      </c>
      <c r="N3" s="154">
        <v>11.382227981338449</v>
      </c>
      <c r="O3" s="154">
        <v>11.303373164015474</v>
      </c>
      <c r="P3" s="154">
        <v>11.164044860709112</v>
      </c>
      <c r="Q3" s="154">
        <v>10.949704020150005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31.893148102213953</v>
      </c>
      <c r="C5" s="143">
        <v>32.216932605186663</v>
      </c>
      <c r="D5" s="143">
        <v>32.437380846313879</v>
      </c>
      <c r="E5" s="143">
        <v>32.643273812090605</v>
      </c>
      <c r="F5" s="143">
        <v>32.832968099534277</v>
      </c>
      <c r="G5" s="143">
        <v>33.215225747467237</v>
      </c>
      <c r="H5" s="143">
        <v>33.721974252406</v>
      </c>
      <c r="I5" s="143">
        <v>34.207114507962338</v>
      </c>
      <c r="J5" s="143">
        <v>34.682513741563696</v>
      </c>
      <c r="K5" s="143">
        <v>35.311153442053516</v>
      </c>
      <c r="L5" s="143">
        <v>35.965098965983934</v>
      </c>
      <c r="M5" s="143">
        <v>36.288571047762325</v>
      </c>
      <c r="N5" s="143">
        <v>36.503204241776885</v>
      </c>
      <c r="O5" s="143">
        <v>36.415319231273003</v>
      </c>
      <c r="P5" s="143">
        <v>36.064428268169905</v>
      </c>
      <c r="Q5" s="143">
        <v>35.58780224384072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0.23539302131683329</v>
      </c>
      <c r="C6" s="152">
        <f>1000*C8/SER_summary!C$3</f>
        <v>0.23958820601219835</v>
      </c>
      <c r="D6" s="152">
        <f>1000*D8/SER_summary!D$3</f>
        <v>0.24403528963407195</v>
      </c>
      <c r="E6" s="152">
        <f>1000*E8/SER_summary!E$3</f>
        <v>0.25001879480635592</v>
      </c>
      <c r="F6" s="152">
        <f>1000*F8/SER_summary!F$3</f>
        <v>0.25723098073483835</v>
      </c>
      <c r="G6" s="152">
        <f>1000*G8/SER_summary!G$3</f>
        <v>0.26317312932771414</v>
      </c>
      <c r="H6" s="152">
        <f>1000*H8/SER_summary!H$3</f>
        <v>0.27007978847067454</v>
      </c>
      <c r="I6" s="152">
        <f>1000*I8/SER_summary!I$3</f>
        <v>0.27594836936511058</v>
      </c>
      <c r="J6" s="152">
        <f>1000*J8/SER_summary!J$3</f>
        <v>0.28032745005236342</v>
      </c>
      <c r="K6" s="152">
        <f>1000*K8/SER_summary!K$3</f>
        <v>0.2850424021871939</v>
      </c>
      <c r="L6" s="152">
        <f>1000*L8/SER_summary!L$3</f>
        <v>0.28995522669404661</v>
      </c>
      <c r="M6" s="152">
        <f>1000*M8/SER_summary!M$3</f>
        <v>0.29356599673225414</v>
      </c>
      <c r="N6" s="152">
        <f>1000*N8/SER_summary!N$3</f>
        <v>0.29751115901563541</v>
      </c>
      <c r="O6" s="152">
        <f>1000*O8/SER_summary!O$3</f>
        <v>0.30748148158694344</v>
      </c>
      <c r="P6" s="152">
        <f>1000*P8/SER_summary!P$3</f>
        <v>0.3228100548227717</v>
      </c>
      <c r="Q6" s="152">
        <f>1000*Q8/SER_summary!Q$3</f>
        <v>0.34168248458805983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162.53817504020944</v>
      </c>
      <c r="C8" s="62">
        <v>167.12451351560296</v>
      </c>
      <c r="D8" s="62">
        <v>172.17641421313348</v>
      </c>
      <c r="E8" s="62">
        <v>178.44341422919234</v>
      </c>
      <c r="F8" s="62">
        <v>185.9504753563495</v>
      </c>
      <c r="G8" s="62">
        <v>192.92353639687943</v>
      </c>
      <c r="H8" s="62">
        <v>200.942873659432</v>
      </c>
      <c r="I8" s="62">
        <v>209.14568431572715</v>
      </c>
      <c r="J8" s="62">
        <v>217.62745028150147</v>
      </c>
      <c r="K8" s="62">
        <v>227.15884157504041</v>
      </c>
      <c r="L8" s="62">
        <v>237.51392439416136</v>
      </c>
      <c r="M8" s="62">
        <v>246.52233932190714</v>
      </c>
      <c r="N8" s="62">
        <v>256.45789169422687</v>
      </c>
      <c r="O8" s="62">
        <v>266.24145031353942</v>
      </c>
      <c r="P8" s="62">
        <v>276.97102703793814</v>
      </c>
      <c r="Q8" s="62">
        <v>289.40779790596338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43.728436836602967</v>
      </c>
      <c r="D9" s="150">
        <v>45.172551517770245</v>
      </c>
      <c r="E9" s="150">
        <v>47.390667106804564</v>
      </c>
      <c r="F9" s="150">
        <v>49.65881989517144</v>
      </c>
      <c r="G9" s="150">
        <v>50.701497877132987</v>
      </c>
      <c r="H9" s="150">
        <v>53.19188878032277</v>
      </c>
      <c r="I9" s="150">
        <v>55.593477763099784</v>
      </c>
      <c r="J9" s="150">
        <v>58.140585860945677</v>
      </c>
      <c r="K9" s="150">
        <v>60.232889170672003</v>
      </c>
      <c r="L9" s="150">
        <v>63.546971599443637</v>
      </c>
      <c r="M9" s="150">
        <v>64.601892690845602</v>
      </c>
      <c r="N9" s="150">
        <v>68.07613823326534</v>
      </c>
      <c r="O9" s="150">
        <v>70.016447789984639</v>
      </c>
      <c r="P9" s="150">
        <v>74.276548323842292</v>
      </c>
      <c r="Q9" s="150">
        <v>77.038663558870923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39.142098361209463</v>
      </c>
      <c r="D10" s="149">
        <f t="shared" ref="D10:Q10" si="0">C8+D9-D8</f>
        <v>40.120650820239717</v>
      </c>
      <c r="E10" s="149">
        <f t="shared" si="0"/>
        <v>41.123667090745698</v>
      </c>
      <c r="F10" s="149">
        <f t="shared" si="0"/>
        <v>42.151758768014275</v>
      </c>
      <c r="G10" s="149">
        <f t="shared" si="0"/>
        <v>43.728436836603066</v>
      </c>
      <c r="H10" s="149">
        <f t="shared" si="0"/>
        <v>45.172551517770216</v>
      </c>
      <c r="I10" s="149">
        <f t="shared" si="0"/>
        <v>47.390667106804614</v>
      </c>
      <c r="J10" s="149">
        <f t="shared" si="0"/>
        <v>49.658819895171348</v>
      </c>
      <c r="K10" s="149">
        <f t="shared" si="0"/>
        <v>50.701497877133079</v>
      </c>
      <c r="L10" s="149">
        <f t="shared" si="0"/>
        <v>53.191888780322671</v>
      </c>
      <c r="M10" s="149">
        <f t="shared" si="0"/>
        <v>55.593477763099798</v>
      </c>
      <c r="N10" s="149">
        <f t="shared" si="0"/>
        <v>58.140585860945635</v>
      </c>
      <c r="O10" s="149">
        <f t="shared" si="0"/>
        <v>60.232889170672081</v>
      </c>
      <c r="P10" s="149">
        <f t="shared" si="0"/>
        <v>63.546971599443566</v>
      </c>
      <c r="Q10" s="149">
        <f t="shared" si="0"/>
        <v>64.601892690845659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3634.2130122260469</v>
      </c>
      <c r="C12" s="146">
        <v>3639.9139560747722</v>
      </c>
      <c r="D12" s="146">
        <v>3644.7756132270529</v>
      </c>
      <c r="E12" s="146">
        <v>3646.5687080876296</v>
      </c>
      <c r="F12" s="146">
        <v>3655.5188950047395</v>
      </c>
      <c r="G12" s="146">
        <v>3658.2552513334717</v>
      </c>
      <c r="H12" s="146">
        <v>3659.6310231985613</v>
      </c>
      <c r="I12" s="146">
        <v>3659.8954937003277</v>
      </c>
      <c r="J12" s="146">
        <v>3660.9103977404116</v>
      </c>
      <c r="K12" s="146">
        <v>3657.739976031437</v>
      </c>
      <c r="L12" s="146">
        <v>3655.5973027211303</v>
      </c>
      <c r="M12" s="146">
        <v>3644.7288429385253</v>
      </c>
      <c r="N12" s="146">
        <v>3625.7498733118268</v>
      </c>
      <c r="O12" s="146">
        <v>3609.3208696005122</v>
      </c>
      <c r="P12" s="146">
        <v>3599.5156823017628</v>
      </c>
      <c r="Q12" s="146">
        <v>3577.6904372121526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196.21943026199278</v>
      </c>
      <c r="C14" s="143">
        <f>IF(C5=0,0,C5/C8*1000)</f>
        <v>192.77203521779495</v>
      </c>
      <c r="D14" s="143">
        <f t="shared" ref="D14:Q14" si="1">IF(D5=0,0,D5/D8*1000)</f>
        <v>188.39619232725073</v>
      </c>
      <c r="E14" s="143">
        <f t="shared" si="1"/>
        <v>182.93347475499237</v>
      </c>
      <c r="F14" s="143">
        <f t="shared" si="1"/>
        <v>176.56834722586342</v>
      </c>
      <c r="G14" s="143">
        <f t="shared" si="1"/>
        <v>172.16782549091039</v>
      </c>
      <c r="H14" s="143">
        <f t="shared" si="1"/>
        <v>167.81871204628877</v>
      </c>
      <c r="I14" s="143">
        <f t="shared" si="1"/>
        <v>163.5563966805222</v>
      </c>
      <c r="J14" s="143">
        <f t="shared" si="1"/>
        <v>159.36644801334484</v>
      </c>
      <c r="K14" s="143">
        <f t="shared" si="1"/>
        <v>155.44696916579721</v>
      </c>
      <c r="L14" s="143">
        <f t="shared" si="1"/>
        <v>151.42311785602428</v>
      </c>
      <c r="M14" s="143">
        <f t="shared" si="1"/>
        <v>147.20195803584747</v>
      </c>
      <c r="N14" s="143">
        <f t="shared" si="1"/>
        <v>142.33605369141623</v>
      </c>
      <c r="O14" s="143">
        <f t="shared" si="1"/>
        <v>136.77554411001171</v>
      </c>
      <c r="P14" s="143">
        <f t="shared" si="1"/>
        <v>130.21011133857684</v>
      </c>
      <c r="Q14" s="143">
        <f t="shared" si="1"/>
        <v>122.96766880968489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183.04392568563421</v>
      </c>
      <c r="D15" s="141">
        <v>179.15524394568183</v>
      </c>
      <c r="E15" s="141">
        <v>174.61572072739449</v>
      </c>
      <c r="F15" s="141">
        <v>170.37634795399336</v>
      </c>
      <c r="G15" s="141">
        <v>165.40896702745067</v>
      </c>
      <c r="H15" s="141">
        <v>161.67216823733156</v>
      </c>
      <c r="I15" s="141">
        <v>157.57776092895762</v>
      </c>
      <c r="J15" s="141">
        <v>153.69792854200205</v>
      </c>
      <c r="K15" s="141">
        <v>149.6710885899268</v>
      </c>
      <c r="L15" s="141">
        <v>145.61816688940661</v>
      </c>
      <c r="M15" s="141">
        <v>140.61148136033893</v>
      </c>
      <c r="N15" s="141">
        <v>134.41891744365765</v>
      </c>
      <c r="O15" s="141">
        <v>127.50199934970122</v>
      </c>
      <c r="P15" s="141">
        <v>119.85886196226699</v>
      </c>
      <c r="Q15" s="141">
        <v>111.72496260965018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25.760436916155065</v>
      </c>
      <c r="C3" s="154">
        <v>26.230041013979175</v>
      </c>
      <c r="D3" s="154">
        <v>26.414997613142212</v>
      </c>
      <c r="E3" s="154">
        <v>26.402428310363973</v>
      </c>
      <c r="F3" s="154">
        <v>26.547291044636477</v>
      </c>
      <c r="G3" s="154">
        <v>26.811371857587286</v>
      </c>
      <c r="H3" s="154">
        <v>27.055496425193898</v>
      </c>
      <c r="I3" s="154">
        <v>27.512773570871474</v>
      </c>
      <c r="J3" s="154">
        <v>27.903162298867283</v>
      </c>
      <c r="K3" s="154">
        <v>28.358393695935494</v>
      </c>
      <c r="L3" s="154">
        <v>28.918718495521436</v>
      </c>
      <c r="M3" s="154">
        <v>29.193530691817816</v>
      </c>
      <c r="N3" s="154">
        <v>29.361039948325672</v>
      </c>
      <c r="O3" s="154">
        <v>28.967433581207587</v>
      </c>
      <c r="P3" s="154">
        <v>28.415276538253696</v>
      </c>
      <c r="Q3" s="154">
        <v>27.937693957240533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140.24351910555487</v>
      </c>
      <c r="C5" s="143">
        <v>141.61937297230892</v>
      </c>
      <c r="D5" s="143">
        <v>141.52507029847743</v>
      </c>
      <c r="E5" s="143">
        <v>140.54864255046454</v>
      </c>
      <c r="F5" s="143">
        <v>140.16914615056439</v>
      </c>
      <c r="G5" s="143">
        <v>140.5611346220353</v>
      </c>
      <c r="H5" s="143">
        <v>140.76179062228223</v>
      </c>
      <c r="I5" s="143">
        <v>142.03720075512035</v>
      </c>
      <c r="J5" s="143">
        <v>143.41421550085104</v>
      </c>
      <c r="K5" s="143">
        <v>145.17174164146255</v>
      </c>
      <c r="L5" s="143">
        <v>147.59766016716199</v>
      </c>
      <c r="M5" s="143">
        <v>148.549264739987</v>
      </c>
      <c r="N5" s="143">
        <v>149.36409365481231</v>
      </c>
      <c r="O5" s="143">
        <v>147.2562111601643</v>
      </c>
      <c r="P5" s="143">
        <v>144.1424195864783</v>
      </c>
      <c r="Q5" s="143">
        <v>141.47451363202879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103.47589380239387</v>
      </c>
      <c r="C6" s="152">
        <f>1000000*C8/SER_summary!C$8</f>
        <v>104.0133666998408</v>
      </c>
      <c r="D6" s="152">
        <f>1000000*D8/SER_summary!D$8</f>
        <v>105.05696084952524</v>
      </c>
      <c r="E6" s="152">
        <f>1000000*E8/SER_summary!E$8</f>
        <v>106.02303655923298</v>
      </c>
      <c r="F6" s="152">
        <f>1000000*F8/SER_summary!F$8</f>
        <v>107.81629729547569</v>
      </c>
      <c r="G6" s="152">
        <f>1000000*G8/SER_summary!G$8</f>
        <v>109.56047996294244</v>
      </c>
      <c r="H6" s="152">
        <f>1000000*H8/SER_summary!H$8</f>
        <v>111.04269425743396</v>
      </c>
      <c r="I6" s="152">
        <f>1000000*I8/SER_summary!I$8</f>
        <v>113.02567308056292</v>
      </c>
      <c r="J6" s="152">
        <f>1000000*J8/SER_summary!J$8</f>
        <v>115.57595869384971</v>
      </c>
      <c r="K6" s="152">
        <f>1000000*K8/SER_summary!K$8</f>
        <v>117.80535029764073</v>
      </c>
      <c r="L6" s="152">
        <f>1000000*L8/SER_summary!L$8</f>
        <v>121.00899360479963</v>
      </c>
      <c r="M6" s="152">
        <f>1000000*M8/SER_summary!M$8</f>
        <v>124.71780512493025</v>
      </c>
      <c r="N6" s="152">
        <f>1000000*N8/SER_summary!N$8</f>
        <v>129.43270808244156</v>
      </c>
      <c r="O6" s="152">
        <f>1000000*O8/SER_summary!O$8</f>
        <v>135.07453335674739</v>
      </c>
      <c r="P6" s="152">
        <f>1000000*P8/SER_summary!P$8</f>
        <v>141.76676906200305</v>
      </c>
      <c r="Q6" s="152">
        <f>1000000*Q8/SER_summary!Q$8</f>
        <v>150.26673869172316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2.6212485189747712</v>
      </c>
      <c r="C8" s="62">
        <v>2.6877413297326744</v>
      </c>
      <c r="D8" s="62">
        <v>2.7534276551043986</v>
      </c>
      <c r="E8" s="62">
        <v>2.825363397914467</v>
      </c>
      <c r="F8" s="62">
        <v>2.9368647521320073</v>
      </c>
      <c r="G8" s="62">
        <v>3.0517285596140842</v>
      </c>
      <c r="H8" s="62">
        <v>3.1583066500656547</v>
      </c>
      <c r="I8" s="62">
        <v>3.2971484871532879</v>
      </c>
      <c r="J8" s="62">
        <v>3.4549506585548144</v>
      </c>
      <c r="K8" s="62">
        <v>3.6360198982148315</v>
      </c>
      <c r="L8" s="62">
        <v>3.8629373591139347</v>
      </c>
      <c r="M8" s="62">
        <v>4.0732866911077572</v>
      </c>
      <c r="N8" s="62">
        <v>4.3259070116290781</v>
      </c>
      <c r="O8" s="62">
        <v>4.5162327583882584</v>
      </c>
      <c r="P8" s="62">
        <v>4.6917998805388166</v>
      </c>
      <c r="Q8" s="62">
        <v>4.9402777395975752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0.69773631606675257</v>
      </c>
      <c r="D9" s="150">
        <v>0.71271091831329436</v>
      </c>
      <c r="E9" s="150">
        <v>0.73513595057517844</v>
      </c>
      <c r="F9" s="150">
        <v>0.79128156717677745</v>
      </c>
      <c r="G9" s="150">
        <v>0.81260012354882971</v>
      </c>
      <c r="H9" s="150">
        <v>0.81928900876486532</v>
      </c>
      <c r="I9" s="150">
        <v>0.8739777876628112</v>
      </c>
      <c r="J9" s="150">
        <v>0.94908373857830441</v>
      </c>
      <c r="K9" s="150">
        <v>0.99366936320884636</v>
      </c>
      <c r="L9" s="150">
        <v>1.0462064696639686</v>
      </c>
      <c r="M9" s="150">
        <v>1.0843271196566335</v>
      </c>
      <c r="N9" s="150">
        <v>1.2017040590996249</v>
      </c>
      <c r="O9" s="150">
        <v>1.1839951099680277</v>
      </c>
      <c r="P9" s="150">
        <v>1.2217735918145267</v>
      </c>
      <c r="Q9" s="150">
        <v>1.3328049787153926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0.63124350530884943</v>
      </c>
      <c r="D10" s="149">
        <f t="shared" ref="D10:Q10" si="0">C8+D9-D8</f>
        <v>0.64702459294157011</v>
      </c>
      <c r="E10" s="149">
        <f t="shared" si="0"/>
        <v>0.66320020776510979</v>
      </c>
      <c r="F10" s="149">
        <f t="shared" si="0"/>
        <v>0.67978021295923696</v>
      </c>
      <c r="G10" s="149">
        <f t="shared" si="0"/>
        <v>0.69773631606675268</v>
      </c>
      <c r="H10" s="149">
        <f t="shared" si="0"/>
        <v>0.71271091831329469</v>
      </c>
      <c r="I10" s="149">
        <f t="shared" si="0"/>
        <v>0.73513595057517778</v>
      </c>
      <c r="J10" s="149">
        <f t="shared" si="0"/>
        <v>0.79128156717677811</v>
      </c>
      <c r="K10" s="149">
        <f t="shared" si="0"/>
        <v>0.8126001235488296</v>
      </c>
      <c r="L10" s="149">
        <f t="shared" si="0"/>
        <v>0.81928900876486566</v>
      </c>
      <c r="M10" s="149">
        <f t="shared" si="0"/>
        <v>0.87397778766281142</v>
      </c>
      <c r="N10" s="149">
        <f t="shared" si="0"/>
        <v>0.94908373857830419</v>
      </c>
      <c r="O10" s="149">
        <f t="shared" si="0"/>
        <v>0.99366936320884758</v>
      </c>
      <c r="P10" s="149">
        <f t="shared" si="0"/>
        <v>1.0462064696639688</v>
      </c>
      <c r="Q10" s="149">
        <f t="shared" si="0"/>
        <v>1.084327119656634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2135.8560171032786</v>
      </c>
      <c r="C12" s="146">
        <v>2153.6635172531933</v>
      </c>
      <c r="D12" s="146">
        <v>2170.2948770048542</v>
      </c>
      <c r="E12" s="146">
        <v>2184.3325896430347</v>
      </c>
      <c r="F12" s="146">
        <v>2202.2637593868517</v>
      </c>
      <c r="G12" s="146">
        <v>2217.9682791920804</v>
      </c>
      <c r="H12" s="146">
        <v>2234.9729585777905</v>
      </c>
      <c r="I12" s="146">
        <v>2252.3393171192633</v>
      </c>
      <c r="J12" s="146">
        <v>2262.3655154066573</v>
      </c>
      <c r="K12" s="146">
        <v>2271.4390567871169</v>
      </c>
      <c r="L12" s="146">
        <v>2278.2486400647431</v>
      </c>
      <c r="M12" s="146">
        <v>2285.1655294380398</v>
      </c>
      <c r="N12" s="146">
        <v>2285.7397176634036</v>
      </c>
      <c r="O12" s="146">
        <v>2287.3780357620449</v>
      </c>
      <c r="P12" s="146">
        <v>2292.2481338468574</v>
      </c>
      <c r="Q12" s="146">
        <v>2296.222111952155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53.502564938179624</v>
      </c>
      <c r="C14" s="143">
        <f>IF(C5=0,0,C5/C8)</f>
        <v>52.690849154890415</v>
      </c>
      <c r="D14" s="143">
        <f t="shared" ref="D14:Q14" si="1">IF(D5=0,0,D5/D8)</f>
        <v>51.399596439773312</v>
      </c>
      <c r="E14" s="143">
        <f t="shared" si="1"/>
        <v>49.745332814253231</v>
      </c>
      <c r="F14" s="143">
        <f t="shared" si="1"/>
        <v>47.727477422584428</v>
      </c>
      <c r="G14" s="143">
        <f t="shared" si="1"/>
        <v>46.05951410036625</v>
      </c>
      <c r="H14" s="143">
        <f t="shared" si="1"/>
        <v>44.568753518394452</v>
      </c>
      <c r="I14" s="143">
        <f t="shared" si="1"/>
        <v>43.078800153690771</v>
      </c>
      <c r="J14" s="143">
        <f t="shared" si="1"/>
        <v>41.509772403186901</v>
      </c>
      <c r="K14" s="143">
        <f t="shared" si="1"/>
        <v>39.926003076258517</v>
      </c>
      <c r="L14" s="143">
        <f t="shared" si="1"/>
        <v>38.208660002971769</v>
      </c>
      <c r="M14" s="143">
        <f t="shared" si="1"/>
        <v>36.46914052582634</v>
      </c>
      <c r="N14" s="143">
        <f t="shared" si="1"/>
        <v>34.527809602306689</v>
      </c>
      <c r="O14" s="143">
        <f t="shared" si="1"/>
        <v>32.605983579269001</v>
      </c>
      <c r="P14" s="143">
        <f t="shared" si="1"/>
        <v>30.722201128903365</v>
      </c>
      <c r="Q14" s="143">
        <f t="shared" si="1"/>
        <v>28.636955468733021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50.375764729411337</v>
      </c>
      <c r="D15" s="141">
        <v>48.439236357325413</v>
      </c>
      <c r="E15" s="141">
        <v>46.938915731105176</v>
      </c>
      <c r="F15" s="141">
        <v>45.483794998601851</v>
      </c>
      <c r="G15" s="141">
        <v>43.737365947717727</v>
      </c>
      <c r="H15" s="141">
        <v>42.382881077850186</v>
      </c>
      <c r="I15" s="141">
        <v>40.941423309487227</v>
      </c>
      <c r="J15" s="141">
        <v>39.372187947658723</v>
      </c>
      <c r="K15" s="141">
        <v>37.536142800035243</v>
      </c>
      <c r="L15" s="141">
        <v>35.509001549668</v>
      </c>
      <c r="M15" s="141">
        <v>33.876768804094333</v>
      </c>
      <c r="N15" s="141">
        <v>31.773490285790405</v>
      </c>
      <c r="O15" s="141">
        <v>29.721940844611893</v>
      </c>
      <c r="P15" s="141">
        <v>27.85782554715049</v>
      </c>
      <c r="Q15" s="141">
        <v>25.55932317945074</v>
      </c>
    </row>
    <row r="16" spans="1:17" ht="12.95" customHeight="1" x14ac:dyDescent="0.25">
      <c r="A16" s="142" t="s">
        <v>141</v>
      </c>
      <c r="B16" s="141">
        <v>551.87143361276731</v>
      </c>
      <c r="C16" s="141">
        <v>554.73795573248435</v>
      </c>
      <c r="D16" s="141">
        <v>560.30379119746794</v>
      </c>
      <c r="E16" s="141">
        <v>565.45619498257599</v>
      </c>
      <c r="F16" s="141">
        <v>575.02025224253703</v>
      </c>
      <c r="G16" s="141">
        <v>584.32255980235959</v>
      </c>
      <c r="H16" s="141">
        <v>592.22770270631452</v>
      </c>
      <c r="I16" s="141">
        <v>602.80358976300238</v>
      </c>
      <c r="J16" s="141">
        <v>616.40511303386529</v>
      </c>
      <c r="K16" s="141">
        <v>628.2952015874173</v>
      </c>
      <c r="L16" s="141">
        <v>645.38129922559813</v>
      </c>
      <c r="M16" s="141">
        <v>665.1616273329613</v>
      </c>
      <c r="N16" s="141">
        <v>690.30777643968838</v>
      </c>
      <c r="O16" s="141">
        <v>720.39751123598626</v>
      </c>
      <c r="P16" s="141">
        <v>756.0894349973496</v>
      </c>
      <c r="Q16" s="141">
        <v>801.42260635585694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690497</v>
      </c>
      <c r="C3" s="75">
        <v>697549</v>
      </c>
      <c r="D3" s="75">
        <v>705539</v>
      </c>
      <c r="E3" s="75">
        <v>713720</v>
      </c>
      <c r="F3" s="75">
        <v>722893</v>
      </c>
      <c r="G3" s="75">
        <v>733067</v>
      </c>
      <c r="H3" s="75">
        <v>744013</v>
      </c>
      <c r="I3" s="75">
        <v>757916</v>
      </c>
      <c r="J3" s="75">
        <v>776333</v>
      </c>
      <c r="K3" s="75">
        <v>796930</v>
      </c>
      <c r="L3" s="75">
        <v>819140</v>
      </c>
      <c r="M3" s="75">
        <v>839751</v>
      </c>
      <c r="N3" s="75">
        <v>862011</v>
      </c>
      <c r="O3" s="75">
        <v>865878</v>
      </c>
      <c r="P3" s="75">
        <v>858000</v>
      </c>
      <c r="Q3" s="75">
        <v>847008</v>
      </c>
    </row>
    <row r="4" spans="1:17" ht="12" customHeight="1" x14ac:dyDescent="0.25">
      <c r="A4" s="77" t="s">
        <v>96</v>
      </c>
      <c r="B4" s="74">
        <v>14314.141119737156</v>
      </c>
      <c r="C4" s="74">
        <v>14829.692872023619</v>
      </c>
      <c r="D4" s="74">
        <v>15333.756345177666</v>
      </c>
      <c r="E4" s="74">
        <v>15713.378828757341</v>
      </c>
      <c r="F4" s="74">
        <v>16431.476569407605</v>
      </c>
      <c r="G4" s="74">
        <v>17043.437857685203</v>
      </c>
      <c r="H4" s="74">
        <v>17812.02085249923</v>
      </c>
      <c r="I4" s="74">
        <v>18670.728212530648</v>
      </c>
      <c r="J4" s="74">
        <v>19392.30070707792</v>
      </c>
      <c r="K4" s="74">
        <v>19048.371960176271</v>
      </c>
      <c r="L4" s="74">
        <v>19299.5</v>
      </c>
      <c r="M4" s="74">
        <v>19361.581033873688</v>
      </c>
      <c r="N4" s="74">
        <v>18769.332999479961</v>
      </c>
      <c r="O4" s="74">
        <v>17655.675160103558</v>
      </c>
      <c r="P4" s="74">
        <v>17407.799244596492</v>
      </c>
      <c r="Q4" s="74">
        <v>17752.296331872487</v>
      </c>
    </row>
    <row r="5" spans="1:17" ht="12" customHeight="1" x14ac:dyDescent="0.25">
      <c r="A5" s="77" t="s">
        <v>95</v>
      </c>
      <c r="B5" s="74">
        <v>9744.1118838129642</v>
      </c>
      <c r="C5" s="74">
        <v>10093.824951223452</v>
      </c>
      <c r="D5" s="74">
        <v>10352.372093023256</v>
      </c>
      <c r="E5" s="74">
        <v>10612.902834842258</v>
      </c>
      <c r="F5" s="74">
        <v>11107.399582157906</v>
      </c>
      <c r="G5" s="74">
        <v>11584.479685571958</v>
      </c>
      <c r="H5" s="74">
        <v>12200.046517294464</v>
      </c>
      <c r="I5" s="74">
        <v>12731.01416626955</v>
      </c>
      <c r="J5" s="74">
        <v>13245.273595604989</v>
      </c>
      <c r="K5" s="74">
        <v>13478.776235924057</v>
      </c>
      <c r="L5" s="74">
        <v>13906.699999999999</v>
      </c>
      <c r="M5" s="74">
        <v>14326.578680993536</v>
      </c>
      <c r="N5" s="74">
        <v>14196.124564826505</v>
      </c>
      <c r="O5" s="74">
        <v>13610.342533766521</v>
      </c>
      <c r="P5" s="74">
        <v>13545.590849063161</v>
      </c>
      <c r="Q5" s="74">
        <v>13760.540475425634</v>
      </c>
    </row>
    <row r="6" spans="1:17" ht="12" customHeight="1" x14ac:dyDescent="0.25">
      <c r="A6" s="80" t="s">
        <v>94</v>
      </c>
      <c r="B6" s="84">
        <v>231520</v>
      </c>
      <c r="C6" s="84">
        <v>239300</v>
      </c>
      <c r="D6" s="84">
        <v>243380.00000000003</v>
      </c>
      <c r="E6" s="84">
        <v>252679.99999999997</v>
      </c>
      <c r="F6" s="84">
        <v>262480</v>
      </c>
      <c r="G6" s="84">
        <v>272390</v>
      </c>
      <c r="H6" s="84">
        <v>279430</v>
      </c>
      <c r="I6" s="84">
        <v>290200</v>
      </c>
      <c r="J6" s="84">
        <v>299380</v>
      </c>
      <c r="K6" s="84">
        <v>300200</v>
      </c>
      <c r="L6" s="84">
        <v>305550</v>
      </c>
      <c r="M6" s="84">
        <v>310740</v>
      </c>
      <c r="N6" s="84">
        <v>306179.99999999994</v>
      </c>
      <c r="O6" s="84">
        <v>295450</v>
      </c>
      <c r="P6" s="84">
        <v>293190</v>
      </c>
      <c r="Q6" s="84">
        <v>296740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25331.972719950834</v>
      </c>
      <c r="C8" s="75">
        <f t="shared" ref="C8:Q8" si="0">1000*C9/C26</f>
        <v>25840.345476835606</v>
      </c>
      <c r="D8" s="75">
        <f t="shared" si="0"/>
        <v>26208.902607112126</v>
      </c>
      <c r="E8" s="75">
        <f t="shared" si="0"/>
        <v>26648.580248274553</v>
      </c>
      <c r="F8" s="75">
        <f t="shared" si="0"/>
        <v>27239.525246200858</v>
      </c>
      <c r="G8" s="75">
        <f t="shared" si="0"/>
        <v>27854.28249900234</v>
      </c>
      <c r="H8" s="75">
        <f t="shared" si="0"/>
        <v>28442.273228202186</v>
      </c>
      <c r="I8" s="75">
        <f t="shared" si="0"/>
        <v>29171.677525009138</v>
      </c>
      <c r="J8" s="75">
        <f t="shared" si="0"/>
        <v>29893.333333333336</v>
      </c>
      <c r="K8" s="75">
        <f t="shared" si="0"/>
        <v>30864.641453280834</v>
      </c>
      <c r="L8" s="75">
        <f t="shared" si="0"/>
        <v>31922.729410756103</v>
      </c>
      <c r="M8" s="75">
        <f t="shared" si="0"/>
        <v>32660.025463305195</v>
      </c>
      <c r="N8" s="75">
        <f t="shared" si="0"/>
        <v>33422.054407404597</v>
      </c>
      <c r="O8" s="75">
        <f t="shared" si="0"/>
        <v>33435.116495722905</v>
      </c>
      <c r="P8" s="75">
        <f t="shared" si="0"/>
        <v>33095.202151971265</v>
      </c>
      <c r="Q8" s="75">
        <f t="shared" si="0"/>
        <v>32876.72163919593</v>
      </c>
    </row>
    <row r="9" spans="1:17" ht="12" customHeight="1" x14ac:dyDescent="0.25">
      <c r="A9" s="83" t="s">
        <v>92</v>
      </c>
      <c r="B9" s="82">
        <v>11399.387723977876</v>
      </c>
      <c r="C9" s="82">
        <v>11628.155464576022</v>
      </c>
      <c r="D9" s="82">
        <v>11794.006173200456</v>
      </c>
      <c r="E9" s="82">
        <v>11991.861111723549</v>
      </c>
      <c r="F9" s="82">
        <v>12257.786360790386</v>
      </c>
      <c r="G9" s="82">
        <v>12534.427124551054</v>
      </c>
      <c r="H9" s="82">
        <v>12799.022952690984</v>
      </c>
      <c r="I9" s="82">
        <v>13127.254886254112</v>
      </c>
      <c r="J9" s="82">
        <v>13452</v>
      </c>
      <c r="K9" s="82">
        <v>13889.088653976374</v>
      </c>
      <c r="L9" s="82">
        <v>14365.228234840246</v>
      </c>
      <c r="M9" s="82">
        <v>14697.011458487339</v>
      </c>
      <c r="N9" s="82">
        <v>15039.924483332068</v>
      </c>
      <c r="O9" s="82">
        <v>15045.802423075305</v>
      </c>
      <c r="P9" s="82">
        <v>14892.840968387069</v>
      </c>
      <c r="Q9" s="82">
        <v>14794.524737638169</v>
      </c>
    </row>
    <row r="10" spans="1:17" ht="12" customHeight="1" x14ac:dyDescent="0.25">
      <c r="A10" s="77" t="s">
        <v>21</v>
      </c>
      <c r="B10" s="81"/>
      <c r="C10" s="81">
        <f>1000*C11/C27</f>
        <v>1126.2257500543037</v>
      </c>
      <c r="D10" s="81">
        <f t="shared" ref="D10:Q10" si="1">1000*D11/D27</f>
        <v>998.80945897982883</v>
      </c>
      <c r="E10" s="81">
        <f t="shared" si="1"/>
        <v>1078.919168165161</v>
      </c>
      <c r="F10" s="81">
        <f t="shared" si="1"/>
        <v>1240.9103698354388</v>
      </c>
      <c r="G10" s="81">
        <f t="shared" si="1"/>
        <v>1279.1359173429698</v>
      </c>
      <c r="H10" s="81">
        <f t="shared" si="1"/>
        <v>1267.3634730779509</v>
      </c>
      <c r="I10" s="81">
        <f t="shared" si="1"/>
        <v>1423.1182779826142</v>
      </c>
      <c r="J10" s="81">
        <f t="shared" si="1"/>
        <v>1433.1601382024685</v>
      </c>
      <c r="K10" s="81">
        <f t="shared" si="1"/>
        <v>1700.4138110044082</v>
      </c>
      <c r="L10" s="81">
        <f t="shared" si="1"/>
        <v>1810.8840904821188</v>
      </c>
      <c r="M10" s="81">
        <f t="shared" si="1"/>
        <v>1515.8992089089998</v>
      </c>
      <c r="N10" s="81">
        <f t="shared" si="1"/>
        <v>1558.6149310092815</v>
      </c>
      <c r="O10" s="81">
        <f t="shared" si="1"/>
        <v>828.23414703549224</v>
      </c>
      <c r="P10" s="81">
        <f t="shared" si="1"/>
        <v>815.49064623714401</v>
      </c>
      <c r="Q10" s="81">
        <f t="shared" si="1"/>
        <v>807.20005248710413</v>
      </c>
    </row>
    <row r="11" spans="1:17" ht="12" customHeight="1" x14ac:dyDescent="0.25">
      <c r="A11" s="80" t="s">
        <v>91</v>
      </c>
      <c r="B11" s="79"/>
      <c r="C11" s="79">
        <v>506.80158752443674</v>
      </c>
      <c r="D11" s="79">
        <v>449.46425654092303</v>
      </c>
      <c r="E11" s="79">
        <v>485.51362567432238</v>
      </c>
      <c r="F11" s="79">
        <v>558.40966642594753</v>
      </c>
      <c r="G11" s="79">
        <v>575.61116280433646</v>
      </c>
      <c r="H11" s="79">
        <v>570.31356288507789</v>
      </c>
      <c r="I11" s="79">
        <v>640.4032250921764</v>
      </c>
      <c r="J11" s="79">
        <v>644.92206219111085</v>
      </c>
      <c r="K11" s="79">
        <v>765.18621495198374</v>
      </c>
      <c r="L11" s="79">
        <v>814.89784071695351</v>
      </c>
      <c r="M11" s="79">
        <v>682.15464400904989</v>
      </c>
      <c r="N11" s="79">
        <v>701.37671895417668</v>
      </c>
      <c r="O11" s="79">
        <v>372.7053661659715</v>
      </c>
      <c r="P11" s="79">
        <v>366.97079080671477</v>
      </c>
      <c r="Q11" s="79">
        <v>363.24002361919685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865.17</v>
      </c>
      <c r="C13" s="234">
        <v>645.27</v>
      </c>
      <c r="D13" s="234">
        <v>715.13</v>
      </c>
      <c r="E13" s="234">
        <v>798.87</v>
      </c>
      <c r="F13" s="234">
        <v>816.04</v>
      </c>
      <c r="G13" s="234">
        <v>768.56</v>
      </c>
      <c r="H13" s="234">
        <v>850.6</v>
      </c>
      <c r="I13" s="234">
        <v>781.17</v>
      </c>
      <c r="J13" s="234">
        <v>733.89</v>
      </c>
      <c r="K13" s="234">
        <v>705.33</v>
      </c>
      <c r="L13" s="234">
        <v>495.59</v>
      </c>
      <c r="M13" s="234">
        <v>793.93</v>
      </c>
      <c r="N13" s="234">
        <v>818.53</v>
      </c>
      <c r="O13" s="234">
        <v>700.74</v>
      </c>
      <c r="P13" s="234">
        <v>521.5</v>
      </c>
      <c r="Q13" s="234">
        <v>739.77</v>
      </c>
    </row>
    <row r="14" spans="1:17" ht="12" customHeight="1" x14ac:dyDescent="0.25">
      <c r="A14" s="77" t="s">
        <v>89</v>
      </c>
      <c r="B14" s="235">
        <v>805.09277777777777</v>
      </c>
      <c r="C14" s="235">
        <v>805.09277777777777</v>
      </c>
      <c r="D14" s="235">
        <v>805.09277777777777</v>
      </c>
      <c r="E14" s="235">
        <v>805.09277777777777</v>
      </c>
      <c r="F14" s="235">
        <v>805.09277777777777</v>
      </c>
      <c r="G14" s="235">
        <v>805.09277777777777</v>
      </c>
      <c r="H14" s="235">
        <v>805.09277777777777</v>
      </c>
      <c r="I14" s="235">
        <v>805.09277777777777</v>
      </c>
      <c r="J14" s="235">
        <v>805.09277777777777</v>
      </c>
      <c r="K14" s="235">
        <v>805.09277777777777</v>
      </c>
      <c r="L14" s="235">
        <v>805.09277777777777</v>
      </c>
      <c r="M14" s="235">
        <v>805.09277777777777</v>
      </c>
      <c r="N14" s="235">
        <v>805.09277777777777</v>
      </c>
      <c r="O14" s="235">
        <v>805.09277777777777</v>
      </c>
      <c r="P14" s="235">
        <v>805.09277777777777</v>
      </c>
      <c r="Q14" s="235">
        <v>805.09277777777777</v>
      </c>
    </row>
    <row r="15" spans="1:17" ht="12" customHeight="1" x14ac:dyDescent="0.25">
      <c r="A15" s="76" t="s">
        <v>88</v>
      </c>
      <c r="B15" s="236">
        <f>IF(B13=0,0,B13/B14)</f>
        <v>1.074621489448766</v>
      </c>
      <c r="C15" s="236">
        <f t="shared" ref="C15:Q15" si="2">IF(C13=0,0,C13/C14)</f>
        <v>0.8014852670534176</v>
      </c>
      <c r="D15" s="236">
        <f t="shared" si="2"/>
        <v>0.88825787504131681</v>
      </c>
      <c r="E15" s="236">
        <f t="shared" si="2"/>
        <v>0.99227073208263783</v>
      </c>
      <c r="F15" s="236">
        <f t="shared" si="2"/>
        <v>1.0135974666825838</v>
      </c>
      <c r="G15" s="236">
        <f t="shared" si="2"/>
        <v>0.95462289715402016</v>
      </c>
      <c r="H15" s="236">
        <f t="shared" si="2"/>
        <v>1.0565241963141585</v>
      </c>
      <c r="I15" s="236">
        <f t="shared" si="2"/>
        <v>0.97028568826091122</v>
      </c>
      <c r="J15" s="236">
        <f t="shared" si="2"/>
        <v>0.91155953730660444</v>
      </c>
      <c r="K15" s="236">
        <f t="shared" si="2"/>
        <v>0.87608536490273381</v>
      </c>
      <c r="L15" s="236">
        <f t="shared" si="2"/>
        <v>0.6155688060796306</v>
      </c>
      <c r="M15" s="236">
        <f t="shared" si="2"/>
        <v>0.98613479329849485</v>
      </c>
      <c r="N15" s="236">
        <f t="shared" si="2"/>
        <v>1.016690277932081</v>
      </c>
      <c r="O15" s="236">
        <f t="shared" si="2"/>
        <v>0.87038415862354035</v>
      </c>
      <c r="P15" s="236">
        <f t="shared" si="2"/>
        <v>0.64775143237459865</v>
      </c>
      <c r="Q15" s="236">
        <f t="shared" si="2"/>
        <v>0.91886304338975422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20730.200304617047</v>
      </c>
      <c r="C19" s="75">
        <f t="shared" si="3"/>
        <v>21259.714904649878</v>
      </c>
      <c r="D19" s="75">
        <f t="shared" si="3"/>
        <v>21733.392973567254</v>
      </c>
      <c r="E19" s="75">
        <f t="shared" si="3"/>
        <v>22016.167164654686</v>
      </c>
      <c r="F19" s="75">
        <f t="shared" si="3"/>
        <v>22730.164172854911</v>
      </c>
      <c r="G19" s="75">
        <f t="shared" si="3"/>
        <v>23249.495418133953</v>
      </c>
      <c r="H19" s="75">
        <f t="shared" si="3"/>
        <v>23940.46992794377</v>
      </c>
      <c r="I19" s="75">
        <f t="shared" si="3"/>
        <v>24634.297484854058</v>
      </c>
      <c r="J19" s="75">
        <f t="shared" si="3"/>
        <v>24979.358995531453</v>
      </c>
      <c r="K19" s="75">
        <f t="shared" si="3"/>
        <v>23902.189602821163</v>
      </c>
      <c r="L19" s="75">
        <f t="shared" si="3"/>
        <v>23560.685597089632</v>
      </c>
      <c r="M19" s="75">
        <f t="shared" si="3"/>
        <v>23056.335787481868</v>
      </c>
      <c r="N19" s="75">
        <f t="shared" si="3"/>
        <v>21773.890355784279</v>
      </c>
      <c r="O19" s="75">
        <f t="shared" si="3"/>
        <v>20390.488221323973</v>
      </c>
      <c r="P19" s="75">
        <f t="shared" si="3"/>
        <v>20288.810308387521</v>
      </c>
      <c r="Q19" s="75">
        <f t="shared" si="3"/>
        <v>20958.829588235869</v>
      </c>
    </row>
    <row r="20" spans="1:17" ht="12" customHeight="1" x14ac:dyDescent="0.25">
      <c r="A20" s="69" t="s">
        <v>85</v>
      </c>
      <c r="B20" s="74">
        <f t="shared" ref="B20:Q20" si="4">B5*1000000/B6</f>
        <v>42087.559968093308</v>
      </c>
      <c r="C20" s="74">
        <f t="shared" si="4"/>
        <v>42180.630803273933</v>
      </c>
      <c r="D20" s="74">
        <f t="shared" si="4"/>
        <v>42535.837344988307</v>
      </c>
      <c r="E20" s="74">
        <f t="shared" si="4"/>
        <v>42001.356794531661</v>
      </c>
      <c r="F20" s="74">
        <f t="shared" si="4"/>
        <v>42317.127332207805</v>
      </c>
      <c r="G20" s="74">
        <f t="shared" si="4"/>
        <v>42529.019734835929</v>
      </c>
      <c r="H20" s="74">
        <f t="shared" si="4"/>
        <v>43660.474957214559</v>
      </c>
      <c r="I20" s="74">
        <f t="shared" si="4"/>
        <v>43869.793818985359</v>
      </c>
      <c r="J20" s="74">
        <f t="shared" si="4"/>
        <v>44242.346167429321</v>
      </c>
      <c r="K20" s="74">
        <f t="shared" si="4"/>
        <v>44899.321238920907</v>
      </c>
      <c r="L20" s="74">
        <f t="shared" si="4"/>
        <v>45513.663884797897</v>
      </c>
      <c r="M20" s="74">
        <f t="shared" si="4"/>
        <v>46104.713525756379</v>
      </c>
      <c r="N20" s="74">
        <f t="shared" si="4"/>
        <v>46365.290237202003</v>
      </c>
      <c r="O20" s="74">
        <f t="shared" si="4"/>
        <v>46066.483444801226</v>
      </c>
      <c r="P20" s="74">
        <f t="shared" si="4"/>
        <v>46200.725976544774</v>
      </c>
      <c r="Q20" s="74">
        <f t="shared" si="4"/>
        <v>46372.381463320191</v>
      </c>
    </row>
    <row r="21" spans="1:17" ht="12" customHeight="1" x14ac:dyDescent="0.25">
      <c r="A21" s="69" t="s">
        <v>84</v>
      </c>
      <c r="B21" s="74">
        <f t="shared" ref="B21:Q21" si="5">B5*1000000/B3</f>
        <v>14111.736740077022</v>
      </c>
      <c r="C21" s="74">
        <f t="shared" si="5"/>
        <v>14470.417062060804</v>
      </c>
      <c r="D21" s="74">
        <f t="shared" si="5"/>
        <v>14672.997655725985</v>
      </c>
      <c r="E21" s="74">
        <f t="shared" si="5"/>
        <v>14869.840882758306</v>
      </c>
      <c r="F21" s="74">
        <f t="shared" si="5"/>
        <v>15365.2056143273</v>
      </c>
      <c r="G21" s="74">
        <f t="shared" si="5"/>
        <v>15802.757027082052</v>
      </c>
      <c r="H21" s="74">
        <f t="shared" si="5"/>
        <v>16397.625467961534</v>
      </c>
      <c r="I21" s="74">
        <f t="shared" si="5"/>
        <v>16797.394653588988</v>
      </c>
      <c r="J21" s="74">
        <f t="shared" si="5"/>
        <v>17061.330119426832</v>
      </c>
      <c r="K21" s="74">
        <f t="shared" si="5"/>
        <v>16913.375372898568</v>
      </c>
      <c r="L21" s="74">
        <f t="shared" si="5"/>
        <v>16977.195595380519</v>
      </c>
      <c r="M21" s="74">
        <f t="shared" si="5"/>
        <v>17060.508032730577</v>
      </c>
      <c r="N21" s="74">
        <f t="shared" si="5"/>
        <v>16468.611844659183</v>
      </c>
      <c r="O21" s="74">
        <f t="shared" si="5"/>
        <v>15718.545261303003</v>
      </c>
      <c r="P21" s="74">
        <f t="shared" si="5"/>
        <v>15787.401921985038</v>
      </c>
      <c r="Q21" s="74">
        <f t="shared" si="5"/>
        <v>16246.057269146968</v>
      </c>
    </row>
    <row r="22" spans="1:17" ht="12" customHeight="1" x14ac:dyDescent="0.25">
      <c r="A22" s="67" t="s">
        <v>83</v>
      </c>
      <c r="B22" s="73">
        <v>0.96697491974659366</v>
      </c>
      <c r="C22" s="73">
        <v>0.96545680106990428</v>
      </c>
      <c r="D22" s="73">
        <v>0.95937714939007301</v>
      </c>
      <c r="E22" s="73">
        <v>0.9569165104927474</v>
      </c>
      <c r="F22" s="73">
        <v>0.96624630795088717</v>
      </c>
      <c r="G22" s="73">
        <v>0.97279053121495795</v>
      </c>
      <c r="H22" s="73">
        <v>0.98310513903201424</v>
      </c>
      <c r="I22" s="73">
        <v>0.97736190351607355</v>
      </c>
      <c r="J22" s="73">
        <v>0.98243624884118264</v>
      </c>
      <c r="K22" s="73">
        <v>0.99887757664599941</v>
      </c>
      <c r="L22" s="73">
        <v>0.98910129272277703</v>
      </c>
      <c r="M22" s="73">
        <v>0.97823695942289013</v>
      </c>
      <c r="N22" s="73">
        <v>0.94582840310878002</v>
      </c>
      <c r="O22" s="73">
        <v>0.89980303665369754</v>
      </c>
      <c r="P22" s="73">
        <v>0.88894286045156301</v>
      </c>
      <c r="Q22" s="73">
        <v>0.89681203471355031</v>
      </c>
    </row>
    <row r="23" spans="1:17" ht="12" customHeight="1" x14ac:dyDescent="0.25">
      <c r="A23" s="72" t="s">
        <v>82</v>
      </c>
      <c r="B23" s="71">
        <f t="shared" ref="B23:Q23" si="6">B6/B8</f>
        <v>9.1394382332356052</v>
      </c>
      <c r="C23" s="71">
        <f t="shared" si="6"/>
        <v>9.2607120990127161</v>
      </c>
      <c r="D23" s="71">
        <f t="shared" si="6"/>
        <v>9.2861575949370625</v>
      </c>
      <c r="E23" s="71">
        <f t="shared" si="6"/>
        <v>9.4819310314424925</v>
      </c>
      <c r="F23" s="71">
        <f t="shared" si="6"/>
        <v>9.6359976037617816</v>
      </c>
      <c r="G23" s="71">
        <f t="shared" si="6"/>
        <v>9.7791066781115692</v>
      </c>
      <c r="H23" s="71">
        <f t="shared" si="6"/>
        <v>9.8244608564876845</v>
      </c>
      <c r="I23" s="71">
        <f t="shared" si="6"/>
        <v>9.9480052098892493</v>
      </c>
      <c r="J23" s="71">
        <f t="shared" si="6"/>
        <v>10.014942016057091</v>
      </c>
      <c r="K23" s="71">
        <f t="shared" si="6"/>
        <v>9.7263401052108929</v>
      </c>
      <c r="L23" s="71">
        <f t="shared" si="6"/>
        <v>9.571549978337611</v>
      </c>
      <c r="M23" s="71">
        <f t="shared" si="6"/>
        <v>9.5143832741076224</v>
      </c>
      <c r="N23" s="71">
        <f t="shared" si="6"/>
        <v>9.1610167426502151</v>
      </c>
      <c r="O23" s="71">
        <f t="shared" si="6"/>
        <v>8.8365177384022164</v>
      </c>
      <c r="P23" s="71">
        <f t="shared" si="6"/>
        <v>8.8589880386192643</v>
      </c>
      <c r="Q23" s="71">
        <f t="shared" si="6"/>
        <v>9.0258391106193461</v>
      </c>
    </row>
    <row r="24" spans="1:17" ht="12" customHeight="1" x14ac:dyDescent="0.25">
      <c r="A24" s="69" t="s">
        <v>81</v>
      </c>
      <c r="B24" s="70">
        <f t="shared" ref="B24:Q24" si="7">B9*1000/B3</f>
        <v>16.508960537088321</v>
      </c>
      <c r="C24" s="70">
        <f t="shared" si="7"/>
        <v>16.670019546406092</v>
      </c>
      <c r="D24" s="70">
        <f t="shared" si="7"/>
        <v>16.716306502121721</v>
      </c>
      <c r="E24" s="70">
        <f t="shared" si="7"/>
        <v>16.801912671248594</v>
      </c>
      <c r="F24" s="70">
        <f t="shared" si="7"/>
        <v>16.956570835227875</v>
      </c>
      <c r="G24" s="70">
        <f t="shared" si="7"/>
        <v>17.098610528848052</v>
      </c>
      <c r="H24" s="70">
        <f t="shared" si="7"/>
        <v>17.202687255049288</v>
      </c>
      <c r="I24" s="70">
        <f t="shared" si="7"/>
        <v>17.320197602708099</v>
      </c>
      <c r="J24" s="70">
        <f t="shared" si="7"/>
        <v>17.327615855567135</v>
      </c>
      <c r="K24" s="70">
        <f t="shared" si="7"/>
        <v>17.428241694974933</v>
      </c>
      <c r="L24" s="70">
        <f t="shared" si="7"/>
        <v>17.536963443172407</v>
      </c>
      <c r="M24" s="70">
        <f t="shared" si="7"/>
        <v>17.501630195721518</v>
      </c>
      <c r="N24" s="70">
        <f t="shared" si="7"/>
        <v>17.4474855695949</v>
      </c>
      <c r="O24" s="70">
        <f t="shared" si="7"/>
        <v>17.376353739297343</v>
      </c>
      <c r="P24" s="70">
        <f t="shared" si="7"/>
        <v>17.357623506278635</v>
      </c>
      <c r="Q24" s="70">
        <f t="shared" si="7"/>
        <v>17.46680637920559</v>
      </c>
    </row>
    <row r="25" spans="1:17" ht="12" customHeight="1" x14ac:dyDescent="0.25">
      <c r="A25" s="69" t="s">
        <v>80</v>
      </c>
      <c r="B25" s="70">
        <f t="shared" ref="B25:Q25" si="8">B9*1000/B6</f>
        <v>49.237161903843621</v>
      </c>
      <c r="C25" s="70">
        <f t="shared" si="8"/>
        <v>48.592375531032275</v>
      </c>
      <c r="D25" s="70">
        <f t="shared" si="8"/>
        <v>48.459224970007625</v>
      </c>
      <c r="E25" s="70">
        <f t="shared" si="8"/>
        <v>47.458687318836269</v>
      </c>
      <c r="F25" s="70">
        <f t="shared" si="8"/>
        <v>46.699887080121854</v>
      </c>
      <c r="G25" s="70">
        <f t="shared" si="8"/>
        <v>46.01647316183066</v>
      </c>
      <c r="H25" s="70">
        <f t="shared" si="8"/>
        <v>45.804040198586357</v>
      </c>
      <c r="I25" s="70">
        <f t="shared" si="8"/>
        <v>45.235199470207135</v>
      </c>
      <c r="J25" s="70">
        <f t="shared" si="8"/>
        <v>44.932861246576259</v>
      </c>
      <c r="K25" s="70">
        <f t="shared" si="8"/>
        <v>46.266118101187118</v>
      </c>
      <c r="L25" s="70">
        <f t="shared" si="8"/>
        <v>47.014329029095876</v>
      </c>
      <c r="M25" s="70">
        <f t="shared" si="8"/>
        <v>47.296812314112564</v>
      </c>
      <c r="N25" s="70">
        <f t="shared" si="8"/>
        <v>49.121185196067906</v>
      </c>
      <c r="O25" s="70">
        <f t="shared" si="8"/>
        <v>50.925037817144371</v>
      </c>
      <c r="P25" s="70">
        <f t="shared" si="8"/>
        <v>50.795869464808042</v>
      </c>
      <c r="Q25" s="70">
        <f t="shared" si="8"/>
        <v>49.856860341167916</v>
      </c>
    </row>
    <row r="26" spans="1:17" ht="12" customHeight="1" x14ac:dyDescent="0.25">
      <c r="A26" s="69" t="s">
        <v>79</v>
      </c>
      <c r="B26" s="68">
        <v>450</v>
      </c>
      <c r="C26" s="68">
        <v>450</v>
      </c>
      <c r="D26" s="68">
        <v>450</v>
      </c>
      <c r="E26" s="68">
        <v>449.99999999999994</v>
      </c>
      <c r="F26" s="68">
        <v>449.99999999999994</v>
      </c>
      <c r="G26" s="68">
        <v>450.00000000000006</v>
      </c>
      <c r="H26" s="68">
        <v>450.00000000000006</v>
      </c>
      <c r="I26" s="68">
        <v>450</v>
      </c>
      <c r="J26" s="68">
        <v>449.99999999999994</v>
      </c>
      <c r="K26" s="68">
        <v>449.99999999999994</v>
      </c>
      <c r="L26" s="68">
        <v>450</v>
      </c>
      <c r="M26" s="68">
        <v>450.00000000000006</v>
      </c>
      <c r="N26" s="68">
        <v>449.99999999999994</v>
      </c>
      <c r="O26" s="68">
        <v>449.99999999999994</v>
      </c>
      <c r="P26" s="68">
        <v>450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450.00000000000006</v>
      </c>
      <c r="D27" s="65">
        <v>450.00000000000006</v>
      </c>
      <c r="E27" s="65">
        <v>449.99999999999994</v>
      </c>
      <c r="F27" s="65">
        <v>450.00000000000011</v>
      </c>
      <c r="G27" s="65">
        <v>450</v>
      </c>
      <c r="H27" s="65">
        <v>450</v>
      </c>
      <c r="I27" s="65">
        <v>449.99999999999994</v>
      </c>
      <c r="J27" s="65">
        <v>450</v>
      </c>
      <c r="K27" s="65">
        <v>450.00000000000006</v>
      </c>
      <c r="L27" s="65">
        <v>450</v>
      </c>
      <c r="M27" s="65">
        <v>450</v>
      </c>
      <c r="N27" s="65">
        <v>450</v>
      </c>
      <c r="O27" s="65">
        <v>450</v>
      </c>
      <c r="P27" s="65">
        <v>450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149.85905612107481</v>
      </c>
      <c r="C39" s="55">
        <f t="shared" ref="C39:Q39" si="10">SUM(C40:C41,C44:C45,C51:C52)</f>
        <v>167.76518641671063</v>
      </c>
      <c r="D39" s="55">
        <f t="shared" si="10"/>
        <v>177.97446058205756</v>
      </c>
      <c r="E39" s="55">
        <f t="shared" si="10"/>
        <v>186.76991674353647</v>
      </c>
      <c r="F39" s="55">
        <f t="shared" si="10"/>
        <v>193.4459155181392</v>
      </c>
      <c r="G39" s="55">
        <f t="shared" si="10"/>
        <v>204.62516548603952</v>
      </c>
      <c r="H39" s="55">
        <f t="shared" si="10"/>
        <v>220.07918999999993</v>
      </c>
      <c r="I39" s="55">
        <f t="shared" si="10"/>
        <v>229.71502454014097</v>
      </c>
      <c r="J39" s="55">
        <f t="shared" si="10"/>
        <v>251.16485524118411</v>
      </c>
      <c r="K39" s="55">
        <f t="shared" si="10"/>
        <v>252.13550953356688</v>
      </c>
      <c r="L39" s="55">
        <f t="shared" si="10"/>
        <v>266.92923877463619</v>
      </c>
      <c r="M39" s="55">
        <f t="shared" si="10"/>
        <v>259.31848787724726</v>
      </c>
      <c r="N39" s="55">
        <f t="shared" si="10"/>
        <v>238.32543153613614</v>
      </c>
      <c r="O39" s="55">
        <f t="shared" si="10"/>
        <v>208.32691089661611</v>
      </c>
      <c r="P39" s="55">
        <f t="shared" si="10"/>
        <v>211.98631820434275</v>
      </c>
      <c r="Q39" s="55">
        <f t="shared" si="10"/>
        <v>220.19441460020937</v>
      </c>
    </row>
    <row r="40" spans="1:17" ht="12" customHeight="1" x14ac:dyDescent="0.25">
      <c r="A40" s="54" t="s">
        <v>38</v>
      </c>
      <c r="B40" s="53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42.286436436441448</v>
      </c>
      <c r="C41" s="50">
        <f t="shared" ref="C41:Q41" si="11">SUM(C42:C43)</f>
        <v>42.567896416710653</v>
      </c>
      <c r="D41" s="50">
        <f t="shared" si="11"/>
        <v>41.778930582057562</v>
      </c>
      <c r="E41" s="50">
        <f t="shared" si="11"/>
        <v>43.669196743536496</v>
      </c>
      <c r="F41" s="50">
        <f t="shared" si="11"/>
        <v>40.486505518139204</v>
      </c>
      <c r="G41" s="50">
        <f t="shared" si="11"/>
        <v>38.60573619599618</v>
      </c>
      <c r="H41" s="50">
        <f t="shared" si="11"/>
        <v>40.215519999999998</v>
      </c>
      <c r="I41" s="50">
        <f t="shared" si="11"/>
        <v>41.301099999999991</v>
      </c>
      <c r="J41" s="50">
        <f t="shared" si="11"/>
        <v>51.638170000000002</v>
      </c>
      <c r="K41" s="50">
        <f t="shared" si="11"/>
        <v>41.196540000000006</v>
      </c>
      <c r="L41" s="50">
        <f t="shared" si="11"/>
        <v>45.355919178041091</v>
      </c>
      <c r="M41" s="50">
        <f t="shared" si="11"/>
        <v>44.404620162055366</v>
      </c>
      <c r="N41" s="50">
        <f t="shared" si="11"/>
        <v>41.145567108571285</v>
      </c>
      <c r="O41" s="50">
        <f t="shared" si="11"/>
        <v>39.849252305105722</v>
      </c>
      <c r="P41" s="50">
        <f t="shared" si="11"/>
        <v>38.877609893128792</v>
      </c>
      <c r="Q41" s="50">
        <f t="shared" si="11"/>
        <v>42.084080901102034</v>
      </c>
    </row>
    <row r="42" spans="1:17" ht="12" customHeight="1" x14ac:dyDescent="0.25">
      <c r="A42" s="52" t="s">
        <v>66</v>
      </c>
      <c r="B42" s="50">
        <v>16.231574523083339</v>
      </c>
      <c r="C42" s="50">
        <v>16.238485858286971</v>
      </c>
      <c r="D42" s="50">
        <v>16.536355962407722</v>
      </c>
      <c r="E42" s="50">
        <v>17.754490111791824</v>
      </c>
      <c r="F42" s="50">
        <v>17.161043339070552</v>
      </c>
      <c r="G42" s="50">
        <v>16.232815235033659</v>
      </c>
      <c r="H42" s="50">
        <v>14.718830000000001</v>
      </c>
      <c r="I42" s="50">
        <v>14.704139999999999</v>
      </c>
      <c r="J42" s="50">
        <v>15.832200000000002</v>
      </c>
      <c r="K42" s="50">
        <v>14.701079999999996</v>
      </c>
      <c r="L42" s="50">
        <v>14.693521043728868</v>
      </c>
      <c r="M42" s="50">
        <v>15.817913690468497</v>
      </c>
      <c r="N42" s="50">
        <v>15.819801645645825</v>
      </c>
      <c r="O42" s="50">
        <v>13.572031999949054</v>
      </c>
      <c r="P42" s="50">
        <v>12.426237362233888</v>
      </c>
      <c r="Q42" s="50">
        <v>13.564182878409385</v>
      </c>
    </row>
    <row r="43" spans="1:17" ht="12" customHeight="1" x14ac:dyDescent="0.25">
      <c r="A43" s="52" t="s">
        <v>65</v>
      </c>
      <c r="B43" s="50">
        <v>26.05486191335811</v>
      </c>
      <c r="C43" s="50">
        <v>26.329410558423678</v>
      </c>
      <c r="D43" s="50">
        <v>25.24257461964984</v>
      </c>
      <c r="E43" s="50">
        <v>25.914706631744671</v>
      </c>
      <c r="F43" s="50">
        <v>23.325462179068651</v>
      </c>
      <c r="G43" s="50">
        <v>22.372920960962521</v>
      </c>
      <c r="H43" s="50">
        <v>25.496689999999994</v>
      </c>
      <c r="I43" s="50">
        <v>26.596959999999992</v>
      </c>
      <c r="J43" s="50">
        <v>35.805970000000002</v>
      </c>
      <c r="K43" s="50">
        <v>26.495460000000008</v>
      </c>
      <c r="L43" s="50">
        <v>30.66239813431222</v>
      </c>
      <c r="M43" s="50">
        <v>28.586706471586865</v>
      </c>
      <c r="N43" s="50">
        <v>25.325765462925457</v>
      </c>
      <c r="O43" s="50">
        <v>26.277220305156664</v>
      </c>
      <c r="P43" s="50">
        <v>26.451372530894908</v>
      </c>
      <c r="Q43" s="50">
        <v>28.519898022692651</v>
      </c>
    </row>
    <row r="44" spans="1:17" ht="12" customHeight="1" x14ac:dyDescent="0.25">
      <c r="A44" s="51" t="s">
        <v>41</v>
      </c>
      <c r="B44" s="50">
        <v>0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</row>
    <row r="45" spans="1:17" ht="12" customHeight="1" x14ac:dyDescent="0.25">
      <c r="A45" s="51" t="s">
        <v>64</v>
      </c>
      <c r="B45" s="50">
        <f>SUM(B46:B50)</f>
        <v>0</v>
      </c>
      <c r="C45" s="50">
        <f t="shared" ref="C45:Q45" si="12">SUM(C46:C50)</f>
        <v>0</v>
      </c>
      <c r="D45" s="50">
        <f t="shared" si="12"/>
        <v>0</v>
      </c>
      <c r="E45" s="50">
        <f t="shared" si="12"/>
        <v>0</v>
      </c>
      <c r="F45" s="50">
        <f t="shared" si="12"/>
        <v>0</v>
      </c>
      <c r="G45" s="50">
        <f t="shared" si="12"/>
        <v>6.0905703640011488</v>
      </c>
      <c r="H45" s="50">
        <f t="shared" si="12"/>
        <v>10.014579999999997</v>
      </c>
      <c r="I45" s="50">
        <f t="shared" si="12"/>
        <v>13.32696</v>
      </c>
      <c r="J45" s="50">
        <f t="shared" si="12"/>
        <v>13.933790000000002</v>
      </c>
      <c r="K45" s="50">
        <f t="shared" si="12"/>
        <v>13.725549999999997</v>
      </c>
      <c r="L45" s="50">
        <f t="shared" si="12"/>
        <v>14.186425634695361</v>
      </c>
      <c r="M45" s="50">
        <f t="shared" si="12"/>
        <v>14.400134442772378</v>
      </c>
      <c r="N45" s="50">
        <f t="shared" si="12"/>
        <v>14.734423353020954</v>
      </c>
      <c r="O45" s="50">
        <f t="shared" si="12"/>
        <v>14.926397413546503</v>
      </c>
      <c r="P45" s="50">
        <f t="shared" si="12"/>
        <v>15.095192807977085</v>
      </c>
      <c r="Q45" s="50">
        <f t="shared" si="12"/>
        <v>15.968925994873221</v>
      </c>
    </row>
    <row r="46" spans="1:17" ht="12" customHeight="1" x14ac:dyDescent="0.25">
      <c r="A46" s="52" t="s">
        <v>34</v>
      </c>
      <c r="B46" s="50">
        <v>0</v>
      </c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3.6999999999999997</v>
      </c>
      <c r="I46" s="50">
        <v>5.4745699999999999</v>
      </c>
      <c r="J46" s="50">
        <v>5.5317299999999996</v>
      </c>
      <c r="K46" s="50">
        <v>4.7795800000000002</v>
      </c>
      <c r="L46" s="50">
        <v>4.7766673463969394</v>
      </c>
      <c r="M46" s="50">
        <v>4.7264893874627205</v>
      </c>
      <c r="N46" s="50">
        <v>4.798026951843644</v>
      </c>
      <c r="O46" s="50">
        <v>4.8004946688707335</v>
      </c>
      <c r="P46" s="50">
        <v>4.8009272909342133</v>
      </c>
      <c r="Q46" s="50">
        <v>5.5076494449348194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0.29752000000000001</v>
      </c>
      <c r="L47" s="50">
        <v>0.28659066615906248</v>
      </c>
      <c r="M47" s="50">
        <v>0.26257335083194233</v>
      </c>
      <c r="N47" s="50">
        <v>0.26256893262205588</v>
      </c>
      <c r="O47" s="50">
        <v>0.26255247405077081</v>
      </c>
      <c r="P47" s="50">
        <v>0.286622448350771</v>
      </c>
      <c r="Q47" s="50">
        <v>0.28675497313346682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6.0905703640011488</v>
      </c>
      <c r="H49" s="50">
        <v>6.3145799999999976</v>
      </c>
      <c r="I49" s="50">
        <v>7.8523899999999989</v>
      </c>
      <c r="J49" s="50">
        <v>8.4020600000000023</v>
      </c>
      <c r="K49" s="50">
        <v>8.6484499999999969</v>
      </c>
      <c r="L49" s="50">
        <v>9.1231676221393592</v>
      </c>
      <c r="M49" s="50">
        <v>9.411071704477715</v>
      </c>
      <c r="N49" s="50">
        <v>9.6738274685552543</v>
      </c>
      <c r="O49" s="50">
        <v>9.8633502706249985</v>
      </c>
      <c r="P49" s="50">
        <v>10.007643068692101</v>
      </c>
      <c r="Q49" s="50">
        <v>10.174521576804935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0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</row>
    <row r="52" spans="1:17" ht="12" customHeight="1" x14ac:dyDescent="0.25">
      <c r="A52" s="49" t="s">
        <v>30</v>
      </c>
      <c r="B52" s="48">
        <v>107.57261968463337</v>
      </c>
      <c r="C52" s="48">
        <v>125.19728999999998</v>
      </c>
      <c r="D52" s="48">
        <v>136.19552999999999</v>
      </c>
      <c r="E52" s="48">
        <v>143.10071999999997</v>
      </c>
      <c r="F52" s="48">
        <v>152.95940999999999</v>
      </c>
      <c r="G52" s="48">
        <v>159.92885892604218</v>
      </c>
      <c r="H52" s="48">
        <v>169.84908999999993</v>
      </c>
      <c r="I52" s="48">
        <v>175.08696454014097</v>
      </c>
      <c r="J52" s="48">
        <v>185.5928952411841</v>
      </c>
      <c r="K52" s="48">
        <v>197.21341953356688</v>
      </c>
      <c r="L52" s="48">
        <v>207.38689396189972</v>
      </c>
      <c r="M52" s="48">
        <v>200.5137332724195</v>
      </c>
      <c r="N52" s="48">
        <v>182.44544107454391</v>
      </c>
      <c r="O52" s="48">
        <v>153.55126117796388</v>
      </c>
      <c r="P52" s="48">
        <v>158.01351550323687</v>
      </c>
      <c r="Q52" s="48">
        <v>162.14140770423413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149.85905612107484</v>
      </c>
      <c r="C54" s="26">
        <f t="shared" ref="C54:Q54" si="14">SUM(C55,C60)</f>
        <v>167.76518641671061</v>
      </c>
      <c r="D54" s="26">
        <f t="shared" si="14"/>
        <v>177.97446058205753</v>
      </c>
      <c r="E54" s="26">
        <f t="shared" si="14"/>
        <v>186.76991674353644</v>
      </c>
      <c r="F54" s="26">
        <f t="shared" si="14"/>
        <v>193.4459155181392</v>
      </c>
      <c r="G54" s="26">
        <f t="shared" si="14"/>
        <v>204.62516548603952</v>
      </c>
      <c r="H54" s="26">
        <f t="shared" si="14"/>
        <v>220.07918999999993</v>
      </c>
      <c r="I54" s="26">
        <f t="shared" si="14"/>
        <v>229.71502454014092</v>
      </c>
      <c r="J54" s="26">
        <f t="shared" si="14"/>
        <v>251.16485524118411</v>
      </c>
      <c r="K54" s="26">
        <f t="shared" si="14"/>
        <v>252.1355095335669</v>
      </c>
      <c r="L54" s="26">
        <f t="shared" si="14"/>
        <v>266.92923877463619</v>
      </c>
      <c r="M54" s="26">
        <f t="shared" si="14"/>
        <v>259.31848787724721</v>
      </c>
      <c r="N54" s="26">
        <f t="shared" si="14"/>
        <v>238.32543153613614</v>
      </c>
      <c r="O54" s="26">
        <f t="shared" si="14"/>
        <v>208.32691089661608</v>
      </c>
      <c r="P54" s="26">
        <f t="shared" si="14"/>
        <v>211.98631820434275</v>
      </c>
      <c r="Q54" s="26">
        <f t="shared" si="14"/>
        <v>220.19441460020937</v>
      </c>
    </row>
    <row r="55" spans="1:17" ht="12" customHeight="1" x14ac:dyDescent="0.25">
      <c r="A55" s="25" t="s">
        <v>48</v>
      </c>
      <c r="B55" s="24">
        <f t="shared" ref="B55" si="15">SUM(B56:B59)</f>
        <v>88.395856643675629</v>
      </c>
      <c r="C55" s="24">
        <f t="shared" ref="C55:Q55" si="16">SUM(C56:C59)</f>
        <v>104.34985508061115</v>
      </c>
      <c r="D55" s="24">
        <f t="shared" si="16"/>
        <v>112.74765824618339</v>
      </c>
      <c r="E55" s="24">
        <f t="shared" si="16"/>
        <v>120.06066351098109</v>
      </c>
      <c r="F55" s="24">
        <f t="shared" si="16"/>
        <v>124.97511354613366</v>
      </c>
      <c r="G55" s="24">
        <f t="shared" si="16"/>
        <v>134.33889698955213</v>
      </c>
      <c r="H55" s="24">
        <f t="shared" si="16"/>
        <v>147.94982361177978</v>
      </c>
      <c r="I55" s="24">
        <f t="shared" si="16"/>
        <v>155.5269959807575</v>
      </c>
      <c r="J55" s="24">
        <f t="shared" si="16"/>
        <v>174.97074236812318</v>
      </c>
      <c r="K55" s="24">
        <f t="shared" si="16"/>
        <v>173.80078672525889</v>
      </c>
      <c r="L55" s="24">
        <f t="shared" si="16"/>
        <v>186.45415624164733</v>
      </c>
      <c r="M55" s="24">
        <f t="shared" si="16"/>
        <v>177.2888383253121</v>
      </c>
      <c r="N55" s="24">
        <f t="shared" si="16"/>
        <v>154.92713901768619</v>
      </c>
      <c r="O55" s="24">
        <f t="shared" si="16"/>
        <v>125.17854107013326</v>
      </c>
      <c r="P55" s="24">
        <f t="shared" si="16"/>
        <v>129.80599562292602</v>
      </c>
      <c r="Q55" s="24">
        <f t="shared" si="16"/>
        <v>139.04444113933795</v>
      </c>
    </row>
    <row r="56" spans="1:17" ht="12" customHeight="1" x14ac:dyDescent="0.25">
      <c r="A56" s="23" t="s">
        <v>44</v>
      </c>
      <c r="B56" s="22">
        <v>31.298514879521758</v>
      </c>
      <c r="C56" s="22">
        <v>45.39818249378186</v>
      </c>
      <c r="D56" s="22">
        <v>50.878515039127599</v>
      </c>
      <c r="E56" s="22">
        <v>55.433817946690013</v>
      </c>
      <c r="F56" s="22">
        <v>56.212205781698195</v>
      </c>
      <c r="G56" s="22">
        <v>67.747939234238771</v>
      </c>
      <c r="H56" s="22">
        <v>75.81738070712818</v>
      </c>
      <c r="I56" s="22">
        <v>81.840819910635631</v>
      </c>
      <c r="J56" s="22">
        <v>100.05042392835612</v>
      </c>
      <c r="K56" s="22">
        <v>96.789585583316736</v>
      </c>
      <c r="L56" s="22">
        <v>107.01345226006273</v>
      </c>
      <c r="M56" s="22">
        <v>96.642620468857217</v>
      </c>
      <c r="N56" s="22">
        <v>73.02658093829271</v>
      </c>
      <c r="O56" s="22">
        <v>43.441378442318523</v>
      </c>
      <c r="P56" s="22">
        <v>48.986322543113204</v>
      </c>
      <c r="Q56" s="22">
        <v>58.364086486463307</v>
      </c>
    </row>
    <row r="57" spans="1:17" ht="12" customHeight="1" x14ac:dyDescent="0.25">
      <c r="A57" s="23" t="s">
        <v>43</v>
      </c>
      <c r="B57" s="30">
        <v>14.124773840120458</v>
      </c>
      <c r="C57" s="30">
        <v>14.958655518160564</v>
      </c>
      <c r="D57" s="30">
        <v>17.099129826504019</v>
      </c>
      <c r="E57" s="30">
        <v>19.072490151264333</v>
      </c>
      <c r="F57" s="30">
        <v>22.085638856685847</v>
      </c>
      <c r="G57" s="30">
        <v>22.928690123106087</v>
      </c>
      <c r="H57" s="30">
        <v>24.572022990841013</v>
      </c>
      <c r="I57" s="30">
        <v>25.232205002334112</v>
      </c>
      <c r="J57" s="30">
        <v>25.654866045383923</v>
      </c>
      <c r="K57" s="30">
        <v>26.727915268856677</v>
      </c>
      <c r="L57" s="30">
        <v>27.360765312623837</v>
      </c>
      <c r="M57" s="30">
        <v>27.215920452058871</v>
      </c>
      <c r="N57" s="30">
        <v>27.049209919415226</v>
      </c>
      <c r="O57" s="30">
        <v>25.995944455749832</v>
      </c>
      <c r="P57" s="30">
        <v>25.699076878613386</v>
      </c>
      <c r="Q57" s="30">
        <v>25.393346998524688</v>
      </c>
    </row>
    <row r="58" spans="1:17" ht="12" customHeight="1" x14ac:dyDescent="0.25">
      <c r="A58" s="23" t="s">
        <v>47</v>
      </c>
      <c r="B58" s="22">
        <v>19.164810609712976</v>
      </c>
      <c r="C58" s="22">
        <v>19.738827892790379</v>
      </c>
      <c r="D58" s="22">
        <v>20.193364841151535</v>
      </c>
      <c r="E58" s="22">
        <v>20.721312933079087</v>
      </c>
      <c r="F58" s="22">
        <v>21.308832798649036</v>
      </c>
      <c r="G58" s="22">
        <v>17.60005275590386</v>
      </c>
      <c r="H58" s="22">
        <v>19.434667715779149</v>
      </c>
      <c r="I58" s="22">
        <v>19.155460665130917</v>
      </c>
      <c r="J58" s="22">
        <v>19.475833574809162</v>
      </c>
      <c r="K58" s="22">
        <v>20.270000284185482</v>
      </c>
      <c r="L58" s="22">
        <v>21.273619177155492</v>
      </c>
      <c r="M58" s="22">
        <v>21.802891242643437</v>
      </c>
      <c r="N58" s="22">
        <v>22.470997415060197</v>
      </c>
      <c r="O58" s="22">
        <v>22.703431111657629</v>
      </c>
      <c r="P58" s="22">
        <v>22.399237862484913</v>
      </c>
      <c r="Q58" s="22">
        <v>22.414516013744269</v>
      </c>
    </row>
    <row r="59" spans="1:17" ht="12" customHeight="1" x14ac:dyDescent="0.25">
      <c r="A59" s="21" t="s">
        <v>46</v>
      </c>
      <c r="B59" s="20">
        <v>23.807757314320444</v>
      </c>
      <c r="C59" s="20">
        <v>24.254189175878359</v>
      </c>
      <c r="D59" s="20">
        <v>24.576648539400242</v>
      </c>
      <c r="E59" s="20">
        <v>24.83304247994765</v>
      </c>
      <c r="F59" s="20">
        <v>25.368436109100571</v>
      </c>
      <c r="G59" s="20">
        <v>26.062214876303408</v>
      </c>
      <c r="H59" s="20">
        <v>28.125752198031464</v>
      </c>
      <c r="I59" s="20">
        <v>29.298510402656852</v>
      </c>
      <c r="J59" s="20">
        <v>29.789618819573985</v>
      </c>
      <c r="K59" s="20">
        <v>30.013285588900004</v>
      </c>
      <c r="L59" s="20">
        <v>30.806319491805265</v>
      </c>
      <c r="M59" s="20">
        <v>31.627406161752585</v>
      </c>
      <c r="N59" s="20">
        <v>32.380350744918054</v>
      </c>
      <c r="O59" s="20">
        <v>33.03778706040729</v>
      </c>
      <c r="P59" s="20">
        <v>32.721358338714516</v>
      </c>
      <c r="Q59" s="20">
        <v>32.872491640605702</v>
      </c>
    </row>
    <row r="60" spans="1:17" ht="12" customHeight="1" x14ac:dyDescent="0.25">
      <c r="A60" s="19" t="s">
        <v>45</v>
      </c>
      <c r="B60" s="18">
        <v>61.463199477399208</v>
      </c>
      <c r="C60" s="18">
        <v>63.415331336099463</v>
      </c>
      <c r="D60" s="18">
        <v>65.22680233587414</v>
      </c>
      <c r="E60" s="18">
        <v>66.709253232555369</v>
      </c>
      <c r="F60" s="18">
        <v>68.47080197200556</v>
      </c>
      <c r="G60" s="18">
        <v>70.286268496487409</v>
      </c>
      <c r="H60" s="18">
        <v>72.129366388220163</v>
      </c>
      <c r="I60" s="18">
        <v>74.188028559383426</v>
      </c>
      <c r="J60" s="18">
        <v>76.194112873060917</v>
      </c>
      <c r="K60" s="18">
        <v>78.334722808308015</v>
      </c>
      <c r="L60" s="18">
        <v>80.475082532988878</v>
      </c>
      <c r="M60" s="18">
        <v>82.029649551935094</v>
      </c>
      <c r="N60" s="18">
        <v>83.398292518449935</v>
      </c>
      <c r="O60" s="18">
        <v>83.148369826482821</v>
      </c>
      <c r="P60" s="18">
        <v>82.180322581416732</v>
      </c>
      <c r="Q60" s="18">
        <v>81.149973460871436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0.58985995862844898</v>
      </c>
      <c r="C63" s="41">
        <f t="shared" ref="C63:Q63" si="20">IF(C55=0,0,C55/C$54)</f>
        <v>0.62199945834660464</v>
      </c>
      <c r="D63" s="41">
        <f t="shared" si="20"/>
        <v>0.63350470554846583</v>
      </c>
      <c r="E63" s="41">
        <f t="shared" si="20"/>
        <v>0.64282656224472523</v>
      </c>
      <c r="F63" s="41">
        <f t="shared" si="20"/>
        <v>0.64604679406846865</v>
      </c>
      <c r="G63" s="41">
        <f t="shared" si="20"/>
        <v>0.65651209943049427</v>
      </c>
      <c r="H63" s="41">
        <f t="shared" si="20"/>
        <v>0.67225721619467893</v>
      </c>
      <c r="I63" s="41">
        <f t="shared" si="20"/>
        <v>0.67704320295157872</v>
      </c>
      <c r="J63" s="41">
        <f t="shared" si="20"/>
        <v>0.69663704422382422</v>
      </c>
      <c r="K63" s="41">
        <f t="shared" si="20"/>
        <v>0.68931499195324852</v>
      </c>
      <c r="L63" s="41">
        <f t="shared" si="20"/>
        <v>0.69851529602969942</v>
      </c>
      <c r="M63" s="41">
        <f t="shared" si="20"/>
        <v>0.68367218927034146</v>
      </c>
      <c r="N63" s="41">
        <f t="shared" si="20"/>
        <v>0.65006549246170287</v>
      </c>
      <c r="O63" s="41">
        <f t="shared" si="20"/>
        <v>0.60087552074467288</v>
      </c>
      <c r="P63" s="41">
        <f t="shared" si="20"/>
        <v>0.61233195011104646</v>
      </c>
      <c r="Q63" s="41">
        <f t="shared" si="20"/>
        <v>0.63146216216151807</v>
      </c>
    </row>
    <row r="64" spans="1:17" ht="12" customHeight="1" x14ac:dyDescent="0.25">
      <c r="A64" s="23" t="s">
        <v>44</v>
      </c>
      <c r="B64" s="45">
        <f t="shared" ref="B64" si="21">IF(B56=0,0,B56/B$54)</f>
        <v>0.20885300955208813</v>
      </c>
      <c r="C64" s="45">
        <f t="shared" ref="C64:Q64" si="22">IF(C56=0,0,C56/C$54)</f>
        <v>0.27060550203197509</v>
      </c>
      <c r="D64" s="45">
        <f t="shared" si="22"/>
        <v>0.28587537151528197</v>
      </c>
      <c r="E64" s="45">
        <f t="shared" si="22"/>
        <v>0.29680271273456255</v>
      </c>
      <c r="F64" s="45">
        <f t="shared" si="22"/>
        <v>0.29058357542021734</v>
      </c>
      <c r="G64" s="45">
        <f t="shared" si="22"/>
        <v>0.33108312495835635</v>
      </c>
      <c r="H64" s="45">
        <f t="shared" si="22"/>
        <v>0.34450045325561313</v>
      </c>
      <c r="I64" s="45">
        <f t="shared" si="22"/>
        <v>0.35627108011097719</v>
      </c>
      <c r="J64" s="45">
        <f t="shared" si="22"/>
        <v>0.39834563570719911</v>
      </c>
      <c r="K64" s="45">
        <f t="shared" si="22"/>
        <v>0.38387923130054435</v>
      </c>
      <c r="L64" s="45">
        <f t="shared" si="22"/>
        <v>0.40090569602385284</v>
      </c>
      <c r="M64" s="45">
        <f t="shared" si="22"/>
        <v>0.37267925345378627</v>
      </c>
      <c r="N64" s="45">
        <f t="shared" si="22"/>
        <v>0.30641539372276366</v>
      </c>
      <c r="O64" s="45">
        <f t="shared" si="22"/>
        <v>0.20852504486987117</v>
      </c>
      <c r="P64" s="45">
        <f t="shared" si="22"/>
        <v>0.23108247248246075</v>
      </c>
      <c r="Q64" s="45">
        <f t="shared" si="22"/>
        <v>0.26505707055481237</v>
      </c>
    </row>
    <row r="65" spans="1:17" ht="12" customHeight="1" x14ac:dyDescent="0.25">
      <c r="A65" s="23" t="s">
        <v>43</v>
      </c>
      <c r="B65" s="44">
        <f t="shared" ref="B65" si="23">IF(B57=0,0,B57/B$54)</f>
        <v>9.4253722168840454E-2</v>
      </c>
      <c r="C65" s="44">
        <f t="shared" ref="C65:Q65" si="24">IF(C57=0,0,C57/C$54)</f>
        <v>8.91642410303463E-2</v>
      </c>
      <c r="D65" s="44">
        <f t="shared" si="24"/>
        <v>9.6076312132550246E-2</v>
      </c>
      <c r="E65" s="44">
        <f t="shared" si="24"/>
        <v>0.10211757055850577</v>
      </c>
      <c r="F65" s="44">
        <f t="shared" si="24"/>
        <v>0.1141695796343392</v>
      </c>
      <c r="G65" s="44">
        <f t="shared" si="24"/>
        <v>0.11205215188779108</v>
      </c>
      <c r="H65" s="44">
        <f t="shared" si="24"/>
        <v>0.1116508243729951</v>
      </c>
      <c r="I65" s="44">
        <f t="shared" si="24"/>
        <v>0.1098413351623197</v>
      </c>
      <c r="J65" s="44">
        <f t="shared" si="24"/>
        <v>0.10214353445568061</v>
      </c>
      <c r="K65" s="44">
        <f t="shared" si="24"/>
        <v>0.10600615247848848</v>
      </c>
      <c r="L65" s="44">
        <f t="shared" si="24"/>
        <v>0.10250194185629873</v>
      </c>
      <c r="M65" s="44">
        <f t="shared" si="24"/>
        <v>0.10495171661243832</v>
      </c>
      <c r="N65" s="44">
        <f t="shared" si="24"/>
        <v>0.11349695139569646</v>
      </c>
      <c r="O65" s="44">
        <f t="shared" si="24"/>
        <v>0.12478438020256792</v>
      </c>
      <c r="P65" s="44">
        <f t="shared" si="24"/>
        <v>0.12122988453359022</v>
      </c>
      <c r="Q65" s="44">
        <f t="shared" si="24"/>
        <v>0.11532239382470033</v>
      </c>
    </row>
    <row r="66" spans="1:17" ht="12" customHeight="1" x14ac:dyDescent="0.25">
      <c r="A66" s="23" t="s">
        <v>47</v>
      </c>
      <c r="B66" s="44">
        <f t="shared" ref="B66" si="25">IF(B58=0,0,B58/B$54)</f>
        <v>0.1278855686521157</v>
      </c>
      <c r="C66" s="44">
        <f t="shared" ref="C66:Q66" si="26">IF(C58=0,0,C58/C$54)</f>
        <v>0.11765747300969381</v>
      </c>
      <c r="D66" s="44">
        <f t="shared" si="26"/>
        <v>0.11346214942924977</v>
      </c>
      <c r="E66" s="44">
        <f t="shared" si="26"/>
        <v>0.11094566670248404</v>
      </c>
      <c r="F66" s="44">
        <f t="shared" si="26"/>
        <v>0.11015395564994977</v>
      </c>
      <c r="G66" s="44">
        <f t="shared" si="26"/>
        <v>8.6011183981691719E-2</v>
      </c>
      <c r="H66" s="44">
        <f t="shared" si="26"/>
        <v>8.8307611981756004E-2</v>
      </c>
      <c r="I66" s="44">
        <f t="shared" si="26"/>
        <v>8.3387931213805513E-2</v>
      </c>
      <c r="J66" s="44">
        <f t="shared" si="26"/>
        <v>7.7542033323520748E-2</v>
      </c>
      <c r="K66" s="44">
        <f t="shared" si="26"/>
        <v>8.039327868448029E-2</v>
      </c>
      <c r="L66" s="44">
        <f t="shared" si="26"/>
        <v>7.9697598040641943E-2</v>
      </c>
      <c r="M66" s="44">
        <f t="shared" si="26"/>
        <v>8.4077658408081582E-2</v>
      </c>
      <c r="N66" s="44">
        <f t="shared" si="26"/>
        <v>9.4287031267382929E-2</v>
      </c>
      <c r="O66" s="44">
        <f t="shared" si="26"/>
        <v>0.10897982893301957</v>
      </c>
      <c r="P66" s="44">
        <f t="shared" si="26"/>
        <v>0.10566360155797093</v>
      </c>
      <c r="Q66" s="44">
        <f t="shared" si="26"/>
        <v>0.10179420787961692</v>
      </c>
    </row>
    <row r="67" spans="1:17" ht="12" customHeight="1" x14ac:dyDescent="0.25">
      <c r="A67" s="23" t="s">
        <v>46</v>
      </c>
      <c r="B67" s="43">
        <f t="shared" ref="B67" si="27">IF(B59=0,0,B59/B$54)</f>
        <v>0.15886765825540478</v>
      </c>
      <c r="C67" s="43">
        <f t="shared" ref="C67:Q67" si="28">IF(C59=0,0,C59/C$54)</f>
        <v>0.14457224227458951</v>
      </c>
      <c r="D67" s="43">
        <f t="shared" si="28"/>
        <v>0.13809087247138388</v>
      </c>
      <c r="E67" s="43">
        <f t="shared" si="28"/>
        <v>0.13296061224917288</v>
      </c>
      <c r="F67" s="43">
        <f t="shared" si="28"/>
        <v>0.13113968336396228</v>
      </c>
      <c r="G67" s="43">
        <f t="shared" si="28"/>
        <v>0.12736563860265512</v>
      </c>
      <c r="H67" s="43">
        <f t="shared" si="28"/>
        <v>0.12779832658431484</v>
      </c>
      <c r="I67" s="43">
        <f t="shared" si="28"/>
        <v>0.12754285646447633</v>
      </c>
      <c r="J67" s="43">
        <f t="shared" si="28"/>
        <v>0.11860584073742379</v>
      </c>
      <c r="K67" s="43">
        <f t="shared" si="28"/>
        <v>0.11903632948973546</v>
      </c>
      <c r="L67" s="43">
        <f t="shared" si="28"/>
        <v>0.11541006010890592</v>
      </c>
      <c r="M67" s="43">
        <f t="shared" si="28"/>
        <v>0.12196356079603531</v>
      </c>
      <c r="N67" s="43">
        <f t="shared" si="28"/>
        <v>0.13586611607585983</v>
      </c>
      <c r="O67" s="43">
        <f t="shared" si="28"/>
        <v>0.1585862667392143</v>
      </c>
      <c r="P67" s="43">
        <f t="shared" si="28"/>
        <v>0.15435599153702451</v>
      </c>
      <c r="Q67" s="43">
        <f t="shared" si="28"/>
        <v>0.14928848990238849</v>
      </c>
    </row>
    <row r="68" spans="1:17" ht="12" customHeight="1" x14ac:dyDescent="0.25">
      <c r="A68" s="42" t="s">
        <v>45</v>
      </c>
      <c r="B68" s="41">
        <f t="shared" ref="B68" si="29">IF(B60=0,0,B60/B$54)</f>
        <v>0.41014004137155091</v>
      </c>
      <c r="C68" s="41">
        <f t="shared" ref="C68:Q68" si="30">IF(C60=0,0,C60/C$54)</f>
        <v>0.37800054165339542</v>
      </c>
      <c r="D68" s="41">
        <f t="shared" si="30"/>
        <v>0.36649529445153417</v>
      </c>
      <c r="E68" s="41">
        <f t="shared" si="30"/>
        <v>0.35717343775527477</v>
      </c>
      <c r="F68" s="41">
        <f t="shared" si="30"/>
        <v>0.35395320593153146</v>
      </c>
      <c r="G68" s="41">
        <f t="shared" si="30"/>
        <v>0.34348790056950579</v>
      </c>
      <c r="H68" s="41">
        <f t="shared" si="30"/>
        <v>0.32774278380532113</v>
      </c>
      <c r="I68" s="41">
        <f t="shared" si="30"/>
        <v>0.3229567970484214</v>
      </c>
      <c r="J68" s="41">
        <f t="shared" si="30"/>
        <v>0.30336295577617572</v>
      </c>
      <c r="K68" s="41">
        <f t="shared" si="30"/>
        <v>0.31068500804675148</v>
      </c>
      <c r="L68" s="41">
        <f t="shared" si="30"/>
        <v>0.30148470397030058</v>
      </c>
      <c r="M68" s="41">
        <f t="shared" si="30"/>
        <v>0.31632781072965849</v>
      </c>
      <c r="N68" s="41">
        <f t="shared" si="30"/>
        <v>0.34993450753829708</v>
      </c>
      <c r="O68" s="41">
        <f t="shared" si="30"/>
        <v>0.39912447925532707</v>
      </c>
      <c r="P68" s="41">
        <f t="shared" si="30"/>
        <v>0.38766804988895359</v>
      </c>
      <c r="Q68" s="41">
        <f t="shared" si="30"/>
        <v>0.36853783783848199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123.71481620196398</v>
      </c>
      <c r="C72" s="55">
        <f t="shared" ref="C72:Q72" si="31">SUM(C73:C74,C77:C78,C84:C85)</f>
        <v>124.58483993459345</v>
      </c>
      <c r="D72" s="55">
        <f t="shared" si="31"/>
        <v>121.99995401589538</v>
      </c>
      <c r="E72" s="55">
        <f t="shared" si="31"/>
        <v>127.30334204604092</v>
      </c>
      <c r="F72" s="55">
        <f t="shared" si="31"/>
        <v>117.70261167805657</v>
      </c>
      <c r="G72" s="55">
        <f t="shared" si="31"/>
        <v>112.42715538765711</v>
      </c>
      <c r="H72" s="55">
        <f t="shared" si="31"/>
        <v>118.24908566065201</v>
      </c>
      <c r="I72" s="55">
        <f t="shared" si="31"/>
        <v>121.62387853497596</v>
      </c>
      <c r="J72" s="55">
        <f t="shared" si="31"/>
        <v>153.17443609700405</v>
      </c>
      <c r="K72" s="55">
        <f t="shared" si="31"/>
        <v>121.30074830293205</v>
      </c>
      <c r="L72" s="55">
        <f t="shared" si="31"/>
        <v>134.20997772618728</v>
      </c>
      <c r="M72" s="55">
        <f t="shared" si="31"/>
        <v>130.74078401944831</v>
      </c>
      <c r="N72" s="55">
        <f t="shared" si="31"/>
        <v>120.89300430783187</v>
      </c>
      <c r="O72" s="55">
        <f t="shared" si="31"/>
        <v>117.90643917116532</v>
      </c>
      <c r="P72" s="55">
        <f t="shared" si="31"/>
        <v>115.15582711352147</v>
      </c>
      <c r="Q72" s="55">
        <f t="shared" si="31"/>
        <v>124.71138325119296</v>
      </c>
    </row>
    <row r="73" spans="1:17" ht="12" customHeight="1" x14ac:dyDescent="0.25">
      <c r="A73" s="54" t="s">
        <v>38</v>
      </c>
      <c r="B73" s="53">
        <v>0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123.71481620196398</v>
      </c>
      <c r="C74" s="50">
        <f t="shared" ref="C74:Q74" si="32">SUM(C75:C76)</f>
        <v>124.58483993459345</v>
      </c>
      <c r="D74" s="50">
        <f t="shared" si="32"/>
        <v>121.99995401589538</v>
      </c>
      <c r="E74" s="50">
        <f t="shared" si="32"/>
        <v>127.30334204604092</v>
      </c>
      <c r="F74" s="50">
        <f t="shared" si="32"/>
        <v>117.70261167805657</v>
      </c>
      <c r="G74" s="50">
        <f t="shared" si="32"/>
        <v>112.42715538765711</v>
      </c>
      <c r="H74" s="50">
        <f t="shared" si="32"/>
        <v>118.24908566065201</v>
      </c>
      <c r="I74" s="50">
        <f t="shared" si="32"/>
        <v>121.62387853497596</v>
      </c>
      <c r="J74" s="50">
        <f t="shared" si="32"/>
        <v>153.17443609700405</v>
      </c>
      <c r="K74" s="50">
        <f t="shared" si="32"/>
        <v>121.30074830293205</v>
      </c>
      <c r="L74" s="50">
        <f t="shared" si="32"/>
        <v>134.20997772618728</v>
      </c>
      <c r="M74" s="50">
        <f t="shared" si="32"/>
        <v>130.74078401944831</v>
      </c>
      <c r="N74" s="50">
        <f t="shared" si="32"/>
        <v>120.89300430783187</v>
      </c>
      <c r="O74" s="50">
        <f t="shared" si="32"/>
        <v>117.90643917116532</v>
      </c>
      <c r="P74" s="50">
        <f t="shared" si="32"/>
        <v>115.15582711352147</v>
      </c>
      <c r="Q74" s="50">
        <f t="shared" si="32"/>
        <v>124.71138325119296</v>
      </c>
    </row>
    <row r="75" spans="1:17" ht="12" customHeight="1" x14ac:dyDescent="0.25">
      <c r="A75" s="52" t="s">
        <v>66</v>
      </c>
      <c r="B75" s="50">
        <v>42.881722770557815</v>
      </c>
      <c r="C75" s="50">
        <v>42.899981625221301</v>
      </c>
      <c r="D75" s="50">
        <v>43.686915955490868</v>
      </c>
      <c r="E75" s="50">
        <v>46.905068995231574</v>
      </c>
      <c r="F75" s="50">
        <v>45.337259295025014</v>
      </c>
      <c r="G75" s="50">
        <v>42.88500057123057</v>
      </c>
      <c r="H75" s="50">
        <v>38.885247187164019</v>
      </c>
      <c r="I75" s="50">
        <v>38.846438105112</v>
      </c>
      <c r="J75" s="50">
        <v>41.82662687976002</v>
      </c>
      <c r="K75" s="50">
        <v>38.838353980464007</v>
      </c>
      <c r="L75" s="50">
        <v>38.818384194612825</v>
      </c>
      <c r="M75" s="50">
        <v>41.78888429576898</v>
      </c>
      <c r="N75" s="50">
        <v>41.793872029423653</v>
      </c>
      <c r="O75" s="50">
        <v>35.855555037331023</v>
      </c>
      <c r="P75" s="50">
        <v>32.828513641154736</v>
      </c>
      <c r="Q75" s="50">
        <v>35.83481867232971</v>
      </c>
    </row>
    <row r="76" spans="1:17" ht="12" customHeight="1" x14ac:dyDescent="0.25">
      <c r="A76" s="52" t="s">
        <v>65</v>
      </c>
      <c r="B76" s="50">
        <v>80.833093431406169</v>
      </c>
      <c r="C76" s="50">
        <v>81.684858309372146</v>
      </c>
      <c r="D76" s="50">
        <v>78.313038060404523</v>
      </c>
      <c r="E76" s="50">
        <v>80.398273050809351</v>
      </c>
      <c r="F76" s="50">
        <v>72.365352383031549</v>
      </c>
      <c r="G76" s="50">
        <v>69.542154816426532</v>
      </c>
      <c r="H76" s="50">
        <v>79.363838473487988</v>
      </c>
      <c r="I76" s="50">
        <v>82.777440429863958</v>
      </c>
      <c r="J76" s="50">
        <v>111.34780921724403</v>
      </c>
      <c r="K76" s="50">
        <v>82.462394322468043</v>
      </c>
      <c r="L76" s="50">
        <v>95.391593531574443</v>
      </c>
      <c r="M76" s="50">
        <v>88.951899723679347</v>
      </c>
      <c r="N76" s="50">
        <v>79.09913227840822</v>
      </c>
      <c r="O76" s="50">
        <v>82.050884133834302</v>
      </c>
      <c r="P76" s="50">
        <v>82.327313472366725</v>
      </c>
      <c r="Q76" s="50">
        <v>88.876564578863253</v>
      </c>
    </row>
    <row r="77" spans="1:17" ht="12" customHeight="1" x14ac:dyDescent="0.25">
      <c r="A77" s="51" t="s">
        <v>41</v>
      </c>
      <c r="B77" s="50">
        <v>0</v>
      </c>
      <c r="C77" s="50">
        <v>0</v>
      </c>
      <c r="D77" s="50">
        <v>0</v>
      </c>
      <c r="E77" s="50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123.71481620196397</v>
      </c>
      <c r="C87" s="26">
        <f t="shared" si="34"/>
        <v>124.58483993459346</v>
      </c>
      <c r="D87" s="26">
        <f t="shared" si="34"/>
        <v>121.99995401589538</v>
      </c>
      <c r="E87" s="26">
        <f t="shared" si="34"/>
        <v>127.30334204604094</v>
      </c>
      <c r="F87" s="26">
        <f t="shared" si="34"/>
        <v>117.70261167805654</v>
      </c>
      <c r="G87" s="26">
        <f t="shared" si="34"/>
        <v>112.42715538765709</v>
      </c>
      <c r="H87" s="26">
        <f t="shared" si="34"/>
        <v>118.249085660652</v>
      </c>
      <c r="I87" s="26">
        <f t="shared" si="34"/>
        <v>121.62387853497599</v>
      </c>
      <c r="J87" s="26">
        <f t="shared" si="34"/>
        <v>153.17443609700405</v>
      </c>
      <c r="K87" s="26">
        <f t="shared" si="34"/>
        <v>121.30074830293204</v>
      </c>
      <c r="L87" s="26">
        <f t="shared" si="34"/>
        <v>134.20997772618728</v>
      </c>
      <c r="M87" s="26">
        <f t="shared" si="34"/>
        <v>130.74078401944834</v>
      </c>
      <c r="N87" s="26">
        <f t="shared" si="34"/>
        <v>120.89300430783189</v>
      </c>
      <c r="O87" s="26">
        <f t="shared" si="34"/>
        <v>117.90643917116527</v>
      </c>
      <c r="P87" s="26">
        <f t="shared" si="34"/>
        <v>115.15582711352147</v>
      </c>
      <c r="Q87" s="26">
        <f t="shared" si="34"/>
        <v>124.71138325119298</v>
      </c>
    </row>
    <row r="88" spans="1:17" ht="12" customHeight="1" x14ac:dyDescent="0.25">
      <c r="A88" s="25" t="s">
        <v>48</v>
      </c>
      <c r="B88" s="24">
        <f t="shared" ref="B88:Q88" si="35">SUM(B89:B92)</f>
        <v>123.71481620196397</v>
      </c>
      <c r="C88" s="24">
        <f t="shared" si="35"/>
        <v>124.58483993459346</v>
      </c>
      <c r="D88" s="24">
        <f t="shared" si="35"/>
        <v>121.99995401589538</v>
      </c>
      <c r="E88" s="24">
        <f t="shared" si="35"/>
        <v>127.30334204604094</v>
      </c>
      <c r="F88" s="24">
        <f t="shared" si="35"/>
        <v>117.70261167805654</v>
      </c>
      <c r="G88" s="24">
        <f t="shared" si="35"/>
        <v>112.42715538765709</v>
      </c>
      <c r="H88" s="24">
        <f t="shared" si="35"/>
        <v>118.249085660652</v>
      </c>
      <c r="I88" s="24">
        <f t="shared" si="35"/>
        <v>121.62387853497599</v>
      </c>
      <c r="J88" s="24">
        <f t="shared" si="35"/>
        <v>153.17443609700405</v>
      </c>
      <c r="K88" s="24">
        <f t="shared" si="35"/>
        <v>121.30074830293204</v>
      </c>
      <c r="L88" s="24">
        <f t="shared" si="35"/>
        <v>134.20997772618728</v>
      </c>
      <c r="M88" s="24">
        <f t="shared" si="35"/>
        <v>130.74078401944834</v>
      </c>
      <c r="N88" s="24">
        <f t="shared" si="35"/>
        <v>120.89300430783189</v>
      </c>
      <c r="O88" s="24">
        <f t="shared" si="35"/>
        <v>117.90643917116527</v>
      </c>
      <c r="P88" s="24">
        <f t="shared" si="35"/>
        <v>115.15582711352147</v>
      </c>
      <c r="Q88" s="24">
        <f t="shared" si="35"/>
        <v>124.71138325119298</v>
      </c>
    </row>
    <row r="89" spans="1:17" ht="12" customHeight="1" x14ac:dyDescent="0.25">
      <c r="A89" s="23" t="s">
        <v>44</v>
      </c>
      <c r="B89" s="22">
        <v>77.730674631406174</v>
      </c>
      <c r="C89" s="22">
        <v>78.427318569372147</v>
      </c>
      <c r="D89" s="22">
        <v>74.900377380404507</v>
      </c>
      <c r="E89" s="22">
        <v>76.675370490809357</v>
      </c>
      <c r="F89" s="22">
        <v>68.549377259031544</v>
      </c>
      <c r="G89" s="22">
        <v>67.335248976736878</v>
      </c>
      <c r="H89" s="22">
        <v>76.898132788875145</v>
      </c>
      <c r="I89" s="22">
        <v>80.424781340271636</v>
      </c>
      <c r="J89" s="22">
        <v>108.4803088050994</v>
      </c>
      <c r="K89" s="22">
        <v>79.030558559277296</v>
      </c>
      <c r="L89" s="22">
        <v>91.773237250430711</v>
      </c>
      <c r="M89" s="22">
        <v>85.263845386549562</v>
      </c>
      <c r="N89" s="22">
        <v>75.27622482994704</v>
      </c>
      <c r="O89" s="22">
        <v>78.237025902458072</v>
      </c>
      <c r="P89" s="22">
        <v>78.499231440659329</v>
      </c>
      <c r="Q89" s="22">
        <v>84.94049942366135</v>
      </c>
    </row>
    <row r="90" spans="1:17" ht="12" customHeight="1" x14ac:dyDescent="0.25">
      <c r="A90" s="23" t="s">
        <v>43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</row>
    <row r="91" spans="1:17" ht="12" customHeight="1" x14ac:dyDescent="0.25">
      <c r="A91" s="23" t="s">
        <v>47</v>
      </c>
      <c r="B91" s="22">
        <v>23.495251248553785</v>
      </c>
      <c r="C91" s="22">
        <v>23.636524362752795</v>
      </c>
      <c r="D91" s="22">
        <v>24.586509781292282</v>
      </c>
      <c r="E91" s="22">
        <v>25.530198955231565</v>
      </c>
      <c r="F91" s="22">
        <v>26.168958459024999</v>
      </c>
      <c r="G91" s="22">
        <v>25.277875410920217</v>
      </c>
      <c r="H91" s="22">
        <v>26.028102231776856</v>
      </c>
      <c r="I91" s="22">
        <v>26.140433634704351</v>
      </c>
      <c r="J91" s="22">
        <v>26.993592931904647</v>
      </c>
      <c r="K91" s="22">
        <v>27.739900343654742</v>
      </c>
      <c r="L91" s="22">
        <v>28.699012315756555</v>
      </c>
      <c r="M91" s="22">
        <v>27.589123660563661</v>
      </c>
      <c r="N91" s="22">
        <v>26.403545291688591</v>
      </c>
      <c r="O91" s="22">
        <v>23.311929069344078</v>
      </c>
      <c r="P91" s="22">
        <v>21.745964828158705</v>
      </c>
      <c r="Q91" s="22">
        <v>21.319563513549699</v>
      </c>
    </row>
    <row r="92" spans="1:17" ht="12" customHeight="1" x14ac:dyDescent="0.25">
      <c r="A92" s="21" t="s">
        <v>46</v>
      </c>
      <c r="B92" s="20">
        <v>22.488890322004018</v>
      </c>
      <c r="C92" s="20">
        <v>22.520997002468516</v>
      </c>
      <c r="D92" s="20">
        <v>22.513066854198595</v>
      </c>
      <c r="E92" s="20">
        <v>25.097772600000006</v>
      </c>
      <c r="F92" s="20">
        <v>22.984275959999994</v>
      </c>
      <c r="G92" s="20">
        <v>19.814031000000004</v>
      </c>
      <c r="H92" s="20">
        <v>15.322850640000002</v>
      </c>
      <c r="I92" s="20">
        <v>15.058663560000003</v>
      </c>
      <c r="J92" s="20">
        <v>17.700534360000006</v>
      </c>
      <c r="K92" s="20">
        <v>14.530289400000006</v>
      </c>
      <c r="L92" s="20">
        <v>13.737728160000003</v>
      </c>
      <c r="M92" s="20">
        <v>17.887814972335125</v>
      </c>
      <c r="N92" s="20">
        <v>19.21323418619626</v>
      </c>
      <c r="O92" s="20">
        <v>16.357484199363132</v>
      </c>
      <c r="P92" s="20">
        <v>14.910630844703434</v>
      </c>
      <c r="Q92" s="20">
        <v>18.451320313981938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0.62830529937910706</v>
      </c>
      <c r="C97" s="45">
        <f t="shared" si="38"/>
        <v>0.62950932561735584</v>
      </c>
      <c r="D97" s="45">
        <f t="shared" si="38"/>
        <v>0.61393775091624814</v>
      </c>
      <c r="E97" s="45">
        <f t="shared" si="38"/>
        <v>0.60230445845701908</v>
      </c>
      <c r="F97" s="45">
        <f t="shared" si="38"/>
        <v>0.58239470035320628</v>
      </c>
      <c r="G97" s="45">
        <f t="shared" si="38"/>
        <v>0.59892335392245755</v>
      </c>
      <c r="H97" s="45">
        <f t="shared" si="38"/>
        <v>0.65030636270250164</v>
      </c>
      <c r="I97" s="45">
        <f t="shared" si="38"/>
        <v>0.66125815348951789</v>
      </c>
      <c r="J97" s="45">
        <f t="shared" si="38"/>
        <v>0.70821418749274689</v>
      </c>
      <c r="K97" s="45">
        <f t="shared" si="38"/>
        <v>0.65152572976639256</v>
      </c>
      <c r="L97" s="45">
        <f t="shared" si="38"/>
        <v>0.6838033863448274</v>
      </c>
      <c r="M97" s="45">
        <f t="shared" si="38"/>
        <v>0.65215950803741651</v>
      </c>
      <c r="N97" s="45">
        <f t="shared" si="38"/>
        <v>0.62266816232203082</v>
      </c>
      <c r="O97" s="45">
        <f t="shared" si="38"/>
        <v>0.66355176572571284</v>
      </c>
      <c r="P97" s="45">
        <f t="shared" si="38"/>
        <v>0.68167832586773225</v>
      </c>
      <c r="Q97" s="45">
        <f t="shared" si="38"/>
        <v>0.68109660248555393</v>
      </c>
    </row>
    <row r="98" spans="1:17" ht="12" customHeight="1" x14ac:dyDescent="0.25">
      <c r="A98" s="23" t="s">
        <v>43</v>
      </c>
      <c r="B98" s="44">
        <f t="shared" ref="B98:Q98" si="39">IF(B90=0,0,B90/B$87)</f>
        <v>0</v>
      </c>
      <c r="C98" s="44">
        <f t="shared" si="39"/>
        <v>0</v>
      </c>
      <c r="D98" s="44">
        <f t="shared" si="39"/>
        <v>0</v>
      </c>
      <c r="E98" s="44">
        <f t="shared" si="39"/>
        <v>0</v>
      </c>
      <c r="F98" s="44">
        <f t="shared" si="39"/>
        <v>0</v>
      </c>
      <c r="G98" s="44">
        <f t="shared" si="39"/>
        <v>0</v>
      </c>
      <c r="H98" s="44">
        <f t="shared" si="39"/>
        <v>0</v>
      </c>
      <c r="I98" s="44">
        <f t="shared" si="39"/>
        <v>0</v>
      </c>
      <c r="J98" s="44">
        <f t="shared" si="39"/>
        <v>0</v>
      </c>
      <c r="K98" s="44">
        <f t="shared" si="39"/>
        <v>0</v>
      </c>
      <c r="L98" s="44">
        <f t="shared" si="39"/>
        <v>0</v>
      </c>
      <c r="M98" s="44">
        <f t="shared" si="39"/>
        <v>0</v>
      </c>
      <c r="N98" s="44">
        <f t="shared" si="39"/>
        <v>0</v>
      </c>
      <c r="O98" s="44">
        <f t="shared" si="39"/>
        <v>0</v>
      </c>
      <c r="P98" s="44">
        <f t="shared" si="39"/>
        <v>0</v>
      </c>
      <c r="Q98" s="44">
        <f t="shared" si="39"/>
        <v>0</v>
      </c>
    </row>
    <row r="99" spans="1:17" ht="12" customHeight="1" x14ac:dyDescent="0.25">
      <c r="A99" s="23" t="s">
        <v>47</v>
      </c>
      <c r="B99" s="44">
        <f t="shared" ref="B99:Q99" si="40">IF(B91=0,0,B91/B$87)</f>
        <v>0.18991461144150978</v>
      </c>
      <c r="C99" s="44">
        <f t="shared" si="40"/>
        <v>0.1897223159347628</v>
      </c>
      <c r="D99" s="44">
        <f t="shared" si="40"/>
        <v>0.20152884465914556</v>
      </c>
      <c r="E99" s="44">
        <f t="shared" si="40"/>
        <v>0.20054618005235267</v>
      </c>
      <c r="F99" s="44">
        <f t="shared" si="40"/>
        <v>0.22233116229063007</v>
      </c>
      <c r="G99" s="44">
        <f t="shared" si="40"/>
        <v>0.22483781008031595</v>
      </c>
      <c r="H99" s="44">
        <f t="shared" si="40"/>
        <v>0.22011250308075611</v>
      </c>
      <c r="I99" s="44">
        <f t="shared" si="40"/>
        <v>0.21492846593596351</v>
      </c>
      <c r="J99" s="44">
        <f t="shared" si="40"/>
        <v>0.17622779374757963</v>
      </c>
      <c r="K99" s="44">
        <f t="shared" si="40"/>
        <v>0.22868696798455138</v>
      </c>
      <c r="L99" s="44">
        <f t="shared" si="40"/>
        <v>0.21383665210277994</v>
      </c>
      <c r="M99" s="44">
        <f t="shared" si="40"/>
        <v>0.21102155587853627</v>
      </c>
      <c r="N99" s="44">
        <f t="shared" si="40"/>
        <v>0.21840424466958236</v>
      </c>
      <c r="O99" s="44">
        <f t="shared" si="40"/>
        <v>0.19771548723901375</v>
      </c>
      <c r="P99" s="44">
        <f t="shared" si="40"/>
        <v>0.18883946538564109</v>
      </c>
      <c r="Q99" s="44">
        <f t="shared" si="40"/>
        <v>0.17095122319835032</v>
      </c>
    </row>
    <row r="100" spans="1:17" ht="12" customHeight="1" x14ac:dyDescent="0.25">
      <c r="A100" s="23" t="s">
        <v>46</v>
      </c>
      <c r="B100" s="43">
        <f t="shared" ref="B100:Q100" si="41">IF(B92=0,0,B92/B$87)</f>
        <v>0.18178008917938324</v>
      </c>
      <c r="C100" s="43">
        <f t="shared" si="41"/>
        <v>0.18076835844788136</v>
      </c>
      <c r="D100" s="43">
        <f t="shared" si="41"/>
        <v>0.18453340442460631</v>
      </c>
      <c r="E100" s="43">
        <f t="shared" si="41"/>
        <v>0.19714936149062814</v>
      </c>
      <c r="F100" s="43">
        <f t="shared" si="41"/>
        <v>0.19527413735616356</v>
      </c>
      <c r="G100" s="43">
        <f t="shared" si="41"/>
        <v>0.17623883599722653</v>
      </c>
      <c r="H100" s="43">
        <f t="shared" si="41"/>
        <v>0.12958113421674228</v>
      </c>
      <c r="I100" s="43">
        <f t="shared" si="41"/>
        <v>0.12381338057451857</v>
      </c>
      <c r="J100" s="43">
        <f t="shared" si="41"/>
        <v>0.11555801875967352</v>
      </c>
      <c r="K100" s="43">
        <f t="shared" si="41"/>
        <v>0.11978730224905616</v>
      </c>
      <c r="L100" s="43">
        <f t="shared" si="41"/>
        <v>0.10235996155239264</v>
      </c>
      <c r="M100" s="43">
        <f t="shared" si="41"/>
        <v>0.13681893608404722</v>
      </c>
      <c r="N100" s="43">
        <f t="shared" si="41"/>
        <v>0.15892759300838682</v>
      </c>
      <c r="O100" s="43">
        <f t="shared" si="41"/>
        <v>0.13873274703527347</v>
      </c>
      <c r="P100" s="43">
        <f t="shared" si="41"/>
        <v>0.12948220874662664</v>
      </c>
      <c r="Q100" s="43">
        <f t="shared" si="41"/>
        <v>0.14795217431609584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68788.451000744913</v>
      </c>
      <c r="C105" s="26">
        <f t="shared" ref="C105:Q105" si="43">SUM(C106,C111)</f>
        <v>75492.720611587865</v>
      </c>
      <c r="D105" s="26">
        <f t="shared" si="43"/>
        <v>78960.592242531071</v>
      </c>
      <c r="E105" s="26">
        <f t="shared" si="43"/>
        <v>81495.644335075413</v>
      </c>
      <c r="F105" s="26">
        <f t="shared" si="43"/>
        <v>82577.471169023454</v>
      </c>
      <c r="G105" s="26">
        <f t="shared" si="43"/>
        <v>85421.779916886211</v>
      </c>
      <c r="H105" s="26">
        <f t="shared" si="43"/>
        <v>89973.833255344391</v>
      </c>
      <c r="I105" s="26">
        <f t="shared" si="43"/>
        <v>91565.009733269719</v>
      </c>
      <c r="J105" s="26">
        <f t="shared" si="43"/>
        <v>97698.090072655265</v>
      </c>
      <c r="K105" s="26">
        <f t="shared" si="43"/>
        <v>94989.221074481946</v>
      </c>
      <c r="L105" s="26">
        <f t="shared" si="43"/>
        <v>97229.41662998269</v>
      </c>
      <c r="M105" s="26">
        <f t="shared" si="43"/>
        <v>92324.828643334564</v>
      </c>
      <c r="N105" s="26">
        <f t="shared" si="43"/>
        <v>82916.086315766588</v>
      </c>
      <c r="O105" s="26">
        <f t="shared" si="43"/>
        <v>72450.949616646511</v>
      </c>
      <c r="P105" s="26">
        <f t="shared" si="43"/>
        <v>74480.801691545756</v>
      </c>
      <c r="Q105" s="26">
        <f t="shared" si="43"/>
        <v>77878.816442493</v>
      </c>
    </row>
    <row r="106" spans="1:17" ht="12" customHeight="1" x14ac:dyDescent="0.25">
      <c r="A106" s="25" t="s">
        <v>48</v>
      </c>
      <c r="B106" s="24">
        <f>SUM(B107:B110)</f>
        <v>40575.552861414486</v>
      </c>
      <c r="C106" s="24">
        <f t="shared" ref="C106:Q106" si="44">SUM(C107:C110)</f>
        <v>46956.431329519211</v>
      </c>
      <c r="D106" s="24">
        <f t="shared" si="44"/>
        <v>50021.906738537116</v>
      </c>
      <c r="E106" s="24">
        <f t="shared" si="44"/>
        <v>52387.564885835345</v>
      </c>
      <c r="F106" s="24">
        <f t="shared" si="44"/>
        <v>53348.910511028997</v>
      </c>
      <c r="G106" s="24">
        <f t="shared" si="44"/>
        <v>56080.432070324598</v>
      </c>
      <c r="H106" s="24">
        <f t="shared" si="44"/>
        <v>60485.558674602049</v>
      </c>
      <c r="I106" s="24">
        <f t="shared" si="44"/>
        <v>61993.467468105409</v>
      </c>
      <c r="J106" s="24">
        <f t="shared" si="44"/>
        <v>68060.108694527516</v>
      </c>
      <c r="K106" s="24">
        <f t="shared" si="44"/>
        <v>65477.494160601869</v>
      </c>
      <c r="L106" s="24">
        <f t="shared" si="44"/>
        <v>67916.23474008734</v>
      </c>
      <c r="M106" s="24">
        <f t="shared" si="44"/>
        <v>63119.917722597682</v>
      </c>
      <c r="N106" s="24">
        <f t="shared" si="44"/>
        <v>53900.886483855873</v>
      </c>
      <c r="O106" s="24">
        <f t="shared" si="44"/>
        <v>43534.002079348538</v>
      </c>
      <c r="P106" s="24">
        <f t="shared" si="44"/>
        <v>45606.974545618345</v>
      </c>
      <c r="Q106" s="24">
        <f t="shared" si="44"/>
        <v>49177.525817356611</v>
      </c>
    </row>
    <row r="107" spans="1:17" ht="12" customHeight="1" x14ac:dyDescent="0.25">
      <c r="A107" s="23" t="s">
        <v>44</v>
      </c>
      <c r="B107" s="22">
        <v>14366.675013931925</v>
      </c>
      <c r="C107" s="22">
        <v>20428.745560858366</v>
      </c>
      <c r="D107" s="22">
        <v>22572.888642400259</v>
      </c>
      <c r="E107" s="22">
        <v>24188.128314701466</v>
      </c>
      <c r="F107" s="22">
        <v>23995.656821454748</v>
      </c>
      <c r="G107" s="22">
        <v>28281.70983438765</v>
      </c>
      <c r="H107" s="22">
        <v>30996.026337611096</v>
      </c>
      <c r="I107" s="22">
        <v>32621.964918044137</v>
      </c>
      <c r="J107" s="22">
        <v>38917.607797371063</v>
      </c>
      <c r="K107" s="22">
        <v>36464.389167909598</v>
      </c>
      <c r="L107" s="22">
        <v>38979.826948036389</v>
      </c>
      <c r="M107" s="22">
        <v>34407.54821404667</v>
      </c>
      <c r="N107" s="22">
        <v>25406.765234396276</v>
      </c>
      <c r="O107" s="22">
        <v>15107.83751967599</v>
      </c>
      <c r="P107" s="22">
        <v>17211.207807358242</v>
      </c>
      <c r="Q107" s="22">
        <v>20642.330944523146</v>
      </c>
    </row>
    <row r="108" spans="1:17" ht="12" customHeight="1" x14ac:dyDescent="0.25">
      <c r="A108" s="23" t="s">
        <v>43</v>
      </c>
      <c r="B108" s="22">
        <v>6483.5675490491067</v>
      </c>
      <c r="C108" s="22">
        <v>6731.2511366482122</v>
      </c>
      <c r="D108" s="22">
        <v>7586.2425064644412</v>
      </c>
      <c r="E108" s="22">
        <v>8322.1372105979535</v>
      </c>
      <c r="F108" s="22">
        <v>9427.8351706341709</v>
      </c>
      <c r="G108" s="22">
        <v>9571.6942577723948</v>
      </c>
      <c r="H108" s="22">
        <v>10045.652654957601</v>
      </c>
      <c r="I108" s="22">
        <v>10057.622923253142</v>
      </c>
      <c r="J108" s="22">
        <v>9979.2282295904533</v>
      </c>
      <c r="K108" s="22">
        <v>10069.441853034385</v>
      </c>
      <c r="L108" s="22">
        <v>9966.2040101283292</v>
      </c>
      <c r="M108" s="22">
        <v>9689.6492520671782</v>
      </c>
      <c r="N108" s="22">
        <v>9410.7230185019325</v>
      </c>
      <c r="O108" s="22">
        <v>9040.746843000712</v>
      </c>
      <c r="P108" s="22">
        <v>9029.2989890353238</v>
      </c>
      <c r="Q108" s="22">
        <v>8981.171540382722</v>
      </c>
    </row>
    <row r="109" spans="1:17" ht="12" customHeight="1" x14ac:dyDescent="0.25">
      <c r="A109" s="23" t="s">
        <v>47</v>
      </c>
      <c r="B109" s="22">
        <v>8797.0501729284606</v>
      </c>
      <c r="C109" s="22">
        <v>8882.2827377862541</v>
      </c>
      <c r="D109" s="22">
        <v>8959.0385160441201</v>
      </c>
      <c r="E109" s="22">
        <v>9041.5885941034576</v>
      </c>
      <c r="F109" s="22">
        <v>9096.235096837614</v>
      </c>
      <c r="G109" s="22">
        <v>7347.2284284748785</v>
      </c>
      <c r="H109" s="22">
        <v>7945.3743556241652</v>
      </c>
      <c r="I109" s="22">
        <v>7635.4167332293264</v>
      </c>
      <c r="J109" s="22">
        <v>7575.7085560581672</v>
      </c>
      <c r="K109" s="22">
        <v>7636.4949218625361</v>
      </c>
      <c r="L109" s="22">
        <v>7748.9509643024685</v>
      </c>
      <c r="M109" s="22">
        <v>7762.455405258951</v>
      </c>
      <c r="N109" s="22">
        <v>7817.911623023705</v>
      </c>
      <c r="O109" s="22">
        <v>7895.6920952569553</v>
      </c>
      <c r="P109" s="22">
        <v>7869.9097536537392</v>
      </c>
      <c r="Q109" s="22">
        <v>7927.6124303656588</v>
      </c>
    </row>
    <row r="110" spans="1:17" ht="12" customHeight="1" x14ac:dyDescent="0.25">
      <c r="A110" s="21" t="s">
        <v>46</v>
      </c>
      <c r="B110" s="20">
        <v>10928.260125504999</v>
      </c>
      <c r="C110" s="20">
        <v>10914.151894226377</v>
      </c>
      <c r="D110" s="20">
        <v>10903.737073628301</v>
      </c>
      <c r="E110" s="20">
        <v>10835.710766432463</v>
      </c>
      <c r="F110" s="20">
        <v>10829.183422102458</v>
      </c>
      <c r="G110" s="20">
        <v>10879.799549689671</v>
      </c>
      <c r="H110" s="20">
        <v>11498.505326409186</v>
      </c>
      <c r="I110" s="20">
        <v>11678.462893578797</v>
      </c>
      <c r="J110" s="20">
        <v>11587.564111507836</v>
      </c>
      <c r="K110" s="20">
        <v>11307.168217795357</v>
      </c>
      <c r="L110" s="20">
        <v>11221.252817620159</v>
      </c>
      <c r="M110" s="20">
        <v>11260.264851224878</v>
      </c>
      <c r="N110" s="20">
        <v>11265.486607933955</v>
      </c>
      <c r="O110" s="20">
        <v>11489.72562141488</v>
      </c>
      <c r="P110" s="20">
        <v>11496.55799557104</v>
      </c>
      <c r="Q110" s="20">
        <v>11626.410902085079</v>
      </c>
    </row>
    <row r="111" spans="1:17" ht="12" customHeight="1" x14ac:dyDescent="0.25">
      <c r="A111" s="19" t="s">
        <v>45</v>
      </c>
      <c r="B111" s="18">
        <v>28212.898139330424</v>
      </c>
      <c r="C111" s="18">
        <v>28536.289282068657</v>
      </c>
      <c r="D111" s="18">
        <v>28938.685503993955</v>
      </c>
      <c r="E111" s="18">
        <v>29108.079449240071</v>
      </c>
      <c r="F111" s="18">
        <v>29228.560657994458</v>
      </c>
      <c r="G111" s="18">
        <v>29341.34784656161</v>
      </c>
      <c r="H111" s="18">
        <v>29488.274580742338</v>
      </c>
      <c r="I111" s="18">
        <v>29571.542265164313</v>
      </c>
      <c r="J111" s="18">
        <v>29637.981378127755</v>
      </c>
      <c r="K111" s="18">
        <v>29511.72691388008</v>
      </c>
      <c r="L111" s="18">
        <v>29313.181889895353</v>
      </c>
      <c r="M111" s="18">
        <v>29204.910920736889</v>
      </c>
      <c r="N111" s="18">
        <v>29015.199831910712</v>
      </c>
      <c r="O111" s="18">
        <v>28916.94753729798</v>
      </c>
      <c r="P111" s="18">
        <v>28873.827145927418</v>
      </c>
      <c r="Q111" s="18">
        <v>28701.290625136386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28545.679472872114</v>
      </c>
      <c r="C113" s="31">
        <f t="shared" ref="C113:Q113" si="46">SUM(C114:C117)</f>
        <v>33310.08217197084</v>
      </c>
      <c r="D113" s="31">
        <f t="shared" si="46"/>
        <v>36707.971357118658</v>
      </c>
      <c r="E113" s="31">
        <f t="shared" si="46"/>
        <v>39400.206713204003</v>
      </c>
      <c r="F113" s="31">
        <f t="shared" si="46"/>
        <v>41974.05235451278</v>
      </c>
      <c r="G113" s="31">
        <f t="shared" si="46"/>
        <v>45874.818760016322</v>
      </c>
      <c r="H113" s="31">
        <f t="shared" si="46"/>
        <v>49397.160799297832</v>
      </c>
      <c r="I113" s="31">
        <f t="shared" si="46"/>
        <v>51002.236512325464</v>
      </c>
      <c r="J113" s="31">
        <f t="shared" si="46"/>
        <v>55234.223246313486</v>
      </c>
      <c r="K113" s="31">
        <f t="shared" si="46"/>
        <v>55076.782605252993</v>
      </c>
      <c r="L113" s="31">
        <f t="shared" si="46"/>
        <v>57278.478160141967</v>
      </c>
      <c r="M113" s="31">
        <f t="shared" si="46"/>
        <v>54549.47137154021</v>
      </c>
      <c r="N113" s="31">
        <f t="shared" si="46"/>
        <v>49609.738126642631</v>
      </c>
      <c r="O113" s="31">
        <f t="shared" si="46"/>
        <v>43926.036036870944</v>
      </c>
      <c r="P113" s="31">
        <f t="shared" si="46"/>
        <v>47579.323925301818</v>
      </c>
      <c r="Q113" s="31">
        <f t="shared" si="46"/>
        <v>51804.146674921743</v>
      </c>
    </row>
    <row r="114" spans="1:17" ht="12" customHeight="1" x14ac:dyDescent="0.25">
      <c r="A114" s="23" t="s">
        <v>44</v>
      </c>
      <c r="B114" s="22">
        <v>7511.2888324620208</v>
      </c>
      <c r="C114" s="22">
        <v>11525.148790267378</v>
      </c>
      <c r="D114" s="22">
        <v>13098.803310868057</v>
      </c>
      <c r="E114" s="22">
        <v>14269.607335858351</v>
      </c>
      <c r="F114" s="22">
        <v>14461.262543914116</v>
      </c>
      <c r="G114" s="22">
        <v>17532.306003260721</v>
      </c>
      <c r="H114" s="22">
        <v>19437.371359539826</v>
      </c>
      <c r="I114" s="22">
        <v>20755.825156548828</v>
      </c>
      <c r="J114" s="22">
        <v>24930.440379263033</v>
      </c>
      <c r="K114" s="22">
        <v>24176.53087211309</v>
      </c>
      <c r="L114" s="22">
        <v>26118.346841451221</v>
      </c>
      <c r="M114" s="22">
        <v>23426.065762756716</v>
      </c>
      <c r="N114" s="22">
        <v>17989.478093174075</v>
      </c>
      <c r="O114" s="22">
        <v>11639.537825377638</v>
      </c>
      <c r="P114" s="22">
        <v>13456.927316455627</v>
      </c>
      <c r="Q114" s="22">
        <v>16659.187801737604</v>
      </c>
    </row>
    <row r="115" spans="1:17" ht="12" customHeight="1" x14ac:dyDescent="0.25">
      <c r="A115" s="23" t="s">
        <v>43</v>
      </c>
      <c r="B115" s="30">
        <v>9840.8363323993817</v>
      </c>
      <c r="C115" s="30">
        <v>10487.635134709706</v>
      </c>
      <c r="D115" s="30">
        <v>12210.814814038138</v>
      </c>
      <c r="E115" s="30">
        <v>13730.360016687673</v>
      </c>
      <c r="F115" s="30">
        <v>15938.976839760511</v>
      </c>
      <c r="G115" s="30">
        <v>16417.52730096332</v>
      </c>
      <c r="H115" s="30">
        <v>17516.189818684579</v>
      </c>
      <c r="I115" s="30">
        <v>17782.035373236402</v>
      </c>
      <c r="J115" s="30">
        <v>17879.530335910895</v>
      </c>
      <c r="K115" s="30">
        <v>18369.300893407326</v>
      </c>
      <c r="L115" s="30">
        <v>18489.283947332955</v>
      </c>
      <c r="M115" s="30">
        <v>18433.638130336778</v>
      </c>
      <c r="N115" s="30">
        <v>18833.46658277719</v>
      </c>
      <c r="O115" s="30">
        <v>19144.125211117203</v>
      </c>
      <c r="P115" s="30">
        <v>20898.655675590926</v>
      </c>
      <c r="Q115" s="30">
        <v>21926.495053970142</v>
      </c>
    </row>
    <row r="116" spans="1:17" ht="12" customHeight="1" x14ac:dyDescent="0.25">
      <c r="A116" s="23" t="s">
        <v>47</v>
      </c>
      <c r="B116" s="22">
        <v>4974.418083280565</v>
      </c>
      <c r="C116" s="22">
        <v>5053.1697023187044</v>
      </c>
      <c r="D116" s="22">
        <v>5128.0880821579258</v>
      </c>
      <c r="E116" s="22">
        <v>5206.2802321757172</v>
      </c>
      <c r="F116" s="22">
        <v>5276.405507310863</v>
      </c>
      <c r="G116" s="22">
        <v>5453.1579441796366</v>
      </c>
      <c r="H116" s="22">
        <v>5856.2466566207786</v>
      </c>
      <c r="I116" s="22">
        <v>5871.7836644669051</v>
      </c>
      <c r="J116" s="22">
        <v>5886.9127771457861</v>
      </c>
      <c r="K116" s="22">
        <v>5929.9196396309089</v>
      </c>
      <c r="L116" s="22">
        <v>6033.9226044686875</v>
      </c>
      <c r="M116" s="22">
        <v>6069.284168742477</v>
      </c>
      <c r="N116" s="22">
        <v>6133.1722306959064</v>
      </c>
      <c r="O116" s="22">
        <v>6225.4112858143772</v>
      </c>
      <c r="P116" s="22">
        <v>6248.3451343573879</v>
      </c>
      <c r="Q116" s="22">
        <v>6317.0124992331293</v>
      </c>
    </row>
    <row r="117" spans="1:17" ht="12" customHeight="1" x14ac:dyDescent="0.25">
      <c r="A117" s="29" t="s">
        <v>46</v>
      </c>
      <c r="B117" s="18">
        <v>6219.1362247301458</v>
      </c>
      <c r="C117" s="18">
        <v>6244.1285446750508</v>
      </c>
      <c r="D117" s="18">
        <v>6270.2651500545389</v>
      </c>
      <c r="E117" s="18">
        <v>6193.9591284822627</v>
      </c>
      <c r="F117" s="18">
        <v>6297.4074635272946</v>
      </c>
      <c r="G117" s="18">
        <v>6471.827511612647</v>
      </c>
      <c r="H117" s="18">
        <v>6587.3529644526425</v>
      </c>
      <c r="I117" s="18">
        <v>6592.5923180733243</v>
      </c>
      <c r="J117" s="18">
        <v>6537.3397539937687</v>
      </c>
      <c r="K117" s="18">
        <v>6601.0312001016673</v>
      </c>
      <c r="L117" s="18">
        <v>6636.9247668891021</v>
      </c>
      <c r="M117" s="18">
        <v>6620.4833097042365</v>
      </c>
      <c r="N117" s="18">
        <v>6653.6212199954598</v>
      </c>
      <c r="O117" s="18">
        <v>6916.9617145617249</v>
      </c>
      <c r="P117" s="18">
        <v>6975.3957988978727</v>
      </c>
      <c r="Q117" s="18">
        <v>6901.4513199808644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4883.7418849945798</v>
      </c>
      <c r="C119" s="26">
        <f t="shared" ref="C119:Q119" si="47">SUM(C120,C125)</f>
        <v>4821.3302738648235</v>
      </c>
      <c r="D119" s="26">
        <f t="shared" si="47"/>
        <v>4654.9050849152718</v>
      </c>
      <c r="E119" s="26">
        <f t="shared" si="47"/>
        <v>4777.1153607436027</v>
      </c>
      <c r="F119" s="26">
        <f t="shared" si="47"/>
        <v>4321.0228744523629</v>
      </c>
      <c r="G119" s="26">
        <f t="shared" si="47"/>
        <v>4036.2610450182633</v>
      </c>
      <c r="H119" s="26">
        <f t="shared" si="47"/>
        <v>4157.5117682014625</v>
      </c>
      <c r="I119" s="26">
        <f t="shared" si="47"/>
        <v>4169.2452698582983</v>
      </c>
      <c r="J119" s="26">
        <f t="shared" si="47"/>
        <v>5124.0333217106618</v>
      </c>
      <c r="K119" s="26">
        <f t="shared" si="47"/>
        <v>3930.0877182241848</v>
      </c>
      <c r="L119" s="26">
        <f t="shared" si="47"/>
        <v>4204.2137437335268</v>
      </c>
      <c r="M119" s="26">
        <f t="shared" si="47"/>
        <v>4003.0827338558165</v>
      </c>
      <c r="N119" s="26">
        <f t="shared" si="47"/>
        <v>3617.1625727785381</v>
      </c>
      <c r="O119" s="26">
        <f t="shared" si="47"/>
        <v>3526.4252537073748</v>
      </c>
      <c r="P119" s="26">
        <f t="shared" si="47"/>
        <v>3479.532368007076</v>
      </c>
      <c r="Q119" s="26">
        <f t="shared" si="47"/>
        <v>3793.3034996564534</v>
      </c>
    </row>
    <row r="120" spans="1:17" ht="12" customHeight="1" x14ac:dyDescent="0.25">
      <c r="A120" s="25" t="s">
        <v>48</v>
      </c>
      <c r="B120" s="24">
        <f>SUM(B121:B124)</f>
        <v>4883.7418849945798</v>
      </c>
      <c r="C120" s="24">
        <f t="shared" ref="C120:Q120" si="48">SUM(C121:C124)</f>
        <v>4821.3302738648235</v>
      </c>
      <c r="D120" s="24">
        <f t="shared" si="48"/>
        <v>4654.9050849152718</v>
      </c>
      <c r="E120" s="24">
        <f t="shared" si="48"/>
        <v>4777.1153607436027</v>
      </c>
      <c r="F120" s="24">
        <f t="shared" si="48"/>
        <v>4321.0228744523629</v>
      </c>
      <c r="G120" s="24">
        <f t="shared" si="48"/>
        <v>4036.2610450182633</v>
      </c>
      <c r="H120" s="24">
        <f t="shared" si="48"/>
        <v>4157.5117682014625</v>
      </c>
      <c r="I120" s="24">
        <f t="shared" si="48"/>
        <v>4169.2452698582983</v>
      </c>
      <c r="J120" s="24">
        <f t="shared" si="48"/>
        <v>5124.0333217106618</v>
      </c>
      <c r="K120" s="24">
        <f t="shared" si="48"/>
        <v>3930.0877182241848</v>
      </c>
      <c r="L120" s="24">
        <f t="shared" si="48"/>
        <v>4204.2137437335268</v>
      </c>
      <c r="M120" s="24">
        <f t="shared" si="48"/>
        <v>4003.0827338558165</v>
      </c>
      <c r="N120" s="24">
        <f t="shared" si="48"/>
        <v>3617.1625727785381</v>
      </c>
      <c r="O120" s="24">
        <f t="shared" si="48"/>
        <v>3526.4252537073748</v>
      </c>
      <c r="P120" s="24">
        <f t="shared" si="48"/>
        <v>3479.532368007076</v>
      </c>
      <c r="Q120" s="24">
        <f t="shared" si="48"/>
        <v>3793.3034996564534</v>
      </c>
    </row>
    <row r="121" spans="1:17" ht="12" customHeight="1" x14ac:dyDescent="0.25">
      <c r="A121" s="23" t="s">
        <v>44</v>
      </c>
      <c r="B121" s="22">
        <v>3068.480907141804</v>
      </c>
      <c r="C121" s="22">
        <v>3035.0723692791862</v>
      </c>
      <c r="D121" s="22">
        <v>2857.8219585614893</v>
      </c>
      <c r="E121" s="22">
        <v>2877.277880339383</v>
      </c>
      <c r="F121" s="22">
        <v>2516.5408221860343</v>
      </c>
      <c r="G121" s="22">
        <v>2417.4110023889016</v>
      </c>
      <c r="H121" s="22">
        <v>2703.656355871939</v>
      </c>
      <c r="I121" s="22">
        <v>2756.9474285914048</v>
      </c>
      <c r="J121" s="22">
        <v>3628.913095621077</v>
      </c>
      <c r="K121" s="22">
        <v>2560.5532686619481</v>
      </c>
      <c r="L121" s="22">
        <v>2874.8555948824501</v>
      </c>
      <c r="M121" s="22">
        <v>2610.6484663444853</v>
      </c>
      <c r="N121" s="22">
        <v>2252.2919720120412</v>
      </c>
      <c r="O121" s="22">
        <v>2339.9657037972734</v>
      </c>
      <c r="P121" s="22">
        <v>2371.9217994256496</v>
      </c>
      <c r="Q121" s="22">
        <v>2583.6061258125715</v>
      </c>
    </row>
    <row r="122" spans="1:17" ht="12" customHeight="1" x14ac:dyDescent="0.25">
      <c r="A122" s="23" t="s">
        <v>43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</row>
    <row r="123" spans="1:17" ht="12" customHeight="1" x14ac:dyDescent="0.25">
      <c r="A123" s="23" t="s">
        <v>47</v>
      </c>
      <c r="B123" s="22">
        <v>927.49394246937209</v>
      </c>
      <c r="C123" s="22">
        <v>914.71394544401835</v>
      </c>
      <c r="D123" s="22">
        <v>938.09764376095677</v>
      </c>
      <c r="E123" s="22">
        <v>958.0322372665463</v>
      </c>
      <c r="F123" s="22">
        <v>960.6980379613932</v>
      </c>
      <c r="G123" s="22">
        <v>907.50409427439388</v>
      </c>
      <c r="H123" s="22">
        <v>915.12032188652427</v>
      </c>
      <c r="I123" s="22">
        <v>896.08948996141635</v>
      </c>
      <c r="J123" s="22">
        <v>902.99708737415187</v>
      </c>
      <c r="K123" s="22">
        <v>898.75984419401254</v>
      </c>
      <c r="L123" s="22">
        <v>899.01499168447231</v>
      </c>
      <c r="M123" s="22">
        <v>844.73674680875899</v>
      </c>
      <c r="N123" s="22">
        <v>790.0036595547798</v>
      </c>
      <c r="O123" s="22">
        <v>697.22888724871621</v>
      </c>
      <c r="P123" s="22">
        <v>657.07303216648995</v>
      </c>
      <c r="Q123" s="22">
        <v>648.46987322885388</v>
      </c>
    </row>
    <row r="124" spans="1:17" ht="12" customHeight="1" x14ac:dyDescent="0.25">
      <c r="A124" s="21" t="s">
        <v>46</v>
      </c>
      <c r="B124" s="20">
        <v>887.76703538340394</v>
      </c>
      <c r="C124" s="20">
        <v>871.54395914161842</v>
      </c>
      <c r="D124" s="20">
        <v>858.98548259282632</v>
      </c>
      <c r="E124" s="20">
        <v>941.80524313767296</v>
      </c>
      <c r="F124" s="20">
        <v>843.78401430493557</v>
      </c>
      <c r="G124" s="20">
        <v>711.34594835496785</v>
      </c>
      <c r="H124" s="20">
        <v>538.73509044299931</v>
      </c>
      <c r="I124" s="20">
        <v>516.20835130547687</v>
      </c>
      <c r="J124" s="20">
        <v>592.12313871543279</v>
      </c>
      <c r="K124" s="20">
        <v>470.77460536822377</v>
      </c>
      <c r="L124" s="20">
        <v>430.3431571666045</v>
      </c>
      <c r="M124" s="20">
        <v>547.69752070257186</v>
      </c>
      <c r="N124" s="20">
        <v>574.86694121171683</v>
      </c>
      <c r="O124" s="20">
        <v>489.23066266138528</v>
      </c>
      <c r="P124" s="20">
        <v>450.53753641493637</v>
      </c>
      <c r="Q124" s="20">
        <v>561.22750061502802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0.70351917496650462</v>
      </c>
      <c r="C127" s="39">
        <f t="shared" si="49"/>
        <v>0.70938274542661894</v>
      </c>
      <c r="D127" s="39">
        <f t="shared" si="49"/>
        <v>0.7338379072391229</v>
      </c>
      <c r="E127" s="39">
        <f t="shared" si="49"/>
        <v>0.75209082153496143</v>
      </c>
      <c r="F127" s="39">
        <f t="shared" si="49"/>
        <v>0.78678368409857868</v>
      </c>
      <c r="G127" s="39">
        <f t="shared" si="49"/>
        <v>0.81801828314178315</v>
      </c>
      <c r="H127" s="39">
        <f t="shared" si="49"/>
        <v>0.81667693713540501</v>
      </c>
      <c r="I127" s="39">
        <f t="shared" si="49"/>
        <v>0.82270340078275594</v>
      </c>
      <c r="J127" s="39">
        <f t="shared" si="49"/>
        <v>0.81155061761978475</v>
      </c>
      <c r="K127" s="39">
        <f t="shared" si="49"/>
        <v>0.84115593168794422</v>
      </c>
      <c r="L127" s="39">
        <f t="shared" si="49"/>
        <v>0.84336945914838135</v>
      </c>
      <c r="M127" s="39">
        <f t="shared" si="49"/>
        <v>0.86421962099628735</v>
      </c>
      <c r="N127" s="39">
        <f t="shared" si="49"/>
        <v>0.92038816729853778</v>
      </c>
      <c r="O127" s="39">
        <f t="shared" si="49"/>
        <v>1.0090052358799417</v>
      </c>
      <c r="P127" s="39">
        <f t="shared" si="49"/>
        <v>1.0432466612691143</v>
      </c>
      <c r="Q127" s="39">
        <f t="shared" si="49"/>
        <v>1.0534110005314277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0.52282722517061397</v>
      </c>
      <c r="C128" s="38">
        <f t="shared" si="50"/>
        <v>0.56416331369605244</v>
      </c>
      <c r="D128" s="38">
        <f t="shared" si="50"/>
        <v>0.58028919197623852</v>
      </c>
      <c r="E128" s="38">
        <f t="shared" si="50"/>
        <v>0.58994260118858932</v>
      </c>
      <c r="F128" s="38">
        <f t="shared" si="50"/>
        <v>0.60266166713070179</v>
      </c>
      <c r="G128" s="38">
        <f t="shared" si="50"/>
        <v>0.61991676266840279</v>
      </c>
      <c r="H128" s="38">
        <f t="shared" si="50"/>
        <v>0.62709236170554528</v>
      </c>
      <c r="I128" s="38">
        <f t="shared" si="50"/>
        <v>0.6362530647278144</v>
      </c>
      <c r="J128" s="38">
        <f t="shared" si="50"/>
        <v>0.64059539602398474</v>
      </c>
      <c r="K128" s="38">
        <f t="shared" si="50"/>
        <v>0.66301757478470502</v>
      </c>
      <c r="L128" s="38">
        <f t="shared" si="50"/>
        <v>0.67004778846938762</v>
      </c>
      <c r="M128" s="38">
        <f t="shared" si="50"/>
        <v>0.68084089040651752</v>
      </c>
      <c r="N128" s="38">
        <f t="shared" si="50"/>
        <v>0.70805857917006676</v>
      </c>
      <c r="O128" s="38">
        <f t="shared" si="50"/>
        <v>0.77043043454886617</v>
      </c>
      <c r="P128" s="38">
        <f t="shared" si="50"/>
        <v>0.78187001557801417</v>
      </c>
      <c r="Q128" s="38">
        <f t="shared" si="50"/>
        <v>0.80704005020119318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1.517811954290915</v>
      </c>
      <c r="C129" s="37">
        <f t="shared" si="51"/>
        <v>1.5580513818018034</v>
      </c>
      <c r="D129" s="37">
        <f t="shared" si="51"/>
        <v>1.6095998517886785</v>
      </c>
      <c r="E129" s="37">
        <f t="shared" si="51"/>
        <v>1.6498598460023628</v>
      </c>
      <c r="F129" s="37">
        <f t="shared" si="51"/>
        <v>1.6906295614296747</v>
      </c>
      <c r="G129" s="37">
        <f t="shared" si="51"/>
        <v>1.7152164349202839</v>
      </c>
      <c r="H129" s="37">
        <f t="shared" si="51"/>
        <v>1.7436587168918503</v>
      </c>
      <c r="I129" s="37">
        <f t="shared" si="51"/>
        <v>1.7680157139441448</v>
      </c>
      <c r="J129" s="37">
        <f t="shared" si="51"/>
        <v>1.7916746590577446</v>
      </c>
      <c r="K129" s="37">
        <f t="shared" si="51"/>
        <v>1.8242620754467949</v>
      </c>
      <c r="L129" s="37">
        <f t="shared" si="51"/>
        <v>1.8551982207611741</v>
      </c>
      <c r="M129" s="37">
        <f t="shared" si="51"/>
        <v>1.9024050975224069</v>
      </c>
      <c r="N129" s="37">
        <f t="shared" si="51"/>
        <v>2.0012773243617619</v>
      </c>
      <c r="O129" s="37">
        <f t="shared" si="51"/>
        <v>2.1175380246310582</v>
      </c>
      <c r="P129" s="37">
        <f t="shared" si="51"/>
        <v>2.3145380057708893</v>
      </c>
      <c r="Q129" s="37">
        <f t="shared" si="51"/>
        <v>2.4413847297516122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0.56546433014427433</v>
      </c>
      <c r="C130" s="37">
        <f t="shared" si="52"/>
        <v>0.568904396706709</v>
      </c>
      <c r="D130" s="37">
        <f t="shared" si="52"/>
        <v>0.57239268175646174</v>
      </c>
      <c r="E130" s="37">
        <f t="shared" si="52"/>
        <v>0.57581476728227088</v>
      </c>
      <c r="F130" s="37">
        <f t="shared" si="52"/>
        <v>0.58006476868053369</v>
      </c>
      <c r="G130" s="37">
        <f t="shared" si="52"/>
        <v>0.74220612537993336</v>
      </c>
      <c r="H130" s="37">
        <f t="shared" si="52"/>
        <v>0.73706365420974918</v>
      </c>
      <c r="I130" s="37">
        <f t="shared" si="52"/>
        <v>0.76901940910610789</v>
      </c>
      <c r="J130" s="37">
        <f t="shared" si="52"/>
        <v>0.77707751474126086</v>
      </c>
      <c r="K130" s="37">
        <f t="shared" si="52"/>
        <v>0.7765237455542765</v>
      </c>
      <c r="L130" s="37">
        <f t="shared" si="52"/>
        <v>0.77867605980028787</v>
      </c>
      <c r="M130" s="37">
        <f t="shared" si="52"/>
        <v>0.78187684848155459</v>
      </c>
      <c r="N130" s="37">
        <f t="shared" si="52"/>
        <v>0.78450263016964139</v>
      </c>
      <c r="O130" s="37">
        <f t="shared" si="52"/>
        <v>0.78845669394251872</v>
      </c>
      <c r="P130" s="37">
        <f t="shared" si="52"/>
        <v>0.79395384825810578</v>
      </c>
      <c r="Q130" s="37">
        <f t="shared" si="52"/>
        <v>0.796836696384987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0.56908749913589352</v>
      </c>
      <c r="C131" s="36">
        <f t="shared" si="53"/>
        <v>0.57211303316918427</v>
      </c>
      <c r="D131" s="36">
        <f t="shared" si="53"/>
        <v>0.57505652490647052</v>
      </c>
      <c r="E131" s="36">
        <f t="shared" si="53"/>
        <v>0.57162462730827901</v>
      </c>
      <c r="F131" s="36">
        <f t="shared" si="53"/>
        <v>0.58152191333967351</v>
      </c>
      <c r="G131" s="36">
        <f t="shared" si="53"/>
        <v>0.59484804679119718</v>
      </c>
      <c r="H131" s="36">
        <f t="shared" si="53"/>
        <v>0.57288776040509748</v>
      </c>
      <c r="I131" s="36">
        <f t="shared" si="53"/>
        <v>0.56450856402499239</v>
      </c>
      <c r="J131" s="36">
        <f t="shared" si="53"/>
        <v>0.56416859411387499</v>
      </c>
      <c r="K131" s="36">
        <f t="shared" si="53"/>
        <v>0.58379172158356019</v>
      </c>
      <c r="L131" s="36">
        <f t="shared" si="53"/>
        <v>0.59146022950908639</v>
      </c>
      <c r="M131" s="36">
        <f t="shared" si="53"/>
        <v>0.58795094051309715</v>
      </c>
      <c r="N131" s="36">
        <f t="shared" si="53"/>
        <v>0.5906199573580343</v>
      </c>
      <c r="O131" s="36">
        <f t="shared" si="53"/>
        <v>0.60201278450633267</v>
      </c>
      <c r="P131" s="36">
        <f t="shared" si="53"/>
        <v>0.60673775590790657</v>
      </c>
      <c r="Q131" s="36">
        <f t="shared" si="53"/>
        <v>0.59360118768408221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152.86322444609982</v>
      </c>
      <c r="C135" s="26">
        <f t="shared" si="54"/>
        <v>167.76160135908415</v>
      </c>
      <c r="D135" s="26">
        <f t="shared" si="54"/>
        <v>175.46798276118017</v>
      </c>
      <c r="E135" s="26">
        <f t="shared" si="54"/>
        <v>181.10143185572315</v>
      </c>
      <c r="F135" s="26">
        <f t="shared" si="54"/>
        <v>183.50549148671882</v>
      </c>
      <c r="G135" s="26">
        <f t="shared" si="54"/>
        <v>189.82617759308044</v>
      </c>
      <c r="H135" s="26">
        <f t="shared" si="54"/>
        <v>199.94185167854306</v>
      </c>
      <c r="I135" s="26">
        <f t="shared" si="54"/>
        <v>203.47779940726605</v>
      </c>
      <c r="J135" s="26">
        <f t="shared" si="54"/>
        <v>217.10686682812283</v>
      </c>
      <c r="K135" s="26">
        <f t="shared" si="54"/>
        <v>211.08715794329325</v>
      </c>
      <c r="L135" s="26">
        <f t="shared" si="54"/>
        <v>216.06537028885043</v>
      </c>
      <c r="M135" s="26">
        <f t="shared" si="54"/>
        <v>205.16628587407678</v>
      </c>
      <c r="N135" s="26">
        <f t="shared" si="54"/>
        <v>184.25796959059244</v>
      </c>
      <c r="O135" s="26">
        <f t="shared" si="54"/>
        <v>161.00211025921448</v>
      </c>
      <c r="P135" s="26">
        <f t="shared" si="54"/>
        <v>165.51289264787945</v>
      </c>
      <c r="Q135" s="26">
        <f t="shared" si="54"/>
        <v>173.06403653887332</v>
      </c>
    </row>
    <row r="136" spans="1:17" ht="12" customHeight="1" x14ac:dyDescent="0.25">
      <c r="A136" s="25" t="s">
        <v>48</v>
      </c>
      <c r="B136" s="24">
        <f t="shared" ref="B136:Q136" si="55">IF(B106=0,0,B106/B$26)</f>
        <v>90.167895247587751</v>
      </c>
      <c r="C136" s="24">
        <f t="shared" si="55"/>
        <v>104.34762517670936</v>
      </c>
      <c r="D136" s="24">
        <f t="shared" si="55"/>
        <v>111.1597927523047</v>
      </c>
      <c r="E136" s="24">
        <f t="shared" si="55"/>
        <v>116.41681085741189</v>
      </c>
      <c r="F136" s="24">
        <f t="shared" si="55"/>
        <v>118.55313446895335</v>
      </c>
      <c r="G136" s="24">
        <f t="shared" si="55"/>
        <v>124.6231823784991</v>
      </c>
      <c r="H136" s="24">
        <f t="shared" si="55"/>
        <v>134.41235261022675</v>
      </c>
      <c r="I136" s="24">
        <f t="shared" si="55"/>
        <v>137.76326104023426</v>
      </c>
      <c r="J136" s="24">
        <f t="shared" si="55"/>
        <v>151.24468598783895</v>
      </c>
      <c r="K136" s="24">
        <f t="shared" si="55"/>
        <v>145.50554257911529</v>
      </c>
      <c r="L136" s="24">
        <f t="shared" si="55"/>
        <v>150.92496608908297</v>
      </c>
      <c r="M136" s="24">
        <f t="shared" si="55"/>
        <v>140.26648382799482</v>
      </c>
      <c r="N136" s="24">
        <f t="shared" si="55"/>
        <v>119.77974774190196</v>
      </c>
      <c r="O136" s="24">
        <f t="shared" si="55"/>
        <v>96.742226842996757</v>
      </c>
      <c r="P136" s="24">
        <f t="shared" si="55"/>
        <v>101.34883232359633</v>
      </c>
      <c r="Q136" s="24">
        <f t="shared" si="55"/>
        <v>109.28339070523691</v>
      </c>
    </row>
    <row r="137" spans="1:17" ht="12" customHeight="1" x14ac:dyDescent="0.25">
      <c r="A137" s="23" t="s">
        <v>44</v>
      </c>
      <c r="B137" s="22">
        <f t="shared" ref="B137:Q137" si="56">IF(B107=0,0,B107/B$26)</f>
        <v>31.925944475404275</v>
      </c>
      <c r="C137" s="22">
        <f t="shared" si="56"/>
        <v>45.397212357463033</v>
      </c>
      <c r="D137" s="22">
        <f t="shared" si="56"/>
        <v>50.161974760889464</v>
      </c>
      <c r="E137" s="22">
        <f t="shared" si="56"/>
        <v>53.75139625489215</v>
      </c>
      <c r="F137" s="22">
        <f t="shared" si="56"/>
        <v>53.323681825455004</v>
      </c>
      <c r="G137" s="22">
        <f t="shared" si="56"/>
        <v>62.848244076416989</v>
      </c>
      <c r="H137" s="22">
        <f t="shared" si="56"/>
        <v>68.880058528024648</v>
      </c>
      <c r="I137" s="22">
        <f t="shared" si="56"/>
        <v>72.49325537343141</v>
      </c>
      <c r="J137" s="22">
        <f t="shared" si="56"/>
        <v>86.483572883046818</v>
      </c>
      <c r="K137" s="22">
        <f t="shared" si="56"/>
        <v>81.031975928687999</v>
      </c>
      <c r="L137" s="22">
        <f t="shared" si="56"/>
        <v>86.621837662303079</v>
      </c>
      <c r="M137" s="22">
        <f t="shared" si="56"/>
        <v>76.461218253437039</v>
      </c>
      <c r="N137" s="22">
        <f t="shared" si="56"/>
        <v>56.459478298658397</v>
      </c>
      <c r="O137" s="22">
        <f t="shared" si="56"/>
        <v>33.572972265946646</v>
      </c>
      <c r="P137" s="22">
        <f t="shared" si="56"/>
        <v>38.247128460796091</v>
      </c>
      <c r="Q137" s="22">
        <f t="shared" si="56"/>
        <v>45.87184654338477</v>
      </c>
    </row>
    <row r="138" spans="1:17" ht="12" customHeight="1" x14ac:dyDescent="0.25">
      <c r="A138" s="23" t="s">
        <v>43</v>
      </c>
      <c r="B138" s="22">
        <f t="shared" ref="B138:Q138" si="57">IF(B108=0,0,B108/B$26)</f>
        <v>14.407927886775793</v>
      </c>
      <c r="C138" s="22">
        <f t="shared" si="57"/>
        <v>14.958335859218248</v>
      </c>
      <c r="D138" s="22">
        <f t="shared" si="57"/>
        <v>16.858316681032093</v>
      </c>
      <c r="E138" s="22">
        <f t="shared" si="57"/>
        <v>18.493638245773234</v>
      </c>
      <c r="F138" s="22">
        <f t="shared" si="57"/>
        <v>20.950744823631492</v>
      </c>
      <c r="G138" s="22">
        <f t="shared" si="57"/>
        <v>21.270431683938654</v>
      </c>
      <c r="H138" s="22">
        <f t="shared" si="57"/>
        <v>22.323672566572444</v>
      </c>
      <c r="I138" s="22">
        <f t="shared" si="57"/>
        <v>22.35027316278476</v>
      </c>
      <c r="J138" s="22">
        <f t="shared" si="57"/>
        <v>22.176062732423233</v>
      </c>
      <c r="K138" s="22">
        <f t="shared" si="57"/>
        <v>22.376537451187524</v>
      </c>
      <c r="L138" s="22">
        <f t="shared" si="57"/>
        <v>22.147120022507398</v>
      </c>
      <c r="M138" s="22">
        <f t="shared" si="57"/>
        <v>21.532553893482614</v>
      </c>
      <c r="N138" s="22">
        <f t="shared" si="57"/>
        <v>20.912717818893185</v>
      </c>
      <c r="O138" s="22">
        <f t="shared" si="57"/>
        <v>20.090548540001585</v>
      </c>
      <c r="P138" s="22">
        <f t="shared" si="57"/>
        <v>20.065108864522941</v>
      </c>
      <c r="Q138" s="22">
        <f t="shared" si="57"/>
        <v>19.958158978628273</v>
      </c>
    </row>
    <row r="139" spans="1:17" ht="12" customHeight="1" x14ac:dyDescent="0.25">
      <c r="A139" s="23" t="s">
        <v>47</v>
      </c>
      <c r="B139" s="22">
        <f t="shared" ref="B139:Q139" si="58">IF(B109=0,0,B109/B$26)</f>
        <v>19.549000384285467</v>
      </c>
      <c r="C139" s="22">
        <f t="shared" si="58"/>
        <v>19.738406083969455</v>
      </c>
      <c r="D139" s="22">
        <f t="shared" si="58"/>
        <v>19.908974480098045</v>
      </c>
      <c r="E139" s="22">
        <f t="shared" si="58"/>
        <v>20.092419098007685</v>
      </c>
      <c r="F139" s="22">
        <f t="shared" si="58"/>
        <v>20.213855770750257</v>
      </c>
      <c r="G139" s="22">
        <f t="shared" si="58"/>
        <v>16.327174285499726</v>
      </c>
      <c r="H139" s="22">
        <f t="shared" si="58"/>
        <v>17.656387456942586</v>
      </c>
      <c r="I139" s="22">
        <f t="shared" si="58"/>
        <v>16.967592740509613</v>
      </c>
      <c r="J139" s="22">
        <f t="shared" si="58"/>
        <v>16.834907902351485</v>
      </c>
      <c r="K139" s="22">
        <f t="shared" si="58"/>
        <v>16.969988715250082</v>
      </c>
      <c r="L139" s="22">
        <f t="shared" si="58"/>
        <v>17.219891031783263</v>
      </c>
      <c r="M139" s="22">
        <f t="shared" si="58"/>
        <v>17.249900900575444</v>
      </c>
      <c r="N139" s="22">
        <f t="shared" si="58"/>
        <v>17.373136940052682</v>
      </c>
      <c r="O139" s="22">
        <f t="shared" si="58"/>
        <v>17.545982433904346</v>
      </c>
      <c r="P139" s="22">
        <f t="shared" si="58"/>
        <v>17.488688341452754</v>
      </c>
      <c r="Q139" s="22">
        <f t="shared" si="58"/>
        <v>17.616916511923687</v>
      </c>
    </row>
    <row r="140" spans="1:17" ht="12" customHeight="1" x14ac:dyDescent="0.25">
      <c r="A140" s="21" t="s">
        <v>46</v>
      </c>
      <c r="B140" s="20">
        <f t="shared" ref="B140:Q140" si="59">IF(B110=0,0,B110/B$26)</f>
        <v>24.285022501122221</v>
      </c>
      <c r="C140" s="20">
        <f t="shared" si="59"/>
        <v>24.253670876058617</v>
      </c>
      <c r="D140" s="20">
        <f t="shared" si="59"/>
        <v>24.230526830285115</v>
      </c>
      <c r="E140" s="20">
        <f t="shared" si="59"/>
        <v>24.07935725873881</v>
      </c>
      <c r="F140" s="20">
        <f t="shared" si="59"/>
        <v>24.064852049116578</v>
      </c>
      <c r="G140" s="20">
        <f t="shared" si="59"/>
        <v>24.177332332643712</v>
      </c>
      <c r="H140" s="20">
        <f t="shared" si="59"/>
        <v>25.552234058687077</v>
      </c>
      <c r="I140" s="20">
        <f t="shared" si="59"/>
        <v>25.952139763508438</v>
      </c>
      <c r="J140" s="20">
        <f t="shared" si="59"/>
        <v>25.750142470017416</v>
      </c>
      <c r="K140" s="20">
        <f t="shared" si="59"/>
        <v>25.127040483989685</v>
      </c>
      <c r="L140" s="20">
        <f t="shared" si="59"/>
        <v>24.936117372489242</v>
      </c>
      <c r="M140" s="20">
        <f t="shared" si="59"/>
        <v>25.022810780499725</v>
      </c>
      <c r="N140" s="20">
        <f t="shared" si="59"/>
        <v>25.034414684297683</v>
      </c>
      <c r="O140" s="20">
        <f t="shared" si="59"/>
        <v>25.532723603144181</v>
      </c>
      <c r="P140" s="20">
        <f t="shared" si="59"/>
        <v>25.547906656824534</v>
      </c>
      <c r="Q140" s="20">
        <f t="shared" si="59"/>
        <v>25.836468671300175</v>
      </c>
    </row>
    <row r="141" spans="1:17" ht="12" customHeight="1" x14ac:dyDescent="0.25">
      <c r="A141" s="19" t="s">
        <v>45</v>
      </c>
      <c r="B141" s="18">
        <f t="shared" ref="B141:Q141" si="60">IF(B111=0,0,B111/B$26)</f>
        <v>62.695329198512056</v>
      </c>
      <c r="C141" s="18">
        <f t="shared" si="60"/>
        <v>63.413976182374796</v>
      </c>
      <c r="D141" s="18">
        <f t="shared" si="60"/>
        <v>64.308190008875457</v>
      </c>
      <c r="E141" s="18">
        <f t="shared" si="60"/>
        <v>64.684620998311274</v>
      </c>
      <c r="F141" s="18">
        <f t="shared" si="60"/>
        <v>64.952357017765465</v>
      </c>
      <c r="G141" s="18">
        <f t="shared" si="60"/>
        <v>65.20299521458135</v>
      </c>
      <c r="H141" s="18">
        <f t="shared" si="60"/>
        <v>65.529499068316298</v>
      </c>
      <c r="I141" s="18">
        <f t="shared" si="60"/>
        <v>65.714538367031807</v>
      </c>
      <c r="J141" s="18">
        <f t="shared" si="60"/>
        <v>65.862180840283912</v>
      </c>
      <c r="K141" s="18">
        <f t="shared" si="60"/>
        <v>65.581615364177964</v>
      </c>
      <c r="L141" s="18">
        <f t="shared" si="60"/>
        <v>65.140404199767445</v>
      </c>
      <c r="M141" s="18">
        <f t="shared" si="60"/>
        <v>64.899802046081973</v>
      </c>
      <c r="N141" s="18">
        <f t="shared" si="60"/>
        <v>64.478221848690481</v>
      </c>
      <c r="O141" s="18">
        <f t="shared" si="60"/>
        <v>64.259883416217747</v>
      </c>
      <c r="P141" s="18">
        <f t="shared" si="60"/>
        <v>64.164060324283156</v>
      </c>
      <c r="Q141" s="18">
        <f t="shared" si="60"/>
        <v>63.780645833636413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63.43484327304914</v>
      </c>
      <c r="C143" s="31">
        <f t="shared" si="61"/>
        <v>74.022404826601871</v>
      </c>
      <c r="D143" s="31">
        <f t="shared" si="61"/>
        <v>81.573269682485915</v>
      </c>
      <c r="E143" s="31">
        <f t="shared" si="61"/>
        <v>87.556014918231128</v>
      </c>
      <c r="F143" s="31">
        <f t="shared" si="61"/>
        <v>93.275671898917295</v>
      </c>
      <c r="G143" s="31">
        <f t="shared" si="61"/>
        <v>101.94404168892515</v>
      </c>
      <c r="H143" s="31">
        <f t="shared" si="61"/>
        <v>109.77146844288406</v>
      </c>
      <c r="I143" s="31">
        <f t="shared" si="61"/>
        <v>113.33830336072326</v>
      </c>
      <c r="J143" s="31">
        <f t="shared" si="61"/>
        <v>122.7427183251411</v>
      </c>
      <c r="K143" s="31">
        <f t="shared" si="61"/>
        <v>122.39285023389556</v>
      </c>
      <c r="L143" s="31">
        <f t="shared" si="61"/>
        <v>127.2855070225377</v>
      </c>
      <c r="M143" s="31">
        <f t="shared" si="61"/>
        <v>121.22104749231157</v>
      </c>
      <c r="N143" s="31">
        <f t="shared" si="61"/>
        <v>110.24386250365031</v>
      </c>
      <c r="O143" s="31">
        <f t="shared" si="61"/>
        <v>97.613413415268781</v>
      </c>
      <c r="P143" s="31">
        <f t="shared" si="61"/>
        <v>105.73183094511515</v>
      </c>
      <c r="Q143" s="31">
        <f t="shared" si="61"/>
        <v>115.12032594427055</v>
      </c>
    </row>
    <row r="144" spans="1:17" ht="12" customHeight="1" x14ac:dyDescent="0.25">
      <c r="A144" s="23" t="s">
        <v>44</v>
      </c>
      <c r="B144" s="22">
        <f t="shared" ref="B144:Q144" si="62">IF(B114=0,0,B114/B$26)</f>
        <v>16.691752961026712</v>
      </c>
      <c r="C144" s="22">
        <f t="shared" si="62"/>
        <v>25.611441756149731</v>
      </c>
      <c r="D144" s="22">
        <f t="shared" si="62"/>
        <v>29.108451801929018</v>
      </c>
      <c r="E144" s="22">
        <f t="shared" si="62"/>
        <v>31.710238524129672</v>
      </c>
      <c r="F144" s="22">
        <f t="shared" si="62"/>
        <v>32.136138986475814</v>
      </c>
      <c r="G144" s="22">
        <f t="shared" si="62"/>
        <v>38.96068000724604</v>
      </c>
      <c r="H144" s="22">
        <f t="shared" si="62"/>
        <v>43.194158576755164</v>
      </c>
      <c r="I144" s="22">
        <f t="shared" si="62"/>
        <v>46.124055903441842</v>
      </c>
      <c r="J144" s="22">
        <f t="shared" si="62"/>
        <v>55.400978620584524</v>
      </c>
      <c r="K144" s="22">
        <f t="shared" si="62"/>
        <v>53.725624160251314</v>
      </c>
      <c r="L144" s="22">
        <f t="shared" si="62"/>
        <v>58.040770758780489</v>
      </c>
      <c r="M144" s="22">
        <f t="shared" si="62"/>
        <v>52.05792391723714</v>
      </c>
      <c r="N144" s="22">
        <f t="shared" si="62"/>
        <v>39.976617984831286</v>
      </c>
      <c r="O144" s="22">
        <f t="shared" si="62"/>
        <v>25.865639611950311</v>
      </c>
      <c r="P144" s="22">
        <f t="shared" si="62"/>
        <v>29.90428292545695</v>
      </c>
      <c r="Q144" s="22">
        <f t="shared" si="62"/>
        <v>37.020417337194672</v>
      </c>
    </row>
    <row r="145" spans="1:17" ht="12" customHeight="1" x14ac:dyDescent="0.25">
      <c r="A145" s="23" t="s">
        <v>43</v>
      </c>
      <c r="B145" s="30">
        <f t="shared" ref="B145:Q145" si="63">IF(B115=0,0,B115/B$26)</f>
        <v>21.868525183109739</v>
      </c>
      <c r="C145" s="30">
        <f t="shared" si="63"/>
        <v>23.305855854910458</v>
      </c>
      <c r="D145" s="30">
        <f t="shared" si="63"/>
        <v>27.135144031195864</v>
      </c>
      <c r="E145" s="30">
        <f t="shared" si="63"/>
        <v>30.511911148194834</v>
      </c>
      <c r="F145" s="30">
        <f t="shared" si="63"/>
        <v>35.419948532801143</v>
      </c>
      <c r="G145" s="30">
        <f t="shared" si="63"/>
        <v>36.483394002140706</v>
      </c>
      <c r="H145" s="30">
        <f t="shared" si="63"/>
        <v>38.924866263743503</v>
      </c>
      <c r="I145" s="30">
        <f t="shared" si="63"/>
        <v>39.51563416274756</v>
      </c>
      <c r="J145" s="30">
        <f t="shared" si="63"/>
        <v>39.732289635357546</v>
      </c>
      <c r="K145" s="30">
        <f t="shared" si="63"/>
        <v>40.820668652016288</v>
      </c>
      <c r="L145" s="30">
        <f t="shared" si="63"/>
        <v>41.0872976607399</v>
      </c>
      <c r="M145" s="30">
        <f t="shared" si="63"/>
        <v>40.963640289637276</v>
      </c>
      <c r="N145" s="30">
        <f t="shared" si="63"/>
        <v>41.852147961727091</v>
      </c>
      <c r="O145" s="30">
        <f t="shared" si="63"/>
        <v>42.542500469149346</v>
      </c>
      <c r="P145" s="30">
        <f t="shared" si="63"/>
        <v>46.441457056868721</v>
      </c>
      <c r="Q145" s="30">
        <f t="shared" si="63"/>
        <v>48.72554456437809</v>
      </c>
    </row>
    <row r="146" spans="1:17" ht="12" customHeight="1" x14ac:dyDescent="0.25">
      <c r="A146" s="23" t="s">
        <v>47</v>
      </c>
      <c r="B146" s="22">
        <f t="shared" ref="B146:Q146" si="64">IF(B116=0,0,B116/B$26)</f>
        <v>11.054262407290144</v>
      </c>
      <c r="C146" s="22">
        <f t="shared" si="64"/>
        <v>11.229266005152676</v>
      </c>
      <c r="D146" s="22">
        <f t="shared" si="64"/>
        <v>11.395751293684279</v>
      </c>
      <c r="E146" s="22">
        <f t="shared" si="64"/>
        <v>11.569511627057151</v>
      </c>
      <c r="F146" s="22">
        <f t="shared" si="64"/>
        <v>11.725345571801919</v>
      </c>
      <c r="G146" s="22">
        <f t="shared" si="64"/>
        <v>12.118128764843636</v>
      </c>
      <c r="H146" s="22">
        <f t="shared" si="64"/>
        <v>13.013881459157284</v>
      </c>
      <c r="I146" s="22">
        <f t="shared" si="64"/>
        <v>13.048408143259788</v>
      </c>
      <c r="J146" s="22">
        <f t="shared" si="64"/>
        <v>13.082028393657303</v>
      </c>
      <c r="K146" s="22">
        <f t="shared" si="64"/>
        <v>13.177599199179799</v>
      </c>
      <c r="L146" s="22">
        <f t="shared" si="64"/>
        <v>13.408716898819305</v>
      </c>
      <c r="M146" s="22">
        <f t="shared" si="64"/>
        <v>13.487298152761058</v>
      </c>
      <c r="N146" s="22">
        <f t="shared" si="64"/>
        <v>13.629271623768682</v>
      </c>
      <c r="O146" s="22">
        <f t="shared" si="64"/>
        <v>13.834247301809729</v>
      </c>
      <c r="P146" s="22">
        <f t="shared" si="64"/>
        <v>13.885211409683084</v>
      </c>
      <c r="Q146" s="22">
        <f t="shared" si="64"/>
        <v>14.037805553851399</v>
      </c>
    </row>
    <row r="147" spans="1:17" ht="12" customHeight="1" x14ac:dyDescent="0.25">
      <c r="A147" s="29" t="s">
        <v>46</v>
      </c>
      <c r="B147" s="18">
        <f t="shared" ref="B147:Q147" si="65">IF(B117=0,0,B117/B$26)</f>
        <v>13.820302721622546</v>
      </c>
      <c r="C147" s="18">
        <f t="shared" si="65"/>
        <v>13.875841210389002</v>
      </c>
      <c r="D147" s="18">
        <f t="shared" si="65"/>
        <v>13.933922555676753</v>
      </c>
      <c r="E147" s="18">
        <f t="shared" si="65"/>
        <v>13.764353618849475</v>
      </c>
      <c r="F147" s="18">
        <f t="shared" si="65"/>
        <v>13.994238807838434</v>
      </c>
      <c r="G147" s="18">
        <f t="shared" si="65"/>
        <v>14.38183891469477</v>
      </c>
      <c r="H147" s="18">
        <f t="shared" si="65"/>
        <v>14.638562143228093</v>
      </c>
      <c r="I147" s="18">
        <f t="shared" si="65"/>
        <v>14.650205151274054</v>
      </c>
      <c r="J147" s="18">
        <f t="shared" si="65"/>
        <v>14.52742167554171</v>
      </c>
      <c r="K147" s="18">
        <f t="shared" si="65"/>
        <v>14.668958222448152</v>
      </c>
      <c r="L147" s="18">
        <f t="shared" si="65"/>
        <v>14.748721704198005</v>
      </c>
      <c r="M147" s="18">
        <f t="shared" si="65"/>
        <v>14.71218513267608</v>
      </c>
      <c r="N147" s="18">
        <f t="shared" si="65"/>
        <v>14.785824933323246</v>
      </c>
      <c r="O147" s="18">
        <f t="shared" si="65"/>
        <v>15.37102603235939</v>
      </c>
      <c r="P147" s="18">
        <f t="shared" si="65"/>
        <v>15.500879553106383</v>
      </c>
      <c r="Q147" s="18">
        <f t="shared" si="65"/>
        <v>15.336558488846364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10.852759744432399</v>
      </c>
      <c r="C149" s="26">
        <f t="shared" si="66"/>
        <v>10.714067275255163</v>
      </c>
      <c r="D149" s="26">
        <f t="shared" si="66"/>
        <v>10.344233522033937</v>
      </c>
      <c r="E149" s="26">
        <f t="shared" si="66"/>
        <v>10.615811912763563</v>
      </c>
      <c r="F149" s="26">
        <f t="shared" si="66"/>
        <v>9.6022730543385855</v>
      </c>
      <c r="G149" s="26">
        <f t="shared" si="66"/>
        <v>8.9694689889294725</v>
      </c>
      <c r="H149" s="26">
        <f t="shared" si="66"/>
        <v>9.2389150404476936</v>
      </c>
      <c r="I149" s="26">
        <f t="shared" si="66"/>
        <v>9.2649894885739972</v>
      </c>
      <c r="J149" s="26">
        <f t="shared" si="66"/>
        <v>11.386740714912584</v>
      </c>
      <c r="K149" s="26">
        <f t="shared" si="66"/>
        <v>8.7335282627204123</v>
      </c>
      <c r="L149" s="26">
        <f t="shared" si="66"/>
        <v>9.3426972082967268</v>
      </c>
      <c r="M149" s="26">
        <f t="shared" si="66"/>
        <v>8.8957394085684793</v>
      </c>
      <c r="N149" s="26">
        <f t="shared" si="66"/>
        <v>8.0381390506189749</v>
      </c>
      <c r="O149" s="26">
        <f t="shared" si="66"/>
        <v>7.8365005637941669</v>
      </c>
      <c r="P149" s="26">
        <f t="shared" si="66"/>
        <v>7.7322941511268359</v>
      </c>
      <c r="Q149" s="26">
        <f t="shared" si="66"/>
        <v>8.4295633325698969</v>
      </c>
    </row>
    <row r="150" spans="1:17" ht="12" customHeight="1" x14ac:dyDescent="0.25">
      <c r="A150" s="25" t="s">
        <v>48</v>
      </c>
      <c r="B150" s="24">
        <f t="shared" ref="B150:Q150" si="67">IF(B120=0,0,B120/B$26)</f>
        <v>10.852759744432399</v>
      </c>
      <c r="C150" s="24">
        <f t="shared" si="67"/>
        <v>10.714067275255163</v>
      </c>
      <c r="D150" s="24">
        <f t="shared" si="67"/>
        <v>10.344233522033937</v>
      </c>
      <c r="E150" s="24">
        <f t="shared" si="67"/>
        <v>10.615811912763563</v>
      </c>
      <c r="F150" s="24">
        <f t="shared" si="67"/>
        <v>9.6022730543385855</v>
      </c>
      <c r="G150" s="24">
        <f t="shared" si="67"/>
        <v>8.9694689889294725</v>
      </c>
      <c r="H150" s="24">
        <f t="shared" si="67"/>
        <v>9.2389150404476936</v>
      </c>
      <c r="I150" s="24">
        <f t="shared" si="67"/>
        <v>9.2649894885739972</v>
      </c>
      <c r="J150" s="24">
        <f t="shared" si="67"/>
        <v>11.386740714912584</v>
      </c>
      <c r="K150" s="24">
        <f t="shared" si="67"/>
        <v>8.7335282627204123</v>
      </c>
      <c r="L150" s="24">
        <f t="shared" si="67"/>
        <v>9.3426972082967268</v>
      </c>
      <c r="M150" s="24">
        <f t="shared" si="67"/>
        <v>8.8957394085684793</v>
      </c>
      <c r="N150" s="24">
        <f t="shared" si="67"/>
        <v>8.0381390506189749</v>
      </c>
      <c r="O150" s="24">
        <f t="shared" si="67"/>
        <v>7.8365005637941669</v>
      </c>
      <c r="P150" s="24">
        <f t="shared" si="67"/>
        <v>7.7322941511268359</v>
      </c>
      <c r="Q150" s="24">
        <f t="shared" si="67"/>
        <v>8.4295633325698969</v>
      </c>
    </row>
    <row r="151" spans="1:17" ht="12" customHeight="1" x14ac:dyDescent="0.25">
      <c r="A151" s="23" t="s">
        <v>44</v>
      </c>
      <c r="B151" s="22">
        <f t="shared" ref="B151:Q151" si="68">IF(B121=0,0,B121/B$26)</f>
        <v>6.81884646031512</v>
      </c>
      <c r="C151" s="22">
        <f t="shared" si="68"/>
        <v>6.744605265064858</v>
      </c>
      <c r="D151" s="22">
        <f t="shared" si="68"/>
        <v>6.3507154634699763</v>
      </c>
      <c r="E151" s="22">
        <f t="shared" si="68"/>
        <v>6.3939508451986296</v>
      </c>
      <c r="F151" s="22">
        <f t="shared" si="68"/>
        <v>5.5923129381911885</v>
      </c>
      <c r="G151" s="22">
        <f t="shared" si="68"/>
        <v>5.3720244497531136</v>
      </c>
      <c r="H151" s="22">
        <f t="shared" si="68"/>
        <v>6.0081252352709749</v>
      </c>
      <c r="I151" s="22">
        <f t="shared" si="68"/>
        <v>6.1265498413142332</v>
      </c>
      <c r="J151" s="22">
        <f t="shared" si="68"/>
        <v>8.0642513236023952</v>
      </c>
      <c r="K151" s="22">
        <f t="shared" si="68"/>
        <v>5.6901183748043298</v>
      </c>
      <c r="L151" s="22">
        <f t="shared" si="68"/>
        <v>6.3885679886276669</v>
      </c>
      <c r="M151" s="22">
        <f t="shared" si="68"/>
        <v>5.8014410363210773</v>
      </c>
      <c r="N151" s="22">
        <f t="shared" si="68"/>
        <v>5.0050932711378699</v>
      </c>
      <c r="O151" s="22">
        <f t="shared" si="68"/>
        <v>5.1999237862161634</v>
      </c>
      <c r="P151" s="22">
        <f t="shared" si="68"/>
        <v>5.2709373320569988</v>
      </c>
      <c r="Q151" s="22">
        <f t="shared" si="68"/>
        <v>5.7413469462501592</v>
      </c>
    </row>
    <row r="152" spans="1:17" ht="12" customHeight="1" x14ac:dyDescent="0.25">
      <c r="A152" s="23" t="s">
        <v>43</v>
      </c>
      <c r="B152" s="22">
        <f t="shared" ref="B152:Q152" si="69">IF(B122=0,0,B122/B$26)</f>
        <v>0</v>
      </c>
      <c r="C152" s="22">
        <f t="shared" si="69"/>
        <v>0</v>
      </c>
      <c r="D152" s="22">
        <f t="shared" si="69"/>
        <v>0</v>
      </c>
      <c r="E152" s="22">
        <f t="shared" si="69"/>
        <v>0</v>
      </c>
      <c r="F152" s="22">
        <f t="shared" si="69"/>
        <v>0</v>
      </c>
      <c r="G152" s="22">
        <f t="shared" si="69"/>
        <v>0</v>
      </c>
      <c r="H152" s="22">
        <f t="shared" si="69"/>
        <v>0</v>
      </c>
      <c r="I152" s="22">
        <f t="shared" si="69"/>
        <v>0</v>
      </c>
      <c r="J152" s="22">
        <f t="shared" si="69"/>
        <v>0</v>
      </c>
      <c r="K152" s="22">
        <f t="shared" si="69"/>
        <v>0</v>
      </c>
      <c r="L152" s="22">
        <f t="shared" si="69"/>
        <v>0</v>
      </c>
      <c r="M152" s="22">
        <f t="shared" si="69"/>
        <v>0</v>
      </c>
      <c r="N152" s="22">
        <f t="shared" si="69"/>
        <v>0</v>
      </c>
      <c r="O152" s="22">
        <f t="shared" si="69"/>
        <v>0</v>
      </c>
      <c r="P152" s="22">
        <f t="shared" si="69"/>
        <v>0</v>
      </c>
      <c r="Q152" s="22">
        <f t="shared" si="69"/>
        <v>0</v>
      </c>
    </row>
    <row r="153" spans="1:17" ht="12" customHeight="1" x14ac:dyDescent="0.25">
      <c r="A153" s="23" t="s">
        <v>47</v>
      </c>
      <c r="B153" s="22">
        <f t="shared" ref="B153:Q153" si="70">IF(B123=0,0,B123/B$26)</f>
        <v>2.0610976499319378</v>
      </c>
      <c r="C153" s="22">
        <f t="shared" si="70"/>
        <v>2.032697656542263</v>
      </c>
      <c r="D153" s="22">
        <f t="shared" si="70"/>
        <v>2.0846614305799038</v>
      </c>
      <c r="E153" s="22">
        <f t="shared" si="70"/>
        <v>2.1289605272589922</v>
      </c>
      <c r="F153" s="22">
        <f t="shared" si="70"/>
        <v>2.1348845288030964</v>
      </c>
      <c r="G153" s="22">
        <f t="shared" si="70"/>
        <v>2.0166757650542082</v>
      </c>
      <c r="H153" s="22">
        <f t="shared" si="70"/>
        <v>2.033600715303387</v>
      </c>
      <c r="I153" s="22">
        <f t="shared" si="70"/>
        <v>1.9913099776920364</v>
      </c>
      <c r="J153" s="22">
        <f t="shared" si="70"/>
        <v>2.0066601941647821</v>
      </c>
      <c r="K153" s="22">
        <f t="shared" si="70"/>
        <v>1.997244098208917</v>
      </c>
      <c r="L153" s="22">
        <f t="shared" si="70"/>
        <v>1.9978110926321606</v>
      </c>
      <c r="M153" s="22">
        <f t="shared" si="70"/>
        <v>1.8771927706861309</v>
      </c>
      <c r="N153" s="22">
        <f t="shared" si="70"/>
        <v>1.7555636878995109</v>
      </c>
      <c r="O153" s="22">
        <f t="shared" si="70"/>
        <v>1.5493975272193696</v>
      </c>
      <c r="P153" s="22">
        <f t="shared" si="70"/>
        <v>1.460162293703311</v>
      </c>
      <c r="Q153" s="22">
        <f t="shared" si="70"/>
        <v>1.4410441627307864</v>
      </c>
    </row>
    <row r="154" spans="1:17" ht="12" customHeight="1" x14ac:dyDescent="0.25">
      <c r="A154" s="21" t="s">
        <v>46</v>
      </c>
      <c r="B154" s="20">
        <f t="shared" ref="B154:Q154" si="71">IF(B124=0,0,B124/B$26)</f>
        <v>1.972815634185342</v>
      </c>
      <c r="C154" s="20">
        <f t="shared" si="71"/>
        <v>1.936764353648041</v>
      </c>
      <c r="D154" s="20">
        <f t="shared" si="71"/>
        <v>1.9088566279840584</v>
      </c>
      <c r="E154" s="20">
        <f t="shared" si="71"/>
        <v>2.0929005403059402</v>
      </c>
      <c r="F154" s="20">
        <f t="shared" si="71"/>
        <v>1.8750755873443015</v>
      </c>
      <c r="G154" s="20">
        <f t="shared" si="71"/>
        <v>1.5807687741221506</v>
      </c>
      <c r="H154" s="20">
        <f t="shared" si="71"/>
        <v>1.1971890898733317</v>
      </c>
      <c r="I154" s="20">
        <f t="shared" si="71"/>
        <v>1.1471296695677264</v>
      </c>
      <c r="J154" s="20">
        <f t="shared" si="71"/>
        <v>1.3158291971454064</v>
      </c>
      <c r="K154" s="20">
        <f t="shared" si="71"/>
        <v>1.0461657897071641</v>
      </c>
      <c r="L154" s="20">
        <f t="shared" si="71"/>
        <v>0.95631812703689889</v>
      </c>
      <c r="M154" s="20">
        <f t="shared" si="71"/>
        <v>1.2171056015612707</v>
      </c>
      <c r="N154" s="20">
        <f t="shared" si="71"/>
        <v>1.2774820915815932</v>
      </c>
      <c r="O154" s="20">
        <f t="shared" si="71"/>
        <v>1.0871792503586342</v>
      </c>
      <c r="P154" s="20">
        <f t="shared" si="71"/>
        <v>1.0011945253665253</v>
      </c>
      <c r="Q154" s="20">
        <f t="shared" si="71"/>
        <v>1.2471722235889511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7526.5513311962022</v>
      </c>
      <c r="C159" s="26">
        <f t="shared" si="73"/>
        <v>8151.9347329279508</v>
      </c>
      <c r="D159" s="26">
        <f t="shared" si="73"/>
        <v>8503.0424516574476</v>
      </c>
      <c r="E159" s="26">
        <f t="shared" si="73"/>
        <v>8594.8362274342999</v>
      </c>
      <c r="F159" s="26">
        <f t="shared" si="73"/>
        <v>8569.6857310120304</v>
      </c>
      <c r="G159" s="26">
        <f t="shared" si="73"/>
        <v>8735.1312066248884</v>
      </c>
      <c r="H159" s="26">
        <f t="shared" si="73"/>
        <v>9158.1446116637781</v>
      </c>
      <c r="I159" s="26">
        <f t="shared" si="73"/>
        <v>9204.3588439464747</v>
      </c>
      <c r="J159" s="26">
        <f t="shared" si="73"/>
        <v>9755.2327228669528</v>
      </c>
      <c r="K159" s="26">
        <f t="shared" si="73"/>
        <v>9766.1833790483433</v>
      </c>
      <c r="L159" s="26">
        <f t="shared" si="73"/>
        <v>10158.168410553451</v>
      </c>
      <c r="M159" s="26">
        <f t="shared" si="73"/>
        <v>9703.7113161697744</v>
      </c>
      <c r="N159" s="26">
        <f t="shared" si="73"/>
        <v>9050.969848110939</v>
      </c>
      <c r="O159" s="26">
        <f t="shared" si="73"/>
        <v>8199.0385535905461</v>
      </c>
      <c r="P159" s="26">
        <f t="shared" si="73"/>
        <v>8407.3712896844718</v>
      </c>
      <c r="Q159" s="26">
        <f t="shared" si="73"/>
        <v>8628.4294997973902</v>
      </c>
    </row>
    <row r="160" spans="1:17" ht="12" customHeight="1" x14ac:dyDescent="0.25">
      <c r="A160" s="25" t="s">
        <v>48</v>
      </c>
      <c r="B160" s="24">
        <f t="shared" ref="B160:Q160" si="74">IF(B106=0,0,B106/B$23)</f>
        <v>4439.6112568342896</v>
      </c>
      <c r="C160" s="24">
        <f t="shared" si="74"/>
        <v>5070.4989883580583</v>
      </c>
      <c r="D160" s="24">
        <f t="shared" si="74"/>
        <v>5386.717404603356</v>
      </c>
      <c r="E160" s="24">
        <f t="shared" si="74"/>
        <v>5524.9890251380148</v>
      </c>
      <c r="F160" s="24">
        <f t="shared" si="74"/>
        <v>5536.4179926946226</v>
      </c>
      <c r="G160" s="24">
        <f t="shared" si="74"/>
        <v>5734.7193272621316</v>
      </c>
      <c r="H160" s="24">
        <f t="shared" si="74"/>
        <v>6156.6288021453902</v>
      </c>
      <c r="I160" s="24">
        <f t="shared" si="74"/>
        <v>6231.7485928212118</v>
      </c>
      <c r="J160" s="24">
        <f t="shared" si="74"/>
        <v>6795.8564897735632</v>
      </c>
      <c r="K160" s="24">
        <f t="shared" si="74"/>
        <v>6731.9766173426588</v>
      </c>
      <c r="L160" s="24">
        <f t="shared" si="74"/>
        <v>7095.636014417285</v>
      </c>
      <c r="M160" s="24">
        <f t="shared" si="74"/>
        <v>6634.1575595731774</v>
      </c>
      <c r="N160" s="24">
        <f t="shared" si="74"/>
        <v>5883.7231715682619</v>
      </c>
      <c r="O160" s="24">
        <f t="shared" si="74"/>
        <v>4926.6015604943696</v>
      </c>
      <c r="P160" s="24">
        <f t="shared" si="74"/>
        <v>5148.102057120117</v>
      </c>
      <c r="Q160" s="24">
        <f t="shared" si="74"/>
        <v>5448.5267480002849</v>
      </c>
    </row>
    <row r="161" spans="1:17" ht="12" customHeight="1" x14ac:dyDescent="0.25">
      <c r="A161" s="23" t="s">
        <v>44</v>
      </c>
      <c r="B161" s="22">
        <f t="shared" ref="B161:Q161" si="75">IF(B107=0,0,B107/B$23)</f>
        <v>1571.9428970686022</v>
      </c>
      <c r="C161" s="22">
        <f t="shared" si="75"/>
        <v>2205.9583909358626</v>
      </c>
      <c r="D161" s="22">
        <f t="shared" si="75"/>
        <v>2430.8104198777869</v>
      </c>
      <c r="E161" s="22">
        <f t="shared" si="75"/>
        <v>2550.9707078117935</v>
      </c>
      <c r="F161" s="22">
        <f t="shared" si="75"/>
        <v>2490.2099199450945</v>
      </c>
      <c r="G161" s="22">
        <f t="shared" si="75"/>
        <v>2892.0545368106255</v>
      </c>
      <c r="H161" s="22">
        <f t="shared" si="75"/>
        <v>3154.9849696986221</v>
      </c>
      <c r="I161" s="22">
        <f t="shared" si="75"/>
        <v>3279.2468670618355</v>
      </c>
      <c r="J161" s="22">
        <f t="shared" si="75"/>
        <v>3885.9543804621076</v>
      </c>
      <c r="K161" s="22">
        <f t="shared" si="75"/>
        <v>3749.0349682892311</v>
      </c>
      <c r="L161" s="22">
        <f t="shared" si="75"/>
        <v>4072.4675769604469</v>
      </c>
      <c r="M161" s="22">
        <f t="shared" si="75"/>
        <v>3616.3718890412097</v>
      </c>
      <c r="N161" s="22">
        <f t="shared" si="75"/>
        <v>2773.3564895817758</v>
      </c>
      <c r="O161" s="22">
        <f t="shared" si="75"/>
        <v>1709.7048822772722</v>
      </c>
      <c r="P161" s="22">
        <f t="shared" si="75"/>
        <v>1942.7961446983429</v>
      </c>
      <c r="Q161" s="22">
        <f t="shared" si="75"/>
        <v>2287.0262467050206</v>
      </c>
    </row>
    <row r="162" spans="1:17" ht="12" customHeight="1" x14ac:dyDescent="0.25">
      <c r="A162" s="23" t="s">
        <v>43</v>
      </c>
      <c r="B162" s="22">
        <f t="shared" ref="B162:Q162" si="76">IF(B108=0,0,B108/B$23)</f>
        <v>709.40547806008317</v>
      </c>
      <c r="C162" s="22">
        <f t="shared" si="76"/>
        <v>726.8610733904394</v>
      </c>
      <c r="D162" s="22">
        <f t="shared" si="76"/>
        <v>816.94096066176633</v>
      </c>
      <c r="E162" s="22">
        <f t="shared" si="76"/>
        <v>877.68379489382357</v>
      </c>
      <c r="F162" s="22">
        <f t="shared" si="76"/>
        <v>978.39741750803819</v>
      </c>
      <c r="G162" s="22">
        <f t="shared" si="76"/>
        <v>978.79024872451566</v>
      </c>
      <c r="H162" s="22">
        <f t="shared" si="76"/>
        <v>1022.5143956193637</v>
      </c>
      <c r="I162" s="22">
        <f t="shared" si="76"/>
        <v>1011.0190647321859</v>
      </c>
      <c r="J162" s="22">
        <f t="shared" si="76"/>
        <v>996.43394975134379</v>
      </c>
      <c r="K162" s="22">
        <f t="shared" si="76"/>
        <v>1035.2755244122786</v>
      </c>
      <c r="L162" s="22">
        <f t="shared" si="76"/>
        <v>1041.2319877850402</v>
      </c>
      <c r="M162" s="22">
        <f t="shared" si="76"/>
        <v>1018.4211601435611</v>
      </c>
      <c r="N162" s="22">
        <f t="shared" si="76"/>
        <v>1027.2574849349614</v>
      </c>
      <c r="O162" s="22">
        <f t="shared" si="76"/>
        <v>1023.1119441667554</v>
      </c>
      <c r="P162" s="22">
        <f t="shared" si="76"/>
        <v>1019.2246506794701</v>
      </c>
      <c r="Q162" s="22">
        <f t="shared" si="76"/>
        <v>995.05114486429625</v>
      </c>
    </row>
    <row r="163" spans="1:17" ht="12" customHeight="1" x14ac:dyDescent="0.25">
      <c r="A163" s="23" t="s">
        <v>47</v>
      </c>
      <c r="B163" s="22">
        <f t="shared" ref="B163:Q163" si="77">IF(B109=0,0,B109/B$23)</f>
        <v>962.53729697936478</v>
      </c>
      <c r="C163" s="22">
        <f t="shared" si="77"/>
        <v>959.13604081625579</v>
      </c>
      <c r="D163" s="22">
        <f t="shared" si="77"/>
        <v>964.77347325321159</v>
      </c>
      <c r="E163" s="22">
        <f t="shared" si="77"/>
        <v>953.5598354513611</v>
      </c>
      <c r="F163" s="22">
        <f t="shared" si="77"/>
        <v>943.98478194790641</v>
      </c>
      <c r="G163" s="22">
        <f t="shared" si="77"/>
        <v>751.31897731722995</v>
      </c>
      <c r="H163" s="22">
        <f t="shared" si="77"/>
        <v>808.73388083961424</v>
      </c>
      <c r="I163" s="22">
        <f t="shared" si="77"/>
        <v>767.53244214619099</v>
      </c>
      <c r="J163" s="22">
        <f t="shared" si="77"/>
        <v>756.44058087524934</v>
      </c>
      <c r="K163" s="22">
        <f t="shared" si="77"/>
        <v>785.13550207557307</v>
      </c>
      <c r="L163" s="22">
        <f t="shared" si="77"/>
        <v>809.58162281343573</v>
      </c>
      <c r="M163" s="22">
        <f t="shared" si="77"/>
        <v>815.86532533155821</v>
      </c>
      <c r="N163" s="22">
        <f t="shared" si="77"/>
        <v>853.38907706897612</v>
      </c>
      <c r="O163" s="22">
        <f t="shared" si="77"/>
        <v>893.5298189855298</v>
      </c>
      <c r="P163" s="22">
        <f t="shared" si="77"/>
        <v>888.35313010314439</v>
      </c>
      <c r="Q163" s="22">
        <f t="shared" si="77"/>
        <v>878.3241461769943</v>
      </c>
    </row>
    <row r="164" spans="1:17" ht="12" customHeight="1" x14ac:dyDescent="0.25">
      <c r="A164" s="21" t="s">
        <v>46</v>
      </c>
      <c r="B164" s="20">
        <f t="shared" ref="B164:Q164" si="78">IF(B110=0,0,B110/B$23)</f>
        <v>1195.7255847262402</v>
      </c>
      <c r="C164" s="20">
        <f t="shared" si="78"/>
        <v>1178.5434832155008</v>
      </c>
      <c r="D164" s="20">
        <f t="shared" si="78"/>
        <v>1174.1925508105919</v>
      </c>
      <c r="E164" s="20">
        <f t="shared" si="78"/>
        <v>1142.7746869810358</v>
      </c>
      <c r="F164" s="20">
        <f t="shared" si="78"/>
        <v>1123.8258732935831</v>
      </c>
      <c r="G164" s="20">
        <f t="shared" si="78"/>
        <v>1112.5555644097601</v>
      </c>
      <c r="H164" s="20">
        <f t="shared" si="78"/>
        <v>1170.3955559877902</v>
      </c>
      <c r="I164" s="20">
        <f t="shared" si="78"/>
        <v>1173.9502188809984</v>
      </c>
      <c r="J164" s="20">
        <f t="shared" si="78"/>
        <v>1157.0275786848629</v>
      </c>
      <c r="K164" s="20">
        <f t="shared" si="78"/>
        <v>1162.5306225655768</v>
      </c>
      <c r="L164" s="20">
        <f t="shared" si="78"/>
        <v>1172.3548268583631</v>
      </c>
      <c r="M164" s="20">
        <f t="shared" si="78"/>
        <v>1183.4991850568481</v>
      </c>
      <c r="N164" s="20">
        <f t="shared" si="78"/>
        <v>1229.7201199825481</v>
      </c>
      <c r="O164" s="20">
        <f t="shared" si="78"/>
        <v>1300.2549150648122</v>
      </c>
      <c r="P164" s="20">
        <f t="shared" si="78"/>
        <v>1297.7281316391595</v>
      </c>
      <c r="Q164" s="20">
        <f t="shared" si="78"/>
        <v>1288.1252102539731</v>
      </c>
    </row>
    <row r="165" spans="1:17" ht="12" customHeight="1" x14ac:dyDescent="0.25">
      <c r="A165" s="19" t="s">
        <v>45</v>
      </c>
      <c r="B165" s="18">
        <f t="shared" ref="B165:Q165" si="79">IF(B111=0,0,B111/B$23)</f>
        <v>3086.9400743619121</v>
      </c>
      <c r="C165" s="18">
        <f t="shared" si="79"/>
        <v>3081.435744569892</v>
      </c>
      <c r="D165" s="18">
        <f t="shared" si="79"/>
        <v>3116.325047054092</v>
      </c>
      <c r="E165" s="18">
        <f t="shared" si="79"/>
        <v>3069.8472022962856</v>
      </c>
      <c r="F165" s="18">
        <f t="shared" si="79"/>
        <v>3033.2677383174077</v>
      </c>
      <c r="G165" s="18">
        <f t="shared" si="79"/>
        <v>3000.4118793627558</v>
      </c>
      <c r="H165" s="18">
        <f t="shared" si="79"/>
        <v>3001.515809518387</v>
      </c>
      <c r="I165" s="18">
        <f t="shared" si="79"/>
        <v>2972.6102511252639</v>
      </c>
      <c r="J165" s="18">
        <f t="shared" si="79"/>
        <v>2959.3762330933901</v>
      </c>
      <c r="K165" s="18">
        <f t="shared" si="79"/>
        <v>3034.2067617056855</v>
      </c>
      <c r="L165" s="18">
        <f t="shared" si="79"/>
        <v>3062.532396136166</v>
      </c>
      <c r="M165" s="18">
        <f t="shared" si="79"/>
        <v>3069.5537565965979</v>
      </c>
      <c r="N165" s="18">
        <f t="shared" si="79"/>
        <v>3167.2466765426766</v>
      </c>
      <c r="O165" s="18">
        <f t="shared" si="79"/>
        <v>3272.436993096177</v>
      </c>
      <c r="P165" s="18">
        <f t="shared" si="79"/>
        <v>3259.2692325643561</v>
      </c>
      <c r="Q165" s="18">
        <f t="shared" si="79"/>
        <v>3179.902751797104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3123.351648580066</v>
      </c>
      <c r="C167" s="31">
        <f t="shared" si="80"/>
        <v>3596.9244930443338</v>
      </c>
      <c r="D167" s="31">
        <f t="shared" si="80"/>
        <v>3952.9774270826865</v>
      </c>
      <c r="E167" s="31">
        <f t="shared" si="80"/>
        <v>4155.2935348876954</v>
      </c>
      <c r="F167" s="31">
        <f t="shared" si="80"/>
        <v>4355.9633450019328</v>
      </c>
      <c r="G167" s="31">
        <f t="shared" si="80"/>
        <v>4691.1052583869705</v>
      </c>
      <c r="H167" s="31">
        <f t="shared" si="80"/>
        <v>5027.9767532157148</v>
      </c>
      <c r="I167" s="31">
        <f t="shared" si="80"/>
        <v>5126.8807601371645</v>
      </c>
      <c r="J167" s="31">
        <f t="shared" si="80"/>
        <v>5515.1815315311578</v>
      </c>
      <c r="K167" s="31">
        <f t="shared" si="80"/>
        <v>5662.6420636623197</v>
      </c>
      <c r="L167" s="31">
        <f t="shared" si="80"/>
        <v>5984.2427077928824</v>
      </c>
      <c r="M167" s="31">
        <f t="shared" si="80"/>
        <v>5733.3691317639859</v>
      </c>
      <c r="N167" s="31">
        <f t="shared" si="80"/>
        <v>5415.309186771653</v>
      </c>
      <c r="O167" s="31">
        <f t="shared" si="80"/>
        <v>4970.9667696331107</v>
      </c>
      <c r="P167" s="31">
        <f t="shared" si="80"/>
        <v>5370.740282963221</v>
      </c>
      <c r="Q167" s="31">
        <f t="shared" si="80"/>
        <v>5739.538013033226</v>
      </c>
    </row>
    <row r="168" spans="1:17" ht="12" customHeight="1" x14ac:dyDescent="0.25">
      <c r="A168" s="23" t="s">
        <v>44</v>
      </c>
      <c r="B168" s="22">
        <f t="shared" ref="B168:Q168" si="81">IF(B114=0,0,B114/B$23)</f>
        <v>821.85454300103345</v>
      </c>
      <c r="C168" s="22">
        <f t="shared" si="81"/>
        <v>1244.5207957059883</v>
      </c>
      <c r="D168" s="22">
        <f t="shared" si="81"/>
        <v>1410.5730143983019</v>
      </c>
      <c r="E168" s="22">
        <f t="shared" si="81"/>
        <v>1504.9262949223862</v>
      </c>
      <c r="F168" s="22">
        <f t="shared" si="81"/>
        <v>1500.7540618595222</v>
      </c>
      <c r="G168" s="22">
        <f t="shared" si="81"/>
        <v>1792.8330859201101</v>
      </c>
      <c r="H168" s="22">
        <f t="shared" si="81"/>
        <v>1978.4669757938073</v>
      </c>
      <c r="I168" s="22">
        <f t="shared" si="81"/>
        <v>2086.4308691671768</v>
      </c>
      <c r="J168" s="22">
        <f t="shared" si="81"/>
        <v>2489.3244852832622</v>
      </c>
      <c r="K168" s="22">
        <f t="shared" si="81"/>
        <v>2485.6760724581795</v>
      </c>
      <c r="L168" s="22">
        <f t="shared" si="81"/>
        <v>2728.7478935556328</v>
      </c>
      <c r="M168" s="22">
        <f t="shared" si="81"/>
        <v>2462.1738569759168</v>
      </c>
      <c r="N168" s="22">
        <f t="shared" si="81"/>
        <v>1963.6988555453563</v>
      </c>
      <c r="O168" s="22">
        <f t="shared" si="81"/>
        <v>1317.208675403197</v>
      </c>
      <c r="P168" s="22">
        <f t="shared" si="81"/>
        <v>1519.0140519201993</v>
      </c>
      <c r="Q168" s="22">
        <f t="shared" si="81"/>
        <v>1845.7217769522665</v>
      </c>
    </row>
    <row r="169" spans="1:17" ht="12" customHeight="1" x14ac:dyDescent="0.25">
      <c r="A169" s="23" t="s">
        <v>43</v>
      </c>
      <c r="B169" s="30">
        <f t="shared" ref="B169:Q169" si="82">IF(B115=0,0,B115/B$23)</f>
        <v>1076.7441150390557</v>
      </c>
      <c r="C169" s="30">
        <f t="shared" si="82"/>
        <v>1132.4868997739161</v>
      </c>
      <c r="D169" s="30">
        <f t="shared" si="82"/>
        <v>1314.9480492012797</v>
      </c>
      <c r="E169" s="30">
        <f t="shared" si="82"/>
        <v>1448.0552506822933</v>
      </c>
      <c r="F169" s="30">
        <f t="shared" si="82"/>
        <v>1654.1075968655409</v>
      </c>
      <c r="G169" s="30">
        <f t="shared" si="82"/>
        <v>1678.8371209520017</v>
      </c>
      <c r="H169" s="30">
        <f t="shared" si="82"/>
        <v>1782.9161390691054</v>
      </c>
      <c r="I169" s="30">
        <f t="shared" si="82"/>
        <v>1787.4975935436175</v>
      </c>
      <c r="J169" s="30">
        <f t="shared" si="82"/>
        <v>1785.2854571943005</v>
      </c>
      <c r="K169" s="30">
        <f t="shared" si="82"/>
        <v>1888.6138768236124</v>
      </c>
      <c r="L169" s="30">
        <f t="shared" si="82"/>
        <v>1931.6917311384273</v>
      </c>
      <c r="M169" s="30">
        <f t="shared" si="82"/>
        <v>1937.4496064817943</v>
      </c>
      <c r="N169" s="30">
        <f t="shared" si="82"/>
        <v>2055.8271108812323</v>
      </c>
      <c r="O169" s="30">
        <f t="shared" si="82"/>
        <v>2166.4784452273129</v>
      </c>
      <c r="P169" s="30">
        <f t="shared" si="82"/>
        <v>2359.0341904161919</v>
      </c>
      <c r="Q169" s="30">
        <f t="shared" si="82"/>
        <v>2429.3026703935525</v>
      </c>
    </row>
    <row r="170" spans="1:17" ht="12" customHeight="1" x14ac:dyDescent="0.25">
      <c r="A170" s="23" t="s">
        <v>47</v>
      </c>
      <c r="B170" s="22">
        <f t="shared" ref="B170:Q170" si="83">IF(B116=0,0,B116/B$23)</f>
        <v>544.28050787531697</v>
      </c>
      <c r="C170" s="22">
        <f t="shared" si="83"/>
        <v>545.65671066023344</v>
      </c>
      <c r="D170" s="22">
        <f t="shared" si="83"/>
        <v>552.22927564290183</v>
      </c>
      <c r="E170" s="22">
        <f t="shared" si="83"/>
        <v>549.07383474014603</v>
      </c>
      <c r="F170" s="22">
        <f t="shared" si="83"/>
        <v>547.57231417855644</v>
      </c>
      <c r="G170" s="22">
        <f t="shared" si="83"/>
        <v>557.63354707903534</v>
      </c>
      <c r="H170" s="22">
        <f t="shared" si="83"/>
        <v>596.08834949487789</v>
      </c>
      <c r="I170" s="22">
        <f t="shared" si="83"/>
        <v>590.24734512903171</v>
      </c>
      <c r="J170" s="22">
        <f t="shared" si="83"/>
        <v>587.81296663597448</v>
      </c>
      <c r="K170" s="22">
        <f t="shared" si="83"/>
        <v>609.67636083936145</v>
      </c>
      <c r="L170" s="22">
        <f t="shared" si="83"/>
        <v>630.40182813908893</v>
      </c>
      <c r="M170" s="22">
        <f t="shared" si="83"/>
        <v>637.90620935561697</v>
      </c>
      <c r="N170" s="22">
        <f t="shared" si="83"/>
        <v>669.48597551865453</v>
      </c>
      <c r="O170" s="22">
        <f t="shared" si="83"/>
        <v>704.5095670163879</v>
      </c>
      <c r="P170" s="22">
        <f t="shared" si="83"/>
        <v>705.31138625752521</v>
      </c>
      <c r="Q170" s="22">
        <f t="shared" si="83"/>
        <v>699.88091099484052</v>
      </c>
    </row>
    <row r="171" spans="1:17" ht="12" customHeight="1" x14ac:dyDescent="0.25">
      <c r="A171" s="29" t="s">
        <v>46</v>
      </c>
      <c r="B171" s="18">
        <f t="shared" ref="B171:Q171" si="84">IF(B117=0,0,B117/B$23)</f>
        <v>680.47248266465999</v>
      </c>
      <c r="C171" s="18">
        <f t="shared" si="84"/>
        <v>674.26008690419576</v>
      </c>
      <c r="D171" s="18">
        <f t="shared" si="84"/>
        <v>675.22708784020335</v>
      </c>
      <c r="E171" s="18">
        <f t="shared" si="84"/>
        <v>653.23815454286967</v>
      </c>
      <c r="F171" s="18">
        <f t="shared" si="84"/>
        <v>653.52937209831396</v>
      </c>
      <c r="G171" s="18">
        <f t="shared" si="84"/>
        <v>661.80150443582374</v>
      </c>
      <c r="H171" s="18">
        <f t="shared" si="84"/>
        <v>670.50528885792403</v>
      </c>
      <c r="I171" s="18">
        <f t="shared" si="84"/>
        <v>662.70495229733797</v>
      </c>
      <c r="J171" s="18">
        <f t="shared" si="84"/>
        <v>652.75862241762002</v>
      </c>
      <c r="K171" s="18">
        <f t="shared" si="84"/>
        <v>678.67575354116605</v>
      </c>
      <c r="L171" s="18">
        <f t="shared" si="84"/>
        <v>693.40125495973268</v>
      </c>
      <c r="M171" s="18">
        <f t="shared" si="84"/>
        <v>695.83945895065779</v>
      </c>
      <c r="N171" s="18">
        <f t="shared" si="84"/>
        <v>726.2972448264095</v>
      </c>
      <c r="O171" s="18">
        <f t="shared" si="84"/>
        <v>782.77008198621263</v>
      </c>
      <c r="P171" s="18">
        <f t="shared" si="84"/>
        <v>787.3806543693039</v>
      </c>
      <c r="Q171" s="18">
        <f t="shared" si="84"/>
        <v>764.63265469256658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534.35908864013459</v>
      </c>
      <c r="C173" s="26">
        <f t="shared" si="85"/>
        <v>520.62198050394261</v>
      </c>
      <c r="D173" s="26">
        <f t="shared" si="85"/>
        <v>501.27353938653681</v>
      </c>
      <c r="E173" s="26">
        <f t="shared" si="85"/>
        <v>503.8124982034231</v>
      </c>
      <c r="F173" s="26">
        <f t="shared" si="85"/>
        <v>448.42506735010869</v>
      </c>
      <c r="G173" s="26">
        <f t="shared" si="85"/>
        <v>412.74332900494551</v>
      </c>
      <c r="H173" s="26">
        <f t="shared" si="85"/>
        <v>423.17963590399023</v>
      </c>
      <c r="I173" s="26">
        <f t="shared" si="85"/>
        <v>419.1036476050171</v>
      </c>
      <c r="J173" s="26">
        <f t="shared" si="85"/>
        <v>511.63884059390762</v>
      </c>
      <c r="K173" s="26">
        <f t="shared" si="85"/>
        <v>404.06645004307813</v>
      </c>
      <c r="L173" s="26">
        <f t="shared" si="85"/>
        <v>439.2406405700778</v>
      </c>
      <c r="M173" s="26">
        <f t="shared" si="85"/>
        <v>420.74011720231817</v>
      </c>
      <c r="N173" s="26">
        <f t="shared" si="85"/>
        <v>394.84291693720007</v>
      </c>
      <c r="O173" s="26">
        <f t="shared" si="85"/>
        <v>399.07408756529117</v>
      </c>
      <c r="P173" s="26">
        <f t="shared" si="85"/>
        <v>392.76860436413745</v>
      </c>
      <c r="Q173" s="26">
        <f t="shared" si="85"/>
        <v>420.27156180896736</v>
      </c>
    </row>
    <row r="174" spans="1:17" ht="12" customHeight="1" x14ac:dyDescent="0.25">
      <c r="A174" s="25" t="s">
        <v>48</v>
      </c>
      <c r="B174" s="24">
        <f t="shared" ref="B174:Q174" si="86">IF(B120=0,0,B120/B$23)</f>
        <v>534.35908864013459</v>
      </c>
      <c r="C174" s="24">
        <f t="shared" si="86"/>
        <v>520.62198050394261</v>
      </c>
      <c r="D174" s="24">
        <f t="shared" si="86"/>
        <v>501.27353938653681</v>
      </c>
      <c r="E174" s="24">
        <f t="shared" si="86"/>
        <v>503.8124982034231</v>
      </c>
      <c r="F174" s="24">
        <f t="shared" si="86"/>
        <v>448.42506735010869</v>
      </c>
      <c r="G174" s="24">
        <f t="shared" si="86"/>
        <v>412.74332900494551</v>
      </c>
      <c r="H174" s="24">
        <f t="shared" si="86"/>
        <v>423.17963590399023</v>
      </c>
      <c r="I174" s="24">
        <f t="shared" si="86"/>
        <v>419.1036476050171</v>
      </c>
      <c r="J174" s="24">
        <f t="shared" si="86"/>
        <v>511.63884059390762</v>
      </c>
      <c r="K174" s="24">
        <f t="shared" si="86"/>
        <v>404.06645004307813</v>
      </c>
      <c r="L174" s="24">
        <f t="shared" si="86"/>
        <v>439.2406405700778</v>
      </c>
      <c r="M174" s="24">
        <f t="shared" si="86"/>
        <v>420.74011720231817</v>
      </c>
      <c r="N174" s="24">
        <f t="shared" si="86"/>
        <v>394.84291693720007</v>
      </c>
      <c r="O174" s="24">
        <f t="shared" si="86"/>
        <v>399.07408756529117</v>
      </c>
      <c r="P174" s="24">
        <f t="shared" si="86"/>
        <v>392.76860436413745</v>
      </c>
      <c r="Q174" s="24">
        <f t="shared" si="86"/>
        <v>420.27156180896736</v>
      </c>
    </row>
    <row r="175" spans="1:17" ht="12" customHeight="1" x14ac:dyDescent="0.25">
      <c r="A175" s="23" t="s">
        <v>44</v>
      </c>
      <c r="B175" s="22">
        <f t="shared" ref="B175:Q175" si="87">IF(B121=0,0,B121/B$23)</f>
        <v>335.74064716398658</v>
      </c>
      <c r="C175" s="22">
        <f t="shared" si="87"/>
        <v>327.73639184860906</v>
      </c>
      <c r="D175" s="22">
        <f t="shared" si="87"/>
        <v>307.7507493647978</v>
      </c>
      <c r="E175" s="22">
        <f t="shared" si="87"/>
        <v>303.44851389429067</v>
      </c>
      <c r="F175" s="22">
        <f t="shared" si="87"/>
        <v>261.16038273023293</v>
      </c>
      <c r="G175" s="22">
        <f t="shared" si="87"/>
        <v>247.20161891676233</v>
      </c>
      <c r="H175" s="22">
        <f t="shared" si="87"/>
        <v>275.19640979449287</v>
      </c>
      <c r="I175" s="22">
        <f t="shared" si="87"/>
        <v>277.13570413601519</v>
      </c>
      <c r="J175" s="22">
        <f t="shared" si="87"/>
        <v>362.34988578094527</v>
      </c>
      <c r="K175" s="22">
        <f t="shared" si="87"/>
        <v>263.25968873843203</v>
      </c>
      <c r="L175" s="22">
        <f t="shared" si="87"/>
        <v>300.35423744209038</v>
      </c>
      <c r="M175" s="22">
        <f t="shared" si="87"/>
        <v>274.38966784626871</v>
      </c>
      <c r="N175" s="22">
        <f t="shared" si="87"/>
        <v>245.85611349515662</v>
      </c>
      <c r="O175" s="22">
        <f t="shared" si="87"/>
        <v>264.8063154593267</v>
      </c>
      <c r="P175" s="22">
        <f t="shared" si="87"/>
        <v>267.74184467635092</v>
      </c>
      <c r="Q175" s="22">
        <f t="shared" si="87"/>
        <v>286.2455328693851</v>
      </c>
    </row>
    <row r="176" spans="1:17" ht="12" customHeight="1" x14ac:dyDescent="0.25">
      <c r="A176" s="23" t="s">
        <v>43</v>
      </c>
      <c r="B176" s="22">
        <f t="shared" ref="B176:Q176" si="88">IF(B122=0,0,B122/B$23)</f>
        <v>0</v>
      </c>
      <c r="C176" s="22">
        <f t="shared" si="88"/>
        <v>0</v>
      </c>
      <c r="D176" s="22">
        <f t="shared" si="88"/>
        <v>0</v>
      </c>
      <c r="E176" s="22">
        <f t="shared" si="88"/>
        <v>0</v>
      </c>
      <c r="F176" s="22">
        <f t="shared" si="88"/>
        <v>0</v>
      </c>
      <c r="G176" s="22">
        <f t="shared" si="88"/>
        <v>0</v>
      </c>
      <c r="H176" s="22">
        <f t="shared" si="88"/>
        <v>0</v>
      </c>
      <c r="I176" s="22">
        <f t="shared" si="88"/>
        <v>0</v>
      </c>
      <c r="J176" s="22">
        <f t="shared" si="88"/>
        <v>0</v>
      </c>
      <c r="K176" s="22">
        <f t="shared" si="88"/>
        <v>0</v>
      </c>
      <c r="L176" s="22">
        <f t="shared" si="88"/>
        <v>0</v>
      </c>
      <c r="M176" s="22">
        <f t="shared" si="88"/>
        <v>0</v>
      </c>
      <c r="N176" s="22">
        <f t="shared" si="88"/>
        <v>0</v>
      </c>
      <c r="O176" s="22">
        <f t="shared" si="88"/>
        <v>0</v>
      </c>
      <c r="P176" s="22">
        <f t="shared" si="88"/>
        <v>0</v>
      </c>
      <c r="Q176" s="22">
        <f t="shared" si="88"/>
        <v>0</v>
      </c>
    </row>
    <row r="177" spans="1:17" ht="12" customHeight="1" x14ac:dyDescent="0.25">
      <c r="A177" s="23" t="s">
        <v>47</v>
      </c>
      <c r="B177" s="22">
        <f t="shared" ref="B177:Q177" si="89">IF(B123=0,0,B123/B$23)</f>
        <v>101.48259868933043</v>
      </c>
      <c r="C177" s="22">
        <f t="shared" si="89"/>
        <v>98.773607867750897</v>
      </c>
      <c r="D177" s="22">
        <f t="shared" si="89"/>
        <v>101.02107725076948</v>
      </c>
      <c r="E177" s="22">
        <f t="shared" si="89"/>
        <v>101.03767197732931</v>
      </c>
      <c r="F177" s="22">
        <f t="shared" si="89"/>
        <v>99.698866424203743</v>
      </c>
      <c r="G177" s="22">
        <f t="shared" si="89"/>
        <v>92.800306218731308</v>
      </c>
      <c r="H177" s="22">
        <f t="shared" si="89"/>
        <v>93.147128911630304</v>
      </c>
      <c r="I177" s="22">
        <f t="shared" si="89"/>
        <v>90.077304047912989</v>
      </c>
      <c r="J177" s="22">
        <f t="shared" si="89"/>
        <v>90.164984073433928</v>
      </c>
      <c r="K177" s="22">
        <f t="shared" si="89"/>
        <v>92.404731324632721</v>
      </c>
      <c r="L177" s="22">
        <f t="shared" si="89"/>
        <v>93.925748046985959</v>
      </c>
      <c r="M177" s="22">
        <f t="shared" si="89"/>
        <v>88.785234152550885</v>
      </c>
      <c r="N177" s="22">
        <f t="shared" si="89"/>
        <v>86.235369036803831</v>
      </c>
      <c r="O177" s="22">
        <f t="shared" si="89"/>
        <v>78.90312766743638</v>
      </c>
      <c r="P177" s="22">
        <f t="shared" si="89"/>
        <v>74.170213268388096</v>
      </c>
      <c r="Q177" s="22">
        <f t="shared" si="89"/>
        <v>71.845937566724075</v>
      </c>
    </row>
    <row r="178" spans="1:17" ht="12" customHeight="1" x14ac:dyDescent="0.25">
      <c r="A178" s="21" t="s">
        <v>46</v>
      </c>
      <c r="B178" s="20">
        <f t="shared" ref="B178:Q178" si="90">IF(B124=0,0,B124/B$23)</f>
        <v>97.135842786817619</v>
      </c>
      <c r="C178" s="20">
        <f t="shared" si="90"/>
        <v>94.111980787582596</v>
      </c>
      <c r="D178" s="20">
        <f t="shared" si="90"/>
        <v>92.501712770969633</v>
      </c>
      <c r="E178" s="20">
        <f t="shared" si="90"/>
        <v>99.326312331803109</v>
      </c>
      <c r="F178" s="20">
        <f t="shared" si="90"/>
        <v>87.565818195672037</v>
      </c>
      <c r="G178" s="20">
        <f t="shared" si="90"/>
        <v>72.741403869451901</v>
      </c>
      <c r="H178" s="20">
        <f t="shared" si="90"/>
        <v>54.836097197867097</v>
      </c>
      <c r="I178" s="20">
        <f t="shared" si="90"/>
        <v>51.890639421088906</v>
      </c>
      <c r="J178" s="20">
        <f t="shared" si="90"/>
        <v>59.123970739528374</v>
      </c>
      <c r="K178" s="20">
        <f t="shared" si="90"/>
        <v>48.402029980013346</v>
      </c>
      <c r="L178" s="20">
        <f t="shared" si="90"/>
        <v>44.960655081001477</v>
      </c>
      <c r="M178" s="20">
        <f t="shared" si="90"/>
        <v>57.565215203498489</v>
      </c>
      <c r="N178" s="20">
        <f t="shared" si="90"/>
        <v>62.751434405239614</v>
      </c>
      <c r="O178" s="20">
        <f t="shared" si="90"/>
        <v>55.36464443852811</v>
      </c>
      <c r="P178" s="20">
        <f t="shared" si="90"/>
        <v>50.856546419398462</v>
      </c>
      <c r="Q178" s="20">
        <f t="shared" si="90"/>
        <v>62.180091372858186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9.9452525549826731</v>
      </c>
      <c r="C3" s="154">
        <v>10.112053260357259</v>
      </c>
      <c r="D3" s="154">
        <v>10.280314985254535</v>
      </c>
      <c r="E3" s="154">
        <v>10.413610978224025</v>
      </c>
      <c r="F3" s="154">
        <v>10.507946037008793</v>
      </c>
      <c r="G3" s="154">
        <v>10.702386566696974</v>
      </c>
      <c r="H3" s="154">
        <v>10.962312530030081</v>
      </c>
      <c r="I3" s="154">
        <v>11.26916482290369</v>
      </c>
      <c r="J3" s="154">
        <v>11.587977964986894</v>
      </c>
      <c r="K3" s="154">
        <v>11.925726750910588</v>
      </c>
      <c r="L3" s="154">
        <v>12.186521174581413</v>
      </c>
      <c r="M3" s="154">
        <v>12.429874454757321</v>
      </c>
      <c r="N3" s="154">
        <v>12.698812410040363</v>
      </c>
      <c r="O3" s="154">
        <v>12.69934922166007</v>
      </c>
      <c r="P3" s="154">
        <v>12.531564651268512</v>
      </c>
      <c r="Q3" s="154">
        <v>12.322638849225486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13.201195384653653</v>
      </c>
      <c r="C5" s="143">
        <v>13.422604412707418</v>
      </c>
      <c r="D5" s="143">
        <v>13.64595277855811</v>
      </c>
      <c r="E5" s="143">
        <v>13.822888098948743</v>
      </c>
      <c r="F5" s="143">
        <v>13.948107195774663</v>
      </c>
      <c r="G5" s="143">
        <v>14.20620495738687</v>
      </c>
      <c r="H5" s="143">
        <v>14.551227208811309</v>
      </c>
      <c r="I5" s="143">
        <v>14.958538843187446</v>
      </c>
      <c r="J5" s="143">
        <v>15.381727149021575</v>
      </c>
      <c r="K5" s="143">
        <v>15.83005037553173</v>
      </c>
      <c r="L5" s="143">
        <v>16.176225409606854</v>
      </c>
      <c r="M5" s="143">
        <v>16.499249302799896</v>
      </c>
      <c r="N5" s="143">
        <v>16.856233951949086</v>
      </c>
      <c r="O5" s="143">
        <v>16.856946508521904</v>
      </c>
      <c r="P5" s="143">
        <v>16.634231511187895</v>
      </c>
      <c r="Q5" s="143">
        <v>16.356906192557993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2.6428513317755652E-2</v>
      </c>
      <c r="C6" s="152">
        <f>1000*C8/SER_summary!C$3</f>
        <v>2.6874491972959734E-2</v>
      </c>
      <c r="D6" s="152">
        <f>1000*D8/SER_summary!D$3</f>
        <v>2.7368068613192135E-2</v>
      </c>
      <c r="E6" s="152">
        <f>1000*E8/SER_summary!E$3</f>
        <v>2.779218197926971E-2</v>
      </c>
      <c r="F6" s="152">
        <f>1000*F8/SER_summary!F$3</f>
        <v>2.8102920033128944E-2</v>
      </c>
      <c r="G6" s="152">
        <f>1000*G8/SER_summary!G$3</f>
        <v>2.8710737923356454E-2</v>
      </c>
      <c r="H6" s="152">
        <f>1000*H8/SER_summary!H$3</f>
        <v>2.9539541208710451E-2</v>
      </c>
      <c r="I6" s="152">
        <f>1000*I8/SER_summary!I$3</f>
        <v>3.0456277989161323E-2</v>
      </c>
      <c r="J6" s="152">
        <f>1000*J8/SER_summary!J$3</f>
        <v>3.1302219649930074E-2</v>
      </c>
      <c r="K6" s="152">
        <f>1000*K8/SER_summary!K$3</f>
        <v>3.2199698365930972E-2</v>
      </c>
      <c r="L6" s="152">
        <f>1000*L8/SER_summary!L$3</f>
        <v>3.2903830831184908E-2</v>
      </c>
      <c r="M6" s="152">
        <f>1000*M8/SER_summary!M$3</f>
        <v>3.3448193935526491E-2</v>
      </c>
      <c r="N6" s="152">
        <f>1000*N8/SER_summary!N$3</f>
        <v>3.405383319191619E-2</v>
      </c>
      <c r="O6" s="152">
        <f>1000*O8/SER_summary!O$3</f>
        <v>3.4672508464393875E-2</v>
      </c>
      <c r="P6" s="152">
        <f>1000*P8/SER_summary!P$3</f>
        <v>3.5345266208336217E-2</v>
      </c>
      <c r="Q6" s="152">
        <f>1000*Q8/SER_summary!Q$3</f>
        <v>3.6309530067613408E-2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18.248809160370325</v>
      </c>
      <c r="C8" s="62">
        <v>18.74627500124609</v>
      </c>
      <c r="D8" s="62">
        <v>19.309239761282967</v>
      </c>
      <c r="E8" s="62">
        <v>19.835836122244377</v>
      </c>
      <c r="F8" s="62">
        <v>20.315404171508682</v>
      </c>
      <c r="G8" s="62">
        <v>21.046894517261144</v>
      </c>
      <c r="H8" s="62">
        <v>21.977802673316287</v>
      </c>
      <c r="I8" s="62">
        <v>23.083300388433191</v>
      </c>
      <c r="J8" s="62">
        <v>24.300946087489162</v>
      </c>
      <c r="K8" s="62">
        <v>25.660905618761369</v>
      </c>
      <c r="L8" s="62">
        <v>26.952843987056806</v>
      </c>
      <c r="M8" s="62">
        <v>28.088154305552308</v>
      </c>
      <c r="N8" s="62">
        <v>29.354778803596865</v>
      </c>
      <c r="O8" s="62">
        <v>30.022162284132438</v>
      </c>
      <c r="P8" s="62">
        <v>30.326238406752474</v>
      </c>
      <c r="Q8" s="62">
        <v>30.754462443509095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2.1640662191691655</v>
      </c>
      <c r="D9" s="150">
        <v>2.2628971458961464</v>
      </c>
      <c r="E9" s="150">
        <v>2.2605273945378768</v>
      </c>
      <c r="F9" s="150">
        <v>2.2481777035122876</v>
      </c>
      <c r="G9" s="150">
        <v>2.5354721930854089</v>
      </c>
      <c r="H9" s="150">
        <v>2.7709696403347488</v>
      </c>
      <c r="I9" s="150">
        <v>2.9823604290821044</v>
      </c>
      <c r="J9" s="150">
        <v>3.1320456673004693</v>
      </c>
      <c r="K9" s="150">
        <v>3.3126474988815966</v>
      </c>
      <c r="L9" s="150">
        <v>3.2836800952570191</v>
      </c>
      <c r="M9" s="150">
        <v>3.2993765376646609</v>
      </c>
      <c r="N9" s="150">
        <v>3.5295216439407113</v>
      </c>
      <c r="O9" s="150">
        <v>2.9279108750734508</v>
      </c>
      <c r="P9" s="150">
        <v>2.5522538261323211</v>
      </c>
      <c r="Q9" s="150">
        <v>2.963696229842034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1.6666003782933991</v>
      </c>
      <c r="D10" s="149">
        <f t="shared" ref="D10:Q10" si="0">C8+D9-D8</f>
        <v>1.6999323858592703</v>
      </c>
      <c r="E10" s="149">
        <f t="shared" si="0"/>
        <v>1.7339310335764679</v>
      </c>
      <c r="F10" s="149">
        <f t="shared" si="0"/>
        <v>1.7686096542479817</v>
      </c>
      <c r="G10" s="149">
        <f t="shared" si="0"/>
        <v>1.8039818473329454</v>
      </c>
      <c r="H10" s="149">
        <f t="shared" si="0"/>
        <v>1.8400614842796053</v>
      </c>
      <c r="I10" s="149">
        <f t="shared" si="0"/>
        <v>1.876862713965199</v>
      </c>
      <c r="J10" s="149">
        <f t="shared" si="0"/>
        <v>1.9143999682444992</v>
      </c>
      <c r="K10" s="149">
        <f t="shared" si="0"/>
        <v>1.9526879676093891</v>
      </c>
      <c r="L10" s="149">
        <f t="shared" si="0"/>
        <v>1.9917417269615818</v>
      </c>
      <c r="M10" s="149">
        <f t="shared" si="0"/>
        <v>2.1640662191691575</v>
      </c>
      <c r="N10" s="149">
        <f t="shared" si="0"/>
        <v>2.2628971458961544</v>
      </c>
      <c r="O10" s="149">
        <f t="shared" si="0"/>
        <v>2.2605273945378777</v>
      </c>
      <c r="P10" s="149">
        <f t="shared" si="0"/>
        <v>2.2481777035122832</v>
      </c>
      <c r="Q10" s="149">
        <f t="shared" si="0"/>
        <v>2.5354721930854147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8759.9999999999964</v>
      </c>
      <c r="E12" s="146">
        <v>8760.0000000000018</v>
      </c>
      <c r="F12" s="146">
        <v>8759.9999999999964</v>
      </c>
      <c r="G12" s="146">
        <v>8760.0000000000018</v>
      </c>
      <c r="H12" s="146">
        <v>8759.9999999999964</v>
      </c>
      <c r="I12" s="146">
        <v>8759.9999999999982</v>
      </c>
      <c r="J12" s="146">
        <v>8760.0000000000018</v>
      </c>
      <c r="K12" s="146">
        <v>8760.0000000000036</v>
      </c>
      <c r="L12" s="146">
        <v>8759.9999999999964</v>
      </c>
      <c r="M12" s="146">
        <v>8759.9999999999964</v>
      </c>
      <c r="N12" s="146">
        <v>8760</v>
      </c>
      <c r="O12" s="146">
        <v>8760.0000000000055</v>
      </c>
      <c r="P12" s="146">
        <v>8760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723.40037471167034</v>
      </c>
      <c r="C14" s="143">
        <f>IF(C5=0,0,C5/C8*1000)</f>
        <v>716.01448350753412</v>
      </c>
      <c r="D14" s="143">
        <f t="shared" ref="D14:Q14" si="1">IF(D5=0,0,D5/D8*1000)</f>
        <v>706.70585415380583</v>
      </c>
      <c r="E14" s="143">
        <f t="shared" si="1"/>
        <v>696.86440308142244</v>
      </c>
      <c r="F14" s="143">
        <f t="shared" si="1"/>
        <v>686.5778833647903</v>
      </c>
      <c r="G14" s="143">
        <f t="shared" si="1"/>
        <v>674.97867420468924</v>
      </c>
      <c r="H14" s="143">
        <f t="shared" si="1"/>
        <v>662.08744455050828</v>
      </c>
      <c r="I14" s="143">
        <f t="shared" si="1"/>
        <v>648.02426825771499</v>
      </c>
      <c r="J14" s="143">
        <f t="shared" si="1"/>
        <v>632.96824303233768</v>
      </c>
      <c r="K14" s="143">
        <f t="shared" si="1"/>
        <v>616.89367517715198</v>
      </c>
      <c r="L14" s="143">
        <f t="shared" si="1"/>
        <v>600.16766384189145</v>
      </c>
      <c r="M14" s="143">
        <f t="shared" si="1"/>
        <v>587.40952229596724</v>
      </c>
      <c r="N14" s="143">
        <f t="shared" si="1"/>
        <v>574.22452625954304</v>
      </c>
      <c r="O14" s="143">
        <f t="shared" si="1"/>
        <v>561.48342511063163</v>
      </c>
      <c r="P14" s="143">
        <f t="shared" si="1"/>
        <v>548.5095542704729</v>
      </c>
      <c r="Q14" s="143">
        <f t="shared" si="1"/>
        <v>531.85472588255925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659.4199168053625</v>
      </c>
      <c r="D15" s="141">
        <v>642.13262781342291</v>
      </c>
      <c r="E15" s="141">
        <v>633.15387518081161</v>
      </c>
      <c r="F15" s="141">
        <v>624.7869024024003</v>
      </c>
      <c r="G15" s="141">
        <v>616.49222981372577</v>
      </c>
      <c r="H15" s="141">
        <v>604.88696600888102</v>
      </c>
      <c r="I15" s="141">
        <v>591.82478674590004</v>
      </c>
      <c r="J15" s="141">
        <v>577.2795649459988</v>
      </c>
      <c r="K15" s="141">
        <v>561.75564547753197</v>
      </c>
      <c r="L15" s="141">
        <v>544.20701586282871</v>
      </c>
      <c r="M15" s="141">
        <v>530.41907748958272</v>
      </c>
      <c r="N15" s="141">
        <v>512.83571047719931</v>
      </c>
      <c r="O15" s="141">
        <v>489.07712614064644</v>
      </c>
      <c r="P15" s="141">
        <v>463.08755578775708</v>
      </c>
      <c r="Q15" s="141">
        <v>433.84121974759466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5.8472709651285619</v>
      </c>
      <c r="C3" s="154">
        <v>6.2585454235105633</v>
      </c>
      <c r="D3" s="154">
        <v>6.7420443027339925</v>
      </c>
      <c r="E3" s="154">
        <v>7.1901955206845312</v>
      </c>
      <c r="F3" s="154">
        <v>7.6972411306057769</v>
      </c>
      <c r="G3" s="154">
        <v>8.151513521731566</v>
      </c>
      <c r="H3" s="154">
        <v>8.5766941043684817</v>
      </c>
      <c r="I3" s="154">
        <v>9.0890095053120312</v>
      </c>
      <c r="J3" s="154">
        <v>9.5958173145391399</v>
      </c>
      <c r="K3" s="154">
        <v>10.131644081048492</v>
      </c>
      <c r="L3" s="154">
        <v>10.651803661995315</v>
      </c>
      <c r="M3" s="154">
        <v>11.120654230030336</v>
      </c>
      <c r="N3" s="154">
        <v>11.52088968876579</v>
      </c>
      <c r="O3" s="154">
        <v>11.602635426890684</v>
      </c>
      <c r="P3" s="154">
        <v>11.564450350149007</v>
      </c>
      <c r="Q3" s="154">
        <v>11.504092383942938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73.636490730728497</v>
      </c>
      <c r="C5" s="143">
        <v>78.44109326206771</v>
      </c>
      <c r="D5" s="143">
        <v>84.134167791775297</v>
      </c>
      <c r="E5" s="143">
        <v>89.368279312923903</v>
      </c>
      <c r="F5" s="143">
        <v>95.31660247423541</v>
      </c>
      <c r="G5" s="143">
        <v>100.59434193796588</v>
      </c>
      <c r="H5" s="143">
        <v>105.50032203725002</v>
      </c>
      <c r="I5" s="143">
        <v>111.46383343997475</v>
      </c>
      <c r="J5" s="143">
        <v>117.34327623890213</v>
      </c>
      <c r="K5" s="143">
        <v>123.56119743681481</v>
      </c>
      <c r="L5" s="143">
        <v>129.57210568639215</v>
      </c>
      <c r="M5" s="143">
        <v>135.05553618898585</v>
      </c>
      <c r="N5" s="143">
        <v>139.69942737894374</v>
      </c>
      <c r="O5" s="143">
        <v>140.48234520436401</v>
      </c>
      <c r="P5" s="143">
        <v>139.82150899259895</v>
      </c>
      <c r="Q5" s="143">
        <v>138.90260502489579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55.863430079232671</v>
      </c>
      <c r="C6" s="152">
        <f>1000000*C8/SER_summary!C$8</f>
        <v>58.811022651997391</v>
      </c>
      <c r="D6" s="152">
        <f>1000000*D8/SER_summary!D$8</f>
        <v>62.721623900017512</v>
      </c>
      <c r="E6" s="152">
        <f>1000000*E8/SER_summary!E$8</f>
        <v>66.045262005300472</v>
      </c>
      <c r="F6" s="152">
        <f>1000000*F8/SER_summary!F$8</f>
        <v>69.490824209215575</v>
      </c>
      <c r="G6" s="152">
        <f>1000000*G8/SER_summary!G$8</f>
        <v>72.291817204078058</v>
      </c>
      <c r="H6" s="152">
        <f>1000000*H8/SER_summary!H$8</f>
        <v>74.845075611154272</v>
      </c>
      <c r="I6" s="152">
        <f>1000000*I8/SER_summary!I$8</f>
        <v>77.781538201187701</v>
      </c>
      <c r="J6" s="152">
        <f>1000000*J8/SER_summary!J$8</f>
        <v>80.63239853175331</v>
      </c>
      <c r="K6" s="152">
        <f>1000000*K8/SER_summary!K$8</f>
        <v>83.015522230154687</v>
      </c>
      <c r="L6" s="152">
        <f>1000000*L8/SER_summary!L$8</f>
        <v>85.02133642500398</v>
      </c>
      <c r="M6" s="152">
        <f>1000000*M8/SER_summary!M$8</f>
        <v>87.534094445323348</v>
      </c>
      <c r="N6" s="152">
        <f>1000000*N8/SER_summary!N$8</f>
        <v>89.428915172805958</v>
      </c>
      <c r="O6" s="152">
        <f>1000000*O8/SER_summary!O$8</f>
        <v>90.643373151471593</v>
      </c>
      <c r="P6" s="152">
        <f>1000000*P8/SER_summary!P$8</f>
        <v>91.854137195334275</v>
      </c>
      <c r="Q6" s="152">
        <f>1000000*Q8/SER_summary!Q$8</f>
        <v>92.628663684772206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1.4151308868100028</v>
      </c>
      <c r="C8" s="62">
        <v>1.519697143173617</v>
      </c>
      <c r="D8" s="62">
        <v>1.6438649321554752</v>
      </c>
      <c r="E8" s="62">
        <v>1.7600124645665682</v>
      </c>
      <c r="F8" s="62">
        <v>1.8928970604262336</v>
      </c>
      <c r="G8" s="62">
        <v>2.0136366987686278</v>
      </c>
      <c r="H8" s="62">
        <v>2.1287640903179015</v>
      </c>
      <c r="I8" s="62">
        <v>2.2690179498042267</v>
      </c>
      <c r="J8" s="62">
        <v>2.4103711667758789</v>
      </c>
      <c r="K8" s="62">
        <v>2.5622443286905892</v>
      </c>
      <c r="L8" s="62">
        <v>2.714113116836264</v>
      </c>
      <c r="M8" s="62">
        <v>2.8588657534916222</v>
      </c>
      <c r="N8" s="62">
        <v>2.9888980685006912</v>
      </c>
      <c r="O8" s="62">
        <v>3.0306717408847343</v>
      </c>
      <c r="P8" s="62">
        <v>3.0399312389744906</v>
      </c>
      <c r="Q8" s="62">
        <v>3.0453267917749529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0.19890831548428087</v>
      </c>
      <c r="D9" s="150">
        <v>0.21850984810252505</v>
      </c>
      <c r="E9" s="150">
        <v>0.21048959153176003</v>
      </c>
      <c r="F9" s="150">
        <v>0.22722665498033218</v>
      </c>
      <c r="G9" s="150">
        <v>0.21508169746306119</v>
      </c>
      <c r="H9" s="150">
        <v>0.20946945066994069</v>
      </c>
      <c r="I9" s="150">
        <v>0.23459591860699225</v>
      </c>
      <c r="J9" s="150">
        <v>0.23569527609231916</v>
      </c>
      <c r="K9" s="150">
        <v>0.24621522103537657</v>
      </c>
      <c r="L9" s="150">
        <v>0.24621084726634176</v>
      </c>
      <c r="M9" s="150">
        <v>0.23909469577602571</v>
      </c>
      <c r="N9" s="150">
        <v>0.22437437412973535</v>
      </c>
      <c r="O9" s="150">
        <v>0.1361157315047099</v>
      </c>
      <c r="P9" s="150">
        <v>0.10360155721042295</v>
      </c>
      <c r="Q9" s="150">
        <v>9.9737611921129468E-2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9.434205912066651E-2</v>
      </c>
      <c r="D10" s="149">
        <f t="shared" ref="D10:Q10" si="0">C8+D9-D8</f>
        <v>9.4342059120666732E-2</v>
      </c>
      <c r="E10" s="149">
        <f t="shared" si="0"/>
        <v>9.4342059120666955E-2</v>
      </c>
      <c r="F10" s="149">
        <f t="shared" si="0"/>
        <v>9.4342059120666732E-2</v>
      </c>
      <c r="G10" s="149">
        <f t="shared" si="0"/>
        <v>9.4342059120667177E-2</v>
      </c>
      <c r="H10" s="149">
        <f t="shared" si="0"/>
        <v>9.4342059120667177E-2</v>
      </c>
      <c r="I10" s="149">
        <f t="shared" si="0"/>
        <v>9.4342059120667177E-2</v>
      </c>
      <c r="J10" s="149">
        <f t="shared" si="0"/>
        <v>9.4342059120666732E-2</v>
      </c>
      <c r="K10" s="149">
        <f t="shared" si="0"/>
        <v>9.4342059120666288E-2</v>
      </c>
      <c r="L10" s="149">
        <f t="shared" si="0"/>
        <v>9.4342059120666732E-2</v>
      </c>
      <c r="M10" s="149">
        <f t="shared" si="0"/>
        <v>9.4342059120667621E-2</v>
      </c>
      <c r="N10" s="149">
        <f t="shared" si="0"/>
        <v>9.4342059120666288E-2</v>
      </c>
      <c r="O10" s="149">
        <f t="shared" si="0"/>
        <v>9.4342059120666732E-2</v>
      </c>
      <c r="P10" s="149">
        <f t="shared" si="0"/>
        <v>9.4342059120666732E-2</v>
      </c>
      <c r="Q10" s="149">
        <f t="shared" si="0"/>
        <v>9.4342059120667177E-2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923.34007467793776</v>
      </c>
      <c r="C12" s="146">
        <v>927.7507613410661</v>
      </c>
      <c r="D12" s="146">
        <v>931.79579762768799</v>
      </c>
      <c r="E12" s="146">
        <v>935.53244285225639</v>
      </c>
      <c r="F12" s="146">
        <v>939.00539382366594</v>
      </c>
      <c r="G12" s="146">
        <v>942.25022127803879</v>
      </c>
      <c r="H12" s="146">
        <v>945.29570420054938</v>
      </c>
      <c r="I12" s="146">
        <v>948.16546118006863</v>
      </c>
      <c r="J12" s="146">
        <v>950.87911873301778</v>
      </c>
      <c r="K12" s="146">
        <v>953.45316604071297</v>
      </c>
      <c r="L12" s="146">
        <v>955.90159209114688</v>
      </c>
      <c r="M12" s="146">
        <v>957.45747679964472</v>
      </c>
      <c r="N12" s="146">
        <v>958.94332642405402</v>
      </c>
      <c r="O12" s="146">
        <v>960.36527033128152</v>
      </c>
      <c r="P12" s="146">
        <v>961.72866304730849</v>
      </c>
      <c r="Q12" s="146">
        <v>963.03820989091003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52.035109555640013</v>
      </c>
      <c r="C14" s="143">
        <f>IF(C5=0,0,C5/C8)</f>
        <v>51.616266842653559</v>
      </c>
      <c r="D14" s="143">
        <f t="shared" ref="D14:Q14" si="1">IF(D5=0,0,D5/D8)</f>
        <v>51.180705997211433</v>
      </c>
      <c r="E14" s="143">
        <f t="shared" si="1"/>
        <v>50.777071817461419</v>
      </c>
      <c r="F14" s="143">
        <f t="shared" si="1"/>
        <v>50.354879019555597</v>
      </c>
      <c r="G14" s="143">
        <f t="shared" si="1"/>
        <v>49.956549758693306</v>
      </c>
      <c r="H14" s="143">
        <f t="shared" si="1"/>
        <v>49.559423947956112</v>
      </c>
      <c r="I14" s="143">
        <f t="shared" si="1"/>
        <v>49.124262524935936</v>
      </c>
      <c r="J14" s="143">
        <f t="shared" si="1"/>
        <v>48.682658445446357</v>
      </c>
      <c r="K14" s="143">
        <f t="shared" si="1"/>
        <v>48.223815368911204</v>
      </c>
      <c r="L14" s="143">
        <f t="shared" si="1"/>
        <v>47.740127293378734</v>
      </c>
      <c r="M14" s="143">
        <f t="shared" si="1"/>
        <v>47.240950724614578</v>
      </c>
      <c r="N14" s="143">
        <f t="shared" si="1"/>
        <v>46.73944182011553</v>
      </c>
      <c r="O14" s="143">
        <f t="shared" si="1"/>
        <v>46.35353387475525</v>
      </c>
      <c r="P14" s="143">
        <f t="shared" si="1"/>
        <v>45.994957780613227</v>
      </c>
      <c r="Q14" s="143">
        <f t="shared" si="1"/>
        <v>45.611723970003602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48.835072026716851</v>
      </c>
      <c r="D15" s="141">
        <v>48.520348184863266</v>
      </c>
      <c r="E15" s="141">
        <v>48.188657830459711</v>
      </c>
      <c r="F15" s="141">
        <v>47.78234553644171</v>
      </c>
      <c r="G15" s="141">
        <v>47.362648546739301</v>
      </c>
      <c r="H15" s="141">
        <v>46.856854066028973</v>
      </c>
      <c r="I15" s="141">
        <v>46.346120807786633</v>
      </c>
      <c r="J15" s="141">
        <v>45.773264359995835</v>
      </c>
      <c r="K15" s="141">
        <v>45.192253075054452</v>
      </c>
      <c r="L15" s="141">
        <v>44.352260482711458</v>
      </c>
      <c r="M15" s="141">
        <v>43.466166620348893</v>
      </c>
      <c r="N15" s="141">
        <v>42.576121310907276</v>
      </c>
      <c r="O15" s="141">
        <v>41.81748240666667</v>
      </c>
      <c r="P15" s="141">
        <v>41.005784900075739</v>
      </c>
      <c r="Q15" s="141">
        <v>40.006927552072547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2.9761154764083559</v>
      </c>
      <c r="C3" s="154">
        <v>3.5125117868981932</v>
      </c>
      <c r="D3" s="154">
        <v>4.1907564622246314</v>
      </c>
      <c r="E3" s="154">
        <v>4.80435015204149</v>
      </c>
      <c r="F3" s="154">
        <v>5.4630210583188594</v>
      </c>
      <c r="G3" s="154">
        <v>5.9575142091057449</v>
      </c>
      <c r="H3" s="154">
        <v>6.4384474947212365</v>
      </c>
      <c r="I3" s="154">
        <v>6.7555623298661143</v>
      </c>
      <c r="J3" s="154">
        <v>7.0907423629900004</v>
      </c>
      <c r="K3" s="154">
        <v>7.3426801929868351</v>
      </c>
      <c r="L3" s="154">
        <v>7.5428839150941185</v>
      </c>
      <c r="M3" s="154">
        <v>7.7320694783835595</v>
      </c>
      <c r="N3" s="154">
        <v>7.9363621948288765</v>
      </c>
      <c r="O3" s="154">
        <v>7.9712569001689841</v>
      </c>
      <c r="P3" s="154">
        <v>7.8979972451921938</v>
      </c>
      <c r="Q3" s="154">
        <v>7.7960471839885717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20.521097177016159</v>
      </c>
      <c r="C5" s="143">
        <v>23.979840760798531</v>
      </c>
      <c r="D5" s="143">
        <v>28.083107517039224</v>
      </c>
      <c r="E5" s="143">
        <v>31.654551747993374</v>
      </c>
      <c r="F5" s="143">
        <v>35.385654206879039</v>
      </c>
      <c r="G5" s="143">
        <v>37.999534492815982</v>
      </c>
      <c r="H5" s="143">
        <v>40.421504002738459</v>
      </c>
      <c r="I5" s="143">
        <v>41.893690800586832</v>
      </c>
      <c r="J5" s="143">
        <v>43.458225618593552</v>
      </c>
      <c r="K5" s="143">
        <v>44.618659407367119</v>
      </c>
      <c r="L5" s="143">
        <v>45.277477510477489</v>
      </c>
      <c r="M5" s="143">
        <v>45.884480030189444</v>
      </c>
      <c r="N5" s="143">
        <v>46.688471228759859</v>
      </c>
      <c r="O5" s="143">
        <v>46.477588733806201</v>
      </c>
      <c r="P5" s="143">
        <v>45.596359064877454</v>
      </c>
      <c r="Q5" s="143">
        <v>44.553391663388631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7.5824045811798024E-2</v>
      </c>
      <c r="C6" s="152">
        <f>1000*C8/SER_summary!C$3</f>
        <v>8.9521483952298281E-2</v>
      </c>
      <c r="D6" s="152">
        <f>1000*D8/SER_summary!D$3</f>
        <v>0.1063009073781329</v>
      </c>
      <c r="E6" s="152">
        <f>1000*E8/SER_summary!E$3</f>
        <v>0.12179138492522587</v>
      </c>
      <c r="F6" s="152">
        <f>1000*F8/SER_summary!F$3</f>
        <v>0.1390245283512615</v>
      </c>
      <c r="G6" s="152">
        <f>1000*G8/SER_summary!G$3</f>
        <v>0.15277297707567541</v>
      </c>
      <c r="H6" s="152">
        <f>1000*H8/SER_summary!H$3</f>
        <v>0.16552061180603414</v>
      </c>
      <c r="I6" s="152">
        <f>1000*I8/SER_summary!I$3</f>
        <v>0.17482242961901934</v>
      </c>
      <c r="J6" s="152">
        <f>1000*J8/SER_summary!J$3</f>
        <v>0.18472031956490365</v>
      </c>
      <c r="K6" s="152">
        <f>1000*K8/SER_summary!K$3</f>
        <v>0.19435542228702982</v>
      </c>
      <c r="L6" s="152">
        <f>1000*L8/SER_summary!L$3</f>
        <v>0.20383903577726559</v>
      </c>
      <c r="M6" s="152">
        <f>1000*M8/SER_summary!M$3</f>
        <v>0.21622912256804142</v>
      </c>
      <c r="N6" s="152">
        <f>1000*N8/SER_summary!N$3</f>
        <v>0.2347861441303622</v>
      </c>
      <c r="O6" s="152">
        <f>1000*O8/SER_summary!O$3</f>
        <v>0.25763277061210937</v>
      </c>
      <c r="P6" s="152">
        <f>1000*P8/SER_summary!P$3</f>
        <v>0.2920488050402229</v>
      </c>
      <c r="Q6" s="152">
        <f>1000*Q8/SER_summary!Q$3</f>
        <v>0.33558949110789071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52.356276160909104</v>
      </c>
      <c r="C8" s="62">
        <v>62.445621609441709</v>
      </c>
      <c r="D8" s="62">
        <v>74.999435890660507</v>
      </c>
      <c r="E8" s="62">
        <v>86.924947248832211</v>
      </c>
      <c r="F8" s="62">
        <v>100.49985837342848</v>
      </c>
      <c r="G8" s="62">
        <v>111.99282798593414</v>
      </c>
      <c r="H8" s="62">
        <v>123.14948695164288</v>
      </c>
      <c r="I8" s="62">
        <v>132.50071656712868</v>
      </c>
      <c r="J8" s="62">
        <v>143.40447984878034</v>
      </c>
      <c r="K8" s="62">
        <v>154.88766668320267</v>
      </c>
      <c r="L8" s="62">
        <v>166.97270776658934</v>
      </c>
      <c r="M8" s="62">
        <v>181.57862190563534</v>
      </c>
      <c r="N8" s="62">
        <v>202.38823888795764</v>
      </c>
      <c r="O8" s="62">
        <v>223.07854815207205</v>
      </c>
      <c r="P8" s="62">
        <v>250.57787472451122</v>
      </c>
      <c r="Q8" s="62">
        <v>284.24698368431234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17.124966304384724</v>
      </c>
      <c r="D9" s="150">
        <v>20.996559308241341</v>
      </c>
      <c r="E9" s="150">
        <v>22.05680539059874</v>
      </c>
      <c r="F9" s="150">
        <v>25.732463963508721</v>
      </c>
      <c r="G9" s="150">
        <v>26.08203301920059</v>
      </c>
      <c r="H9" s="150">
        <v>28.281625270093471</v>
      </c>
      <c r="I9" s="150">
        <v>30.347788923727105</v>
      </c>
      <c r="J9" s="150">
        <v>32.960568672250488</v>
      </c>
      <c r="K9" s="150">
        <v>37.215650797931005</v>
      </c>
      <c r="L9" s="150">
        <v>38.167074102587193</v>
      </c>
      <c r="M9" s="150">
        <v>42.887539409139542</v>
      </c>
      <c r="N9" s="150">
        <v>51.157405906049405</v>
      </c>
      <c r="O9" s="150">
        <v>53.650877936364829</v>
      </c>
      <c r="P9" s="150">
        <v>64.714977370370264</v>
      </c>
      <c r="Q9" s="150">
        <v>71.836183062388301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7.0356208558521232</v>
      </c>
      <c r="D10" s="149">
        <f t="shared" ref="D10:Q10" si="0">C8+D9-D8</f>
        <v>8.4427450270225393</v>
      </c>
      <c r="E10" s="149">
        <f t="shared" si="0"/>
        <v>10.131294032427036</v>
      </c>
      <c r="F10" s="149">
        <f t="shared" si="0"/>
        <v>12.157552838912451</v>
      </c>
      <c r="G10" s="149">
        <f t="shared" si="0"/>
        <v>14.589063406694933</v>
      </c>
      <c r="H10" s="149">
        <f t="shared" si="0"/>
        <v>17.124966304384728</v>
      </c>
      <c r="I10" s="149">
        <f t="shared" si="0"/>
        <v>20.996559308241302</v>
      </c>
      <c r="J10" s="149">
        <f t="shared" si="0"/>
        <v>22.056805390598811</v>
      </c>
      <c r="K10" s="149">
        <f t="shared" si="0"/>
        <v>25.732463963508678</v>
      </c>
      <c r="L10" s="149">
        <f t="shared" si="0"/>
        <v>26.082033019200537</v>
      </c>
      <c r="M10" s="149">
        <f t="shared" si="0"/>
        <v>28.281625270093542</v>
      </c>
      <c r="N10" s="149">
        <f t="shared" si="0"/>
        <v>30.347788923727109</v>
      </c>
      <c r="O10" s="149">
        <f t="shared" si="0"/>
        <v>32.960568672250446</v>
      </c>
      <c r="P10" s="149">
        <f t="shared" si="0"/>
        <v>37.215650797931119</v>
      </c>
      <c r="Q10" s="149">
        <f t="shared" si="0"/>
        <v>38.167074102587208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1686.3617775020402</v>
      </c>
      <c r="C12" s="146">
        <v>1703.2290047371282</v>
      </c>
      <c r="D12" s="146">
        <v>1735.1970851292424</v>
      </c>
      <c r="E12" s="146">
        <v>1764.8184405323814</v>
      </c>
      <c r="F12" s="146">
        <v>1795.1766641572278</v>
      </c>
      <c r="G12" s="146">
        <v>1823.0070962898201</v>
      </c>
      <c r="H12" s="146">
        <v>1852.1247635466073</v>
      </c>
      <c r="I12" s="146">
        <v>1875.0568127595018</v>
      </c>
      <c r="J12" s="146">
        <v>1897.2355962372894</v>
      </c>
      <c r="K12" s="146">
        <v>1913.5492499789366</v>
      </c>
      <c r="L12" s="146">
        <v>1937.1209997464689</v>
      </c>
      <c r="M12" s="146">
        <v>1959.4378006073655</v>
      </c>
      <c r="N12" s="146">
        <v>1976.5753494702878</v>
      </c>
      <c r="O12" s="146">
        <v>1994.273718754182</v>
      </c>
      <c r="P12" s="146">
        <v>2014.1340044060273</v>
      </c>
      <c r="Q12" s="146">
        <v>2034.6758811679842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391.95104544768742</v>
      </c>
      <c r="C14" s="143">
        <f>IF(C5=0,0,C5/C8*1000)</f>
        <v>384.01156306486035</v>
      </c>
      <c r="D14" s="143">
        <f t="shared" ref="D14:Q14" si="1">IF(D5=0,0,D5/D8*1000)</f>
        <v>374.44424992716966</v>
      </c>
      <c r="E14" s="143">
        <f t="shared" si="1"/>
        <v>364.15957386064031</v>
      </c>
      <c r="F14" s="143">
        <f t="shared" si="1"/>
        <v>352.096557941367</v>
      </c>
      <c r="G14" s="143">
        <f t="shared" si="1"/>
        <v>339.30328554243289</v>
      </c>
      <c r="H14" s="143">
        <f t="shared" si="1"/>
        <v>328.23120098430269</v>
      </c>
      <c r="I14" s="143">
        <f t="shared" si="1"/>
        <v>316.17708859228912</v>
      </c>
      <c r="J14" s="143">
        <f t="shared" si="1"/>
        <v>303.04649941494256</v>
      </c>
      <c r="K14" s="143">
        <f t="shared" si="1"/>
        <v>288.07109283031087</v>
      </c>
      <c r="L14" s="143">
        <f t="shared" si="1"/>
        <v>271.16693569928054</v>
      </c>
      <c r="M14" s="143">
        <f t="shared" si="1"/>
        <v>252.69758933425084</v>
      </c>
      <c r="N14" s="143">
        <f t="shared" si="1"/>
        <v>230.68766982357434</v>
      </c>
      <c r="O14" s="143">
        <f t="shared" si="1"/>
        <v>208.34629380016653</v>
      </c>
      <c r="P14" s="143">
        <f t="shared" si="1"/>
        <v>181.96482476757663</v>
      </c>
      <c r="Q14" s="143">
        <f t="shared" si="1"/>
        <v>156.74182742734078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362.99998628409003</v>
      </c>
      <c r="D15" s="141">
        <v>353.0297220231227</v>
      </c>
      <c r="E15" s="141">
        <v>341.95412187463194</v>
      </c>
      <c r="F15" s="141">
        <v>330.17700971937575</v>
      </c>
      <c r="G15" s="141">
        <v>319.45665179397116</v>
      </c>
      <c r="H15" s="141">
        <v>305.43973201795689</v>
      </c>
      <c r="I15" s="141">
        <v>292.75926217255653</v>
      </c>
      <c r="J15" s="141">
        <v>276.29833778856312</v>
      </c>
      <c r="K15" s="141">
        <v>259.47958952509663</v>
      </c>
      <c r="L15" s="141">
        <v>235.56684013130752</v>
      </c>
      <c r="M15" s="141">
        <v>215.57157837950956</v>
      </c>
      <c r="N15" s="141">
        <v>189.38777916617443</v>
      </c>
      <c r="O15" s="141">
        <v>165.8140217631952</v>
      </c>
      <c r="P15" s="141">
        <v>135.60187271340351</v>
      </c>
      <c r="Q15" s="141">
        <v>110.63964290826095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504.73226521176724</v>
      </c>
      <c r="C3" s="174">
        <v>556.73613441200962</v>
      </c>
      <c r="D3" s="174">
        <v>567.68992248062011</v>
      </c>
      <c r="E3" s="174">
        <v>523.09445030239124</v>
      </c>
      <c r="F3" s="174">
        <v>507.31223663554488</v>
      </c>
      <c r="G3" s="174">
        <v>470.61377450756362</v>
      </c>
      <c r="H3" s="174">
        <v>410.01672407491498</v>
      </c>
      <c r="I3" s="174">
        <v>385.56513451457784</v>
      </c>
      <c r="J3" s="174">
        <v>414.00909384136764</v>
      </c>
      <c r="K3" s="174">
        <v>379.5140095236149</v>
      </c>
      <c r="L3" s="174">
        <v>406.1</v>
      </c>
      <c r="M3" s="174">
        <v>419.97586233746011</v>
      </c>
      <c r="N3" s="174">
        <v>368.79758215693028</v>
      </c>
      <c r="O3" s="174">
        <v>351.78883029490873</v>
      </c>
      <c r="P3" s="174">
        <v>318.93239070210802</v>
      </c>
      <c r="Q3" s="174">
        <v>329.26437520077098</v>
      </c>
    </row>
    <row r="5" spans="1:17" x14ac:dyDescent="0.25">
      <c r="A5" s="162" t="s">
        <v>154</v>
      </c>
      <c r="B5" s="174">
        <v>316.51469796986453</v>
      </c>
      <c r="C5" s="174">
        <v>318.32405834340699</v>
      </c>
      <c r="D5" s="174">
        <v>313.11889347238633</v>
      </c>
      <c r="E5" s="174">
        <v>328.79683717042195</v>
      </c>
      <c r="F5" s="174">
        <v>307.09722334588878</v>
      </c>
      <c r="G5" s="174">
        <v>290.97008107342367</v>
      </c>
      <c r="H5" s="174">
        <v>316.20005239925604</v>
      </c>
      <c r="I5" s="174">
        <v>325.70824697166557</v>
      </c>
      <c r="J5" s="174">
        <v>301.18220146563255</v>
      </c>
      <c r="K5" s="174">
        <v>288.83283141702657</v>
      </c>
      <c r="L5" s="174">
        <v>299.37809839921931</v>
      </c>
      <c r="M5" s="174">
        <v>337.46961862987973</v>
      </c>
      <c r="N5" s="174">
        <v>330.44734414484026</v>
      </c>
      <c r="O5" s="174">
        <v>336.55558569839565</v>
      </c>
      <c r="P5" s="174">
        <v>319.17611192393434</v>
      </c>
      <c r="Q5" s="174">
        <v>364.75321786765693</v>
      </c>
    </row>
    <row r="6" spans="1:17" x14ac:dyDescent="0.25">
      <c r="A6" s="173" t="s">
        <v>153</v>
      </c>
      <c r="B6" s="172">
        <v>344.03771518463532</v>
      </c>
      <c r="C6" s="172">
        <v>339.07629486068578</v>
      </c>
      <c r="D6" s="172">
        <v>336.37584063474702</v>
      </c>
      <c r="E6" s="172">
        <v>346.97949205014305</v>
      </c>
      <c r="F6" s="172">
        <v>329.42746895082519</v>
      </c>
      <c r="G6" s="172">
        <v>363.08955512099834</v>
      </c>
      <c r="H6" s="172">
        <v>350.82011339726398</v>
      </c>
      <c r="I6" s="172">
        <v>342.91048407951968</v>
      </c>
      <c r="J6" s="172">
        <v>329.76619197426777</v>
      </c>
      <c r="K6" s="172">
        <v>344.98342582262694</v>
      </c>
      <c r="L6" s="172">
        <v>327.24834002340367</v>
      </c>
      <c r="M6" s="172">
        <v>355.57399930999247</v>
      </c>
      <c r="N6" s="172">
        <v>363.31807998922756</v>
      </c>
      <c r="O6" s="172">
        <v>358.09173915035336</v>
      </c>
      <c r="P6" s="172">
        <v>337.06304340623211</v>
      </c>
      <c r="Q6" s="172">
        <v>383.96338287887664</v>
      </c>
    </row>
    <row r="7" spans="1:17" x14ac:dyDescent="0.25">
      <c r="A7" s="171" t="s">
        <v>152</v>
      </c>
      <c r="B7" s="170"/>
      <c r="C7" s="170">
        <v>16.858715282245736</v>
      </c>
      <c r="D7" s="170">
        <v>0</v>
      </c>
      <c r="E7" s="170">
        <v>18.17747758143696</v>
      </c>
      <c r="F7" s="170">
        <v>0</v>
      </c>
      <c r="G7" s="170">
        <v>33.662086170173154</v>
      </c>
      <c r="H7" s="170">
        <v>21.030411830290149</v>
      </c>
      <c r="I7" s="170">
        <v>26.83384620728139</v>
      </c>
      <c r="J7" s="170">
        <v>0</v>
      </c>
      <c r="K7" s="170">
        <v>15.217233848359173</v>
      </c>
      <c r="L7" s="170">
        <v>21.175252524695097</v>
      </c>
      <c r="M7" s="170">
        <v>61.200721517179247</v>
      </c>
      <c r="N7" s="170">
        <v>20.844539325827757</v>
      </c>
      <c r="O7" s="170">
        <v>20.544690039083413</v>
      </c>
      <c r="P7" s="170">
        <v>0</v>
      </c>
      <c r="Q7" s="170">
        <v>60.440411312011925</v>
      </c>
    </row>
    <row r="8" spans="1:17" x14ac:dyDescent="0.25">
      <c r="A8" s="169" t="s">
        <v>151</v>
      </c>
      <c r="B8" s="168"/>
      <c r="C8" s="168">
        <f t="shared" ref="C8:Q8" si="0">IF(B6=0,0,B6+C7-C6)</f>
        <v>21.820135606195265</v>
      </c>
      <c r="D8" s="168">
        <f t="shared" si="0"/>
        <v>2.7004542259387563</v>
      </c>
      <c r="E8" s="168">
        <f t="shared" si="0"/>
        <v>7.5738261660409307</v>
      </c>
      <c r="F8" s="168">
        <f t="shared" si="0"/>
        <v>17.552023099317864</v>
      </c>
      <c r="G8" s="168">
        <f t="shared" si="0"/>
        <v>0</v>
      </c>
      <c r="H8" s="168">
        <f t="shared" si="0"/>
        <v>33.29985355402448</v>
      </c>
      <c r="I8" s="168">
        <f t="shared" si="0"/>
        <v>34.743475525025701</v>
      </c>
      <c r="J8" s="168">
        <f t="shared" si="0"/>
        <v>13.144292105251907</v>
      </c>
      <c r="K8" s="168">
        <f t="shared" si="0"/>
        <v>0</v>
      </c>
      <c r="L8" s="168">
        <f t="shared" si="0"/>
        <v>38.910338323918381</v>
      </c>
      <c r="M8" s="168">
        <f t="shared" si="0"/>
        <v>32.875062230590459</v>
      </c>
      <c r="N8" s="168">
        <f t="shared" si="0"/>
        <v>13.100458646592699</v>
      </c>
      <c r="O8" s="168">
        <f t="shared" si="0"/>
        <v>25.771030877957628</v>
      </c>
      <c r="P8" s="168">
        <f t="shared" si="0"/>
        <v>21.028695744121251</v>
      </c>
      <c r="Q8" s="168">
        <f t="shared" si="0"/>
        <v>13.540071839367386</v>
      </c>
    </row>
    <row r="9" spans="1:17" x14ac:dyDescent="0.25">
      <c r="A9" s="167" t="s">
        <v>150</v>
      </c>
      <c r="B9" s="166">
        <f>B6-B5</f>
        <v>27.523017214770789</v>
      </c>
      <c r="C9" s="166">
        <f t="shared" ref="C9:Q9" si="1">C6-C5</f>
        <v>20.752236517278789</v>
      </c>
      <c r="D9" s="166">
        <f t="shared" si="1"/>
        <v>23.256947162360689</v>
      </c>
      <c r="E9" s="166">
        <f t="shared" si="1"/>
        <v>18.182654879721099</v>
      </c>
      <c r="F9" s="166">
        <f t="shared" si="1"/>
        <v>22.330245604936408</v>
      </c>
      <c r="G9" s="166">
        <f t="shared" si="1"/>
        <v>72.11947404757467</v>
      </c>
      <c r="H9" s="166">
        <f t="shared" si="1"/>
        <v>34.620060998007943</v>
      </c>
      <c r="I9" s="166">
        <f t="shared" si="1"/>
        <v>17.202237107854103</v>
      </c>
      <c r="J9" s="166">
        <f t="shared" si="1"/>
        <v>28.583990508635225</v>
      </c>
      <c r="K9" s="166">
        <f t="shared" si="1"/>
        <v>56.150594405600373</v>
      </c>
      <c r="L9" s="166">
        <f t="shared" si="1"/>
        <v>27.870241624184359</v>
      </c>
      <c r="M9" s="166">
        <f t="shared" si="1"/>
        <v>18.10438068011274</v>
      </c>
      <c r="N9" s="166">
        <f t="shared" si="1"/>
        <v>32.870735844387298</v>
      </c>
      <c r="O9" s="166">
        <f t="shared" si="1"/>
        <v>21.536153451957716</v>
      </c>
      <c r="P9" s="166">
        <f t="shared" si="1"/>
        <v>17.886931482297769</v>
      </c>
      <c r="Q9" s="166">
        <f t="shared" si="1"/>
        <v>19.210165011219715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45.611781930963474</v>
      </c>
      <c r="C12" s="163">
        <f t="shared" ref="C12:Q12" si="2">SUM(C13:C14,C18:C19,C25:C26)</f>
        <v>45.837908225209056</v>
      </c>
      <c r="D12" s="163">
        <f t="shared" si="2"/>
        <v>44.975892899901972</v>
      </c>
      <c r="E12" s="163">
        <f t="shared" si="2"/>
        <v>46.942155915720278</v>
      </c>
      <c r="F12" s="163">
        <f t="shared" si="2"/>
        <v>43.718414618215206</v>
      </c>
      <c r="G12" s="163">
        <f t="shared" si="2"/>
        <v>41.3116683238691</v>
      </c>
      <c r="H12" s="163">
        <f t="shared" si="2"/>
        <v>44.5496713604132</v>
      </c>
      <c r="I12" s="163">
        <f t="shared" si="2"/>
        <v>45.12117668381412</v>
      </c>
      <c r="J12" s="163">
        <f t="shared" si="2"/>
        <v>41.388479999999994</v>
      </c>
      <c r="K12" s="163">
        <f t="shared" si="2"/>
        <v>39.690929999999994</v>
      </c>
      <c r="L12" s="163">
        <f t="shared" si="2"/>
        <v>40.363277260806939</v>
      </c>
      <c r="M12" s="163">
        <f t="shared" si="2"/>
        <v>43.346860949912809</v>
      </c>
      <c r="N12" s="163">
        <f t="shared" si="2"/>
        <v>41.987387489956575</v>
      </c>
      <c r="O12" s="163">
        <f t="shared" si="2"/>
        <v>41.891189506711953</v>
      </c>
      <c r="P12" s="163">
        <f t="shared" si="2"/>
        <v>39.364250612030908</v>
      </c>
      <c r="Q12" s="163">
        <f t="shared" si="2"/>
        <v>44.074871462482001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0</v>
      </c>
      <c r="E13" s="53">
        <v>0</v>
      </c>
      <c r="F13" s="53">
        <v>9.9999999999999978E-2</v>
      </c>
      <c r="G13" s="53">
        <v>0.11942401901695805</v>
      </c>
      <c r="H13" s="53">
        <v>9.9999999999999978E-2</v>
      </c>
      <c r="I13" s="53">
        <v>9.9999999999999978E-2</v>
      </c>
      <c r="J13" s="53">
        <v>0.10035999999999995</v>
      </c>
      <c r="K13" s="53">
        <v>0.10068999999999996</v>
      </c>
      <c r="L13" s="53">
        <v>0.11942294831375</v>
      </c>
      <c r="M13" s="53">
        <v>0.11942294831374999</v>
      </c>
      <c r="N13" s="53">
        <v>0.11942400564976195</v>
      </c>
      <c r="O13" s="53">
        <v>0.11942294831374999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37.443523509084102</v>
      </c>
      <c r="C14" s="50">
        <f t="shared" ref="C14:Q14" si="3">SUM(C15:C17)</f>
        <v>37.838078225209053</v>
      </c>
      <c r="D14" s="50">
        <f t="shared" si="3"/>
        <v>36.276182899901968</v>
      </c>
      <c r="E14" s="50">
        <f t="shared" si="3"/>
        <v>37.242105915720281</v>
      </c>
      <c r="F14" s="50">
        <f t="shared" si="3"/>
        <v>33.521094618215209</v>
      </c>
      <c r="G14" s="50">
        <f t="shared" si="3"/>
        <v>30.779374090274061</v>
      </c>
      <c r="H14" s="50">
        <f t="shared" si="3"/>
        <v>33.256021360413193</v>
      </c>
      <c r="I14" s="50">
        <f t="shared" si="3"/>
        <v>33.022016683814122</v>
      </c>
      <c r="J14" s="50">
        <f t="shared" si="3"/>
        <v>27.764339999999994</v>
      </c>
      <c r="K14" s="50">
        <f t="shared" si="3"/>
        <v>25.758029999999998</v>
      </c>
      <c r="L14" s="50">
        <f t="shared" si="3"/>
        <v>24.742345144675586</v>
      </c>
      <c r="M14" s="50">
        <f t="shared" si="3"/>
        <v>26.772296768530691</v>
      </c>
      <c r="N14" s="50">
        <f t="shared" si="3"/>
        <v>25.679317171114672</v>
      </c>
      <c r="O14" s="50">
        <f t="shared" si="3"/>
        <v>24.590695745484997</v>
      </c>
      <c r="P14" s="50">
        <f t="shared" si="3"/>
        <v>21.454335428627378</v>
      </c>
      <c r="Q14" s="50">
        <f t="shared" si="3"/>
        <v>26.874469004889079</v>
      </c>
    </row>
    <row r="15" spans="1:17" x14ac:dyDescent="0.25">
      <c r="A15" s="52" t="s">
        <v>66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1.1014100000000004</v>
      </c>
      <c r="I15" s="50">
        <v>1.1003099999999995</v>
      </c>
      <c r="J15" s="50">
        <v>1.1022599999999998</v>
      </c>
      <c r="K15" s="50">
        <v>1.10321</v>
      </c>
      <c r="L15" s="50">
        <v>1.1230274778101177</v>
      </c>
      <c r="M15" s="50">
        <v>1.1230240837643815</v>
      </c>
      <c r="N15" s="50">
        <v>1.1231581228781786</v>
      </c>
      <c r="O15" s="50">
        <v>1.1238497419198434</v>
      </c>
      <c r="P15" s="50">
        <v>0</v>
      </c>
      <c r="Q15" s="50">
        <v>2.2667288447796685</v>
      </c>
    </row>
    <row r="16" spans="1:17" x14ac:dyDescent="0.25">
      <c r="A16" s="52" t="s">
        <v>147</v>
      </c>
      <c r="B16" s="50">
        <v>37.443523509084102</v>
      </c>
      <c r="C16" s="50">
        <v>37.838078225209053</v>
      </c>
      <c r="D16" s="50">
        <v>36.276182899901968</v>
      </c>
      <c r="E16" s="50">
        <v>37.242105915720281</v>
      </c>
      <c r="F16" s="50">
        <v>33.521094618215209</v>
      </c>
      <c r="G16" s="50">
        <v>30.779374090274061</v>
      </c>
      <c r="H16" s="50">
        <v>32.154611360413192</v>
      </c>
      <c r="I16" s="50">
        <v>31.921706683814126</v>
      </c>
      <c r="J16" s="50">
        <v>26.662079999999992</v>
      </c>
      <c r="K16" s="50">
        <v>24.654819999999997</v>
      </c>
      <c r="L16" s="50">
        <v>23.619317666865467</v>
      </c>
      <c r="M16" s="50">
        <v>25.649272684766309</v>
      </c>
      <c r="N16" s="50">
        <v>24.556159048236495</v>
      </c>
      <c r="O16" s="50">
        <v>23.466846003565152</v>
      </c>
      <c r="P16" s="50">
        <v>21.454335428627378</v>
      </c>
      <c r="Q16" s="50">
        <v>24.607740160109412</v>
      </c>
    </row>
    <row r="17" spans="1:17" x14ac:dyDescent="0.25">
      <c r="A17" s="52" t="s">
        <v>146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</row>
    <row r="18" spans="1:17" x14ac:dyDescent="0.25">
      <c r="A18" s="51" t="s">
        <v>41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</row>
    <row r="19" spans="1:17" x14ac:dyDescent="0.25">
      <c r="A19" s="51" t="s">
        <v>64</v>
      </c>
      <c r="B19" s="50">
        <f>SUM(B20:B24)</f>
        <v>0</v>
      </c>
      <c r="C19" s="50">
        <f t="shared" ref="C19:Q19" si="4">SUM(C20:C24)</f>
        <v>0</v>
      </c>
      <c r="D19" s="50">
        <f t="shared" si="4"/>
        <v>0</v>
      </c>
      <c r="E19" s="50">
        <f t="shared" si="4"/>
        <v>0</v>
      </c>
      <c r="F19" s="50">
        <f t="shared" si="4"/>
        <v>0</v>
      </c>
      <c r="G19" s="50">
        <f t="shared" si="4"/>
        <v>0</v>
      </c>
      <c r="H19" s="50">
        <f t="shared" si="4"/>
        <v>9.6980000000000011E-2</v>
      </c>
      <c r="I19" s="50">
        <f t="shared" si="4"/>
        <v>9.9999999999999978E-2</v>
      </c>
      <c r="J19" s="50">
        <f t="shared" si="4"/>
        <v>0</v>
      </c>
      <c r="K19" s="50">
        <f t="shared" si="4"/>
        <v>1.3023399999999996</v>
      </c>
      <c r="L19" s="50">
        <f t="shared" si="4"/>
        <v>2.221291248429647</v>
      </c>
      <c r="M19" s="50">
        <f t="shared" si="4"/>
        <v>3.9386002624790644</v>
      </c>
      <c r="N19" s="50">
        <f t="shared" si="4"/>
        <v>4.3443223397466673</v>
      </c>
      <c r="O19" s="50">
        <f t="shared" si="4"/>
        <v>3.9650198962559089</v>
      </c>
      <c r="P19" s="50">
        <f t="shared" si="4"/>
        <v>4.108255093027652</v>
      </c>
      <c r="Q19" s="50">
        <f t="shared" si="4"/>
        <v>3.608736037840115</v>
      </c>
    </row>
    <row r="20" spans="1:17" x14ac:dyDescent="0.25">
      <c r="A20" s="52" t="s">
        <v>34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9.6980000000000011E-2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9.9999999999999978E-2</v>
      </c>
      <c r="J21" s="50">
        <v>0</v>
      </c>
      <c r="K21" s="50">
        <v>1.3023399999999996</v>
      </c>
      <c r="L21" s="50">
        <v>2.221291248429647</v>
      </c>
      <c r="M21" s="50">
        <v>3.9386002624790644</v>
      </c>
      <c r="N21" s="50">
        <v>4.3443223397466673</v>
      </c>
      <c r="O21" s="50">
        <v>3.9650198962559089</v>
      </c>
      <c r="P21" s="50">
        <v>4.108255093027652</v>
      </c>
      <c r="Q21" s="50">
        <v>3.608736037840115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9.9999999999999978E-2</v>
      </c>
      <c r="L25" s="50">
        <v>0.11942294831375</v>
      </c>
      <c r="M25" s="50">
        <v>0.74042227954523954</v>
      </c>
      <c r="N25" s="50">
        <v>0.74042227954523998</v>
      </c>
      <c r="O25" s="50">
        <v>1.0031527658354797</v>
      </c>
      <c r="P25" s="50">
        <v>1.0748065348237297</v>
      </c>
      <c r="Q25" s="50">
        <v>1.21811407280023</v>
      </c>
    </row>
    <row r="26" spans="1:17" x14ac:dyDescent="0.25">
      <c r="A26" s="49" t="s">
        <v>30</v>
      </c>
      <c r="B26" s="48">
        <v>8.1682584218793703</v>
      </c>
      <c r="C26" s="48">
        <v>7.9998300000000002</v>
      </c>
      <c r="D26" s="48">
        <v>8.6997100000000014</v>
      </c>
      <c r="E26" s="48">
        <v>9.7000499999999956</v>
      </c>
      <c r="F26" s="48">
        <v>10.097319999999998</v>
      </c>
      <c r="G26" s="48">
        <v>10.412870214578081</v>
      </c>
      <c r="H26" s="48">
        <v>11.096670000000003</v>
      </c>
      <c r="I26" s="48">
        <v>11.899159999999997</v>
      </c>
      <c r="J26" s="48">
        <v>13.52378</v>
      </c>
      <c r="K26" s="48">
        <v>12.429869999999998</v>
      </c>
      <c r="L26" s="48">
        <v>13.160794971074202</v>
      </c>
      <c r="M26" s="48">
        <v>11.776118691044068</v>
      </c>
      <c r="N26" s="48">
        <v>11.10390169390023</v>
      </c>
      <c r="O26" s="48">
        <v>12.212898150821818</v>
      </c>
      <c r="P26" s="48">
        <v>12.726853555552152</v>
      </c>
      <c r="Q26" s="48">
        <v>12.373552346952579</v>
      </c>
    </row>
    <row r="28" spans="1:17" x14ac:dyDescent="0.25">
      <c r="A28" s="162" t="s">
        <v>112</v>
      </c>
      <c r="B28" s="161">
        <f>AGR_emi!B5</f>
        <v>116.16549127282448</v>
      </c>
      <c r="C28" s="161">
        <f>AGR_emi!C5</f>
        <v>117.38956524175921</v>
      </c>
      <c r="D28" s="161">
        <f>AGR_emi!D5</f>
        <v>112.54391182089439</v>
      </c>
      <c r="E28" s="161">
        <f>AGR_emi!E5</f>
        <v>115.54060954452181</v>
      </c>
      <c r="F28" s="161">
        <f>AGR_emi!F5</f>
        <v>104.4193409401297</v>
      </c>
      <c r="G28" s="161">
        <f>AGR_emi!G5</f>
        <v>95.995513357547523</v>
      </c>
      <c r="H28" s="161">
        <f>AGR_emi!H5</f>
        <v>103.08972050906748</v>
      </c>
      <c r="I28" s="161">
        <f>AGR_emi!I5</f>
        <v>102.36424660389858</v>
      </c>
      <c r="J28" s="161">
        <f>AGR_emi!J5</f>
        <v>86.053355867591975</v>
      </c>
      <c r="K28" s="161">
        <f>AGR_emi!K5</f>
        <v>79.829899944803984</v>
      </c>
      <c r="L28" s="161">
        <f>AGR_emi!L5</f>
        <v>76.7489086740798</v>
      </c>
      <c r="M28" s="161">
        <f>AGR_emi!M5</f>
        <v>83.046670318139363</v>
      </c>
      <c r="N28" s="161">
        <f>AGR_emi!N5</f>
        <v>79.655732606776652</v>
      </c>
      <c r="O28" s="161">
        <f>AGR_emi!O5</f>
        <v>76.278050034930985</v>
      </c>
      <c r="P28" s="161">
        <f>AGR_emi!P5</f>
        <v>66.560333575279614</v>
      </c>
      <c r="Q28" s="161">
        <f>AGR_emi!Q5</f>
        <v>82.33192044477957</v>
      </c>
    </row>
    <row r="30" spans="1:17" x14ac:dyDescent="0.25">
      <c r="A30" s="160" t="s">
        <v>145</v>
      </c>
      <c r="B30" s="159">
        <f t="shared" ref="B30:Q30" si="5">IF(B$12=0,"",B$12/B$3*1000)</f>
        <v>90.368270615365617</v>
      </c>
      <c r="C30" s="159">
        <f t="shared" si="5"/>
        <v>82.333273146748823</v>
      </c>
      <c r="D30" s="159">
        <f t="shared" si="5"/>
        <v>79.226160477487355</v>
      </c>
      <c r="E30" s="159">
        <f t="shared" si="5"/>
        <v>89.739349917751738</v>
      </c>
      <c r="F30" s="159">
        <f t="shared" si="5"/>
        <v>86.176542691247349</v>
      </c>
      <c r="G30" s="159">
        <f t="shared" si="5"/>
        <v>87.782531157521717</v>
      </c>
      <c r="H30" s="159">
        <f t="shared" si="5"/>
        <v>108.65330301081435</v>
      </c>
      <c r="I30" s="159">
        <f t="shared" si="5"/>
        <v>117.02608105533497</v>
      </c>
      <c r="J30" s="159">
        <f t="shared" si="5"/>
        <v>99.9699779924604</v>
      </c>
      <c r="K30" s="159">
        <f t="shared" si="5"/>
        <v>104.58357005008077</v>
      </c>
      <c r="L30" s="159">
        <f t="shared" si="5"/>
        <v>99.392458165001074</v>
      </c>
      <c r="M30" s="159">
        <f t="shared" si="5"/>
        <v>103.21274348639261</v>
      </c>
      <c r="N30" s="159">
        <f t="shared" si="5"/>
        <v>113.84941095435423</v>
      </c>
      <c r="O30" s="159">
        <f t="shared" si="5"/>
        <v>119.08049914943028</v>
      </c>
      <c r="P30" s="159">
        <f t="shared" si="5"/>
        <v>123.4250636173177</v>
      </c>
      <c r="Q30" s="159">
        <f t="shared" si="5"/>
        <v>133.85860962215264</v>
      </c>
    </row>
    <row r="31" spans="1:17" x14ac:dyDescent="0.25">
      <c r="A31" s="158" t="s">
        <v>144</v>
      </c>
      <c r="B31" s="157">
        <f t="shared" ref="B31:Q31" si="6">IF(B$12=0,"",B$12/B$5*1000)</f>
        <v>144.10636290674307</v>
      </c>
      <c r="C31" s="157">
        <f t="shared" si="6"/>
        <v>143.99762450803914</v>
      </c>
      <c r="D31" s="157">
        <f t="shared" si="6"/>
        <v>143.63838732672434</v>
      </c>
      <c r="E31" s="157">
        <f t="shared" si="6"/>
        <v>142.76948744305963</v>
      </c>
      <c r="F31" s="157">
        <f t="shared" si="6"/>
        <v>142.36017552322323</v>
      </c>
      <c r="G31" s="157">
        <f t="shared" si="6"/>
        <v>141.97909342247621</v>
      </c>
      <c r="H31" s="157">
        <f t="shared" si="6"/>
        <v>140.89077791853654</v>
      </c>
      <c r="I31" s="157">
        <f t="shared" si="6"/>
        <v>138.53249680760879</v>
      </c>
      <c r="J31" s="157">
        <f t="shared" si="6"/>
        <v>137.42007262910181</v>
      </c>
      <c r="K31" s="157">
        <f t="shared" si="6"/>
        <v>137.41834612524673</v>
      </c>
      <c r="L31" s="157">
        <f t="shared" si="6"/>
        <v>134.82374788479913</v>
      </c>
      <c r="M31" s="157">
        <f t="shared" si="6"/>
        <v>128.44670618321214</v>
      </c>
      <c r="N31" s="157">
        <f t="shared" si="6"/>
        <v>127.06226342540324</v>
      </c>
      <c r="O31" s="157">
        <f t="shared" si="6"/>
        <v>124.47034393971624</v>
      </c>
      <c r="P31" s="157">
        <f t="shared" si="6"/>
        <v>123.33081687959201</v>
      </c>
      <c r="Q31" s="157">
        <f t="shared" si="6"/>
        <v>120.83477075306747</v>
      </c>
    </row>
    <row r="32" spans="1:17" x14ac:dyDescent="0.25">
      <c r="A32" s="158" t="s">
        <v>143</v>
      </c>
      <c r="B32" s="157">
        <f>IF(AGR_ued!B$5=0,"",AGR_ued!B$5/B$5*1000)</f>
        <v>54.831705276501545</v>
      </c>
      <c r="C32" s="157">
        <f>IF(AGR_ued!C$5=0,"",AGR_ued!C$5/C$5*1000)</f>
        <v>54.831705276501545</v>
      </c>
      <c r="D32" s="157">
        <f>IF(AGR_ued!D$5=0,"",AGR_ued!D$5/D$5*1000)</f>
        <v>54.831705276501552</v>
      </c>
      <c r="E32" s="157">
        <f>IF(AGR_ued!E$5=0,"",AGR_ued!E$5/E$5*1000)</f>
        <v>54.831705276501538</v>
      </c>
      <c r="F32" s="157">
        <f>IF(AGR_ued!F$5=0,"",AGR_ued!F$5/F$5*1000)</f>
        <v>54.831705276501545</v>
      </c>
      <c r="G32" s="157">
        <f>IF(AGR_ued!G$5=0,"",AGR_ued!G$5/G$5*1000)</f>
        <v>54.831705276501545</v>
      </c>
      <c r="H32" s="157">
        <f>IF(AGR_ued!H$5=0,"",AGR_ued!H$5/H$5*1000)</f>
        <v>54.831705276501545</v>
      </c>
      <c r="I32" s="157">
        <f>IF(AGR_ued!I$5=0,"",AGR_ued!I$5/I$5*1000)</f>
        <v>54.831705276501538</v>
      </c>
      <c r="J32" s="157">
        <f>IF(AGR_ued!J$5=0,"",AGR_ued!J$5/J$5*1000)</f>
        <v>54.831705276501538</v>
      </c>
      <c r="K32" s="157">
        <f>IF(AGR_ued!K$5=0,"",AGR_ued!K$5/K$5*1000)</f>
        <v>54.831705276501545</v>
      </c>
      <c r="L32" s="157">
        <f>IF(AGR_ued!L$5=0,"",AGR_ued!L$5/L$5*1000)</f>
        <v>54.831705276501545</v>
      </c>
      <c r="M32" s="157">
        <f>IF(AGR_ued!M$5=0,"",AGR_ued!M$5/M$5*1000)</f>
        <v>54.831705276501545</v>
      </c>
      <c r="N32" s="157">
        <f>IF(AGR_ued!N$5=0,"",AGR_ued!N$5/N$5*1000)</f>
        <v>54.831705276501552</v>
      </c>
      <c r="O32" s="157">
        <f>IF(AGR_ued!O$5=0,"",AGR_ued!O$5/O$5*1000)</f>
        <v>54.831705276501538</v>
      </c>
      <c r="P32" s="157">
        <f>IF(AGR_ued!P$5=0,"",AGR_ued!P$5/P$5*1000)</f>
        <v>54.831705276501545</v>
      </c>
      <c r="Q32" s="157">
        <f>IF(AGR_ued!Q$5=0,"",AGR_ued!Q$5/Q$5*1000)</f>
        <v>54.831705276501538</v>
      </c>
    </row>
    <row r="33" spans="1:17" x14ac:dyDescent="0.25">
      <c r="A33" s="156" t="s">
        <v>142</v>
      </c>
      <c r="B33" s="155">
        <f t="shared" ref="B33:Q33" si="7">IF(B$12=0,"",B$28/B$12)</f>
        <v>2.546830804563804</v>
      </c>
      <c r="C33" s="155">
        <f t="shared" si="7"/>
        <v>2.5609712525494248</v>
      </c>
      <c r="D33" s="155">
        <f t="shared" si="7"/>
        <v>2.5023163424764312</v>
      </c>
      <c r="E33" s="155">
        <f t="shared" si="7"/>
        <v>2.4613400746221132</v>
      </c>
      <c r="F33" s="155">
        <f t="shared" si="7"/>
        <v>2.3884521397220007</v>
      </c>
      <c r="G33" s="155">
        <f t="shared" si="7"/>
        <v>2.3236900675367576</v>
      </c>
      <c r="H33" s="155">
        <f t="shared" si="7"/>
        <v>2.3140399774233331</v>
      </c>
      <c r="I33" s="155">
        <f t="shared" si="7"/>
        <v>2.2686519751294232</v>
      </c>
      <c r="J33" s="155">
        <f t="shared" si="7"/>
        <v>2.0791620244955116</v>
      </c>
      <c r="K33" s="155">
        <f t="shared" si="7"/>
        <v>2.0112882198730038</v>
      </c>
      <c r="L33" s="155">
        <f t="shared" si="7"/>
        <v>1.9014538432587484</v>
      </c>
      <c r="M33" s="155">
        <f t="shared" si="7"/>
        <v>1.9158635365568821</v>
      </c>
      <c r="N33" s="155">
        <f t="shared" si="7"/>
        <v>1.8971347675734858</v>
      </c>
      <c r="O33" s="155">
        <f t="shared" si="7"/>
        <v>1.8208614014817948</v>
      </c>
      <c r="P33" s="155">
        <f t="shared" si="7"/>
        <v>1.6908827817221741</v>
      </c>
      <c r="Q33" s="155">
        <f t="shared" si="7"/>
        <v>1.8680013738636367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45.611781930963481</v>
      </c>
      <c r="C5" s="55">
        <f t="shared" ref="C5:Q5" si="0">SUM(C6:C9,C16:C17,C25:C27)</f>
        <v>45.837908225209063</v>
      </c>
      <c r="D5" s="55">
        <f t="shared" si="0"/>
        <v>44.975892899901972</v>
      </c>
      <c r="E5" s="55">
        <f t="shared" si="0"/>
        <v>46.942155915720271</v>
      </c>
      <c r="F5" s="55">
        <f t="shared" si="0"/>
        <v>43.718414618215213</v>
      </c>
      <c r="G5" s="55">
        <f t="shared" si="0"/>
        <v>41.311668323869107</v>
      </c>
      <c r="H5" s="55">
        <f t="shared" si="0"/>
        <v>44.5496713604132</v>
      </c>
      <c r="I5" s="55">
        <f t="shared" si="0"/>
        <v>45.12117668381412</v>
      </c>
      <c r="J5" s="55">
        <f t="shared" si="0"/>
        <v>41.388480000000001</v>
      </c>
      <c r="K5" s="55">
        <f t="shared" si="0"/>
        <v>39.690929999999994</v>
      </c>
      <c r="L5" s="55">
        <f t="shared" si="0"/>
        <v>40.363277260806932</v>
      </c>
      <c r="M5" s="55">
        <f t="shared" si="0"/>
        <v>43.346860949912816</v>
      </c>
      <c r="N5" s="55">
        <f t="shared" si="0"/>
        <v>41.987387489956582</v>
      </c>
      <c r="O5" s="55">
        <f t="shared" si="0"/>
        <v>41.891189506711946</v>
      </c>
      <c r="P5" s="55">
        <f t="shared" si="0"/>
        <v>39.364250612030915</v>
      </c>
      <c r="Q5" s="55">
        <f t="shared" si="0"/>
        <v>44.074871462482008</v>
      </c>
    </row>
    <row r="6" spans="1:17" x14ac:dyDescent="0.25">
      <c r="A6" s="185" t="s">
        <v>162</v>
      </c>
      <c r="B6" s="206">
        <v>1.2007339880162671</v>
      </c>
      <c r="C6" s="206">
        <v>1.1759750099999999</v>
      </c>
      <c r="D6" s="206">
        <v>1.2788573699999999</v>
      </c>
      <c r="E6" s="206">
        <v>1.4259073499999999</v>
      </c>
      <c r="F6" s="206">
        <v>1.4843060399999997</v>
      </c>
      <c r="G6" s="206">
        <v>1.5306919215429777</v>
      </c>
      <c r="H6" s="206">
        <v>1.63121049</v>
      </c>
      <c r="I6" s="206">
        <v>1.7491765199999996</v>
      </c>
      <c r="J6" s="206">
        <v>1.9879956599999999</v>
      </c>
      <c r="K6" s="206">
        <v>1.8271908899999998</v>
      </c>
      <c r="L6" s="206">
        <v>1.9346368607479072</v>
      </c>
      <c r="M6" s="206">
        <v>1.7310894475834784</v>
      </c>
      <c r="N6" s="206">
        <v>1.6322735490033344</v>
      </c>
      <c r="O6" s="206">
        <v>1.7952960281708066</v>
      </c>
      <c r="P6" s="206">
        <v>1.8708474726661661</v>
      </c>
      <c r="Q6" s="206">
        <v>1.8189121950020288</v>
      </c>
    </row>
    <row r="7" spans="1:17" x14ac:dyDescent="0.25">
      <c r="A7" s="183" t="s">
        <v>161</v>
      </c>
      <c r="B7" s="205">
        <v>1.6810275832227741</v>
      </c>
      <c r="C7" s="205">
        <v>1.6463650140000001</v>
      </c>
      <c r="D7" s="205">
        <v>1.7904003180000005</v>
      </c>
      <c r="E7" s="205">
        <v>1.99627029</v>
      </c>
      <c r="F7" s="205">
        <v>2.0780284559999993</v>
      </c>
      <c r="G7" s="205">
        <v>2.1429686901601692</v>
      </c>
      <c r="H7" s="205">
        <v>2.2836946860000009</v>
      </c>
      <c r="I7" s="205">
        <v>2.4488471279999988</v>
      </c>
      <c r="J7" s="205">
        <v>2.7831939239999999</v>
      </c>
      <c r="K7" s="205">
        <v>2.5580672459999989</v>
      </c>
      <c r="L7" s="205">
        <v>2.7084916050470702</v>
      </c>
      <c r="M7" s="205">
        <v>2.4235252266168703</v>
      </c>
      <c r="N7" s="205">
        <v>2.2851829686046674</v>
      </c>
      <c r="O7" s="205">
        <v>2.5134144394391296</v>
      </c>
      <c r="P7" s="205">
        <v>2.619186461732633</v>
      </c>
      <c r="Q7" s="205">
        <v>2.5464770730028414</v>
      </c>
    </row>
    <row r="8" spans="1:17" x14ac:dyDescent="0.25">
      <c r="A8" s="183" t="s">
        <v>160</v>
      </c>
      <c r="B8" s="205">
        <v>1.1206850554818495</v>
      </c>
      <c r="C8" s="205">
        <v>1.0975766759999996</v>
      </c>
      <c r="D8" s="205">
        <v>1.1936002120000007</v>
      </c>
      <c r="E8" s="205">
        <v>1.3308468599999996</v>
      </c>
      <c r="F8" s="205">
        <v>1.385352304</v>
      </c>
      <c r="G8" s="205">
        <v>1.4286457934401127</v>
      </c>
      <c r="H8" s="205">
        <v>1.5224631240000002</v>
      </c>
      <c r="I8" s="205">
        <v>1.6325647520000002</v>
      </c>
      <c r="J8" s="205">
        <v>1.8554626159999996</v>
      </c>
      <c r="K8" s="205">
        <v>1.7053781639999992</v>
      </c>
      <c r="L8" s="205">
        <v>1.8056610700313804</v>
      </c>
      <c r="M8" s="205">
        <v>1.6156834844112471</v>
      </c>
      <c r="N8" s="205">
        <v>1.5234553124031114</v>
      </c>
      <c r="O8" s="205">
        <v>1.6756096262927533</v>
      </c>
      <c r="P8" s="205">
        <v>1.7461243078217557</v>
      </c>
      <c r="Q8" s="205">
        <v>1.6976513820018941</v>
      </c>
    </row>
    <row r="9" spans="1:17" x14ac:dyDescent="0.25">
      <c r="A9" s="181" t="s">
        <v>159</v>
      </c>
      <c r="B9" s="204">
        <f>SUM(B10:B15)</f>
        <v>8.2375751719985022</v>
      </c>
      <c r="C9" s="204">
        <f t="shared" ref="C9:Q9" si="1">SUM(C10:C15)</f>
        <v>8.3243772095459949</v>
      </c>
      <c r="D9" s="204">
        <f t="shared" si="1"/>
        <v>7.9807602379784326</v>
      </c>
      <c r="E9" s="204">
        <f t="shared" si="1"/>
        <v>8.1932633014584653</v>
      </c>
      <c r="F9" s="204">
        <f t="shared" si="1"/>
        <v>7.396640816007352</v>
      </c>
      <c r="G9" s="204">
        <f t="shared" si="1"/>
        <v>6.797735584044025</v>
      </c>
      <c r="H9" s="204">
        <f t="shared" si="1"/>
        <v>7.3596602992909013</v>
      </c>
      <c r="I9" s="204">
        <f t="shared" si="1"/>
        <v>7.3088436704391055</v>
      </c>
      <c r="J9" s="204">
        <f t="shared" si="1"/>
        <v>6.1302339999999962</v>
      </c>
      <c r="K9" s="204">
        <f t="shared" si="1"/>
        <v>6.0754331999999955</v>
      </c>
      <c r="L9" s="204">
        <f t="shared" si="1"/>
        <v>6.0776960034259266</v>
      </c>
      <c r="M9" s="204">
        <f t="shared" si="1"/>
        <v>7.5230926749964135</v>
      </c>
      <c r="N9" s="204">
        <f t="shared" si="1"/>
        <v>7.3718962531776828</v>
      </c>
      <c r="O9" s="204">
        <f t="shared" si="1"/>
        <v>7.3116832556475027</v>
      </c>
      <c r="P9" s="204">
        <f t="shared" si="1"/>
        <v>6.6985764495878364</v>
      </c>
      <c r="Q9" s="204">
        <f t="shared" si="1"/>
        <v>7.924419182200654</v>
      </c>
    </row>
    <row r="10" spans="1:17" x14ac:dyDescent="0.25">
      <c r="A10" s="202" t="s">
        <v>35</v>
      </c>
      <c r="B10" s="203">
        <v>8.0742100035609141</v>
      </c>
      <c r="C10" s="203">
        <v>8.1643806095459954</v>
      </c>
      <c r="D10" s="203">
        <v>7.8067660379784325</v>
      </c>
      <c r="E10" s="203">
        <v>7.9992623014584652</v>
      </c>
      <c r="F10" s="203">
        <v>7.1946944160073523</v>
      </c>
      <c r="G10" s="203">
        <v>6.5894781797524633</v>
      </c>
      <c r="H10" s="203">
        <v>7.1377268992909011</v>
      </c>
      <c r="I10" s="203">
        <v>7.0708604704391051</v>
      </c>
      <c r="J10" s="203">
        <v>5.859758399999996</v>
      </c>
      <c r="K10" s="203">
        <v>5.7268357999999964</v>
      </c>
      <c r="L10" s="203">
        <v>5.6950571556906926</v>
      </c>
      <c r="M10" s="203">
        <v>6.5471480216302922</v>
      </c>
      <c r="N10" s="203">
        <v>6.4093959397544378</v>
      </c>
      <c r="O10" s="203">
        <v>6.0642725267955866</v>
      </c>
      <c r="P10" s="203">
        <v>5.3692328436530632</v>
      </c>
      <c r="Q10" s="203">
        <v>6.4588340624613725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9.9999999999999964E-2</v>
      </c>
      <c r="L14" s="201">
        <v>0.11942294831375</v>
      </c>
      <c r="M14" s="201">
        <v>0.74042227954523965</v>
      </c>
      <c r="N14" s="201">
        <v>0.74042227954523998</v>
      </c>
      <c r="O14" s="201">
        <v>1.0031527658354797</v>
      </c>
      <c r="P14" s="201">
        <v>1.0748065348237297</v>
      </c>
      <c r="Q14" s="201">
        <v>1.21811407280023</v>
      </c>
    </row>
    <row r="15" spans="1:17" x14ac:dyDescent="0.25">
      <c r="A15" s="202" t="s">
        <v>30</v>
      </c>
      <c r="B15" s="201">
        <v>0.16336516843758739</v>
      </c>
      <c r="C15" s="201">
        <v>0.15999659999999999</v>
      </c>
      <c r="D15" s="201">
        <v>0.17399419999999999</v>
      </c>
      <c r="E15" s="201">
        <v>0.19400099999999998</v>
      </c>
      <c r="F15" s="201">
        <v>0.2019464</v>
      </c>
      <c r="G15" s="201">
        <v>0.20825740429156162</v>
      </c>
      <c r="H15" s="201">
        <v>0.22193340000000009</v>
      </c>
      <c r="I15" s="201">
        <v>0.23798319999999998</v>
      </c>
      <c r="J15" s="201">
        <v>0.27047559999999987</v>
      </c>
      <c r="K15" s="201">
        <v>0.24859739999999994</v>
      </c>
      <c r="L15" s="201">
        <v>0.26321589942148405</v>
      </c>
      <c r="M15" s="201">
        <v>0.23552237382088137</v>
      </c>
      <c r="N15" s="201">
        <v>0.22207803387800465</v>
      </c>
      <c r="O15" s="201">
        <v>0.24425796301643629</v>
      </c>
      <c r="P15" s="201">
        <v>0.25453707111104307</v>
      </c>
      <c r="Q15" s="201">
        <v>0.24747104693905164</v>
      </c>
    </row>
    <row r="16" spans="1:17" x14ac:dyDescent="0.25">
      <c r="A16" s="198" t="s">
        <v>158</v>
      </c>
      <c r="B16" s="197">
        <v>18.721761754542054</v>
      </c>
      <c r="C16" s="197">
        <v>18.919039112604526</v>
      </c>
      <c r="D16" s="197">
        <v>18.138091449950988</v>
      </c>
      <c r="E16" s="197">
        <v>18.621052957860137</v>
      </c>
      <c r="F16" s="197">
        <v>16.760547309107604</v>
      </c>
      <c r="G16" s="197">
        <v>15.38968704513703</v>
      </c>
      <c r="H16" s="197">
        <v>16.077305680206599</v>
      </c>
      <c r="I16" s="197">
        <v>15.960853341907061</v>
      </c>
      <c r="J16" s="197">
        <v>13.33104</v>
      </c>
      <c r="K16" s="197">
        <v>12.32741</v>
      </c>
      <c r="L16" s="197">
        <v>11.809658833432733</v>
      </c>
      <c r="M16" s="197">
        <v>12.824636342383158</v>
      </c>
      <c r="N16" s="197">
        <v>12.278079524118247</v>
      </c>
      <c r="O16" s="197">
        <v>11.733423001782576</v>
      </c>
      <c r="P16" s="197">
        <v>10.727167714313687</v>
      </c>
      <c r="Q16" s="197">
        <v>12.303870080054702</v>
      </c>
    </row>
    <row r="17" spans="1:17" x14ac:dyDescent="0.25">
      <c r="A17" s="198" t="s">
        <v>157</v>
      </c>
      <c r="B17" s="197">
        <f>SUM(B18:B24)</f>
        <v>9.711463663254035</v>
      </c>
      <c r="C17" s="197">
        <f t="shared" ref="C17:Q17" si="2">SUM(C18:C24)</f>
        <v>9.8087065474283115</v>
      </c>
      <c r="D17" s="197">
        <f t="shared" si="2"/>
        <v>9.4244208394750011</v>
      </c>
      <c r="E17" s="197">
        <f t="shared" si="2"/>
        <v>9.690738008508669</v>
      </c>
      <c r="F17" s="197">
        <f t="shared" si="2"/>
        <v>8.827825527644876</v>
      </c>
      <c r="G17" s="197">
        <f t="shared" si="2"/>
        <v>8.1501485321446729</v>
      </c>
      <c r="H17" s="197">
        <f t="shared" si="2"/>
        <v>9.4341034969053634</v>
      </c>
      <c r="I17" s="197">
        <f t="shared" si="2"/>
        <v>9.3922602043726027</v>
      </c>
      <c r="J17" s="197">
        <f t="shared" si="2"/>
        <v>8.007349599999996</v>
      </c>
      <c r="K17" s="197">
        <f t="shared" si="2"/>
        <v>8.4904437000000019</v>
      </c>
      <c r="L17" s="197">
        <f t="shared" si="2"/>
        <v>8.9878604106239184</v>
      </c>
      <c r="M17" s="197">
        <f t="shared" si="2"/>
        <v>10.817303798190903</v>
      </c>
      <c r="N17" s="197">
        <f t="shared" si="2"/>
        <v>10.841684076432507</v>
      </c>
      <c r="O17" s="197">
        <f t="shared" si="2"/>
        <v>10.290771911387363</v>
      </c>
      <c r="P17" s="197">
        <f t="shared" si="2"/>
        <v>8.9298315779725925</v>
      </c>
      <c r="Q17" s="197">
        <f t="shared" si="2"/>
        <v>11.105307396210382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0.1</v>
      </c>
      <c r="G18" s="199">
        <v>0.11942401901695807</v>
      </c>
      <c r="H18" s="199">
        <v>9.9999999999999978E-2</v>
      </c>
      <c r="I18" s="199">
        <v>9.9999999999999978E-2</v>
      </c>
      <c r="J18" s="199">
        <v>0.10035999999999996</v>
      </c>
      <c r="K18" s="199">
        <v>0.10068999999999999</v>
      </c>
      <c r="L18" s="199">
        <v>0.11942294831374996</v>
      </c>
      <c r="M18" s="199">
        <v>0.11942294831374999</v>
      </c>
      <c r="N18" s="199">
        <v>0.11942400564976198</v>
      </c>
      <c r="O18" s="199">
        <v>0.11942294831374999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1.1014100000000002</v>
      </c>
      <c r="I19" s="199">
        <v>1.1003099999999992</v>
      </c>
      <c r="J19" s="199">
        <v>1.1022599999999998</v>
      </c>
      <c r="K19" s="199">
        <v>1.10321</v>
      </c>
      <c r="L19" s="199">
        <v>1.1230274778101175</v>
      </c>
      <c r="M19" s="199">
        <v>1.1230240837643817</v>
      </c>
      <c r="N19" s="199">
        <v>1.1231581228781788</v>
      </c>
      <c r="O19" s="199">
        <v>1.123849741919843</v>
      </c>
      <c r="P19" s="199">
        <v>0</v>
      </c>
      <c r="Q19" s="199">
        <v>2.2667288447796685</v>
      </c>
    </row>
    <row r="20" spans="1:17" x14ac:dyDescent="0.25">
      <c r="A20" s="200" t="s">
        <v>35</v>
      </c>
      <c r="B20" s="199">
        <v>9.711463663254035</v>
      </c>
      <c r="C20" s="199">
        <v>9.8087065474283115</v>
      </c>
      <c r="D20" s="199">
        <v>9.4244208394750011</v>
      </c>
      <c r="E20" s="199">
        <v>9.690738008508669</v>
      </c>
      <c r="F20" s="199">
        <v>8.7278255276448764</v>
      </c>
      <c r="G20" s="199">
        <v>8.0307245131277156</v>
      </c>
      <c r="H20" s="199">
        <v>8.1357134969053639</v>
      </c>
      <c r="I20" s="199">
        <v>8.091950204372603</v>
      </c>
      <c r="J20" s="199">
        <v>6.8047295999999955</v>
      </c>
      <c r="K20" s="199">
        <v>5.9842037000000028</v>
      </c>
      <c r="L20" s="199">
        <v>5.5241187360704034</v>
      </c>
      <c r="M20" s="199">
        <v>5.6362565036337076</v>
      </c>
      <c r="N20" s="199">
        <v>5.2547796081578975</v>
      </c>
      <c r="O20" s="199">
        <v>5.0824793248978617</v>
      </c>
      <c r="P20" s="199">
        <v>4.8215764849449414</v>
      </c>
      <c r="Q20" s="199">
        <v>5.2298425135905973</v>
      </c>
    </row>
    <row r="21" spans="1:17" x14ac:dyDescent="0.25">
      <c r="A21" s="200" t="s">
        <v>167</v>
      </c>
      <c r="B21" s="199">
        <v>0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0.1</v>
      </c>
      <c r="J22" s="199">
        <v>0</v>
      </c>
      <c r="K22" s="199">
        <v>1.3023399999999998</v>
      </c>
      <c r="L22" s="199">
        <v>2.221291248429647</v>
      </c>
      <c r="M22" s="199">
        <v>3.9386002624790639</v>
      </c>
      <c r="N22" s="199">
        <v>4.3443223397466681</v>
      </c>
      <c r="O22" s="199">
        <v>3.9650198962559089</v>
      </c>
      <c r="P22" s="199">
        <v>4.108255093027652</v>
      </c>
      <c r="Q22" s="199">
        <v>3.608736037840115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9.6980000000000011E-2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0.9360880877271025</v>
      </c>
      <c r="C25" s="197">
        <v>0.94595195563022649</v>
      </c>
      <c r="D25" s="197">
        <v>0.9069045724975493</v>
      </c>
      <c r="E25" s="197">
        <v>0.93105264789300712</v>
      </c>
      <c r="F25" s="197">
        <v>0.83802736545538048</v>
      </c>
      <c r="G25" s="197">
        <v>0.7694843522568513</v>
      </c>
      <c r="H25" s="197">
        <v>0.80386528401032986</v>
      </c>
      <c r="I25" s="197">
        <v>0.79804266709535332</v>
      </c>
      <c r="J25" s="197">
        <v>0.66655199999999981</v>
      </c>
      <c r="K25" s="197">
        <v>0.61637049999999982</v>
      </c>
      <c r="L25" s="197">
        <v>0.59048294167163662</v>
      </c>
      <c r="M25" s="197">
        <v>0.641231817119158</v>
      </c>
      <c r="N25" s="197">
        <v>0.61390397620591242</v>
      </c>
      <c r="O25" s="197">
        <v>0.58667115008912896</v>
      </c>
      <c r="P25" s="197">
        <v>0.5363583857156845</v>
      </c>
      <c r="Q25" s="197">
        <v>0.61519350400273509</v>
      </c>
    </row>
    <row r="26" spans="1:17" x14ac:dyDescent="0.25">
      <c r="A26" s="198" t="s">
        <v>155</v>
      </c>
      <c r="B26" s="197">
        <v>1.9211743808260278</v>
      </c>
      <c r="C26" s="197">
        <v>1.8815600160000001</v>
      </c>
      <c r="D26" s="197">
        <v>2.0461717919999991</v>
      </c>
      <c r="E26" s="197">
        <v>2.2814517599999991</v>
      </c>
      <c r="F26" s="197">
        <v>2.374889663999999</v>
      </c>
      <c r="G26" s="197">
        <v>2.4491070744687646</v>
      </c>
      <c r="H26" s="197">
        <v>2.6099367840000007</v>
      </c>
      <c r="I26" s="197">
        <v>2.7986824319999997</v>
      </c>
      <c r="J26" s="197">
        <v>3.1807930559999988</v>
      </c>
      <c r="K26" s="197">
        <v>2.9235054239999991</v>
      </c>
      <c r="L26" s="197">
        <v>3.0954189771966516</v>
      </c>
      <c r="M26" s="197">
        <v>2.7697431161335659</v>
      </c>
      <c r="N26" s="197">
        <v>2.6116376784053341</v>
      </c>
      <c r="O26" s="197">
        <v>2.8724736450732911</v>
      </c>
      <c r="P26" s="197">
        <v>2.9933559562658658</v>
      </c>
      <c r="Q26" s="197">
        <v>2.9102595120032468</v>
      </c>
    </row>
    <row r="27" spans="1:17" x14ac:dyDescent="0.25">
      <c r="A27" s="196" t="s">
        <v>45</v>
      </c>
      <c r="B27" s="195">
        <v>2.0812722458948634</v>
      </c>
      <c r="C27" s="195">
        <v>2.0383566839999996</v>
      </c>
      <c r="D27" s="195">
        <v>2.2166861080000007</v>
      </c>
      <c r="E27" s="195">
        <v>2.4715727399999987</v>
      </c>
      <c r="F27" s="195">
        <v>2.5727971359999997</v>
      </c>
      <c r="G27" s="195">
        <v>2.6531993306744948</v>
      </c>
      <c r="H27" s="195">
        <v>2.8274315160000008</v>
      </c>
      <c r="I27" s="195">
        <v>3.0319059679999989</v>
      </c>
      <c r="J27" s="195">
        <v>3.4458591440000008</v>
      </c>
      <c r="K27" s="195">
        <v>3.1671308760000003</v>
      </c>
      <c r="L27" s="195">
        <v>3.353370558629706</v>
      </c>
      <c r="M27" s="195">
        <v>3.0005550424780285</v>
      </c>
      <c r="N27" s="195">
        <v>2.8292741516057789</v>
      </c>
      <c r="O27" s="195">
        <v>3.111846448829398</v>
      </c>
      <c r="P27" s="195">
        <v>3.242802285954689</v>
      </c>
      <c r="Q27" s="195">
        <v>3.1527811380035189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0.99999999999999989</v>
      </c>
      <c r="G31" s="194">
        <f t="shared" si="3"/>
        <v>0.99999999999999978</v>
      </c>
      <c r="H31" s="194">
        <f t="shared" si="3"/>
        <v>1</v>
      </c>
      <c r="I31" s="194">
        <f t="shared" si="3"/>
        <v>1</v>
      </c>
      <c r="J31" s="194">
        <f t="shared" si="3"/>
        <v>0.99999999999999989</v>
      </c>
      <c r="K31" s="194">
        <f t="shared" si="3"/>
        <v>1</v>
      </c>
      <c r="L31" s="194">
        <f t="shared" si="3"/>
        <v>1</v>
      </c>
      <c r="M31" s="194">
        <f t="shared" si="3"/>
        <v>1.0000000000000002</v>
      </c>
      <c r="N31" s="194">
        <f t="shared" si="3"/>
        <v>0.99999999999999978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2.6325083940672591E-2</v>
      </c>
      <c r="C32" s="193">
        <f t="shared" si="4"/>
        <v>2.5655075799319731E-2</v>
      </c>
      <c r="D32" s="193">
        <f t="shared" si="4"/>
        <v>2.8434285292483593E-2</v>
      </c>
      <c r="E32" s="193">
        <f t="shared" si="4"/>
        <v>3.0375838565234781E-2</v>
      </c>
      <c r="F32" s="193">
        <f t="shared" si="4"/>
        <v>3.3951506543916751E-2</v>
      </c>
      <c r="G32" s="193">
        <f t="shared" si="4"/>
        <v>3.7052290155480665E-2</v>
      </c>
      <c r="H32" s="193">
        <f t="shared" si="4"/>
        <v>3.6615544855612386E-2</v>
      </c>
      <c r="I32" s="193">
        <f t="shared" si="4"/>
        <v>3.8766199123248142E-2</v>
      </c>
      <c r="J32" s="193">
        <f t="shared" si="4"/>
        <v>4.8032584429290467E-2</v>
      </c>
      <c r="K32" s="193">
        <f t="shared" si="4"/>
        <v>4.603547687091232E-2</v>
      </c>
      <c r="L32" s="193">
        <f t="shared" si="4"/>
        <v>4.7930618919947196E-2</v>
      </c>
      <c r="M32" s="193">
        <f t="shared" si="4"/>
        <v>3.9935751047434499E-2</v>
      </c>
      <c r="N32" s="193">
        <f t="shared" si="4"/>
        <v>3.8875330107017866E-2</v>
      </c>
      <c r="O32" s="193">
        <f t="shared" si="4"/>
        <v>4.2856172128584655E-2</v>
      </c>
      <c r="P32" s="193">
        <f t="shared" si="4"/>
        <v>4.7526561374303875E-2</v>
      </c>
      <c r="Q32" s="193">
        <f t="shared" si="4"/>
        <v>4.1268689723811154E-2</v>
      </c>
    </row>
    <row r="33" spans="1:17" x14ac:dyDescent="0.25">
      <c r="A33" s="183" t="s">
        <v>161</v>
      </c>
      <c r="B33" s="192">
        <f t="shared" ref="B33:Q33" si="5">IF(B$7=0,0,B$7/B$5)</f>
        <v>3.6855117516941635E-2</v>
      </c>
      <c r="C33" s="192">
        <f t="shared" si="5"/>
        <v>3.591710611904763E-2</v>
      </c>
      <c r="D33" s="192">
        <f t="shared" si="5"/>
        <v>3.9807999409477046E-2</v>
      </c>
      <c r="E33" s="192">
        <f t="shared" si="5"/>
        <v>4.25261739913287E-2</v>
      </c>
      <c r="F33" s="192">
        <f t="shared" si="5"/>
        <v>4.7532109161483448E-2</v>
      </c>
      <c r="G33" s="192">
        <f t="shared" si="5"/>
        <v>5.187320621767294E-2</v>
      </c>
      <c r="H33" s="192">
        <f t="shared" si="5"/>
        <v>5.1261762797857359E-2</v>
      </c>
      <c r="I33" s="192">
        <f t="shared" si="5"/>
        <v>5.4272678772547392E-2</v>
      </c>
      <c r="J33" s="192">
        <f t="shared" si="5"/>
        <v>6.7245618201006649E-2</v>
      </c>
      <c r="K33" s="192">
        <f t="shared" si="5"/>
        <v>6.4449667619277229E-2</v>
      </c>
      <c r="L33" s="192">
        <f t="shared" si="5"/>
        <v>6.7102866487926086E-2</v>
      </c>
      <c r="M33" s="192">
        <f t="shared" si="5"/>
        <v>5.591005146640831E-2</v>
      </c>
      <c r="N33" s="192">
        <f t="shared" si="5"/>
        <v>5.4425462149824994E-2</v>
      </c>
      <c r="O33" s="192">
        <f t="shared" si="5"/>
        <v>5.9998640980018531E-2</v>
      </c>
      <c r="P33" s="192">
        <f t="shared" si="5"/>
        <v>6.6537185924025438E-2</v>
      </c>
      <c r="Q33" s="192">
        <f t="shared" si="5"/>
        <v>5.7776165613335644E-2</v>
      </c>
    </row>
    <row r="34" spans="1:17" x14ac:dyDescent="0.25">
      <c r="A34" s="183" t="s">
        <v>160</v>
      </c>
      <c r="B34" s="192">
        <f t="shared" ref="B34:Q34" si="6">IF(B$8=0,0,B$8/B$5)</f>
        <v>2.4570078344627759E-2</v>
      </c>
      <c r="C34" s="192">
        <f t="shared" si="6"/>
        <v>2.3944737412698411E-2</v>
      </c>
      <c r="D34" s="192">
        <f t="shared" si="6"/>
        <v>2.6538666272984703E-2</v>
      </c>
      <c r="E34" s="192">
        <f t="shared" si="6"/>
        <v>2.8350782660885792E-2</v>
      </c>
      <c r="F34" s="192">
        <f t="shared" si="6"/>
        <v>3.1688072774322312E-2</v>
      </c>
      <c r="G34" s="192">
        <f t="shared" si="6"/>
        <v>3.4582137478448627E-2</v>
      </c>
      <c r="H34" s="192">
        <f t="shared" si="6"/>
        <v>3.4174508531904894E-2</v>
      </c>
      <c r="I34" s="192">
        <f t="shared" si="6"/>
        <v>3.6181785848364949E-2</v>
      </c>
      <c r="J34" s="192">
        <f t="shared" si="6"/>
        <v>4.4830412134004426E-2</v>
      </c>
      <c r="K34" s="192">
        <f t="shared" si="6"/>
        <v>4.2966445079518155E-2</v>
      </c>
      <c r="L34" s="192">
        <f t="shared" si="6"/>
        <v>4.4735244325284057E-2</v>
      </c>
      <c r="M34" s="192">
        <f t="shared" si="6"/>
        <v>3.7273367644272214E-2</v>
      </c>
      <c r="N34" s="192">
        <f t="shared" si="6"/>
        <v>3.6283641433216655E-2</v>
      </c>
      <c r="O34" s="192">
        <f t="shared" si="6"/>
        <v>3.999909398667903E-2</v>
      </c>
      <c r="P34" s="192">
        <f t="shared" si="6"/>
        <v>4.4358123949350299E-2</v>
      </c>
      <c r="Q34" s="192">
        <f t="shared" si="6"/>
        <v>3.851744374222376E-2</v>
      </c>
    </row>
    <row r="35" spans="1:17" x14ac:dyDescent="0.25">
      <c r="A35" s="181" t="s">
        <v>159</v>
      </c>
      <c r="B35" s="191">
        <f t="shared" ref="B35:Q35" si="7">IF(B$9=0,0,B$9/B$5)</f>
        <v>0.18060191519083008</v>
      </c>
      <c r="C35" s="191">
        <f t="shared" si="7"/>
        <v>0.18160464846360314</v>
      </c>
      <c r="D35" s="191">
        <f t="shared" si="7"/>
        <v>0.17744528731737147</v>
      </c>
      <c r="E35" s="191">
        <f t="shared" si="7"/>
        <v>0.17453956133094126</v>
      </c>
      <c r="F35" s="191">
        <f t="shared" si="7"/>
        <v>0.1691882214989002</v>
      </c>
      <c r="G35" s="191">
        <f t="shared" si="7"/>
        <v>0.16454759296458674</v>
      </c>
      <c r="H35" s="191">
        <f t="shared" si="7"/>
        <v>0.16520122538615828</v>
      </c>
      <c r="I35" s="191">
        <f t="shared" si="7"/>
        <v>0.16198255913527485</v>
      </c>
      <c r="J35" s="191">
        <f t="shared" si="7"/>
        <v>0.1481144994935788</v>
      </c>
      <c r="K35" s="191">
        <f t="shared" si="7"/>
        <v>0.15306855243754672</v>
      </c>
      <c r="L35" s="191">
        <f t="shared" si="7"/>
        <v>0.15057488925279658</v>
      </c>
      <c r="M35" s="191">
        <f t="shared" si="7"/>
        <v>0.17355565109292059</v>
      </c>
      <c r="N35" s="191">
        <f t="shared" si="7"/>
        <v>0.17557406387670693</v>
      </c>
      <c r="O35" s="191">
        <f t="shared" si="7"/>
        <v>0.17453988157762865</v>
      </c>
      <c r="P35" s="191">
        <f t="shared" si="7"/>
        <v>0.170169032699445</v>
      </c>
      <c r="Q35" s="191">
        <f t="shared" si="7"/>
        <v>0.17979449330773845</v>
      </c>
    </row>
    <row r="36" spans="1:17" x14ac:dyDescent="0.25">
      <c r="A36" s="179" t="s">
        <v>158</v>
      </c>
      <c r="B36" s="190">
        <f t="shared" ref="B36:Q36" si="8">IF(B$16=0,0,B$16/B$5)</f>
        <v>0.41045889816097753</v>
      </c>
      <c r="C36" s="190">
        <f t="shared" si="8"/>
        <v>0.41273783741727971</v>
      </c>
      <c r="D36" s="190">
        <f t="shared" si="8"/>
        <v>0.40328474390311708</v>
      </c>
      <c r="E36" s="190">
        <f t="shared" si="8"/>
        <v>0.39668082120668441</v>
      </c>
      <c r="F36" s="190">
        <f t="shared" si="8"/>
        <v>0.38337500239828792</v>
      </c>
      <c r="G36" s="190">
        <f t="shared" si="8"/>
        <v>0.37252639918793012</v>
      </c>
      <c r="H36" s="190">
        <f t="shared" si="8"/>
        <v>0.36088494458553694</v>
      </c>
      <c r="I36" s="190">
        <f t="shared" si="8"/>
        <v>0.35373309197480529</v>
      </c>
      <c r="J36" s="190">
        <f t="shared" si="8"/>
        <v>0.32209542365411825</v>
      </c>
      <c r="K36" s="190">
        <f t="shared" si="8"/>
        <v>0.31058506313659073</v>
      </c>
      <c r="L36" s="190">
        <f t="shared" si="8"/>
        <v>0.29258424079701795</v>
      </c>
      <c r="M36" s="190">
        <f t="shared" si="8"/>
        <v>0.29586078579489278</v>
      </c>
      <c r="N36" s="190">
        <f t="shared" si="8"/>
        <v>0.29242304077754716</v>
      </c>
      <c r="O36" s="190">
        <f t="shared" si="8"/>
        <v>0.28009285818686547</v>
      </c>
      <c r="P36" s="190">
        <f t="shared" si="8"/>
        <v>0.27251040087208311</v>
      </c>
      <c r="Q36" s="190">
        <f t="shared" si="8"/>
        <v>0.27915838825595135</v>
      </c>
    </row>
    <row r="37" spans="1:17" x14ac:dyDescent="0.25">
      <c r="A37" s="179" t="s">
        <v>157</v>
      </c>
      <c r="B37" s="190">
        <f t="shared" ref="B37:Q37" si="9">IF(B$17=0,0,B$17/B$5)</f>
        <v>0.21291568213565942</v>
      </c>
      <c r="C37" s="190">
        <f t="shared" si="9"/>
        <v>0.21398678358612153</v>
      </c>
      <c r="D37" s="190">
        <f t="shared" si="9"/>
        <v>0.20954382963446497</v>
      </c>
      <c r="E37" s="190">
        <f t="shared" si="9"/>
        <v>0.20643998596714166</v>
      </c>
      <c r="F37" s="190">
        <f t="shared" si="9"/>
        <v>0.20192464902345236</v>
      </c>
      <c r="G37" s="190">
        <f t="shared" si="9"/>
        <v>0.19728442018488201</v>
      </c>
      <c r="H37" s="190">
        <f t="shared" si="9"/>
        <v>0.21176595042827859</v>
      </c>
      <c r="I37" s="190">
        <f t="shared" si="9"/>
        <v>0.20815636680285859</v>
      </c>
      <c r="J37" s="190">
        <f t="shared" si="9"/>
        <v>0.19346807614099371</v>
      </c>
      <c r="K37" s="190">
        <f t="shared" si="9"/>
        <v>0.21391395212961761</v>
      </c>
      <c r="L37" s="190">
        <f t="shared" si="9"/>
        <v>0.22267419844401989</v>
      </c>
      <c r="M37" s="190">
        <f t="shared" si="9"/>
        <v>0.24955218350621211</v>
      </c>
      <c r="N37" s="190">
        <f t="shared" si="9"/>
        <v>0.25821287592674935</v>
      </c>
      <c r="O37" s="190">
        <f t="shared" si="9"/>
        <v>0.24565480313559829</v>
      </c>
      <c r="P37" s="190">
        <f t="shared" si="9"/>
        <v>0.22685130388950842</v>
      </c>
      <c r="Q37" s="190">
        <f t="shared" si="9"/>
        <v>0.2519646008647714</v>
      </c>
    </row>
    <row r="38" spans="1:17" x14ac:dyDescent="0.25">
      <c r="A38" s="179" t="s">
        <v>156</v>
      </c>
      <c r="B38" s="190">
        <f t="shared" ref="B38:Q38" si="10">IF(B$25=0,0,B$25/B$5)</f>
        <v>2.052294490804887E-2</v>
      </c>
      <c r="C38" s="190">
        <f t="shared" si="10"/>
        <v>2.063689187086399E-2</v>
      </c>
      <c r="D38" s="190">
        <f t="shared" si="10"/>
        <v>2.0164237195155851E-2</v>
      </c>
      <c r="E38" s="190">
        <f t="shared" si="10"/>
        <v>1.9834041060334227E-2</v>
      </c>
      <c r="F38" s="190">
        <f t="shared" si="10"/>
        <v>1.9168750119914403E-2</v>
      </c>
      <c r="G38" s="190">
        <f t="shared" si="10"/>
        <v>1.8626319959396499E-2</v>
      </c>
      <c r="H38" s="190">
        <f t="shared" si="10"/>
        <v>1.8044247229276843E-2</v>
      </c>
      <c r="I38" s="190">
        <f t="shared" si="10"/>
        <v>1.7686654598740272E-2</v>
      </c>
      <c r="J38" s="190">
        <f t="shared" si="10"/>
        <v>1.6104771182705906E-2</v>
      </c>
      <c r="K38" s="190">
        <f t="shared" si="10"/>
        <v>1.552925315682953E-2</v>
      </c>
      <c r="L38" s="190">
        <f t="shared" si="10"/>
        <v>1.4629212039850894E-2</v>
      </c>
      <c r="M38" s="190">
        <f t="shared" si="10"/>
        <v>1.4793039289744641E-2</v>
      </c>
      <c r="N38" s="190">
        <f t="shared" si="10"/>
        <v>1.462115203887736E-2</v>
      </c>
      <c r="O38" s="190">
        <f t="shared" si="10"/>
        <v>1.4004642909343277E-2</v>
      </c>
      <c r="P38" s="190">
        <f t="shared" si="10"/>
        <v>1.3625520043604159E-2</v>
      </c>
      <c r="Q38" s="190">
        <f t="shared" si="10"/>
        <v>1.3957919412797566E-2</v>
      </c>
    </row>
    <row r="39" spans="1:17" x14ac:dyDescent="0.25">
      <c r="A39" s="179" t="s">
        <v>155</v>
      </c>
      <c r="B39" s="190">
        <f t="shared" ref="B39:Q39" si="11">IF(B$26=0,0,B$26/B$5)</f>
        <v>4.2120134305076155E-2</v>
      </c>
      <c r="C39" s="190">
        <f t="shared" si="11"/>
        <v>4.1048121278911574E-2</v>
      </c>
      <c r="D39" s="190">
        <f t="shared" si="11"/>
        <v>4.5494856467973736E-2</v>
      </c>
      <c r="E39" s="190">
        <f t="shared" si="11"/>
        <v>4.8601341704375634E-2</v>
      </c>
      <c r="F39" s="190">
        <f t="shared" si="11"/>
        <v>5.4322410470266792E-2</v>
      </c>
      <c r="G39" s="190">
        <f t="shared" si="11"/>
        <v>5.9283664248769068E-2</v>
      </c>
      <c r="H39" s="190">
        <f t="shared" si="11"/>
        <v>5.8584871768979835E-2</v>
      </c>
      <c r="I39" s="190">
        <f t="shared" si="11"/>
        <v>6.2025918597197041E-2</v>
      </c>
      <c r="J39" s="190">
        <f t="shared" si="11"/>
        <v>7.6852135086864726E-2</v>
      </c>
      <c r="K39" s="190">
        <f t="shared" si="11"/>
        <v>7.3656762993459704E-2</v>
      </c>
      <c r="L39" s="190">
        <f t="shared" si="11"/>
        <v>7.6688990271915516E-2</v>
      </c>
      <c r="M39" s="190">
        <f t="shared" si="11"/>
        <v>6.3897201675895215E-2</v>
      </c>
      <c r="N39" s="190">
        <f t="shared" si="11"/>
        <v>6.2200528171228564E-2</v>
      </c>
      <c r="O39" s="190">
        <f t="shared" si="11"/>
        <v>6.8569875405735461E-2</v>
      </c>
      <c r="P39" s="190">
        <f t="shared" si="11"/>
        <v>7.6042498198886199E-2</v>
      </c>
      <c r="Q39" s="190">
        <f t="shared" si="11"/>
        <v>6.602990355809786E-2</v>
      </c>
    </row>
    <row r="40" spans="1:17" x14ac:dyDescent="0.25">
      <c r="A40" s="177" t="s">
        <v>45</v>
      </c>
      <c r="B40" s="189">
        <f t="shared" ref="B40:Q40" si="12">IF(B$27=0,0,B$27/B$5)</f>
        <v>4.563014549716584E-2</v>
      </c>
      <c r="C40" s="189">
        <f t="shared" si="12"/>
        <v>4.4468798052154195E-2</v>
      </c>
      <c r="D40" s="189">
        <f t="shared" si="12"/>
        <v>4.9286094506971578E-2</v>
      </c>
      <c r="E40" s="189">
        <f t="shared" si="12"/>
        <v>5.2651453513073598E-2</v>
      </c>
      <c r="F40" s="189">
        <f t="shared" si="12"/>
        <v>5.8849278009455712E-2</v>
      </c>
      <c r="G40" s="189">
        <f t="shared" si="12"/>
        <v>6.422396960283315E-2</v>
      </c>
      <c r="H40" s="189">
        <f t="shared" si="12"/>
        <v>6.3466944416394819E-2</v>
      </c>
      <c r="I40" s="189">
        <f t="shared" si="12"/>
        <v>6.7194745146963442E-2</v>
      </c>
      <c r="J40" s="189">
        <f t="shared" si="12"/>
        <v>8.3256479677436837E-2</v>
      </c>
      <c r="K40" s="189">
        <f t="shared" si="12"/>
        <v>7.9794826576248049E-2</v>
      </c>
      <c r="L40" s="189">
        <f t="shared" si="12"/>
        <v>8.3079739461241808E-2</v>
      </c>
      <c r="M40" s="189">
        <f t="shared" si="12"/>
        <v>6.9221968482219787E-2</v>
      </c>
      <c r="N40" s="189">
        <f t="shared" si="12"/>
        <v>6.7383905518830944E-2</v>
      </c>
      <c r="O40" s="189">
        <f t="shared" si="12"/>
        <v>7.428403168954674E-2</v>
      </c>
      <c r="P40" s="189">
        <f t="shared" si="12"/>
        <v>8.2379373048793406E-2</v>
      </c>
      <c r="Q40" s="189">
        <f t="shared" si="12"/>
        <v>7.1532395521272718E-2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144.1063629067431</v>
      </c>
      <c r="C44" s="186">
        <f t="shared" si="13"/>
        <v>143.99762450803911</v>
      </c>
      <c r="D44" s="186">
        <f t="shared" si="13"/>
        <v>143.63838732672437</v>
      </c>
      <c r="E44" s="186">
        <f t="shared" si="13"/>
        <v>142.76948744305963</v>
      </c>
      <c r="F44" s="186">
        <f t="shared" si="13"/>
        <v>142.36017552322323</v>
      </c>
      <c r="G44" s="186">
        <f t="shared" si="13"/>
        <v>141.97909342247621</v>
      </c>
      <c r="H44" s="186">
        <f t="shared" si="13"/>
        <v>140.89077791853654</v>
      </c>
      <c r="I44" s="186">
        <f t="shared" si="13"/>
        <v>138.53249680760879</v>
      </c>
      <c r="J44" s="186">
        <f t="shared" si="13"/>
        <v>137.42007262910178</v>
      </c>
      <c r="K44" s="186">
        <f t="shared" si="13"/>
        <v>137.41834612524673</v>
      </c>
      <c r="L44" s="186">
        <f t="shared" si="13"/>
        <v>134.82374788479913</v>
      </c>
      <c r="M44" s="186">
        <f t="shared" si="13"/>
        <v>128.44670618321214</v>
      </c>
      <c r="N44" s="186">
        <f t="shared" si="13"/>
        <v>127.06226342540323</v>
      </c>
      <c r="O44" s="186">
        <f t="shared" si="13"/>
        <v>124.47034393971623</v>
      </c>
      <c r="P44" s="186">
        <f t="shared" si="13"/>
        <v>123.33081687959199</v>
      </c>
      <c r="Q44" s="186">
        <f t="shared" si="13"/>
        <v>120.83477075306749</v>
      </c>
    </row>
    <row r="45" spans="1:17" x14ac:dyDescent="0.25">
      <c r="A45" s="185" t="s">
        <v>162</v>
      </c>
      <c r="B45" s="184">
        <f>IF(B$6=0,0,B$6/AGR!B$5*1000)</f>
        <v>3.7936120999050398</v>
      </c>
      <c r="C45" s="184">
        <f>IF(C$6=0,0,C$6/AGR!C$5*1000)</f>
        <v>3.6942699716757246</v>
      </c>
      <c r="D45" s="184">
        <f>IF(D$6=0,0,D$6/AGR!D$5*1000)</f>
        <v>4.0842548842003401</v>
      </c>
      <c r="E45" s="184">
        <f>IF(E$6=0,0,E$6/AGR!E$5*1000)</f>
        <v>4.336742902611693</v>
      </c>
      <c r="F45" s="184">
        <f>IF(F$6=0,0,F$6/AGR!F$5*1000)</f>
        <v>4.8333424308698509</v>
      </c>
      <c r="G45" s="184">
        <f>IF(G$6=0,0,G$6/AGR!G$5*1000)</f>
        <v>5.2606505655016864</v>
      </c>
      <c r="H45" s="184">
        <f>IF(H$6=0,0,H$6/AGR!H$5*1000)</f>
        <v>5.1587925986182981</v>
      </c>
      <c r="I45" s="184">
        <f>IF(I$6=0,0,I$6/AGR!I$5*1000)</f>
        <v>5.3703783562845002</v>
      </c>
      <c r="J45" s="184">
        <f>IF(J$6=0,0,J$6/AGR!J$5*1000)</f>
        <v>6.6006412408365609</v>
      </c>
      <c r="K45" s="184">
        <f>IF(K$6=0,0,K$6/AGR!K$5*1000)</f>
        <v>6.3261190946878196</v>
      </c>
      <c r="L45" s="184">
        <f>IF(L$6=0,0,L$6/AGR!L$5*1000)</f>
        <v>6.4621856812253444</v>
      </c>
      <c r="M45" s="184">
        <f>IF(M$6=0,0,M$6/AGR!M$5*1000)</f>
        <v>5.1296156809957258</v>
      </c>
      <c r="N45" s="184">
        <f>IF(N$6=0,0,N$6/AGR!N$5*1000)</f>
        <v>4.9395874348074145</v>
      </c>
      <c r="O45" s="184">
        <f>IF(O$6=0,0,O$6/AGR!O$5*1000)</f>
        <v>5.3343224847846127</v>
      </c>
      <c r="P45" s="184">
        <f>IF(P$6=0,0,P$6/AGR!P$5*1000)</f>
        <v>5.8614896377709629</v>
      </c>
      <c r="Q45" s="184">
        <f>IF(Q$6=0,0,Q$6/AGR!Q$5*1000)</f>
        <v>4.9866926620561935</v>
      </c>
    </row>
    <row r="46" spans="1:17" x14ac:dyDescent="0.25">
      <c r="A46" s="183" t="s">
        <v>161</v>
      </c>
      <c r="B46" s="182">
        <f>IF(B$7=0,0,B$7/AGR!B$5*1000)</f>
        <v>5.3110569398670551</v>
      </c>
      <c r="C46" s="182">
        <f>IF(C$7=0,0,C$7/AGR!C$5*1000)</f>
        <v>5.1719779603460161</v>
      </c>
      <c r="D46" s="182">
        <f>IF(D$7=0,0,D$7/AGR!D$5*1000)</f>
        <v>5.7179568378804779</v>
      </c>
      <c r="E46" s="182">
        <f>IF(E$7=0,0,E$7/AGR!E$5*1000)</f>
        <v>6.0714400636563708</v>
      </c>
      <c r="F46" s="182">
        <f>IF(F$7=0,0,F$7/AGR!F$5*1000)</f>
        <v>6.7666794032177906</v>
      </c>
      <c r="G46" s="182">
        <f>IF(G$7=0,0,G$7/AGR!G$5*1000)</f>
        <v>7.3649107917023624</v>
      </c>
      <c r="H46" s="182">
        <f>IF(H$7=0,0,H$7/AGR!H$5*1000)</f>
        <v>7.22230963806562</v>
      </c>
      <c r="I46" s="182">
        <f>IF(I$7=0,0,I$7/AGR!I$5*1000)</f>
        <v>7.5185296987982992</v>
      </c>
      <c r="J46" s="182">
        <f>IF(J$7=0,0,J$7/AGR!J$5*1000)</f>
        <v>9.2408977371711849</v>
      </c>
      <c r="K46" s="182">
        <f>IF(K$7=0,0,K$7/AGR!K$5*1000)</f>
        <v>8.8565667325629445</v>
      </c>
      <c r="L46" s="182">
        <f>IF(L$7=0,0,L$7/AGR!L$5*1000)</f>
        <v>9.0470599537154825</v>
      </c>
      <c r="M46" s="182">
        <f>IF(M$7=0,0,M$7/AGR!M$5*1000)</f>
        <v>7.1814619533940176</v>
      </c>
      <c r="N46" s="182">
        <f>IF(N$7=0,0,N$7/AGR!N$5*1000)</f>
        <v>6.9154224087303779</v>
      </c>
      <c r="O46" s="182">
        <f>IF(O$7=0,0,O$7/AGR!O$5*1000)</f>
        <v>7.4680514786984595</v>
      </c>
      <c r="P46" s="182">
        <f>IF(P$7=0,0,P$7/AGR!P$5*1000)</f>
        <v>8.2060854928793479</v>
      </c>
      <c r="Q46" s="182">
        <f>IF(Q$7=0,0,Q$7/AGR!Q$5*1000)</f>
        <v>6.9813697268786736</v>
      </c>
    </row>
    <row r="47" spans="1:17" x14ac:dyDescent="0.25">
      <c r="A47" s="183" t="s">
        <v>160</v>
      </c>
      <c r="B47" s="182">
        <f>IF(B$8=0,0,B$8/AGR!B$5*1000)</f>
        <v>3.5407046265780373</v>
      </c>
      <c r="C47" s="182">
        <f>IF(C$8=0,0,C$8/AGR!C$5*1000)</f>
        <v>3.4479853068973423</v>
      </c>
      <c r="D47" s="182">
        <f>IF(D$8=0,0,D$8/AGR!D$5*1000)</f>
        <v>3.8119712252536533</v>
      </c>
      <c r="E47" s="182">
        <f>IF(E$8=0,0,E$8/AGR!E$5*1000)</f>
        <v>4.0476267091042466</v>
      </c>
      <c r="F47" s="182">
        <f>IF(F$8=0,0,F$8/AGR!F$5*1000)</f>
        <v>4.5111196021451958</v>
      </c>
      <c r="G47" s="182">
        <f>IF(G$8=0,0,G$8/AGR!G$5*1000)</f>
        <v>4.9099405278015738</v>
      </c>
      <c r="H47" s="182">
        <f>IF(H$8=0,0,H$8/AGR!H$5*1000)</f>
        <v>4.8148730920437446</v>
      </c>
      <c r="I47" s="182">
        <f>IF(I$8=0,0,I$8/AGR!I$5*1000)</f>
        <v>5.0123531325322022</v>
      </c>
      <c r="J47" s="182">
        <f>IF(J$8=0,0,J$8/AGR!J$5*1000)</f>
        <v>6.1605984914474563</v>
      </c>
      <c r="K47" s="182">
        <f>IF(K$8=0,0,K$8/AGR!K$5*1000)</f>
        <v>5.9043778217086293</v>
      </c>
      <c r="L47" s="182">
        <f>IF(L$8=0,0,L$8/AGR!L$5*1000)</f>
        <v>6.0313733024769896</v>
      </c>
      <c r="M47" s="182">
        <f>IF(M$8=0,0,M$8/AGR!M$5*1000)</f>
        <v>4.7876413022626787</v>
      </c>
      <c r="N47" s="182">
        <f>IF(N$8=0,0,N$8/AGR!N$5*1000)</f>
        <v>4.6102816058202514</v>
      </c>
      <c r="O47" s="182">
        <f>IF(O$8=0,0,O$8/AGR!O$5*1000)</f>
        <v>4.9787009857989739</v>
      </c>
      <c r="P47" s="182">
        <f>IF(P$8=0,0,P$8/AGR!P$5*1000)</f>
        <v>5.4707236619195667</v>
      </c>
      <c r="Q47" s="182">
        <f>IF(Q$8=0,0,Q$8/AGR!Q$5*1000)</f>
        <v>4.6542464845857818</v>
      </c>
    </row>
    <row r="48" spans="1:17" x14ac:dyDescent="0.25">
      <c r="A48" s="181" t="s">
        <v>159</v>
      </c>
      <c r="B48" s="180">
        <f>IF(B$9=0,0,B$9/AGR!B$5*1000)</f>
        <v>26.025885132142598</v>
      </c>
      <c r="C48" s="180">
        <f>IF(C$9=0,0,C$9/AGR!C$5*1000)</f>
        <v>26.150637978376373</v>
      </c>
      <c r="D48" s="180">
        <f>IF(D$9=0,0,D$9/AGR!D$5*1000)</f>
        <v>25.487954908994492</v>
      </c>
      <c r="E48" s="180">
        <f>IF(E$9=0,0,E$9/AGR!E$5*1000)</f>
        <v>24.918923709754953</v>
      </c>
      <c r="F48" s="180">
        <f>IF(F$9=0,0,F$9/AGR!F$5*1000)</f>
        <v>24.085664909045402</v>
      </c>
      <c r="G48" s="180">
        <f>IF(G$9=0,0,G$9/AGR!G$5*1000)</f>
        <v>23.362318073962655</v>
      </c>
      <c r="H48" s="180">
        <f>IF(H$9=0,0,H$9/AGR!H$5*1000)</f>
        <v>23.275329157751326</v>
      </c>
      <c r="I48" s="180">
        <f>IF(I$9=0,0,I$9/AGR!I$5*1000)</f>
        <v>22.439848356295766</v>
      </c>
      <c r="J48" s="180">
        <f>IF(J$9=0,0,J$9/AGR!J$5*1000)</f>
        <v>20.353905277830663</v>
      </c>
      <c r="K48" s="180">
        <f>IF(K$9=0,0,K$9/AGR!K$5*1000)</f>
        <v>21.034427319753274</v>
      </c>
      <c r="L48" s="180">
        <f>IF(L$9=0,0,L$9/AGR!L$5*1000)</f>
        <v>20.301070906400597</v>
      </c>
      <c r="M48" s="180">
        <f>IF(M$9=0,0,M$9/AGR!M$5*1000)</f>
        <v>22.292651722368454</v>
      </c>
      <c r="N48" s="180">
        <f>IF(N$9=0,0,N$9/AGR!N$5*1000)</f>
        <v>22.308837954970716</v>
      </c>
      <c r="O48" s="180">
        <f>IF(O$9=0,0,O$9/AGR!O$5*1000)</f>
        <v>21.725039091164778</v>
      </c>
      <c r="P48" s="180">
        <f>IF(P$9=0,0,P$9/AGR!P$5*1000)</f>
        <v>20.987085810432557</v>
      </c>
      <c r="Q48" s="180">
        <f>IF(Q$9=0,0,Q$9/AGR!Q$5*1000)</f>
        <v>21.725426381504505</v>
      </c>
    </row>
    <row r="49" spans="1:17" x14ac:dyDescent="0.25">
      <c r="A49" s="179" t="s">
        <v>158</v>
      </c>
      <c r="B49" s="178">
        <f>IF(B$16=0,0,B$16/AGR!B$5*1000)</f>
        <v>59.149738936687733</v>
      </c>
      <c r="C49" s="178">
        <f>IF(C$16=0,0,C$16/AGR!C$5*1000)</f>
        <v>59.433268132673547</v>
      </c>
      <c r="D49" s="178">
        <f>IF(D$16=0,0,D$16/AGR!D$5*1000)</f>
        <v>57.92717024771477</v>
      </c>
      <c r="E49" s="178">
        <f>IF(E$16=0,0,E$16/AGR!E$5*1000)</f>
        <v>56.633917522170307</v>
      </c>
      <c r="F49" s="178">
        <f>IF(F$16=0,0,F$16/AGR!F$5*1000)</f>
        <v>54.577332632636399</v>
      </c>
      <c r="G49" s="178">
        <f>IF(G$16=0,0,G$16/AGR!G$5*1000)</f>
        <v>52.890960432641805</v>
      </c>
      <c r="H49" s="178">
        <f>IF(H$16=0,0,H$16/AGR!H$5*1000)</f>
        <v>50.845360581744252</v>
      </c>
      <c r="I49" s="178">
        <f>IF(I$16=0,0,I$16/AGR!I$5*1000)</f>
        <v>49.003528434745306</v>
      </c>
      <c r="J49" s="178">
        <f>IF(J$16=0,0,J$16/AGR!J$5*1000)</f>
        <v>44.262376512050245</v>
      </c>
      <c r="K49" s="178">
        <f>IF(K$16=0,0,K$16/AGR!K$5*1000)</f>
        <v>42.68008570743563</v>
      </c>
      <c r="L49" s="178">
        <f>IF(L$16=0,0,L$16/AGR!L$5*1000)</f>
        <v>39.447303916282507</v>
      </c>
      <c r="M49" s="178">
        <f>IF(M$16=0,0,M$16/AGR!M$5*1000)</f>
        <v>38.002343424130856</v>
      </c>
      <c r="N49" s="178">
        <f>IF(N$16=0,0,N$16/AGR!N$5*1000)</f>
        <v>37.155933438934142</v>
      </c>
      <c r="O49" s="178">
        <f>IF(O$16=0,0,O$16/AGR!O$5*1000)</f>
        <v>34.863254393577307</v>
      </c>
      <c r="P49" s="178">
        <f>IF(P$16=0,0,P$16/AGR!P$5*1000)</f>
        <v>33.608930347739097</v>
      </c>
      <c r="Q49" s="178">
        <f>IF(Q$16=0,0,Q$16/AGR!Q$5*1000)</f>
        <v>33.732039848703693</v>
      </c>
    </row>
    <row r="50" spans="1:17" x14ac:dyDescent="0.25">
      <c r="A50" s="179" t="s">
        <v>157</v>
      </c>
      <c r="B50" s="178">
        <f>IF(B$17=0,0,B$17/AGR!B$5*1000)</f>
        <v>30.682504558378096</v>
      </c>
      <c r="C50" s="178">
        <f>IF(C$17=0,0,C$17/AGR!C$5*1000)</f>
        <v>30.813588512517363</v>
      </c>
      <c r="D50" s="178">
        <f>IF(D$17=0,0,D$17/AGR!D$5*1000)</f>
        <v>30.098537762960419</v>
      </c>
      <c r="E50" s="178">
        <f>IF(E$17=0,0,E$17/AGR!E$5*1000)</f>
        <v>29.473330984281237</v>
      </c>
      <c r="F50" s="178">
        <f>IF(F$17=0,0,F$17/AGR!F$5*1000)</f>
        <v>28.746028477443925</v>
      </c>
      <c r="G50" s="178">
        <f>IF(G$17=0,0,G$17/AGR!G$5*1000)</f>
        <v>28.01026312422842</v>
      </c>
      <c r="H50" s="178">
        <f>IF(H$17=0,0,H$17/AGR!H$5*1000)</f>
        <v>29.835869492498414</v>
      </c>
      <c r="I50" s="178">
        <f>IF(I$17=0,0,I$17/AGR!I$5*1000)</f>
        <v>28.836421219600453</v>
      </c>
      <c r="J50" s="178">
        <f>IF(J$17=0,0,J$17/AGR!J$5*1000)</f>
        <v>26.586397074707957</v>
      </c>
      <c r="K50" s="178">
        <f>IF(K$17=0,0,K$17/AGR!K$5*1000)</f>
        <v>29.39570151476725</v>
      </c>
      <c r="L50" s="178">
        <f>IF(L$17=0,0,L$17/AGR!L$5*1000)</f>
        <v>30.021769991466272</v>
      </c>
      <c r="M50" s="178">
        <f>IF(M$17=0,0,M$17/AGR!M$5*1000)</f>
        <v>32.054155992201466</v>
      </c>
      <c r="N50" s="178">
        <f>IF(N$17=0,0,N$17/AGR!N$5*1000)</f>
        <v>32.8091124608356</v>
      </c>
      <c r="O50" s="178">
        <f>IF(O$17=0,0,O$17/AGR!O$5*1000)</f>
        <v>30.576737836731198</v>
      </c>
      <c r="P50" s="178">
        <f>IF(P$17=0,0,P$17/AGR!P$5*1000)</f>
        <v>27.977756618893643</v>
      </c>
      <c r="Q50" s="178">
        <f>IF(Q$17=0,0,Q$17/AGR!Q$5*1000)</f>
        <v>30.446084783382801</v>
      </c>
    </row>
    <row r="51" spans="1:17" x14ac:dyDescent="0.25">
      <c r="A51" s="179" t="s">
        <v>156</v>
      </c>
      <c r="B51" s="178">
        <f>IF(B$25=0,0,B$25/AGR!B$5*1000)</f>
        <v>2.9574869468343863</v>
      </c>
      <c r="C51" s="178">
        <f>IF(C$25=0,0,C$25/AGR!C$5*1000)</f>
        <v>2.9716634066336778</v>
      </c>
      <c r="D51" s="178">
        <f>IF(D$25=0,0,D$25/AGR!D$5*1000)</f>
        <v>2.8963585123857385</v>
      </c>
      <c r="E51" s="178">
        <f>IF(E$25=0,0,E$25/AGR!E$5*1000)</f>
        <v>2.8316958761085158</v>
      </c>
      <c r="F51" s="178">
        <f>IF(F$25=0,0,F$25/AGR!F$5*1000)</f>
        <v>2.7288666316318211</v>
      </c>
      <c r="G51" s="178">
        <f>IF(G$25=0,0,G$25/AGR!G$5*1000)</f>
        <v>2.6445480216320898</v>
      </c>
      <c r="H51" s="178">
        <f>IF(H$25=0,0,H$25/AGR!H$5*1000)</f>
        <v>2.5422680290872122</v>
      </c>
      <c r="I51" s="178">
        <f>IF(I$25=0,0,I$25/AGR!I$5*1000)</f>
        <v>2.4501764217372664</v>
      </c>
      <c r="J51" s="178">
        <f>IF(J$25=0,0,J$25/AGR!J$5*1000)</f>
        <v>2.2131188256025118</v>
      </c>
      <c r="K51" s="178">
        <f>IF(K$25=0,0,K$25/AGR!K$5*1000)</f>
        <v>2.1340042853717809</v>
      </c>
      <c r="L51" s="178">
        <f>IF(L$25=0,0,L$25/AGR!L$5*1000)</f>
        <v>1.9723651958141251</v>
      </c>
      <c r="M51" s="178">
        <f>IF(M$25=0,0,M$25/AGR!M$5*1000)</f>
        <v>1.900117171206543</v>
      </c>
      <c r="N51" s="178">
        <f>IF(N$25=0,0,N$25/AGR!N$5*1000)</f>
        <v>1.8577966719467072</v>
      </c>
      <c r="O51" s="178">
        <f>IF(O$25=0,0,O$25/AGR!O$5*1000)</f>
        <v>1.7431627196788659</v>
      </c>
      <c r="P51" s="178">
        <f>IF(P$25=0,0,P$25/AGR!P$5*1000)</f>
        <v>1.6804465173869552</v>
      </c>
      <c r="Q51" s="178">
        <f>IF(Q$25=0,0,Q$25/AGR!Q$5*1000)</f>
        <v>1.6866019924351845</v>
      </c>
    </row>
    <row r="52" spans="1:17" x14ac:dyDescent="0.25">
      <c r="A52" s="179" t="s">
        <v>155</v>
      </c>
      <c r="B52" s="178">
        <f>IF(B$26=0,0,B$26/AGR!B$5*1000)</f>
        <v>6.0697793598480647</v>
      </c>
      <c r="C52" s="178">
        <f>IF(C$26=0,0,C$26/AGR!C$5*1000)</f>
        <v>5.9108319546811607</v>
      </c>
      <c r="D52" s="178">
        <f>IF(D$26=0,0,D$26/AGR!D$5*1000)</f>
        <v>6.5348078147205424</v>
      </c>
      <c r="E52" s="178">
        <f>IF(E$26=0,0,E$26/AGR!E$5*1000)</f>
        <v>6.9387886441787066</v>
      </c>
      <c r="F52" s="178">
        <f>IF(F$26=0,0,F$26/AGR!F$5*1000)</f>
        <v>7.7333478893917604</v>
      </c>
      <c r="G52" s="178">
        <f>IF(G$26=0,0,G$26/AGR!G$5*1000)</f>
        <v>8.4170409048026986</v>
      </c>
      <c r="H52" s="178">
        <f>IF(H$26=0,0,H$26/AGR!H$5*1000)</f>
        <v>8.2540681577892805</v>
      </c>
      <c r="I52" s="178">
        <f>IF(I$26=0,0,I$26/AGR!I$5*1000)</f>
        <v>8.5926053700552014</v>
      </c>
      <c r="J52" s="178">
        <f>IF(J$26=0,0,J$26/AGR!J$5*1000)</f>
        <v>10.561025985338494</v>
      </c>
      <c r="K52" s="178">
        <f>IF(K$26=0,0,K$26/AGR!K$5*1000)</f>
        <v>10.12179055150051</v>
      </c>
      <c r="L52" s="178">
        <f>IF(L$26=0,0,L$26/AGR!L$5*1000)</f>
        <v>10.339497089960551</v>
      </c>
      <c r="M52" s="178">
        <f>IF(M$26=0,0,M$26/AGR!M$5*1000)</f>
        <v>8.2073850895931617</v>
      </c>
      <c r="N52" s="178">
        <f>IF(N$26=0,0,N$26/AGR!N$5*1000)</f>
        <v>7.9033398956918601</v>
      </c>
      <c r="O52" s="178">
        <f>IF(O$26=0,0,O$26/AGR!O$5*1000)</f>
        <v>8.5349159756553821</v>
      </c>
      <c r="P52" s="178">
        <f>IF(P$26=0,0,P$26/AGR!P$5*1000)</f>
        <v>9.3783834204335417</v>
      </c>
      <c r="Q52" s="178">
        <f>IF(Q$26=0,0,Q$26/AGR!Q$5*1000)</f>
        <v>7.9787082592899115</v>
      </c>
    </row>
    <row r="53" spans="1:17" x14ac:dyDescent="0.25">
      <c r="A53" s="177" t="s">
        <v>45</v>
      </c>
      <c r="B53" s="176">
        <f>IF(B$27=0,0,B$27/AGR!B$5*1000)</f>
        <v>6.5755943065020697</v>
      </c>
      <c r="C53" s="176">
        <f>IF(C$27=0,0,C$27/AGR!C$5*1000)</f>
        <v>6.4034012842379218</v>
      </c>
      <c r="D53" s="176">
        <f>IF(D$27=0,0,D$27/AGR!D$5*1000)</f>
        <v>7.0793751326139258</v>
      </c>
      <c r="E53" s="176">
        <f>IF(E$27=0,0,E$27/AGR!E$5*1000)</f>
        <v>7.5170210311935977</v>
      </c>
      <c r="F53" s="176">
        <f>IF(F$27=0,0,F$27/AGR!F$5*1000)</f>
        <v>8.377793546841076</v>
      </c>
      <c r="G53" s="176">
        <f>IF(G$27=0,0,G$27/AGR!G$5*1000)</f>
        <v>9.1184609802029222</v>
      </c>
      <c r="H53" s="176">
        <f>IF(H$27=0,0,H$27/AGR!H$5*1000)</f>
        <v>8.9419071709383857</v>
      </c>
      <c r="I53" s="176">
        <f>IF(I$27=0,0,I$27/AGR!I$5*1000)</f>
        <v>9.3086558175597993</v>
      </c>
      <c r="J53" s="176">
        <f>IF(J$27=0,0,J$27/AGR!J$5*1000)</f>
        <v>11.441111484116709</v>
      </c>
      <c r="K53" s="176">
        <f>IF(K$27=0,0,K$27/AGR!K$5*1000)</f>
        <v>10.965273097458889</v>
      </c>
      <c r="L53" s="176">
        <f>IF(L$27=0,0,L$27/AGR!L$5*1000)</f>
        <v>11.201121847457264</v>
      </c>
      <c r="M53" s="176">
        <f>IF(M$27=0,0,M$27/AGR!M$5*1000)</f>
        <v>8.891333847059256</v>
      </c>
      <c r="N53" s="176">
        <f>IF(N$27=0,0,N$27/AGR!N$5*1000)</f>
        <v>8.5619515536661819</v>
      </c>
      <c r="O53" s="176">
        <f>IF(O$27=0,0,O$27/AGR!O$5*1000)</f>
        <v>9.2461589736266632</v>
      </c>
      <c r="P53" s="176">
        <f>IF(P$27=0,0,P$27/AGR!P$5*1000)</f>
        <v>10.159915372136338</v>
      </c>
      <c r="Q53" s="176">
        <f>IF(Q$27=0,0,Q$27/AGR!Q$5*1000)</f>
        <v>8.643600614230742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17.355040634764514</v>
      </c>
      <c r="C5" s="55">
        <f t="shared" ref="C5:Q5" si="0">SUM(C6:C9,C16:C17,C25:C27)</f>
        <v>17.454250949505575</v>
      </c>
      <c r="D5" s="55">
        <f t="shared" si="0"/>
        <v>17.168842883382172</v>
      </c>
      <c r="E5" s="55">
        <f t="shared" si="0"/>
        <v>18.028491271574442</v>
      </c>
      <c r="F5" s="55">
        <f t="shared" si="0"/>
        <v>16.838664441733744</v>
      </c>
      <c r="G5" s="55">
        <f t="shared" si="0"/>
        <v>15.954385729697727</v>
      </c>
      <c r="H5" s="55">
        <f t="shared" si="0"/>
        <v>17.337788081570352</v>
      </c>
      <c r="I5" s="55">
        <f t="shared" si="0"/>
        <v>17.859138604076342</v>
      </c>
      <c r="J5" s="55">
        <f t="shared" si="0"/>
        <v>16.514333705291474</v>
      </c>
      <c r="K5" s="55">
        <f t="shared" si="0"/>
        <v>15.837196686435856</v>
      </c>
      <c r="L5" s="55">
        <f t="shared" si="0"/>
        <v>16.415411657665473</v>
      </c>
      <c r="M5" s="55">
        <f t="shared" si="0"/>
        <v>18.504034668486941</v>
      </c>
      <c r="N5" s="55">
        <f t="shared" si="0"/>
        <v>18.118991383552562</v>
      </c>
      <c r="O5" s="55">
        <f t="shared" si="0"/>
        <v>18.453916684174786</v>
      </c>
      <c r="P5" s="55">
        <f t="shared" si="0"/>
        <v>17.500970500312839</v>
      </c>
      <c r="Q5" s="55">
        <f t="shared" si="0"/>
        <v>20.00004094077492</v>
      </c>
    </row>
    <row r="6" spans="1:17" x14ac:dyDescent="0.25">
      <c r="A6" s="185" t="s">
        <v>162</v>
      </c>
      <c r="B6" s="206">
        <v>0.54677483439869801</v>
      </c>
      <c r="C6" s="206">
        <v>0.53622790167519618</v>
      </c>
      <c r="D6" s="206">
        <v>0.58314079655226692</v>
      </c>
      <c r="E6" s="206">
        <v>0.65301251118514714</v>
      </c>
      <c r="F6" s="206">
        <v>0.67975693830856676</v>
      </c>
      <c r="G6" s="206">
        <v>0.70099994613086114</v>
      </c>
      <c r="H6" s="206">
        <v>0.75459719647252288</v>
      </c>
      <c r="I6" s="206">
        <v>0.82112292929705366</v>
      </c>
      <c r="J6" s="206">
        <v>0.93323275330098165</v>
      </c>
      <c r="K6" s="206">
        <v>0.8577455270104416</v>
      </c>
      <c r="L6" s="206">
        <v>0.92406092802988649</v>
      </c>
      <c r="M6" s="206">
        <v>0.86315546047721625</v>
      </c>
      <c r="N6" s="206">
        <v>0.82329671505835167</v>
      </c>
      <c r="O6" s="206">
        <v>0.9158562811679305</v>
      </c>
      <c r="P6" s="206">
        <v>0.9543982619369108</v>
      </c>
      <c r="Q6" s="206">
        <v>0.95510907361286357</v>
      </c>
    </row>
    <row r="7" spans="1:17" x14ac:dyDescent="0.25">
      <c r="A7" s="183" t="s">
        <v>161</v>
      </c>
      <c r="B7" s="205">
        <v>0.2004196325980572</v>
      </c>
      <c r="C7" s="205">
        <v>0.19655366758193632</v>
      </c>
      <c r="D7" s="205">
        <v>0.21374953060243121</v>
      </c>
      <c r="E7" s="205">
        <v>0.2393609203276339</v>
      </c>
      <c r="F7" s="205">
        <v>0.24916405668451438</v>
      </c>
      <c r="G7" s="205">
        <v>0.25695065466813222</v>
      </c>
      <c r="H7" s="205">
        <v>0.27659665983505843</v>
      </c>
      <c r="I7" s="205">
        <v>0.30098158410771914</v>
      </c>
      <c r="J7" s="205">
        <v>0.34207530006523912</v>
      </c>
      <c r="K7" s="205">
        <v>0.31440555155599353</v>
      </c>
      <c r="L7" s="205">
        <v>0.33871337896821585</v>
      </c>
      <c r="M7" s="205">
        <v>0.31638855591094578</v>
      </c>
      <c r="N7" s="205">
        <v>0.30177838256334932</v>
      </c>
      <c r="O7" s="205">
        <v>0.33570597590900536</v>
      </c>
      <c r="P7" s="205">
        <v>0.34983349081889548</v>
      </c>
      <c r="Q7" s="205">
        <v>0.35009403795087446</v>
      </c>
    </row>
    <row r="8" spans="1:17" x14ac:dyDescent="0.25">
      <c r="A8" s="183" t="s">
        <v>160</v>
      </c>
      <c r="B8" s="205">
        <v>0.73269480092418449</v>
      </c>
      <c r="C8" s="205">
        <v>0.71856159235999462</v>
      </c>
      <c r="D8" s="205">
        <v>0.78142628914241563</v>
      </c>
      <c r="E8" s="205">
        <v>0.87505649818352782</v>
      </c>
      <c r="F8" s="205">
        <v>0.91089483871098575</v>
      </c>
      <c r="G8" s="205">
        <v>0.93936111112914455</v>
      </c>
      <c r="H8" s="205">
        <v>1.011183046226714</v>
      </c>
      <c r="I8" s="205">
        <v>1.1003295385333853</v>
      </c>
      <c r="J8" s="205">
        <v>1.2505600905128615</v>
      </c>
      <c r="K8" s="205">
        <v>1.1494049261569703</v>
      </c>
      <c r="L8" s="205">
        <v>1.2382695674888702</v>
      </c>
      <c r="M8" s="205">
        <v>1.1566544004836563</v>
      </c>
      <c r="N8" s="205">
        <v>1.1032424771425253</v>
      </c>
      <c r="O8" s="205">
        <v>1.2272750927600089</v>
      </c>
      <c r="P8" s="205">
        <v>1.2789225116793654</v>
      </c>
      <c r="Q8" s="205">
        <v>1.2798750208049543</v>
      </c>
    </row>
    <row r="9" spans="1:17" x14ac:dyDescent="0.25">
      <c r="A9" s="181" t="s">
        <v>159</v>
      </c>
      <c r="B9" s="204">
        <f>SUM(B10:B15)</f>
        <v>4.8610166955549614</v>
      </c>
      <c r="C9" s="204">
        <f t="shared" ref="C9:Q9" si="1">SUM(C10:C15)</f>
        <v>4.9177709108147383</v>
      </c>
      <c r="D9" s="204">
        <f t="shared" si="1"/>
        <v>4.7193928027755279</v>
      </c>
      <c r="E9" s="204">
        <f t="shared" si="1"/>
        <v>4.8695244129292261</v>
      </c>
      <c r="F9" s="204">
        <f t="shared" si="1"/>
        <v>4.4021028353639684</v>
      </c>
      <c r="G9" s="204">
        <f t="shared" si="1"/>
        <v>4.0507687142398305</v>
      </c>
      <c r="H9" s="204">
        <f t="shared" si="1"/>
        <v>4.4292174091765801</v>
      </c>
      <c r="I9" s="204">
        <f t="shared" si="1"/>
        <v>4.4676792204417497</v>
      </c>
      <c r="J9" s="204">
        <f t="shared" si="1"/>
        <v>3.7635898201972133</v>
      </c>
      <c r="K9" s="204">
        <f t="shared" si="1"/>
        <v>3.739675045706762</v>
      </c>
      <c r="L9" s="204">
        <f t="shared" si="1"/>
        <v>3.8126851804245314</v>
      </c>
      <c r="M9" s="204">
        <f t="shared" si="1"/>
        <v>4.994086364552472</v>
      </c>
      <c r="N9" s="204">
        <f t="shared" si="1"/>
        <v>4.9504276601042809</v>
      </c>
      <c r="O9" s="204">
        <f t="shared" si="1"/>
        <v>5.0135818455375656</v>
      </c>
      <c r="P9" s="204">
        <f t="shared" si="1"/>
        <v>4.6249692341491473</v>
      </c>
      <c r="Q9" s="204">
        <f t="shared" si="1"/>
        <v>5.6094102438508324</v>
      </c>
    </row>
    <row r="10" spans="1:17" x14ac:dyDescent="0.25">
      <c r="A10" s="202" t="s">
        <v>35</v>
      </c>
      <c r="B10" s="203">
        <v>4.7287580964321414</v>
      </c>
      <c r="C10" s="203">
        <v>4.7880634944810581</v>
      </c>
      <c r="D10" s="203">
        <v>4.5783376919853884</v>
      </c>
      <c r="E10" s="203">
        <v>4.7115681309178168</v>
      </c>
      <c r="F10" s="203">
        <v>4.2376773813220359</v>
      </c>
      <c r="G10" s="203">
        <v>3.8812048187792811</v>
      </c>
      <c r="H10" s="203">
        <v>4.2466889498753799</v>
      </c>
      <c r="I10" s="203">
        <v>4.269058944774005</v>
      </c>
      <c r="J10" s="203">
        <v>3.5378514561723633</v>
      </c>
      <c r="K10" s="203">
        <v>3.4575989300668124</v>
      </c>
      <c r="L10" s="203">
        <v>3.4985217605599517</v>
      </c>
      <c r="M10" s="203">
        <v>4.1986243135695247</v>
      </c>
      <c r="N10" s="203">
        <v>4.157821913375555</v>
      </c>
      <c r="O10" s="203">
        <v>3.9788293382605913</v>
      </c>
      <c r="P10" s="203">
        <v>3.5228069101254054</v>
      </c>
      <c r="Q10" s="203">
        <v>4.3619502349176713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7.4597251088651145E-2</v>
      </c>
      <c r="L14" s="201">
        <v>9.0643615812572076E-2</v>
      </c>
      <c r="M14" s="201">
        <v>0.58667458520011984</v>
      </c>
      <c r="N14" s="201">
        <v>0.59345965706681891</v>
      </c>
      <c r="O14" s="201">
        <v>0.81321731376662254</v>
      </c>
      <c r="P14" s="201">
        <v>0.87130426474995415</v>
      </c>
      <c r="Q14" s="201">
        <v>1.0164300124183241</v>
      </c>
    </row>
    <row r="15" spans="1:17" x14ac:dyDescent="0.25">
      <c r="A15" s="202" t="s">
        <v>30</v>
      </c>
      <c r="B15" s="201">
        <v>0.13225859912282029</v>
      </c>
      <c r="C15" s="201">
        <v>0.12970741633367996</v>
      </c>
      <c r="D15" s="201">
        <v>0.1410551107901391</v>
      </c>
      <c r="E15" s="201">
        <v>0.15795628201140968</v>
      </c>
      <c r="F15" s="201">
        <v>0.16442545404193246</v>
      </c>
      <c r="G15" s="201">
        <v>0.16956389546054948</v>
      </c>
      <c r="H15" s="201">
        <v>0.18252845930120065</v>
      </c>
      <c r="I15" s="201">
        <v>0.19862027566774471</v>
      </c>
      <c r="J15" s="201">
        <v>0.22573836402484987</v>
      </c>
      <c r="K15" s="201">
        <v>0.2074788645512986</v>
      </c>
      <c r="L15" s="201">
        <v>0.22351980405200786</v>
      </c>
      <c r="M15" s="201">
        <v>0.20878746578282772</v>
      </c>
      <c r="N15" s="201">
        <v>0.19914608966190672</v>
      </c>
      <c r="O15" s="201">
        <v>0.22153519351035217</v>
      </c>
      <c r="P15" s="201">
        <v>0.23085805927378789</v>
      </c>
      <c r="Q15" s="201">
        <v>0.23102999651483724</v>
      </c>
    </row>
    <row r="16" spans="1:17" x14ac:dyDescent="0.25">
      <c r="A16" s="198" t="s">
        <v>158</v>
      </c>
      <c r="B16" s="197">
        <v>6.2361950530683963</v>
      </c>
      <c r="C16" s="197">
        <v>6.3104692163954983</v>
      </c>
      <c r="D16" s="197">
        <v>6.04998314437782</v>
      </c>
      <c r="E16" s="197">
        <v>6.2380046194580379</v>
      </c>
      <c r="F16" s="197">
        <v>5.6147400351345658</v>
      </c>
      <c r="G16" s="197">
        <v>5.1555053893477778</v>
      </c>
      <c r="H16" s="197">
        <v>5.4403859857171994</v>
      </c>
      <c r="I16" s="197">
        <v>5.4807741996755626</v>
      </c>
      <c r="J16" s="197">
        <v>4.5777264236244699</v>
      </c>
      <c r="K16" s="197">
        <v>4.2330913786060602</v>
      </c>
      <c r="L16" s="197">
        <v>4.1261951397461498</v>
      </c>
      <c r="M16" s="197">
        <v>4.6776296607702905</v>
      </c>
      <c r="N16" s="197">
        <v>4.530072409908743</v>
      </c>
      <c r="O16" s="197">
        <v>4.3785190972449515</v>
      </c>
      <c r="P16" s="197">
        <v>4.0030184447740682</v>
      </c>
      <c r="Q16" s="197">
        <v>4.7260056359055147</v>
      </c>
    </row>
    <row r="17" spans="1:17" x14ac:dyDescent="0.25">
      <c r="A17" s="198" t="s">
        <v>157</v>
      </c>
      <c r="B17" s="197">
        <f>SUM(B18:B24)</f>
        <v>2.6758724593477683</v>
      </c>
      <c r="C17" s="197">
        <f t="shared" ref="C17:Q17" si="2">SUM(C18:C24)</f>
        <v>2.7063381723898572</v>
      </c>
      <c r="D17" s="197">
        <f t="shared" si="2"/>
        <v>2.6003091995065186</v>
      </c>
      <c r="E17" s="197">
        <f t="shared" si="2"/>
        <v>2.6853818751407363</v>
      </c>
      <c r="F17" s="197">
        <f t="shared" si="2"/>
        <v>2.4435272458111044</v>
      </c>
      <c r="G17" s="197">
        <f t="shared" si="2"/>
        <v>2.255206300063008</v>
      </c>
      <c r="H17" s="197">
        <f t="shared" si="2"/>
        <v>2.6355850757731041</v>
      </c>
      <c r="I17" s="197">
        <f t="shared" si="2"/>
        <v>2.6674141795696289</v>
      </c>
      <c r="J17" s="197">
        <f t="shared" si="2"/>
        <v>2.271667935234297</v>
      </c>
      <c r="K17" s="197">
        <f t="shared" si="2"/>
        <v>2.4395307663341206</v>
      </c>
      <c r="L17" s="197">
        <f t="shared" si="2"/>
        <v>2.647409355884212</v>
      </c>
      <c r="M17" s="197">
        <f t="shared" si="2"/>
        <v>3.358579035958777</v>
      </c>
      <c r="N17" s="197">
        <f t="shared" si="2"/>
        <v>3.415122132386637</v>
      </c>
      <c r="O17" s="197">
        <f t="shared" si="2"/>
        <v>3.2743363296864159</v>
      </c>
      <c r="P17" s="197">
        <f t="shared" si="2"/>
        <v>2.8615406399515155</v>
      </c>
      <c r="Q17" s="197">
        <f t="shared" si="2"/>
        <v>3.6235054197116061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2.4976206586895106E-2</v>
      </c>
      <c r="G18" s="199">
        <v>2.9827589704048346E-2</v>
      </c>
      <c r="H18" s="199">
        <v>2.5229082980856219E-2</v>
      </c>
      <c r="I18" s="199">
        <v>2.5601819077608386E-2</v>
      </c>
      <c r="J18" s="199">
        <v>2.5693985626287771E-2</v>
      </c>
      <c r="K18" s="199">
        <v>2.577847162924389E-2</v>
      </c>
      <c r="L18" s="199">
        <v>3.1108940593747487E-2</v>
      </c>
      <c r="M18" s="199">
        <v>3.2475330954165632E-2</v>
      </c>
      <c r="N18" s="199">
        <v>3.285120898899186E-2</v>
      </c>
      <c r="O18" s="199">
        <v>3.3225791123720573E-2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0.30829977187704027</v>
      </c>
      <c r="I19" s="199">
        <v>0.312542158458535</v>
      </c>
      <c r="J19" s="199">
        <v>0.3130960543687733</v>
      </c>
      <c r="K19" s="199">
        <v>0.31336590109427398</v>
      </c>
      <c r="L19" s="199">
        <v>0.32457161630561165</v>
      </c>
      <c r="M19" s="199">
        <v>0.33882667171114994</v>
      </c>
      <c r="N19" s="199">
        <v>0.34278621483439897</v>
      </c>
      <c r="O19" s="199">
        <v>0.34691135462289924</v>
      </c>
      <c r="P19" s="199">
        <v>0</v>
      </c>
      <c r="Q19" s="199">
        <v>0.7202111054924516</v>
      </c>
    </row>
    <row r="20" spans="1:17" x14ac:dyDescent="0.25">
      <c r="A20" s="200" t="s">
        <v>35</v>
      </c>
      <c r="B20" s="199">
        <v>2.6758724593477683</v>
      </c>
      <c r="C20" s="199">
        <v>2.7063381723898572</v>
      </c>
      <c r="D20" s="199">
        <v>2.6003091995065186</v>
      </c>
      <c r="E20" s="199">
        <v>2.6853818751407363</v>
      </c>
      <c r="F20" s="199">
        <v>2.4185510392242091</v>
      </c>
      <c r="G20" s="199">
        <v>2.2253787103589597</v>
      </c>
      <c r="H20" s="199">
        <v>2.2772978410881346</v>
      </c>
      <c r="I20" s="199">
        <v>2.2985118584886064</v>
      </c>
      <c r="J20" s="199">
        <v>1.932877895239236</v>
      </c>
      <c r="K20" s="199">
        <v>1.6998081822882212</v>
      </c>
      <c r="L20" s="199">
        <v>1.5965523393307754</v>
      </c>
      <c r="M20" s="199">
        <v>1.7005103093026852</v>
      </c>
      <c r="N20" s="199">
        <v>1.6037510435783959</v>
      </c>
      <c r="O20" s="199">
        <v>1.5688661230025447</v>
      </c>
      <c r="P20" s="199">
        <v>1.4883303055734176</v>
      </c>
      <c r="Q20" s="199">
        <v>1.6616855902015164</v>
      </c>
    </row>
    <row r="21" spans="1:17" x14ac:dyDescent="0.25">
      <c r="A21" s="200" t="s">
        <v>167</v>
      </c>
      <c r="B21" s="199">
        <v>0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3.0758343544879371E-2</v>
      </c>
      <c r="J22" s="199">
        <v>0</v>
      </c>
      <c r="K22" s="199">
        <v>0.40057821132238186</v>
      </c>
      <c r="L22" s="199">
        <v>0.69517645965407759</v>
      </c>
      <c r="M22" s="199">
        <v>1.2867667239907761</v>
      </c>
      <c r="N22" s="199">
        <v>1.4357336649848502</v>
      </c>
      <c r="O22" s="199">
        <v>1.3253330609372516</v>
      </c>
      <c r="P22" s="199">
        <v>1.3732103343780981</v>
      </c>
      <c r="Q22" s="199">
        <v>1.2416087240176381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2.4758379827073053E-2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0.21826756559989996</v>
      </c>
      <c r="C25" s="197">
        <v>0.22086717011489967</v>
      </c>
      <c r="D25" s="197">
        <v>0.21175012673698212</v>
      </c>
      <c r="E25" s="197">
        <v>0.21833090063789956</v>
      </c>
      <c r="F25" s="197">
        <v>0.19651656635437142</v>
      </c>
      <c r="G25" s="197">
        <v>0.18044329935068845</v>
      </c>
      <c r="H25" s="197">
        <v>0.19041415397070355</v>
      </c>
      <c r="I25" s="197">
        <v>0.19182774624365237</v>
      </c>
      <c r="J25" s="197">
        <v>0.16022096710641337</v>
      </c>
      <c r="K25" s="197">
        <v>0.14815869970514461</v>
      </c>
      <c r="L25" s="197">
        <v>0.14441731868207056</v>
      </c>
      <c r="M25" s="197">
        <v>0.16371759224110005</v>
      </c>
      <c r="N25" s="197">
        <v>0.15855307098124669</v>
      </c>
      <c r="O25" s="197">
        <v>0.15324868708493972</v>
      </c>
      <c r="P25" s="197">
        <v>0.14010611976648044</v>
      </c>
      <c r="Q25" s="197">
        <v>0.16541075710147296</v>
      </c>
    </row>
    <row r="26" spans="1:17" x14ac:dyDescent="0.25">
      <c r="A26" s="198" t="s">
        <v>155</v>
      </c>
      <c r="B26" s="197">
        <v>0.87923673694992821</v>
      </c>
      <c r="C26" s="197">
        <v>0.86227682927085525</v>
      </c>
      <c r="D26" s="197">
        <v>0.93771472073480999</v>
      </c>
      <c r="E26" s="197">
        <v>1.0500713518633635</v>
      </c>
      <c r="F26" s="197">
        <v>1.0930775060537807</v>
      </c>
      <c r="G26" s="197">
        <v>1.1272371485713739</v>
      </c>
      <c r="H26" s="197">
        <v>1.2134237623933428</v>
      </c>
      <c r="I26" s="197">
        <v>1.320399915229945</v>
      </c>
      <c r="J26" s="197">
        <v>1.5006771877669032</v>
      </c>
      <c r="K26" s="197">
        <v>1.379290579697998</v>
      </c>
      <c r="L26" s="197">
        <v>1.4859285102201376</v>
      </c>
      <c r="M26" s="197">
        <v>1.3879899783337717</v>
      </c>
      <c r="N26" s="197">
        <v>1.323895453391817</v>
      </c>
      <c r="O26" s="197">
        <v>1.4727350958914296</v>
      </c>
      <c r="P26" s="197">
        <v>1.5347122083607188</v>
      </c>
      <c r="Q26" s="197">
        <v>1.5358552231800418</v>
      </c>
    </row>
    <row r="27" spans="1:17" x14ac:dyDescent="0.25">
      <c r="A27" s="196" t="s">
        <v>45</v>
      </c>
      <c r="B27" s="195">
        <v>1.0045628563226163</v>
      </c>
      <c r="C27" s="195">
        <v>0.98518548890259749</v>
      </c>
      <c r="D27" s="195">
        <v>1.0713762729534027</v>
      </c>
      <c r="E27" s="195">
        <v>1.1997481818488718</v>
      </c>
      <c r="F27" s="195">
        <v>1.2488844193118851</v>
      </c>
      <c r="G27" s="195">
        <v>1.287913166196909</v>
      </c>
      <c r="H27" s="195">
        <v>1.3863847920051262</v>
      </c>
      <c r="I27" s="195">
        <v>1.5086092909776494</v>
      </c>
      <c r="J27" s="195">
        <v>1.7145832274830937</v>
      </c>
      <c r="K27" s="195">
        <v>1.5758942116623664</v>
      </c>
      <c r="L27" s="195">
        <v>1.6977322782213997</v>
      </c>
      <c r="M27" s="195">
        <v>1.585833619758708</v>
      </c>
      <c r="N27" s="195">
        <v>1.5126030820156091</v>
      </c>
      <c r="O27" s="195">
        <v>1.6826582788925382</v>
      </c>
      <c r="P27" s="195">
        <v>1.753469588875735</v>
      </c>
      <c r="Q27" s="195">
        <v>1.7547755286567575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0.99999999999999967</v>
      </c>
      <c r="C31" s="194">
        <f t="shared" si="3"/>
        <v>0.99999999999999989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0.99999999999999989</v>
      </c>
      <c r="H31" s="194">
        <f t="shared" si="3"/>
        <v>0.99999999999999989</v>
      </c>
      <c r="I31" s="194">
        <f t="shared" si="3"/>
        <v>1.0000000000000002</v>
      </c>
      <c r="J31" s="194">
        <f t="shared" si="3"/>
        <v>0.99999999999999989</v>
      </c>
      <c r="K31" s="194">
        <f t="shared" si="3"/>
        <v>1</v>
      </c>
      <c r="L31" s="194">
        <f t="shared" si="3"/>
        <v>1</v>
      </c>
      <c r="M31" s="194">
        <f t="shared" si="3"/>
        <v>0.99999999999999967</v>
      </c>
      <c r="N31" s="194">
        <f t="shared" si="3"/>
        <v>1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3.1505246568160346E-2</v>
      </c>
      <c r="C32" s="193">
        <f t="shared" si="4"/>
        <v>3.0721908561214189E-2</v>
      </c>
      <c r="D32" s="193">
        <f t="shared" si="4"/>
        <v>3.3965061041865113E-2</v>
      </c>
      <c r="E32" s="193">
        <f t="shared" si="4"/>
        <v>3.6221140268944928E-2</v>
      </c>
      <c r="F32" s="193">
        <f t="shared" si="4"/>
        <v>4.0368815511509629E-2</v>
      </c>
      <c r="G32" s="193">
        <f t="shared" si="4"/>
        <v>4.3937758432529908E-2</v>
      </c>
      <c r="H32" s="193">
        <f t="shared" si="4"/>
        <v>4.3523267957960646E-2</v>
      </c>
      <c r="I32" s="193">
        <f t="shared" si="4"/>
        <v>4.5977745483739771E-2</v>
      </c>
      <c r="J32" s="193">
        <f t="shared" si="4"/>
        <v>5.651046962929894E-2</v>
      </c>
      <c r="K32" s="193">
        <f t="shared" si="4"/>
        <v>5.4160186552780404E-2</v>
      </c>
      <c r="L32" s="193">
        <f t="shared" si="4"/>
        <v>5.6292278701300769E-2</v>
      </c>
      <c r="M32" s="193">
        <f t="shared" si="4"/>
        <v>4.6646878691121461E-2</v>
      </c>
      <c r="N32" s="193">
        <f t="shared" si="4"/>
        <v>4.543833029280514E-2</v>
      </c>
      <c r="O32" s="193">
        <f t="shared" si="4"/>
        <v>4.9629371197569452E-2</v>
      </c>
      <c r="P32" s="193">
        <f t="shared" si="4"/>
        <v>5.4534019237381749E-2</v>
      </c>
      <c r="Q32" s="193">
        <f t="shared" si="4"/>
        <v>4.7755355923579275E-2</v>
      </c>
    </row>
    <row r="33" spans="1:17" x14ac:dyDescent="0.25">
      <c r="A33" s="183" t="s">
        <v>161</v>
      </c>
      <c r="B33" s="192">
        <f t="shared" ref="B33:Q33" si="5">IF(B$7=0,0,B$7/B$5)</f>
        <v>1.1548208777834225E-2</v>
      </c>
      <c r="C33" s="192">
        <f t="shared" si="5"/>
        <v>1.1261077209818855E-2</v>
      </c>
      <c r="D33" s="192">
        <f t="shared" si="5"/>
        <v>1.2449850700731888E-2</v>
      </c>
      <c r="E33" s="192">
        <f t="shared" si="5"/>
        <v>1.3276813723455315E-2</v>
      </c>
      <c r="F33" s="192">
        <f t="shared" si="5"/>
        <v>1.4797138902950899E-2</v>
      </c>
      <c r="G33" s="192">
        <f t="shared" si="5"/>
        <v>1.6105330472851769E-2</v>
      </c>
      <c r="H33" s="192">
        <f t="shared" si="5"/>
        <v>1.5953399507119017E-2</v>
      </c>
      <c r="I33" s="192">
        <f t="shared" si="5"/>
        <v>1.6853085178420654E-2</v>
      </c>
      <c r="J33" s="192">
        <f t="shared" si="5"/>
        <v>2.0713842058043937E-2</v>
      </c>
      <c r="K33" s="192">
        <f t="shared" si="5"/>
        <v>1.9852348731974369E-2</v>
      </c>
      <c r="L33" s="192">
        <f t="shared" si="5"/>
        <v>2.0633864445918266E-2</v>
      </c>
      <c r="M33" s="192">
        <f t="shared" si="5"/>
        <v>1.7098355119803534E-2</v>
      </c>
      <c r="N33" s="192">
        <f t="shared" si="5"/>
        <v>1.6655363213941777E-2</v>
      </c>
      <c r="O33" s="192">
        <f t="shared" si="5"/>
        <v>1.8191584022750631E-2</v>
      </c>
      <c r="P33" s="192">
        <f t="shared" si="5"/>
        <v>1.9989376635578125E-2</v>
      </c>
      <c r="Q33" s="192">
        <f t="shared" si="5"/>
        <v>1.7504666064814052E-2</v>
      </c>
    </row>
    <row r="34" spans="1:17" x14ac:dyDescent="0.25">
      <c r="A34" s="183" t="s">
        <v>160</v>
      </c>
      <c r="B34" s="192">
        <f t="shared" ref="B34:Q34" si="6">IF(B$8=0,0,B$8/B$5)</f>
        <v>4.2217982449231313E-2</v>
      </c>
      <c r="C34" s="192">
        <f t="shared" si="6"/>
        <v>4.1168285848459697E-2</v>
      </c>
      <c r="D34" s="192">
        <f t="shared" si="6"/>
        <v>4.5514208176414897E-2</v>
      </c>
      <c r="E34" s="192">
        <f t="shared" si="6"/>
        <v>4.8537422516504815E-2</v>
      </c>
      <c r="F34" s="192">
        <f t="shared" si="6"/>
        <v>5.4095432678935081E-2</v>
      </c>
      <c r="G34" s="192">
        <f t="shared" si="6"/>
        <v>5.8877924041951933E-2</v>
      </c>
      <c r="H34" s="192">
        <f t="shared" si="6"/>
        <v>5.8322494280661843E-2</v>
      </c>
      <c r="I34" s="192">
        <f t="shared" si="6"/>
        <v>6.1611568336349405E-2</v>
      </c>
      <c r="J34" s="192">
        <f t="shared" si="6"/>
        <v>7.5725736976730754E-2</v>
      </c>
      <c r="K34" s="192">
        <f t="shared" si="6"/>
        <v>7.2576286631674244E-2</v>
      </c>
      <c r="L34" s="192">
        <f t="shared" si="6"/>
        <v>7.5433354539764949E-2</v>
      </c>
      <c r="M34" s="192">
        <f t="shared" si="6"/>
        <v>6.2508227054582949E-2</v>
      </c>
      <c r="N34" s="192">
        <f t="shared" si="6"/>
        <v>6.0888735680066003E-2</v>
      </c>
      <c r="O34" s="192">
        <f t="shared" si="6"/>
        <v>6.6504857140298163E-2</v>
      </c>
      <c r="P34" s="192">
        <f t="shared" si="6"/>
        <v>7.3077233725781329E-2</v>
      </c>
      <c r="Q34" s="192">
        <f t="shared" si="6"/>
        <v>6.3993620042827992E-2</v>
      </c>
    </row>
    <row r="35" spans="1:17" x14ac:dyDescent="0.25">
      <c r="A35" s="181" t="s">
        <v>159</v>
      </c>
      <c r="B35" s="191">
        <f t="shared" ref="B35:Q35" si="7">IF(B$9=0,0,B$9/B$5)</f>
        <v>0.28009249864950947</v>
      </c>
      <c r="C35" s="191">
        <f t="shared" si="7"/>
        <v>0.28175204567882323</v>
      </c>
      <c r="D35" s="191">
        <f t="shared" si="7"/>
        <v>0.27488123892982075</v>
      </c>
      <c r="E35" s="191">
        <f t="shared" si="7"/>
        <v>0.27010160415403228</v>
      </c>
      <c r="F35" s="191">
        <f t="shared" si="7"/>
        <v>0.26142826532332269</v>
      </c>
      <c r="G35" s="191">
        <f t="shared" si="7"/>
        <v>0.25389687718905218</v>
      </c>
      <c r="H35" s="191">
        <f t="shared" si="7"/>
        <v>0.25546611761189597</v>
      </c>
      <c r="I35" s="191">
        <f t="shared" si="7"/>
        <v>0.25016207777356092</v>
      </c>
      <c r="J35" s="191">
        <f t="shared" si="7"/>
        <v>0.22789837527573364</v>
      </c>
      <c r="K35" s="191">
        <f t="shared" si="7"/>
        <v>0.23613238628965791</v>
      </c>
      <c r="L35" s="191">
        <f t="shared" si="7"/>
        <v>0.23226253839599137</v>
      </c>
      <c r="M35" s="191">
        <f t="shared" si="7"/>
        <v>0.26989175355673034</v>
      </c>
      <c r="N35" s="191">
        <f t="shared" si="7"/>
        <v>0.27321761765381769</v>
      </c>
      <c r="O35" s="191">
        <f t="shared" si="7"/>
        <v>0.27168117919579526</v>
      </c>
      <c r="P35" s="191">
        <f t="shared" si="7"/>
        <v>0.26426930061201315</v>
      </c>
      <c r="Q35" s="191">
        <f t="shared" si="7"/>
        <v>0.28046993805971132</v>
      </c>
    </row>
    <row r="36" spans="1:17" x14ac:dyDescent="0.25">
      <c r="A36" s="179" t="s">
        <v>158</v>
      </c>
      <c r="B36" s="190">
        <f t="shared" ref="B36:Q36" si="8">IF(B$16=0,0,B$16/B$5)</f>
        <v>0.359330478349699</v>
      </c>
      <c r="C36" s="190">
        <f t="shared" si="8"/>
        <v>0.36154339906372518</v>
      </c>
      <c r="D36" s="190">
        <f t="shared" si="8"/>
        <v>0.35238153121161331</v>
      </c>
      <c r="E36" s="190">
        <f t="shared" si="8"/>
        <v>0.34600813376400008</v>
      </c>
      <c r="F36" s="190">
        <f t="shared" si="8"/>
        <v>0.33344331164523522</v>
      </c>
      <c r="G36" s="190">
        <f t="shared" si="8"/>
        <v>0.32314032496727496</v>
      </c>
      <c r="H36" s="190">
        <f t="shared" si="8"/>
        <v>0.31378777731746516</v>
      </c>
      <c r="I36" s="190">
        <f t="shared" si="8"/>
        <v>0.30688905669977712</v>
      </c>
      <c r="J36" s="190">
        <f t="shared" si="8"/>
        <v>0.27719716128527111</v>
      </c>
      <c r="K36" s="190">
        <f t="shared" si="8"/>
        <v>0.26728792111495286</v>
      </c>
      <c r="L36" s="190">
        <f t="shared" si="8"/>
        <v>0.25136105178448864</v>
      </c>
      <c r="M36" s="190">
        <f t="shared" si="8"/>
        <v>0.25278971557140822</v>
      </c>
      <c r="N36" s="190">
        <f t="shared" si="8"/>
        <v>0.25001791291875647</v>
      </c>
      <c r="O36" s="190">
        <f t="shared" si="8"/>
        <v>0.23726773953627764</v>
      </c>
      <c r="P36" s="190">
        <f t="shared" si="8"/>
        <v>0.2287312263455625</v>
      </c>
      <c r="Q36" s="190">
        <f t="shared" si="8"/>
        <v>0.23629979808043339</v>
      </c>
    </row>
    <row r="37" spans="1:17" x14ac:dyDescent="0.25">
      <c r="A37" s="179" t="s">
        <v>157</v>
      </c>
      <c r="B37" s="190">
        <f t="shared" ref="B37:Q37" si="9">IF(B$17=0,0,B$17/B$5)</f>
        <v>0.15418416560705889</v>
      </c>
      <c r="C37" s="190">
        <f t="shared" si="9"/>
        <v>0.15505324062425718</v>
      </c>
      <c r="D37" s="190">
        <f t="shared" si="9"/>
        <v>0.1514551223497638</v>
      </c>
      <c r="E37" s="190">
        <f t="shared" si="9"/>
        <v>0.14895211333489583</v>
      </c>
      <c r="F37" s="190">
        <f t="shared" si="9"/>
        <v>0.14511407684774277</v>
      </c>
      <c r="G37" s="190">
        <f t="shared" si="9"/>
        <v>0.14135337695046035</v>
      </c>
      <c r="H37" s="190">
        <f t="shared" si="9"/>
        <v>0.15201391684875115</v>
      </c>
      <c r="I37" s="190">
        <f t="shared" si="9"/>
        <v>0.14935850147670574</v>
      </c>
      <c r="J37" s="190">
        <f t="shared" si="9"/>
        <v>0.13755734719750853</v>
      </c>
      <c r="K37" s="190">
        <f t="shared" si="9"/>
        <v>0.15403804187287229</v>
      </c>
      <c r="L37" s="190">
        <f t="shared" si="9"/>
        <v>0.16127584315852087</v>
      </c>
      <c r="M37" s="190">
        <f t="shared" si="9"/>
        <v>0.1815052282450898</v>
      </c>
      <c r="N37" s="190">
        <f t="shared" si="9"/>
        <v>0.18848301542251958</v>
      </c>
      <c r="O37" s="190">
        <f t="shared" si="9"/>
        <v>0.17743313713420703</v>
      </c>
      <c r="P37" s="190">
        <f t="shared" si="9"/>
        <v>0.16350754033328405</v>
      </c>
      <c r="Q37" s="190">
        <f t="shared" si="9"/>
        <v>0.18117490011353998</v>
      </c>
    </row>
    <row r="38" spans="1:17" x14ac:dyDescent="0.25">
      <c r="A38" s="179" t="s">
        <v>156</v>
      </c>
      <c r="B38" s="190">
        <f t="shared" ref="B38:Q38" si="10">IF(B$25=0,0,B$25/B$5)</f>
        <v>1.2576609308691577E-2</v>
      </c>
      <c r="C38" s="190">
        <f t="shared" si="10"/>
        <v>1.2654061795826085E-2</v>
      </c>
      <c r="D38" s="190">
        <f t="shared" si="10"/>
        <v>1.2333395335683126E-2</v>
      </c>
      <c r="E38" s="190">
        <f t="shared" si="10"/>
        <v>1.2110325670021115E-2</v>
      </c>
      <c r="F38" s="190">
        <f t="shared" si="10"/>
        <v>1.1670555407429787E-2</v>
      </c>
      <c r="G38" s="190">
        <f t="shared" si="10"/>
        <v>1.1309949653204678E-2</v>
      </c>
      <c r="H38" s="190">
        <f t="shared" si="10"/>
        <v>1.0982609377554289E-2</v>
      </c>
      <c r="I38" s="190">
        <f t="shared" si="10"/>
        <v>1.0741153338709614E-2</v>
      </c>
      <c r="J38" s="190">
        <f t="shared" si="10"/>
        <v>9.7019334818864555E-3</v>
      </c>
      <c r="K38" s="190">
        <f t="shared" si="10"/>
        <v>9.3551089020722112E-3</v>
      </c>
      <c r="L38" s="190">
        <f t="shared" si="10"/>
        <v>8.7976665888017669E-3</v>
      </c>
      <c r="M38" s="190">
        <f t="shared" si="10"/>
        <v>8.8476699905841189E-3</v>
      </c>
      <c r="N38" s="190">
        <f t="shared" si="10"/>
        <v>8.7506565693922997E-3</v>
      </c>
      <c r="O38" s="190">
        <f t="shared" si="10"/>
        <v>8.3043989906142045E-3</v>
      </c>
      <c r="P38" s="190">
        <f t="shared" si="10"/>
        <v>8.0056200176999315E-3</v>
      </c>
      <c r="Q38" s="190">
        <f t="shared" si="10"/>
        <v>8.2705209249968655E-3</v>
      </c>
    </row>
    <row r="39" spans="1:17" x14ac:dyDescent="0.25">
      <c r="A39" s="179" t="s">
        <v>155</v>
      </c>
      <c r="B39" s="190">
        <f t="shared" ref="B39:Q39" si="11">IF(B$26=0,0,B$26/B$5)</f>
        <v>5.0661750407469348E-2</v>
      </c>
      <c r="C39" s="190">
        <f t="shared" si="11"/>
        <v>4.9402110223199291E-2</v>
      </c>
      <c r="D39" s="190">
        <f t="shared" si="11"/>
        <v>5.4617234667714842E-2</v>
      </c>
      <c r="E39" s="190">
        <f t="shared" si="11"/>
        <v>5.8245104154611822E-2</v>
      </c>
      <c r="F39" s="190">
        <f t="shared" si="11"/>
        <v>6.4914738923393805E-2</v>
      </c>
      <c r="G39" s="190">
        <f t="shared" si="11"/>
        <v>7.0653747983109014E-2</v>
      </c>
      <c r="H39" s="190">
        <f t="shared" si="11"/>
        <v>6.9987230013682247E-2</v>
      </c>
      <c r="I39" s="190">
        <f t="shared" si="11"/>
        <v>7.3934132239085945E-2</v>
      </c>
      <c r="J39" s="190">
        <f t="shared" si="11"/>
        <v>9.0871191932258261E-2</v>
      </c>
      <c r="K39" s="190">
        <f t="shared" si="11"/>
        <v>8.7091838726693613E-2</v>
      </c>
      <c r="L39" s="190">
        <f t="shared" si="11"/>
        <v>9.0520331820387614E-2</v>
      </c>
      <c r="M39" s="190">
        <f t="shared" si="11"/>
        <v>7.5010126342746758E-2</v>
      </c>
      <c r="N39" s="190">
        <f t="shared" si="11"/>
        <v>7.3066730115760065E-2</v>
      </c>
      <c r="O39" s="190">
        <f t="shared" si="11"/>
        <v>7.9806098677923376E-2</v>
      </c>
      <c r="P39" s="190">
        <f t="shared" si="11"/>
        <v>8.7692977274219444E-2</v>
      </c>
      <c r="Q39" s="190">
        <f t="shared" si="11"/>
        <v>7.6792603961566369E-2</v>
      </c>
    </row>
    <row r="40" spans="1:17" x14ac:dyDescent="0.25">
      <c r="A40" s="177" t="s">
        <v>45</v>
      </c>
      <c r="B40" s="189">
        <f t="shared" ref="B40:Q40" si="12">IF(B$27=0,0,B$27/B$5)</f>
        <v>5.7883059882345649E-2</v>
      </c>
      <c r="C40" s="189">
        <f t="shared" si="12"/>
        <v>5.6443870994676217E-2</v>
      </c>
      <c r="D40" s="189">
        <f t="shared" si="12"/>
        <v>6.2402357586392398E-2</v>
      </c>
      <c r="E40" s="189">
        <f t="shared" si="12"/>
        <v>6.6547342413533911E-2</v>
      </c>
      <c r="F40" s="189">
        <f t="shared" si="12"/>
        <v>7.4167664759480015E-2</v>
      </c>
      <c r="G40" s="189">
        <f t="shared" si="12"/>
        <v>8.0724710309565142E-2</v>
      </c>
      <c r="H40" s="189">
        <f t="shared" si="12"/>
        <v>7.9963187084909612E-2</v>
      </c>
      <c r="I40" s="189">
        <f t="shared" si="12"/>
        <v>8.4472679473651086E-2</v>
      </c>
      <c r="J40" s="189">
        <f t="shared" si="12"/>
        <v>0.10382394216326826</v>
      </c>
      <c r="K40" s="189">
        <f t="shared" si="12"/>
        <v>9.9505881177322147E-2</v>
      </c>
      <c r="L40" s="189">
        <f t="shared" si="12"/>
        <v>0.10342307056482576</v>
      </c>
      <c r="M40" s="189">
        <f t="shared" si="12"/>
        <v>8.5702045427932624E-2</v>
      </c>
      <c r="N40" s="189">
        <f t="shared" si="12"/>
        <v>8.3481638132940905E-2</v>
      </c>
      <c r="O40" s="189">
        <f t="shared" si="12"/>
        <v>9.1181634104564216E-2</v>
      </c>
      <c r="P40" s="189">
        <f t="shared" si="12"/>
        <v>0.10019270581847965</v>
      </c>
      <c r="Q40" s="189">
        <f t="shared" si="12"/>
        <v>8.7738596828530649E-2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0.38049468580360535</v>
      </c>
      <c r="C44" s="213">
        <f>IF(C$5=0,0,C$5/AGR_fec!C$5)</f>
        <v>0.38078201264660716</v>
      </c>
      <c r="D44" s="213">
        <f>IF(D$5=0,0,D$5/AGR_fec!D$5)</f>
        <v>0.38173434203058576</v>
      </c>
      <c r="E44" s="213">
        <f>IF(E$5=0,0,E$5/AGR_fec!E$5)</f>
        <v>0.38405759002510903</v>
      </c>
      <c r="F44" s="213">
        <f>IF(F$5=0,0,F$5/AGR_fec!F$5)</f>
        <v>0.38516182685906319</v>
      </c>
      <c r="G44" s="213">
        <f>IF(G$5=0,0,G$5/AGR_fec!G$5)</f>
        <v>0.38619562891096271</v>
      </c>
      <c r="H44" s="213">
        <f>IF(H$5=0,0,H$5/AGR_fec!H$5)</f>
        <v>0.38917880990198944</v>
      </c>
      <c r="I44" s="213">
        <f>IF(I$5=0,0,I$5/AGR_fec!I$5)</f>
        <v>0.39580391994703401</v>
      </c>
      <c r="J44" s="213">
        <f>IF(J$5=0,0,J$5/AGR_fec!J$5)</f>
        <v>0.39900797771001673</v>
      </c>
      <c r="K44" s="213">
        <f>IF(K$5=0,0,K$5/AGR_fec!K$5)</f>
        <v>0.3990129907874635</v>
      </c>
      <c r="L44" s="213">
        <f>IF(L$5=0,0,L$5/AGR_fec!L$5)</f>
        <v>0.40669174486495352</v>
      </c>
      <c r="M44" s="213">
        <f>IF(M$5=0,0,M$5/AGR_fec!M$5)</f>
        <v>0.42688292215365503</v>
      </c>
      <c r="N44" s="213">
        <f>IF(N$5=0,0,N$5/AGR_fec!N$5)</f>
        <v>0.43153414553088448</v>
      </c>
      <c r="O44" s="213">
        <f>IF(O$5=0,0,O$5/AGR_fec!O$5)</f>
        <v>0.44052023591304412</v>
      </c>
      <c r="P44" s="213">
        <f>IF(P$5=0,0,P$5/AGR_fec!P$5)</f>
        <v>0.4445904654149318</v>
      </c>
      <c r="Q44" s="213">
        <f>IF(Q$5=0,0,Q$5/AGR_fec!Q$5)</f>
        <v>0.45377423182730364</v>
      </c>
    </row>
    <row r="45" spans="1:17" x14ac:dyDescent="0.25">
      <c r="A45" s="185" t="s">
        <v>162</v>
      </c>
      <c r="B45" s="212">
        <f>IF(B$6=0,0,B$6/AGR_fec!B$6)</f>
        <v>0.45536716696262164</v>
      </c>
      <c r="C45" s="212">
        <f>IF(C$6=0,0,C$6/AGR_fec!C$6)</f>
        <v>0.45598579656484045</v>
      </c>
      <c r="D45" s="212">
        <f>IF(D$6=0,0,D$6/AGR_fec!D$6)</f>
        <v>0.45598579656484051</v>
      </c>
      <c r="E45" s="212">
        <f>IF(E$6=0,0,E$6/AGR_fec!E$6)</f>
        <v>0.45796279203213813</v>
      </c>
      <c r="F45" s="212">
        <f>IF(F$6=0,0,F$6/AGR_fec!F$6)</f>
        <v>0.45796279203213841</v>
      </c>
      <c r="G45" s="212">
        <f>IF(G$6=0,0,G$6/AGR_fec!G$6)</f>
        <v>0.45796279203213847</v>
      </c>
      <c r="H45" s="212">
        <f>IF(H$6=0,0,H$6/AGR_fec!H$6)</f>
        <v>0.46259952415615163</v>
      </c>
      <c r="I45" s="212">
        <f>IF(I$6=0,0,I$6/AGR_fec!I$6)</f>
        <v>0.46943399931817853</v>
      </c>
      <c r="J45" s="212">
        <f>IF(J$6=0,0,J$6/AGR_fec!J$6)</f>
        <v>0.46943399931817842</v>
      </c>
      <c r="K45" s="212">
        <f>IF(K$6=0,0,K$6/AGR_fec!K$6)</f>
        <v>0.46943399931817836</v>
      </c>
      <c r="L45" s="212">
        <f>IF(L$6=0,0,L$6/AGR_fec!L$6)</f>
        <v>0.47764050545002834</v>
      </c>
      <c r="M45" s="212">
        <f>IF(M$6=0,0,M$6/AGR_fec!M$6)</f>
        <v>0.49861979210961155</v>
      </c>
      <c r="N45" s="212">
        <f>IF(N$6=0,0,N$6/AGR_fec!N$6)</f>
        <v>0.50438648323441637</v>
      </c>
      <c r="O45" s="212">
        <f>IF(O$6=0,0,O$6/AGR_fec!O$6)</f>
        <v>0.51014220874820249</v>
      </c>
      <c r="P45" s="212">
        <f>IF(P$6=0,0,P$6/AGR_fec!P$6)</f>
        <v>0.51014220874820271</v>
      </c>
      <c r="Q45" s="212">
        <f>IF(Q$6=0,0,Q$6/AGR_fec!Q$6)</f>
        <v>0.52509905438937265</v>
      </c>
    </row>
    <row r="46" spans="1:17" x14ac:dyDescent="0.25">
      <c r="A46" s="183" t="s">
        <v>161</v>
      </c>
      <c r="B46" s="211">
        <f>IF(B$7=0,0,B$7/AGR_fec!B$7)</f>
        <v>0.11922447590885073</v>
      </c>
      <c r="C46" s="211">
        <f>IF(C$7=0,0,C$7/AGR_fec!C$7)</f>
        <v>0.11938644584313081</v>
      </c>
      <c r="D46" s="211">
        <f>IF(D$7=0,0,D$7/AGR_fec!D$7)</f>
        <v>0.1193864458431308</v>
      </c>
      <c r="E46" s="211">
        <f>IF(E$7=0,0,E$7/AGR_fec!E$7)</f>
        <v>0.11990406385682066</v>
      </c>
      <c r="F46" s="211">
        <f>IF(F$7=0,0,F$7/AGR_fec!F$7)</f>
        <v>0.11990406385682068</v>
      </c>
      <c r="G46" s="211">
        <f>IF(G$7=0,0,G$7/AGR_fec!G$7)</f>
        <v>0.11990406385682065</v>
      </c>
      <c r="H46" s="211">
        <f>IF(H$7=0,0,H$7/AGR_fec!H$7)</f>
        <v>0.12111805554862964</v>
      </c>
      <c r="I46" s="211">
        <f>IF(I$7=0,0,I$7/AGR_fec!I$7)</f>
        <v>0.12290746150150018</v>
      </c>
      <c r="J46" s="211">
        <f>IF(J$7=0,0,J$7/AGR_fec!J$7)</f>
        <v>0.12290746150150016</v>
      </c>
      <c r="K46" s="211">
        <f>IF(K$7=0,0,K$7/AGR_fec!K$7)</f>
        <v>0.12290746150150021</v>
      </c>
      <c r="L46" s="211">
        <f>IF(L$7=0,0,L$7/AGR_fec!L$7)</f>
        <v>0.12505609333883441</v>
      </c>
      <c r="M46" s="211">
        <f>IF(M$7=0,0,M$7/AGR_fec!M$7)</f>
        <v>0.13054890142513995</v>
      </c>
      <c r="N46" s="211">
        <f>IF(N$7=0,0,N$7/AGR_fec!N$7)</f>
        <v>0.13205873958863573</v>
      </c>
      <c r="O46" s="211">
        <f>IF(O$7=0,0,O$7/AGR_fec!O$7)</f>
        <v>0.13356570672997264</v>
      </c>
      <c r="P46" s="211">
        <f>IF(P$7=0,0,P$7/AGR_fec!P$7)</f>
        <v>0.13356570672997262</v>
      </c>
      <c r="Q46" s="211">
        <f>IF(Q$7=0,0,Q$7/AGR_fec!Q$7)</f>
        <v>0.13748171607845605</v>
      </c>
    </row>
    <row r="47" spans="1:17" x14ac:dyDescent="0.25">
      <c r="A47" s="183" t="s">
        <v>160</v>
      </c>
      <c r="B47" s="211">
        <f>IF(B$8=0,0,B$8/AGR_fec!B$8)</f>
        <v>0.65379189036223495</v>
      </c>
      <c r="C47" s="211">
        <f>IF(C$8=0,0,C$8/AGR_fec!C$8)</f>
        <v>0.65468008574919356</v>
      </c>
      <c r="D47" s="211">
        <f>IF(D$8=0,0,D$8/AGR_fec!D$8)</f>
        <v>0.65468008574919323</v>
      </c>
      <c r="E47" s="211">
        <f>IF(E$8=0,0,E$8/AGR_fec!E$8)</f>
        <v>0.65751855039394091</v>
      </c>
      <c r="F47" s="211">
        <f>IF(F$8=0,0,F$8/AGR_fec!F$8)</f>
        <v>0.65751855039394058</v>
      </c>
      <c r="G47" s="211">
        <f>IF(G$8=0,0,G$8/AGR_fec!G$8)</f>
        <v>0.65751855039394103</v>
      </c>
      <c r="H47" s="211">
        <f>IF(H$8=0,0,H$8/AGR_fec!H$8)</f>
        <v>0.66417572306776862</v>
      </c>
      <c r="I47" s="211">
        <f>IF(I$8=0,0,I$8/AGR_fec!I$8)</f>
        <v>0.6739882979743429</v>
      </c>
      <c r="J47" s="211">
        <f>IF(J$8=0,0,J$8/AGR_fec!J$8)</f>
        <v>0.6739882979743429</v>
      </c>
      <c r="K47" s="211">
        <f>IF(K$8=0,0,K$8/AGR_fec!K$8)</f>
        <v>0.67398829797434356</v>
      </c>
      <c r="L47" s="211">
        <f>IF(L$8=0,0,L$8/AGR_fec!L$8)</f>
        <v>0.68577076176724039</v>
      </c>
      <c r="M47" s="211">
        <f>IF(M$8=0,0,M$8/AGR_fec!M$8)</f>
        <v>0.71589170257882506</v>
      </c>
      <c r="N47" s="211">
        <f>IF(N$8=0,0,N$8/AGR_fec!N$8)</f>
        <v>0.72417121011725727</v>
      </c>
      <c r="O47" s="211">
        <f>IF(O$8=0,0,O$8/AGR_fec!O$8)</f>
        <v>0.73243497381626177</v>
      </c>
      <c r="P47" s="211">
        <f>IF(P$8=0,0,P$8/AGR_fec!P$8)</f>
        <v>0.73243497381626155</v>
      </c>
      <c r="Q47" s="211">
        <f>IF(Q$8=0,0,Q$8/AGR_fec!Q$8)</f>
        <v>0.7539092150331288</v>
      </c>
    </row>
    <row r="48" spans="1:17" x14ac:dyDescent="0.25">
      <c r="A48" s="181" t="s">
        <v>159</v>
      </c>
      <c r="B48" s="210">
        <f>IF(B$9=0,0,B$9/AGR_fec!B$9)</f>
        <v>0.59010286328903261</v>
      </c>
      <c r="C48" s="210">
        <f>IF(C$9=0,0,C$9/AGR_fec!C$9)</f>
        <v>0.59076742764314849</v>
      </c>
      <c r="D48" s="210">
        <f>IF(D$9=0,0,D$9/AGR_fec!D$9)</f>
        <v>0.59134627053662425</v>
      </c>
      <c r="E48" s="210">
        <f>IF(E$9=0,0,E$9/AGR_fec!E$9)</f>
        <v>0.59433271381165209</v>
      </c>
      <c r="F48" s="210">
        <f>IF(F$9=0,0,F$9/AGR_fec!F$9)</f>
        <v>0.59514892569032285</v>
      </c>
      <c r="G48" s="210">
        <f>IF(G$9=0,0,G$9/AGR_fec!G$9)</f>
        <v>0.59589971751004722</v>
      </c>
      <c r="H48" s="210">
        <f>IF(H$9=0,0,H$9/AGR_fec!H$9)</f>
        <v>0.60182362079990737</v>
      </c>
      <c r="I48" s="210">
        <f>IF(I$9=0,0,I$9/AGR_fec!I$9)</f>
        <v>0.61127032152999072</v>
      </c>
      <c r="J48" s="210">
        <f>IF(J$9=0,0,J$9/AGR_fec!J$9)</f>
        <v>0.61393901443194754</v>
      </c>
      <c r="K48" s="210">
        <f>IF(K$9=0,0,K$9/AGR_fec!K$9)</f>
        <v>0.61554047630821862</v>
      </c>
      <c r="L48" s="210">
        <f>IF(L$9=0,0,L$9/AGR_fec!L$9)</f>
        <v>0.62732410082297063</v>
      </c>
      <c r="M48" s="210">
        <f>IF(M$9=0,0,M$9/AGR_fec!M$9)</f>
        <v>0.66383422088507671</v>
      </c>
      <c r="N48" s="210">
        <f>IF(N$9=0,0,N$9/AGR_fec!N$9)</f>
        <v>0.67152703864631591</v>
      </c>
      <c r="O48" s="210">
        <f>IF(O$9=0,0,O$9/AGR_fec!O$9)</f>
        <v>0.68569461644349861</v>
      </c>
      <c r="P48" s="210">
        <f>IF(P$9=0,0,P$9/AGR_fec!P$9)</f>
        <v>0.69044061360734665</v>
      </c>
      <c r="Q48" s="210">
        <f>IF(Q$9=0,0,Q$9/AGR_fec!Q$9)</f>
        <v>0.707863897009682</v>
      </c>
    </row>
    <row r="49" spans="1:17" x14ac:dyDescent="0.25">
      <c r="A49" s="179" t="s">
        <v>158</v>
      </c>
      <c r="B49" s="209">
        <f>IF(B$16=0,0,B$16/AGR_fec!B$16)</f>
        <v>0.33309872942675622</v>
      </c>
      <c r="C49" s="209">
        <f>IF(C$16=0,0,C$16/AGR_fec!C$16)</f>
        <v>0.33355125378387968</v>
      </c>
      <c r="D49" s="209">
        <f>IF(D$16=0,0,D$16/AGR_fec!D$16)</f>
        <v>0.33355125378387968</v>
      </c>
      <c r="E49" s="209">
        <f>IF(E$16=0,0,E$16/AGR_fec!E$16)</f>
        <v>0.3349974157516647</v>
      </c>
      <c r="F49" s="209">
        <f>IF(F$16=0,0,F$16/AGR_fec!F$16)</f>
        <v>0.33499741575166475</v>
      </c>
      <c r="G49" s="209">
        <f>IF(G$16=0,0,G$16/AGR_fec!G$16)</f>
        <v>0.3349974157516647</v>
      </c>
      <c r="H49" s="209">
        <f>IF(H$16=0,0,H$16/AGR_fec!H$16)</f>
        <v>0.33838916133908381</v>
      </c>
      <c r="I49" s="209">
        <f>IF(I$16=0,0,I$16/AGR_fec!I$16)</f>
        <v>0.34338854460150686</v>
      </c>
      <c r="J49" s="209">
        <f>IF(J$16=0,0,J$16/AGR_fec!J$16)</f>
        <v>0.3433885446015067</v>
      </c>
      <c r="K49" s="209">
        <f>IF(K$16=0,0,K$16/AGR_fec!K$16)</f>
        <v>0.34338854460150675</v>
      </c>
      <c r="L49" s="209">
        <f>IF(L$16=0,0,L$16/AGR_fec!L$16)</f>
        <v>0.34939156142809435</v>
      </c>
      <c r="M49" s="209">
        <f>IF(M$16=0,0,M$16/AGR_fec!M$16)</f>
        <v>0.36473780120466659</v>
      </c>
      <c r="N49" s="209">
        <f>IF(N$16=0,0,N$16/AGR_fec!N$16)</f>
        <v>0.36895610596186224</v>
      </c>
      <c r="O49" s="209">
        <f>IF(O$16=0,0,O$16/AGR_fec!O$16)</f>
        <v>0.37316638943126434</v>
      </c>
      <c r="P49" s="209">
        <f>IF(P$16=0,0,P$16/AGR_fec!P$16)</f>
        <v>0.37316638943126446</v>
      </c>
      <c r="Q49" s="209">
        <f>IF(Q$16=0,0,Q$16/AGR_fec!Q$16)</f>
        <v>0.38410724472510871</v>
      </c>
    </row>
    <row r="50" spans="1:17" x14ac:dyDescent="0.25">
      <c r="A50" s="179" t="s">
        <v>157</v>
      </c>
      <c r="B50" s="209">
        <f>IF(B$17=0,0,B$17/AGR_fec!B$17)</f>
        <v>0.27553750414292955</v>
      </c>
      <c r="C50" s="209">
        <f>IF(C$17=0,0,C$17/AGR_fec!C$17)</f>
        <v>0.27591182989355678</v>
      </c>
      <c r="D50" s="209">
        <f>IF(D$17=0,0,D$17/AGR_fec!D$17)</f>
        <v>0.27591182989355684</v>
      </c>
      <c r="E50" s="209">
        <f>IF(E$17=0,0,E$17/AGR_fec!E$17)</f>
        <v>0.27710808741118742</v>
      </c>
      <c r="F50" s="209">
        <f>IF(F$17=0,0,F$17/AGR_fec!F$17)</f>
        <v>0.27679831665896082</v>
      </c>
      <c r="G50" s="209">
        <f>IF(G$17=0,0,G$17/AGR_fec!G$17)</f>
        <v>0.27670738651796828</v>
      </c>
      <c r="H50" s="209">
        <f>IF(H$17=0,0,H$17/AGR_fec!H$17)</f>
        <v>0.27936783570772211</v>
      </c>
      <c r="I50" s="209">
        <f>IF(I$17=0,0,I$17/AGR_fec!I$17)</f>
        <v>0.2840013076221849</v>
      </c>
      <c r="J50" s="209">
        <f>IF(J$17=0,0,J$17/AGR_fec!J$17)</f>
        <v>0.28369785868151653</v>
      </c>
      <c r="K50" s="209">
        <f>IF(K$17=0,0,K$17/AGR_fec!K$17)</f>
        <v>0.28732665247331185</v>
      </c>
      <c r="L50" s="209">
        <f>IF(L$17=0,0,L$17/AGR_fec!L$17)</f>
        <v>0.29455390214504168</v>
      </c>
      <c r="M50" s="209">
        <f>IF(M$17=0,0,M$17/AGR_fec!M$17)</f>
        <v>0.31048208487224604</v>
      </c>
      <c r="N50" s="209">
        <f>IF(N$17=0,0,N$17/AGR_fec!N$17)</f>
        <v>0.3149992296686065</v>
      </c>
      <c r="O50" s="209">
        <f>IF(O$17=0,0,O$17/AGR_fec!O$17)</f>
        <v>0.31818179995449752</v>
      </c>
      <c r="P50" s="209">
        <f>IF(P$17=0,0,P$17/AGR_fec!P$17)</f>
        <v>0.32044732478607318</v>
      </c>
      <c r="Q50" s="209">
        <f>IF(Q$17=0,0,Q$17/AGR_fec!Q$17)</f>
        <v>0.3262859181140817</v>
      </c>
    </row>
    <row r="51" spans="1:17" x14ac:dyDescent="0.25">
      <c r="A51" s="179" t="s">
        <v>156</v>
      </c>
      <c r="B51" s="209">
        <f>IF(B$25=0,0,B$25/AGR_fec!B$25)</f>
        <v>0.23316989977927316</v>
      </c>
      <c r="C51" s="209">
        <f>IF(C$25=0,0,C$25/AGR_fec!C$25)</f>
        <v>0.23348666790138425</v>
      </c>
      <c r="D51" s="209">
        <f>IF(D$25=0,0,D$25/AGR_fec!D$25)</f>
        <v>0.23348666790138423</v>
      </c>
      <c r="E51" s="209">
        <f>IF(E$25=0,0,E$25/AGR_fec!E$25)</f>
        <v>0.234498984705094</v>
      </c>
      <c r="F51" s="209">
        <f>IF(F$25=0,0,F$25/AGR_fec!F$25)</f>
        <v>0.23449898470509392</v>
      </c>
      <c r="G51" s="209">
        <f>IF(G$25=0,0,G$25/AGR_fec!G$25)</f>
        <v>0.23449898470509389</v>
      </c>
      <c r="H51" s="209">
        <f>IF(H$25=0,0,H$25/AGR_fec!H$25)</f>
        <v>0.23687321465204197</v>
      </c>
      <c r="I51" s="209">
        <f>IF(I$25=0,0,I$25/AGR_fec!I$25)</f>
        <v>0.24037279478032222</v>
      </c>
      <c r="J51" s="209">
        <f>IF(J$25=0,0,J$25/AGR_fec!J$25)</f>
        <v>0.24037279478032234</v>
      </c>
      <c r="K51" s="209">
        <f>IF(K$25=0,0,K$25/AGR_fec!K$25)</f>
        <v>0.24037279478032231</v>
      </c>
      <c r="L51" s="209">
        <f>IF(L$25=0,0,L$25/AGR_fec!L$25)</f>
        <v>0.24457492078133564</v>
      </c>
      <c r="M51" s="209">
        <f>IF(M$25=0,0,M$25/AGR_fec!M$25)</f>
        <v>0.25531732498338733</v>
      </c>
      <c r="N51" s="209">
        <f>IF(N$25=0,0,N$25/AGR_fec!N$25)</f>
        <v>0.25827014830747025</v>
      </c>
      <c r="O51" s="209">
        <f>IF(O$25=0,0,O$25/AGR_fec!O$25)</f>
        <v>0.26121735671109392</v>
      </c>
      <c r="P51" s="209">
        <f>IF(P$25=0,0,P$25/AGR_fec!P$25)</f>
        <v>0.26121735671109386</v>
      </c>
      <c r="Q51" s="209">
        <f>IF(Q$25=0,0,Q$25/AGR_fec!Q$25)</f>
        <v>0.26887598133795892</v>
      </c>
    </row>
    <row r="52" spans="1:17" x14ac:dyDescent="0.25">
      <c r="A52" s="179" t="s">
        <v>155</v>
      </c>
      <c r="B52" s="209">
        <f>IF(B$26=0,0,B$26/AGR_fec!B$26)</f>
        <v>0.4576558722232657</v>
      </c>
      <c r="C52" s="209">
        <f>IF(C$26=0,0,C$26/AGR_fec!C$26)</f>
        <v>0.45827761109845733</v>
      </c>
      <c r="D52" s="209">
        <f>IF(D$26=0,0,D$26/AGR_fec!D$26)</f>
        <v>0.45827761109845777</v>
      </c>
      <c r="E52" s="209">
        <f>IF(E$26=0,0,E$26/AGR_fec!E$26)</f>
        <v>0.46026454307469727</v>
      </c>
      <c r="F52" s="209">
        <f>IF(F$26=0,0,F$26/AGR_fec!F$26)</f>
        <v>0.46026454307469722</v>
      </c>
      <c r="G52" s="209">
        <f>IF(G$26=0,0,G$26/AGR_fec!G$26)</f>
        <v>0.460264543074697</v>
      </c>
      <c r="H52" s="209">
        <f>IF(H$26=0,0,H$26/AGR_fec!H$26)</f>
        <v>0.46492457971861073</v>
      </c>
      <c r="I52" s="209">
        <f>IF(I$26=0,0,I$26/AGR_fec!I$26)</f>
        <v>0.47179340540125464</v>
      </c>
      <c r="J52" s="209">
        <f>IF(J$26=0,0,J$26/AGR_fec!J$26)</f>
        <v>0.47179340540125464</v>
      </c>
      <c r="K52" s="209">
        <f>IF(K$26=0,0,K$26/AGR_fec!K$26)</f>
        <v>0.47179340540125447</v>
      </c>
      <c r="L52" s="209">
        <f>IF(L$26=0,0,L$26/AGR_fec!L$26)</f>
        <v>0.48004115797140334</v>
      </c>
      <c r="M52" s="209">
        <f>IF(M$26=0,0,M$26/AGR_fec!M$26)</f>
        <v>0.50112588790231993</v>
      </c>
      <c r="N52" s="209">
        <f>IF(N$26=0,0,N$26/AGR_fec!N$26)</f>
        <v>0.50692156279510703</v>
      </c>
      <c r="O52" s="209">
        <f>IF(O$26=0,0,O$26/AGR_fec!O$26)</f>
        <v>0.51270621696299423</v>
      </c>
      <c r="P52" s="209">
        <f>IF(P$26=0,0,P$26/AGR_fec!P$26)</f>
        <v>0.51270621696299445</v>
      </c>
      <c r="Q52" s="209">
        <f>IF(Q$26=0,0,Q$26/AGR_fec!Q$26)</f>
        <v>0.527738236691769</v>
      </c>
    </row>
    <row r="53" spans="1:17" x14ac:dyDescent="0.25">
      <c r="A53" s="177" t="s">
        <v>45</v>
      </c>
      <c r="B53" s="208">
        <f>IF(B$27=0,0,B$27/AGR_fec!B$27)</f>
        <v>0.48266768477984229</v>
      </c>
      <c r="C53" s="208">
        <f>IF(C$27=0,0,C$27/AGR_fec!C$27)</f>
        <v>0.48332340293324133</v>
      </c>
      <c r="D53" s="208">
        <f>IF(D$27=0,0,D$27/AGR_fec!D$27)</f>
        <v>0.48332340293324128</v>
      </c>
      <c r="E53" s="208">
        <f>IF(E$27=0,0,E$27/AGR_fec!E$27)</f>
        <v>0.48541892473246506</v>
      </c>
      <c r="F53" s="208">
        <f>IF(F$27=0,0,F$27/AGR_fec!F$27)</f>
        <v>0.4854189247324649</v>
      </c>
      <c r="G53" s="208">
        <f>IF(G$27=0,0,G$27/AGR_fec!G$27)</f>
        <v>0.48541892473246495</v>
      </c>
      <c r="H53" s="208">
        <f>IF(H$27=0,0,H$27/AGR_fec!H$27)</f>
        <v>0.49033364173801824</v>
      </c>
      <c r="I53" s="208">
        <f>IF(I$27=0,0,I$27/AGR_fec!I$27)</f>
        <v>0.49757786253932068</v>
      </c>
      <c r="J53" s="208">
        <f>IF(J$27=0,0,J$27/AGR_fec!J$27)</f>
        <v>0.49757786253932068</v>
      </c>
      <c r="K53" s="208">
        <f>IF(K$27=0,0,K$27/AGR_fec!K$27)</f>
        <v>0.49757786253932068</v>
      </c>
      <c r="L53" s="208">
        <f>IF(L$27=0,0,L$27/AGR_fec!L$27)</f>
        <v>0.50627637135191739</v>
      </c>
      <c r="M53" s="208">
        <f>IF(M$27=0,0,M$27/AGR_fec!M$27)</f>
        <v>0.52851342411937119</v>
      </c>
      <c r="N53" s="208">
        <f>IF(N$27=0,0,N$27/AGR_fec!N$27)</f>
        <v>0.53462584428487359</v>
      </c>
      <c r="O53" s="208">
        <f>IF(O$27=0,0,O$27/AGR_fec!O$27)</f>
        <v>0.54072664142072746</v>
      </c>
      <c r="P53" s="208">
        <f>IF(P$27=0,0,P$27/AGR_fec!P$27)</f>
        <v>0.54072664142072702</v>
      </c>
      <c r="Q53" s="208">
        <f>IF(Q$27=0,0,Q$27/AGR_fec!Q$27)</f>
        <v>0.55658019121744662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116.16549127282448</v>
      </c>
      <c r="C5" s="55">
        <f t="shared" ref="C5:Q5" si="0">SUM(C6:C9,C16:C17,C25:C27)</f>
        <v>117.38956524175921</v>
      </c>
      <c r="D5" s="55">
        <f t="shared" si="0"/>
        <v>112.54391182089439</v>
      </c>
      <c r="E5" s="55">
        <f t="shared" si="0"/>
        <v>115.54060954452181</v>
      </c>
      <c r="F5" s="55">
        <f t="shared" si="0"/>
        <v>104.4193409401297</v>
      </c>
      <c r="G5" s="55">
        <f t="shared" si="0"/>
        <v>95.995513357547523</v>
      </c>
      <c r="H5" s="55">
        <f t="shared" si="0"/>
        <v>103.08972050906748</v>
      </c>
      <c r="I5" s="55">
        <f t="shared" si="0"/>
        <v>102.36424660389858</v>
      </c>
      <c r="J5" s="55">
        <f t="shared" si="0"/>
        <v>86.053355867591975</v>
      </c>
      <c r="K5" s="55">
        <f t="shared" si="0"/>
        <v>79.829899944803984</v>
      </c>
      <c r="L5" s="55">
        <f t="shared" si="0"/>
        <v>76.7489086740798</v>
      </c>
      <c r="M5" s="55">
        <f t="shared" si="0"/>
        <v>83.046670318139363</v>
      </c>
      <c r="N5" s="55">
        <f t="shared" si="0"/>
        <v>79.655732606776652</v>
      </c>
      <c r="O5" s="55">
        <f t="shared" si="0"/>
        <v>76.278050034930985</v>
      </c>
      <c r="P5" s="55">
        <f t="shared" si="0"/>
        <v>66.560333575279614</v>
      </c>
      <c r="Q5" s="55">
        <f t="shared" si="0"/>
        <v>82.33192044477957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25.049580910195445</v>
      </c>
      <c r="C9" s="204">
        <f t="shared" ref="C9:Q9" si="1">SUM(C10:C15)</f>
        <v>25.329327893410948</v>
      </c>
      <c r="D9" s="204">
        <f t="shared" si="1"/>
        <v>24.2198577234258</v>
      </c>
      <c r="E9" s="204">
        <f t="shared" si="1"/>
        <v>24.817061750176009</v>
      </c>
      <c r="F9" s="204">
        <f t="shared" si="1"/>
        <v>22.320955216476225</v>
      </c>
      <c r="G9" s="204">
        <f t="shared" si="1"/>
        <v>20.443320987053824</v>
      </c>
      <c r="H9" s="204">
        <f t="shared" si="1"/>
        <v>22.144218121625808</v>
      </c>
      <c r="I9" s="204">
        <f t="shared" si="1"/>
        <v>21.936770455667126</v>
      </c>
      <c r="J9" s="204">
        <f t="shared" si="1"/>
        <v>18.179424623617912</v>
      </c>
      <c r="K9" s="204">
        <f t="shared" si="1"/>
        <v>17.767043050433031</v>
      </c>
      <c r="L9" s="204">
        <f t="shared" si="1"/>
        <v>17.668452386889339</v>
      </c>
      <c r="M9" s="204">
        <f t="shared" si="1"/>
        <v>20.311995108688624</v>
      </c>
      <c r="N9" s="204">
        <f t="shared" si="1"/>
        <v>19.884630460137835</v>
      </c>
      <c r="O9" s="204">
        <f t="shared" si="1"/>
        <v>18.813913095454133</v>
      </c>
      <c r="P9" s="204">
        <f t="shared" si="1"/>
        <v>16.657608915726723</v>
      </c>
      <c r="Q9" s="204">
        <f t="shared" si="1"/>
        <v>20.038008221460537</v>
      </c>
    </row>
    <row r="10" spans="1:17" x14ac:dyDescent="0.25">
      <c r="A10" s="202" t="s">
        <v>35</v>
      </c>
      <c r="B10" s="203">
        <v>25.049580910195445</v>
      </c>
      <c r="C10" s="203">
        <v>25.329327893410948</v>
      </c>
      <c r="D10" s="203">
        <v>24.2198577234258</v>
      </c>
      <c r="E10" s="203">
        <v>24.817061750176009</v>
      </c>
      <c r="F10" s="203">
        <v>22.320955216476225</v>
      </c>
      <c r="G10" s="203">
        <v>20.443320987053824</v>
      </c>
      <c r="H10" s="203">
        <v>22.144218121625808</v>
      </c>
      <c r="I10" s="203">
        <v>21.936770455667126</v>
      </c>
      <c r="J10" s="203">
        <v>18.179424623617912</v>
      </c>
      <c r="K10" s="203">
        <v>17.767043050433031</v>
      </c>
      <c r="L10" s="203">
        <v>17.668452386889339</v>
      </c>
      <c r="M10" s="203">
        <v>20.311995108688624</v>
      </c>
      <c r="N10" s="203">
        <v>19.884630460137835</v>
      </c>
      <c r="O10" s="203">
        <v>18.813913095454133</v>
      </c>
      <c r="P10" s="203">
        <v>16.657608915726723</v>
      </c>
      <c r="Q10" s="203">
        <v>20.038008221460537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58.082745636412248</v>
      </c>
      <c r="C16" s="197">
        <v>58.694782620879607</v>
      </c>
      <c r="D16" s="197">
        <v>56.271955910447211</v>
      </c>
      <c r="E16" s="197">
        <v>57.7703047722609</v>
      </c>
      <c r="F16" s="197">
        <v>51.998237070064839</v>
      </c>
      <c r="G16" s="197">
        <v>47.745254414949557</v>
      </c>
      <c r="H16" s="197">
        <v>49.878535395619743</v>
      </c>
      <c r="I16" s="197">
        <v>49.517251471975285</v>
      </c>
      <c r="J16" s="197">
        <v>41.358469119551998</v>
      </c>
      <c r="K16" s="197">
        <v>38.244788539308004</v>
      </c>
      <c r="L16" s="197">
        <v>36.638507586427792</v>
      </c>
      <c r="M16" s="197">
        <v>39.78739289177274</v>
      </c>
      <c r="N16" s="197">
        <v>38.091744743519506</v>
      </c>
      <c r="O16" s="197">
        <v>36.401992109082698</v>
      </c>
      <c r="P16" s="197">
        <v>33.280166787639807</v>
      </c>
      <c r="Q16" s="197">
        <v>38.171757849119217</v>
      </c>
    </row>
    <row r="17" spans="1:17" x14ac:dyDescent="0.25">
      <c r="A17" s="198" t="s">
        <v>157</v>
      </c>
      <c r="B17" s="197">
        <f>SUM(B18:B24)</f>
        <v>30.129027444396183</v>
      </c>
      <c r="C17" s="197">
        <f t="shared" ref="C17:Q17" si="2">SUM(C18:C24)</f>
        <v>30.430715596424683</v>
      </c>
      <c r="D17" s="197">
        <f t="shared" si="2"/>
        <v>29.238500391499034</v>
      </c>
      <c r="E17" s="197">
        <f t="shared" si="2"/>
        <v>30.064727783471863</v>
      </c>
      <c r="F17" s="197">
        <f t="shared" si="2"/>
        <v>27.500236800085389</v>
      </c>
      <c r="G17" s="197">
        <f t="shared" si="2"/>
        <v>25.419675234796674</v>
      </c>
      <c r="H17" s="197">
        <f t="shared" si="2"/>
        <v>28.573040222040945</v>
      </c>
      <c r="I17" s="197">
        <f t="shared" si="2"/>
        <v>28.43436210265741</v>
      </c>
      <c r="J17" s="197">
        <f t="shared" si="2"/>
        <v>24.447538668444466</v>
      </c>
      <c r="K17" s="197">
        <f t="shared" si="2"/>
        <v>21.905828928097556</v>
      </c>
      <c r="L17" s="197">
        <f t="shared" si="2"/>
        <v>20.610023321441268</v>
      </c>
      <c r="M17" s="197">
        <f t="shared" si="2"/>
        <v>20.957912673089368</v>
      </c>
      <c r="N17" s="197">
        <f t="shared" si="2"/>
        <v>19.774770165943337</v>
      </c>
      <c r="O17" s="197">
        <f t="shared" si="2"/>
        <v>19.242045224940014</v>
      </c>
      <c r="P17" s="197">
        <f t="shared" si="2"/>
        <v>14.958549532531102</v>
      </c>
      <c r="Q17" s="197">
        <f t="shared" si="2"/>
        <v>22.213566481743868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0.42286679999999988</v>
      </c>
      <c r="G18" s="199">
        <v>0.50500452764840176</v>
      </c>
      <c r="H18" s="199">
        <v>0.42286679999999999</v>
      </c>
      <c r="I18" s="199">
        <v>0.4228668000000001</v>
      </c>
      <c r="J18" s="199">
        <v>0.42438912047999988</v>
      </c>
      <c r="K18" s="199">
        <v>0.42578458091999999</v>
      </c>
      <c r="L18" s="199">
        <v>0.50500000000000833</v>
      </c>
      <c r="M18" s="199">
        <v>0.50500000000000844</v>
      </c>
      <c r="N18" s="199">
        <v>0.50500447112296765</v>
      </c>
      <c r="O18" s="199">
        <v>0.50500000000000855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2.9097829178280019</v>
      </c>
      <c r="I19" s="199">
        <v>2.906876859947999</v>
      </c>
      <c r="J19" s="199">
        <v>2.9120285080080008</v>
      </c>
      <c r="K19" s="199">
        <v>2.914538285268002</v>
      </c>
      <c r="L19" s="199">
        <v>2.9668935012241984</v>
      </c>
      <c r="M19" s="199">
        <v>2.9668845345938735</v>
      </c>
      <c r="N19" s="199">
        <v>2.9672386486146736</v>
      </c>
      <c r="O19" s="199">
        <v>2.9690658167655712</v>
      </c>
      <c r="P19" s="199">
        <v>0</v>
      </c>
      <c r="Q19" s="199">
        <v>5.9884047465411419</v>
      </c>
    </row>
    <row r="20" spans="1:17" x14ac:dyDescent="0.25">
      <c r="A20" s="200" t="s">
        <v>35</v>
      </c>
      <c r="B20" s="199">
        <v>30.129027444396183</v>
      </c>
      <c r="C20" s="199">
        <v>30.430715596424683</v>
      </c>
      <c r="D20" s="199">
        <v>29.238500391499034</v>
      </c>
      <c r="E20" s="199">
        <v>30.064727783471863</v>
      </c>
      <c r="F20" s="199">
        <v>27.077370000085388</v>
      </c>
      <c r="G20" s="199">
        <v>24.914670707148272</v>
      </c>
      <c r="H20" s="199">
        <v>25.240390504212943</v>
      </c>
      <c r="I20" s="199">
        <v>25.104618442709413</v>
      </c>
      <c r="J20" s="199">
        <v>21.111121039956465</v>
      </c>
      <c r="K20" s="199">
        <v>18.565506061909552</v>
      </c>
      <c r="L20" s="199">
        <v>17.13812982021706</v>
      </c>
      <c r="M20" s="199">
        <v>17.486028138495485</v>
      </c>
      <c r="N20" s="199">
        <v>16.302527046205697</v>
      </c>
      <c r="O20" s="199">
        <v>15.767979408174435</v>
      </c>
      <c r="P20" s="199">
        <v>14.958549532531102</v>
      </c>
      <c r="Q20" s="199">
        <v>16.225161735202725</v>
      </c>
    </row>
    <row r="21" spans="1:17" x14ac:dyDescent="0.25">
      <c r="A21" s="200" t="s">
        <v>167</v>
      </c>
      <c r="B21" s="199">
        <v>0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2.9041372818206117</v>
      </c>
      <c r="C25" s="197">
        <v>2.9347391310439801</v>
      </c>
      <c r="D25" s="197">
        <v>2.8135977955223597</v>
      </c>
      <c r="E25" s="197">
        <v>2.8885152386130453</v>
      </c>
      <c r="F25" s="197">
        <v>2.5999118535032433</v>
      </c>
      <c r="G25" s="197">
        <v>2.3872627207474779</v>
      </c>
      <c r="H25" s="197">
        <v>2.493926769780987</v>
      </c>
      <c r="I25" s="197">
        <v>2.4758625735987656</v>
      </c>
      <c r="J25" s="197">
        <v>2.0679234559775996</v>
      </c>
      <c r="K25" s="197">
        <v>1.9122394269654002</v>
      </c>
      <c r="L25" s="197">
        <v>1.8319253793213894</v>
      </c>
      <c r="M25" s="197">
        <v>1.9893696445886373</v>
      </c>
      <c r="N25" s="197">
        <v>1.9045872371759747</v>
      </c>
      <c r="O25" s="197">
        <v>1.8200996054541354</v>
      </c>
      <c r="P25" s="197">
        <v>1.6640083393819911</v>
      </c>
      <c r="Q25" s="197">
        <v>1.9085878924559607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1.0000000000000002</v>
      </c>
      <c r="J31" s="194">
        <f t="shared" si="3"/>
        <v>0.99999999999999989</v>
      </c>
      <c r="K31" s="194">
        <f t="shared" si="3"/>
        <v>1.0000000000000002</v>
      </c>
      <c r="L31" s="194">
        <f t="shared" si="3"/>
        <v>0.99999999999999989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1.0000000000000002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0.2156370246940581</v>
      </c>
      <c r="C35" s="191">
        <f t="shared" si="7"/>
        <v>0.2157715452923451</v>
      </c>
      <c r="D35" s="191">
        <f t="shared" si="7"/>
        <v>0.21520362435926321</v>
      </c>
      <c r="E35" s="191">
        <f t="shared" si="7"/>
        <v>0.214790815523724</v>
      </c>
      <c r="F35" s="191">
        <f t="shared" si="7"/>
        <v>0.21376265177994427</v>
      </c>
      <c r="G35" s="191">
        <f t="shared" si="7"/>
        <v>0.21296121320701802</v>
      </c>
      <c r="H35" s="191">
        <f t="shared" si="7"/>
        <v>0.21480529787330316</v>
      </c>
      <c r="I35" s="191">
        <f t="shared" si="7"/>
        <v>0.2143010981221998</v>
      </c>
      <c r="J35" s="191">
        <f t="shared" si="7"/>
        <v>0.21125759059983798</v>
      </c>
      <c r="K35" s="191">
        <f t="shared" si="7"/>
        <v>0.22256125916126071</v>
      </c>
      <c r="L35" s="191">
        <f t="shared" si="7"/>
        <v>0.23021112211405889</v>
      </c>
      <c r="M35" s="191">
        <f t="shared" si="7"/>
        <v>0.24458530403297821</v>
      </c>
      <c r="N35" s="191">
        <f t="shared" si="7"/>
        <v>0.24963213329916903</v>
      </c>
      <c r="O35" s="191">
        <f t="shared" si="7"/>
        <v>0.2466491092370405</v>
      </c>
      <c r="P35" s="191">
        <f t="shared" si="7"/>
        <v>0.25026330279560571</v>
      </c>
      <c r="Q35" s="191">
        <f t="shared" si="7"/>
        <v>0.24338079463238232</v>
      </c>
    </row>
    <row r="36" spans="1:17" x14ac:dyDescent="0.25">
      <c r="A36" s="179" t="s">
        <v>158</v>
      </c>
      <c r="B36" s="190">
        <f t="shared" ref="B36:Q36" si="8">IF(B$16=0,0,B$16/B$5)</f>
        <v>0.50000000000000011</v>
      </c>
      <c r="C36" s="190">
        <f t="shared" si="8"/>
        <v>0.5</v>
      </c>
      <c r="D36" s="190">
        <f t="shared" si="8"/>
        <v>0.50000000000000011</v>
      </c>
      <c r="E36" s="190">
        <f t="shared" si="8"/>
        <v>0.49999999999999994</v>
      </c>
      <c r="F36" s="190">
        <f t="shared" si="8"/>
        <v>0.49797515098164391</v>
      </c>
      <c r="G36" s="190">
        <f t="shared" si="8"/>
        <v>0.49736964515327159</v>
      </c>
      <c r="H36" s="190">
        <f t="shared" si="8"/>
        <v>0.48383616862393736</v>
      </c>
      <c r="I36" s="190">
        <f t="shared" si="8"/>
        <v>0.48373580732327104</v>
      </c>
      <c r="J36" s="190">
        <f t="shared" si="8"/>
        <v>0.48061425034009342</v>
      </c>
      <c r="K36" s="190">
        <f t="shared" si="8"/>
        <v>0.47907849772768385</v>
      </c>
      <c r="L36" s="190">
        <f t="shared" si="8"/>
        <v>0.47738147967700828</v>
      </c>
      <c r="M36" s="190">
        <f t="shared" si="8"/>
        <v>0.47909678665445821</v>
      </c>
      <c r="N36" s="190">
        <f t="shared" si="8"/>
        <v>0.478204687810239</v>
      </c>
      <c r="O36" s="190">
        <f t="shared" si="8"/>
        <v>0.47722761780633705</v>
      </c>
      <c r="P36" s="190">
        <f t="shared" si="8"/>
        <v>0.5</v>
      </c>
      <c r="Q36" s="190">
        <f t="shared" si="8"/>
        <v>0.46363254546845178</v>
      </c>
    </row>
    <row r="37" spans="1:17" x14ac:dyDescent="0.25">
      <c r="A37" s="179" t="s">
        <v>157</v>
      </c>
      <c r="B37" s="190">
        <f t="shared" ref="B37:Q37" si="9">IF(B$17=0,0,B$17/B$5)</f>
        <v>0.25936297530594188</v>
      </c>
      <c r="C37" s="190">
        <f t="shared" si="9"/>
        <v>0.25922845470765493</v>
      </c>
      <c r="D37" s="190">
        <f t="shared" si="9"/>
        <v>0.25979637564073677</v>
      </c>
      <c r="E37" s="190">
        <f t="shared" si="9"/>
        <v>0.26020918447627611</v>
      </c>
      <c r="F37" s="190">
        <f t="shared" si="9"/>
        <v>0.26336343968932957</v>
      </c>
      <c r="G37" s="190">
        <f t="shared" si="9"/>
        <v>0.26480065938204689</v>
      </c>
      <c r="H37" s="190">
        <f t="shared" si="9"/>
        <v>0.2771667250715627</v>
      </c>
      <c r="I37" s="190">
        <f t="shared" si="9"/>
        <v>0.27777630418836569</v>
      </c>
      <c r="J37" s="190">
        <f t="shared" si="9"/>
        <v>0.2840974465430639</v>
      </c>
      <c r="K37" s="190">
        <f t="shared" si="9"/>
        <v>0.27440631822467138</v>
      </c>
      <c r="L37" s="190">
        <f t="shared" si="9"/>
        <v>0.26853832422508223</v>
      </c>
      <c r="M37" s="190">
        <f t="shared" si="9"/>
        <v>0.25236306997984076</v>
      </c>
      <c r="N37" s="190">
        <f t="shared" si="9"/>
        <v>0.24825294450008001</v>
      </c>
      <c r="O37" s="190">
        <f t="shared" si="9"/>
        <v>0.25226189206630556</v>
      </c>
      <c r="P37" s="190">
        <f t="shared" si="9"/>
        <v>0.2247366972043944</v>
      </c>
      <c r="Q37" s="190">
        <f t="shared" si="9"/>
        <v>0.26980503262574346</v>
      </c>
    </row>
    <row r="38" spans="1:17" x14ac:dyDescent="0.25">
      <c r="A38" s="179" t="s">
        <v>156</v>
      </c>
      <c r="B38" s="190">
        <f t="shared" ref="B38:Q38" si="10">IF(B$25=0,0,B$25/B$5)</f>
        <v>2.4999999999999998E-2</v>
      </c>
      <c r="C38" s="190">
        <f t="shared" si="10"/>
        <v>2.4999999999999998E-2</v>
      </c>
      <c r="D38" s="190">
        <f t="shared" si="10"/>
        <v>2.4999999999999998E-2</v>
      </c>
      <c r="E38" s="190">
        <f t="shared" si="10"/>
        <v>2.4999999999999998E-2</v>
      </c>
      <c r="F38" s="190">
        <f t="shared" si="10"/>
        <v>2.4898757549082207E-2</v>
      </c>
      <c r="G38" s="190">
        <f t="shared" si="10"/>
        <v>2.4868482257663582E-2</v>
      </c>
      <c r="H38" s="190">
        <f t="shared" si="10"/>
        <v>2.4191808431196865E-2</v>
      </c>
      <c r="I38" s="190">
        <f t="shared" si="10"/>
        <v>2.4186790366163564E-2</v>
      </c>
      <c r="J38" s="190">
        <f t="shared" si="10"/>
        <v>2.4030712517004667E-2</v>
      </c>
      <c r="K38" s="190">
        <f t="shared" si="10"/>
        <v>2.3953924886384193E-2</v>
      </c>
      <c r="L38" s="190">
        <f t="shared" si="10"/>
        <v>2.3869073983850412E-2</v>
      </c>
      <c r="M38" s="190">
        <f t="shared" si="10"/>
        <v>2.3954839332722914E-2</v>
      </c>
      <c r="N38" s="190">
        <f t="shared" si="10"/>
        <v>2.3910234390511945E-2</v>
      </c>
      <c r="O38" s="190">
        <f t="shared" si="10"/>
        <v>2.386138089031686E-2</v>
      </c>
      <c r="P38" s="190">
        <f t="shared" si="10"/>
        <v>2.5000000000000012E-2</v>
      </c>
      <c r="Q38" s="190">
        <f t="shared" si="10"/>
        <v>2.3181627273422586E-2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2.5468308045638035</v>
      </c>
      <c r="C44" s="213">
        <f>IF(C$5=0,0,C$5/AGR_fec!C$5)</f>
        <v>2.5609712525494244</v>
      </c>
      <c r="D44" s="213">
        <f>IF(D$5=0,0,D$5/AGR_fec!D$5)</f>
        <v>2.5023163424764312</v>
      </c>
      <c r="E44" s="213">
        <f>IF(E$5=0,0,E$5/AGR_fec!E$5)</f>
        <v>2.4613400746221132</v>
      </c>
      <c r="F44" s="213">
        <f>IF(F$5=0,0,F$5/AGR_fec!F$5)</f>
        <v>2.3884521397220002</v>
      </c>
      <c r="G44" s="213">
        <f>IF(G$5=0,0,G$5/AGR_fec!G$5)</f>
        <v>2.3236900675367571</v>
      </c>
      <c r="H44" s="213">
        <f>IF(H$5=0,0,H$5/AGR_fec!H$5)</f>
        <v>2.3140399774233331</v>
      </c>
      <c r="I44" s="213">
        <f>IF(I$5=0,0,I$5/AGR_fec!I$5)</f>
        <v>2.2686519751294232</v>
      </c>
      <c r="J44" s="213">
        <f>IF(J$5=0,0,J$5/AGR_fec!J$5)</f>
        <v>2.0791620244955111</v>
      </c>
      <c r="K44" s="213">
        <f>IF(K$5=0,0,K$5/AGR_fec!K$5)</f>
        <v>2.0112882198730038</v>
      </c>
      <c r="L44" s="213">
        <f>IF(L$5=0,0,L$5/AGR_fec!L$5)</f>
        <v>1.9014538432587487</v>
      </c>
      <c r="M44" s="213">
        <f>IF(M$5=0,0,M$5/AGR_fec!M$5)</f>
        <v>1.9158635365568817</v>
      </c>
      <c r="N44" s="213">
        <f>IF(N$5=0,0,N$5/AGR_fec!N$5)</f>
        <v>1.8971347675734855</v>
      </c>
      <c r="O44" s="213">
        <f>IF(O$5=0,0,O$5/AGR_fec!O$5)</f>
        <v>1.8208614014817952</v>
      </c>
      <c r="P44" s="213">
        <f>IF(P$5=0,0,P$5/AGR_fec!P$5)</f>
        <v>1.6908827817221737</v>
      </c>
      <c r="Q44" s="213">
        <f>IF(Q$5=0,0,Q$5/AGR_fec!Q$5)</f>
        <v>1.8680013738636363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3.0408925426677733</v>
      </c>
      <c r="C48" s="210">
        <f>IF(C$9=0,0,C$9/AGR_fec!C$9)</f>
        <v>3.0427895391819217</v>
      </c>
      <c r="D48" s="210">
        <f>IF(D$9=0,0,D$9/AGR_fec!D$9)</f>
        <v>3.0347807729105285</v>
      </c>
      <c r="E48" s="210">
        <f>IF(E$9=0,0,E$9/AGR_fec!E$9)</f>
        <v>3.0289593824915131</v>
      </c>
      <c r="F48" s="210">
        <f>IF(F$9=0,0,F$9/AGR_fec!F$9)</f>
        <v>3.0177151725646318</v>
      </c>
      <c r="G48" s="210">
        <f>IF(G$9=0,0,G$9/AGR_fec!G$9)</f>
        <v>3.0073721953880317</v>
      </c>
      <c r="H48" s="210">
        <f>IF(H$9=0,0,H$9/AGR_fec!H$9)</f>
        <v>3.0088641623526278</v>
      </c>
      <c r="I48" s="210">
        <f>IF(I$9=0,0,I$9/AGR_fec!I$9)</f>
        <v>3.0014009663924299</v>
      </c>
      <c r="J48" s="210">
        <f>IF(J$9=0,0,J$9/AGR_fec!J$9)</f>
        <v>2.9655351857070911</v>
      </c>
      <c r="K48" s="210">
        <f>IF(K$9=0,0,K$9/AGR_fec!K$9)</f>
        <v>2.9244076044541227</v>
      </c>
      <c r="L48" s="210">
        <f>IF(L$9=0,0,L$9/AGR_fec!L$9)</f>
        <v>2.9070970935252172</v>
      </c>
      <c r="M48" s="210">
        <f>IF(M$9=0,0,M$9/AGR_fec!M$9)</f>
        <v>2.6999527968327608</v>
      </c>
      <c r="N48" s="210">
        <f>IF(N$9=0,0,N$9/AGR_fec!N$9)</f>
        <v>2.6973562537001916</v>
      </c>
      <c r="O48" s="210">
        <f>IF(O$9=0,0,O$9/AGR_fec!O$9)</f>
        <v>2.5731302133366314</v>
      </c>
      <c r="P48" s="210">
        <f>IF(P$9=0,0,P$9/AGR_fec!P$9)</f>
        <v>2.486738643813144</v>
      </c>
      <c r="Q48" s="210">
        <f>IF(Q$9=0,0,Q$9/AGR_fec!Q$9)</f>
        <v>2.5286406184151247</v>
      </c>
    </row>
    <row r="49" spans="1:17" x14ac:dyDescent="0.25">
      <c r="A49" s="179" t="s">
        <v>158</v>
      </c>
      <c r="B49" s="209">
        <f>IF(B$16=0,0,B$16/AGR_fec!B$16)</f>
        <v>3.1024187999999997</v>
      </c>
      <c r="C49" s="209">
        <f>IF(C$16=0,0,C$16/AGR_fec!C$16)</f>
        <v>3.1024188000000006</v>
      </c>
      <c r="D49" s="209">
        <f>IF(D$16=0,0,D$16/AGR_fec!D$16)</f>
        <v>3.1024188000000006</v>
      </c>
      <c r="E49" s="209">
        <f>IF(E$16=0,0,E$16/AGR_fec!E$16)</f>
        <v>3.1024188000000001</v>
      </c>
      <c r="F49" s="209">
        <f>IF(F$16=0,0,F$16/AGR_fec!F$16)</f>
        <v>3.1024187999999997</v>
      </c>
      <c r="G49" s="209">
        <f>IF(G$16=0,0,G$16/AGR_fec!G$16)</f>
        <v>3.1024187999999988</v>
      </c>
      <c r="H49" s="209">
        <f>IF(H$16=0,0,H$16/AGR_fec!H$16)</f>
        <v>3.1024188000000001</v>
      </c>
      <c r="I49" s="209">
        <f>IF(I$16=0,0,I$16/AGR_fec!I$16)</f>
        <v>3.1024187999999993</v>
      </c>
      <c r="J49" s="209">
        <f>IF(J$16=0,0,J$16/AGR_fec!J$16)</f>
        <v>3.1024187999999997</v>
      </c>
      <c r="K49" s="209">
        <f>IF(K$16=0,0,K$16/AGR_fec!K$16)</f>
        <v>3.1024188000000001</v>
      </c>
      <c r="L49" s="209">
        <f>IF(L$16=0,0,L$16/AGR_fec!L$16)</f>
        <v>3.102418800000001</v>
      </c>
      <c r="M49" s="209">
        <f>IF(M$16=0,0,M$16/AGR_fec!M$16)</f>
        <v>3.1024187999999993</v>
      </c>
      <c r="N49" s="209">
        <f>IF(N$16=0,0,N$16/AGR_fec!N$16)</f>
        <v>3.1024188000000001</v>
      </c>
      <c r="O49" s="209">
        <f>IF(O$16=0,0,O$16/AGR_fec!O$16)</f>
        <v>3.1024188000000001</v>
      </c>
      <c r="P49" s="209">
        <f>IF(P$16=0,0,P$16/AGR_fec!P$16)</f>
        <v>3.1024187999999997</v>
      </c>
      <c r="Q49" s="209">
        <f>IF(Q$16=0,0,Q$16/AGR_fec!Q$16)</f>
        <v>3.1024188000000001</v>
      </c>
    </row>
    <row r="50" spans="1:17" x14ac:dyDescent="0.25">
      <c r="A50" s="179" t="s">
        <v>157</v>
      </c>
      <c r="B50" s="209">
        <f>IF(B$17=0,0,B$17/AGR_fec!B$17)</f>
        <v>3.1024187999999997</v>
      </c>
      <c r="C50" s="209">
        <f>IF(C$17=0,0,C$17/AGR_fec!C$17)</f>
        <v>3.1024187999999997</v>
      </c>
      <c r="D50" s="209">
        <f>IF(D$17=0,0,D$17/AGR_fec!D$17)</f>
        <v>3.102418800000001</v>
      </c>
      <c r="E50" s="209">
        <f>IF(E$17=0,0,E$17/AGR_fec!E$17)</f>
        <v>3.102418800000001</v>
      </c>
      <c r="F50" s="209">
        <f>IF(F$17=0,0,F$17/AGR_fec!F$17)</f>
        <v>3.1151767458437769</v>
      </c>
      <c r="G50" s="209">
        <f>IF(G$17=0,0,G$17/AGR_fec!G$17)</f>
        <v>3.1189217146828621</v>
      </c>
      <c r="H50" s="209">
        <f>IF(H$17=0,0,H$17/AGR_fec!H$17)</f>
        <v>3.0286969219082303</v>
      </c>
      <c r="I50" s="209">
        <f>IF(I$17=0,0,I$17/AGR_fec!I$17)</f>
        <v>3.0274248672773871</v>
      </c>
      <c r="J50" s="209">
        <f>IF(J$17=0,0,J$17/AGR_fec!J$17)</f>
        <v>3.0531374162112863</v>
      </c>
      <c r="K50" s="209">
        <f>IF(K$17=0,0,K$17/AGR_fec!K$17)</f>
        <v>2.5800570267131682</v>
      </c>
      <c r="L50" s="209">
        <f>IF(L$17=0,0,L$17/AGR_fec!L$17)</f>
        <v>2.2930956178491164</v>
      </c>
      <c r="M50" s="209">
        <f>IF(M$17=0,0,M$17/AGR_fec!M$17)</f>
        <v>1.9374432912380986</v>
      </c>
      <c r="N50" s="209">
        <f>IF(N$17=0,0,N$17/AGR_fec!N$17)</f>
        <v>1.8239574245600312</v>
      </c>
      <c r="O50" s="209">
        <f>IF(O$17=0,0,O$17/AGR_fec!O$17)</f>
        <v>1.8698349735696236</v>
      </c>
      <c r="P50" s="209">
        <f>IF(P$17=0,0,P$17/AGR_fec!P$17)</f>
        <v>1.6751211265204236</v>
      </c>
      <c r="Q50" s="209">
        <f>IF(Q$17=0,0,Q$17/AGR_fec!Q$17)</f>
        <v>2.0002657908707788</v>
      </c>
    </row>
    <row r="51" spans="1:17" x14ac:dyDescent="0.25">
      <c r="A51" s="179" t="s">
        <v>156</v>
      </c>
      <c r="B51" s="209">
        <f>IF(B$25=0,0,B$25/AGR_fec!B$25)</f>
        <v>3.1024187999999997</v>
      </c>
      <c r="C51" s="209">
        <f>IF(C$25=0,0,C$25/AGR_fec!C$25)</f>
        <v>3.1024187999999997</v>
      </c>
      <c r="D51" s="209">
        <f>IF(D$25=0,0,D$25/AGR_fec!D$25)</f>
        <v>3.1024187999999997</v>
      </c>
      <c r="E51" s="209">
        <f>IF(E$25=0,0,E$25/AGR_fec!E$25)</f>
        <v>3.1024187999999997</v>
      </c>
      <c r="F51" s="209">
        <f>IF(F$25=0,0,F$25/AGR_fec!F$25)</f>
        <v>3.1024188000000006</v>
      </c>
      <c r="G51" s="209">
        <f>IF(G$25=0,0,G$25/AGR_fec!G$25)</f>
        <v>3.1024188000000001</v>
      </c>
      <c r="H51" s="209">
        <f>IF(H$25=0,0,H$25/AGR_fec!H$25)</f>
        <v>3.1024188000000001</v>
      </c>
      <c r="I51" s="209">
        <f>IF(I$25=0,0,I$25/AGR_fec!I$25)</f>
        <v>3.1024188000000001</v>
      </c>
      <c r="J51" s="209">
        <f>IF(J$25=0,0,J$25/AGR_fec!J$25)</f>
        <v>3.1024188000000001</v>
      </c>
      <c r="K51" s="209">
        <f>IF(K$25=0,0,K$25/AGR_fec!K$25)</f>
        <v>3.102418800000001</v>
      </c>
      <c r="L51" s="209">
        <f>IF(L$25=0,0,L$25/AGR_fec!L$25)</f>
        <v>3.102418800000001</v>
      </c>
      <c r="M51" s="209">
        <f>IF(M$25=0,0,M$25/AGR_fec!M$25)</f>
        <v>3.1024187999999997</v>
      </c>
      <c r="N51" s="209">
        <f>IF(N$25=0,0,N$25/AGR_fec!N$25)</f>
        <v>3.1024187999999988</v>
      </c>
      <c r="O51" s="209">
        <f>IF(O$25=0,0,O$25/AGR_fec!O$25)</f>
        <v>3.1024188000000001</v>
      </c>
      <c r="P51" s="209">
        <f>IF(P$25=0,0,P$25/AGR_fec!P$25)</f>
        <v>3.1024188000000001</v>
      </c>
      <c r="Q51" s="209">
        <f>IF(Q$25=0,0,Q$25/AGR_fec!Q$25)</f>
        <v>3.1024188000000001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25331.972719950834</v>
      </c>
      <c r="C3" s="98">
        <f t="shared" si="0"/>
        <v>25840.34547683561</v>
      </c>
      <c r="D3" s="98">
        <f t="shared" si="0"/>
        <v>26208.902607112126</v>
      </c>
      <c r="E3" s="98">
        <f t="shared" si="0"/>
        <v>26648.580248274553</v>
      </c>
      <c r="F3" s="98">
        <f t="shared" si="0"/>
        <v>27239.525246200865</v>
      </c>
      <c r="G3" s="98">
        <f t="shared" si="0"/>
        <v>27854.282499002336</v>
      </c>
      <c r="H3" s="98">
        <f t="shared" si="0"/>
        <v>28442.273228202186</v>
      </c>
      <c r="I3" s="98">
        <f t="shared" si="0"/>
        <v>29171.677525009134</v>
      </c>
      <c r="J3" s="98">
        <f t="shared" si="0"/>
        <v>29893.333333333343</v>
      </c>
      <c r="K3" s="98">
        <f t="shared" si="0"/>
        <v>30864.641453280841</v>
      </c>
      <c r="L3" s="98">
        <f t="shared" si="0"/>
        <v>31922.729410756117</v>
      </c>
      <c r="M3" s="98">
        <f t="shared" si="0"/>
        <v>32660.025463305203</v>
      </c>
      <c r="N3" s="98">
        <f t="shared" si="0"/>
        <v>33422.054407404605</v>
      </c>
      <c r="O3" s="98">
        <f t="shared" si="0"/>
        <v>33435.116495722898</v>
      </c>
      <c r="P3" s="98">
        <f t="shared" si="0"/>
        <v>33095.202151971265</v>
      </c>
      <c r="Q3" s="98">
        <f t="shared" si="0"/>
        <v>32876.72163919593</v>
      </c>
    </row>
    <row r="4" spans="1:17" ht="12.95" customHeight="1" x14ac:dyDescent="0.25">
      <c r="A4" s="90" t="s">
        <v>44</v>
      </c>
      <c r="B4" s="89">
        <f t="shared" ref="B4" si="1">SUM(B5:B14)</f>
        <v>25331.972719950834</v>
      </c>
      <c r="C4" s="89">
        <f t="shared" ref="C4:Q4" si="2">SUM(C5:C14)</f>
        <v>25840.34547683561</v>
      </c>
      <c r="D4" s="89">
        <f t="shared" si="2"/>
        <v>26208.902607112126</v>
      </c>
      <c r="E4" s="89">
        <f t="shared" si="2"/>
        <v>26648.580248274553</v>
      </c>
      <c r="F4" s="89">
        <f t="shared" si="2"/>
        <v>27239.525246200865</v>
      </c>
      <c r="G4" s="89">
        <f t="shared" si="2"/>
        <v>27854.282499002336</v>
      </c>
      <c r="H4" s="89">
        <f t="shared" si="2"/>
        <v>28442.273228202186</v>
      </c>
      <c r="I4" s="89">
        <f t="shared" si="2"/>
        <v>29171.677525009134</v>
      </c>
      <c r="J4" s="89">
        <f t="shared" si="2"/>
        <v>29893.333333333343</v>
      </c>
      <c r="K4" s="89">
        <f t="shared" si="2"/>
        <v>30864.641453280841</v>
      </c>
      <c r="L4" s="89">
        <f t="shared" si="2"/>
        <v>31922.729410756117</v>
      </c>
      <c r="M4" s="89">
        <f t="shared" si="2"/>
        <v>32660.025463305203</v>
      </c>
      <c r="N4" s="89">
        <f t="shared" si="2"/>
        <v>33422.054407404605</v>
      </c>
      <c r="O4" s="89">
        <f t="shared" si="2"/>
        <v>33435.116495722898</v>
      </c>
      <c r="P4" s="89">
        <f t="shared" si="2"/>
        <v>33095.202151971265</v>
      </c>
      <c r="Q4" s="89">
        <f t="shared" si="2"/>
        <v>32876.72163919593</v>
      </c>
    </row>
    <row r="5" spans="1:17" ht="12" customHeight="1" x14ac:dyDescent="0.25">
      <c r="A5" s="88" t="s">
        <v>38</v>
      </c>
      <c r="B5" s="87">
        <v>0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19821.692366272659</v>
      </c>
      <c r="C7" s="87">
        <v>13455.846292328948</v>
      </c>
      <c r="D7" s="87">
        <v>11418.284357364766</v>
      </c>
      <c r="E7" s="87">
        <v>10796.875238693769</v>
      </c>
      <c r="F7" s="87">
        <v>9572.7268019451985</v>
      </c>
      <c r="G7" s="87">
        <v>7794.9982999810309</v>
      </c>
      <c r="H7" s="87">
        <v>7965.8411176747004</v>
      </c>
      <c r="I7" s="87">
        <v>8084.7150901847353</v>
      </c>
      <c r="J7" s="87">
        <v>9078.9015824776543</v>
      </c>
      <c r="K7" s="87">
        <v>6919.0524402129386</v>
      </c>
      <c r="L7" s="87">
        <v>7532.8134673171489</v>
      </c>
      <c r="M7" s="87">
        <v>7869.5890290816287</v>
      </c>
      <c r="N7" s="87">
        <v>9272.6668298052009</v>
      </c>
      <c r="O7" s="87">
        <v>15774.201637389939</v>
      </c>
      <c r="P7" s="87">
        <v>13790.678776446364</v>
      </c>
      <c r="Q7" s="87">
        <v>12105.894375768798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7">
        <v>0</v>
      </c>
      <c r="J9" s="87">
        <v>0</v>
      </c>
      <c r="K9" s="87">
        <v>76.610286087900747</v>
      </c>
      <c r="L9" s="87">
        <v>78.185181650531803</v>
      </c>
      <c r="M9" s="87">
        <v>79.876014800343427</v>
      </c>
      <c r="N9" s="87">
        <v>105.76574728083665</v>
      </c>
      <c r="O9" s="87">
        <v>171.24393931998313</v>
      </c>
      <c r="P9" s="87">
        <v>160.88270951303824</v>
      </c>
      <c r="Q9" s="87">
        <v>129.27759875386775</v>
      </c>
    </row>
    <row r="10" spans="1:17" ht="12" customHeight="1" x14ac:dyDescent="0.25">
      <c r="A10" s="88" t="s">
        <v>34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76.390400422351462</v>
      </c>
      <c r="J10" s="87">
        <v>79.669017252570214</v>
      </c>
      <c r="K10" s="87">
        <v>82.797417019137129</v>
      </c>
      <c r="L10" s="87">
        <v>84.810865789829563</v>
      </c>
      <c r="M10" s="87">
        <v>86.170277340249484</v>
      </c>
      <c r="N10" s="87">
        <v>121.41604924069472</v>
      </c>
      <c r="O10" s="87">
        <v>199.72143793749467</v>
      </c>
      <c r="P10" s="87">
        <v>174.18027836873878</v>
      </c>
      <c r="Q10" s="87">
        <v>133.17230830538298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0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>
        <v>116.85963785920273</v>
      </c>
      <c r="C13" s="87">
        <v>363.53069406639918</v>
      </c>
      <c r="D13" s="87">
        <v>590.10908807627936</v>
      </c>
      <c r="E13" s="87">
        <v>827.25496085100917</v>
      </c>
      <c r="F13" s="87">
        <v>1158.8884685791511</v>
      </c>
      <c r="G13" s="87">
        <v>1592.8740507941004</v>
      </c>
      <c r="H13" s="87">
        <v>1893.5927179373939</v>
      </c>
      <c r="I13" s="87">
        <v>2218.1445214844498</v>
      </c>
      <c r="J13" s="87">
        <v>2386.1171952429127</v>
      </c>
      <c r="K13" s="87">
        <v>2897.2070722446565</v>
      </c>
      <c r="L13" s="87">
        <v>3053.8519068958262</v>
      </c>
      <c r="M13" s="87">
        <v>3635.1668267721357</v>
      </c>
      <c r="N13" s="87">
        <v>5200.9906474057943</v>
      </c>
      <c r="O13" s="87">
        <v>9399.0206250260053</v>
      </c>
      <c r="P13" s="87">
        <v>9313.9160913664346</v>
      </c>
      <c r="Q13" s="87">
        <v>10153.506491021599</v>
      </c>
    </row>
    <row r="14" spans="1:17" ht="12" customHeight="1" x14ac:dyDescent="0.25">
      <c r="A14" s="51" t="s">
        <v>104</v>
      </c>
      <c r="B14" s="94">
        <v>5393.4207158189738</v>
      </c>
      <c r="C14" s="94">
        <v>12020.968490440262</v>
      </c>
      <c r="D14" s="94">
        <v>14200.509161671083</v>
      </c>
      <c r="E14" s="94">
        <v>15024.450048729776</v>
      </c>
      <c r="F14" s="94">
        <v>16507.909975676517</v>
      </c>
      <c r="G14" s="94">
        <v>18466.410148227205</v>
      </c>
      <c r="H14" s="94">
        <v>18582.839392590093</v>
      </c>
      <c r="I14" s="94">
        <v>18792.427512917599</v>
      </c>
      <c r="J14" s="94">
        <v>18348.645538360204</v>
      </c>
      <c r="K14" s="94">
        <v>20888.974237716207</v>
      </c>
      <c r="L14" s="94">
        <v>21173.067989102779</v>
      </c>
      <c r="M14" s="94">
        <v>20989.223315310846</v>
      </c>
      <c r="N14" s="94">
        <v>18721.215133672074</v>
      </c>
      <c r="O14" s="94">
        <v>7890.9288560494733</v>
      </c>
      <c r="P14" s="94">
        <v>9655.5442962766883</v>
      </c>
      <c r="Q14" s="94">
        <v>10354.870865346282</v>
      </c>
    </row>
    <row r="15" spans="1:17" ht="12" hidden="1" customHeight="1" x14ac:dyDescent="0.25">
      <c r="A15" s="97" t="s">
        <v>103</v>
      </c>
      <c r="B15" s="96">
        <f t="shared" ref="B15" si="3">SUM(B5:B12)</f>
        <v>19821.692366272659</v>
      </c>
      <c r="C15" s="96">
        <f t="shared" ref="C15:Q15" si="4">SUM(C5:C12)</f>
        <v>13455.846292328948</v>
      </c>
      <c r="D15" s="96">
        <f t="shared" si="4"/>
        <v>11418.284357364766</v>
      </c>
      <c r="E15" s="96">
        <f t="shared" si="4"/>
        <v>10796.875238693769</v>
      </c>
      <c r="F15" s="96">
        <f t="shared" si="4"/>
        <v>9572.7268019451985</v>
      </c>
      <c r="G15" s="96">
        <f t="shared" si="4"/>
        <v>7794.9982999810309</v>
      </c>
      <c r="H15" s="96">
        <f t="shared" si="4"/>
        <v>7965.8411176747004</v>
      </c>
      <c r="I15" s="96">
        <f t="shared" si="4"/>
        <v>8161.1054906070867</v>
      </c>
      <c r="J15" s="96">
        <f t="shared" si="4"/>
        <v>9158.5705997302248</v>
      </c>
      <c r="K15" s="96">
        <f t="shared" si="4"/>
        <v>7078.4601433199769</v>
      </c>
      <c r="L15" s="96">
        <f t="shared" si="4"/>
        <v>7695.8095147575095</v>
      </c>
      <c r="M15" s="96">
        <f t="shared" si="4"/>
        <v>8035.6353212222211</v>
      </c>
      <c r="N15" s="96">
        <f t="shared" si="4"/>
        <v>9499.8486263267332</v>
      </c>
      <c r="O15" s="96">
        <f t="shared" si="4"/>
        <v>16145.167014647417</v>
      </c>
      <c r="P15" s="96">
        <f t="shared" si="4"/>
        <v>14125.741764328141</v>
      </c>
      <c r="Q15" s="96">
        <f t="shared" si="4"/>
        <v>12368.344282828048</v>
      </c>
    </row>
    <row r="16" spans="1:17" ht="12.95" customHeight="1" x14ac:dyDescent="0.25">
      <c r="A16" s="90" t="s">
        <v>102</v>
      </c>
      <c r="B16" s="89">
        <f t="shared" ref="B16" si="5">SUM(B17:B18)</f>
        <v>8508</v>
      </c>
      <c r="C16" s="89">
        <f t="shared" ref="C16:Q16" si="6">SUM(C17:C18)</f>
        <v>9206.0000000000018</v>
      </c>
      <c r="D16" s="89">
        <f t="shared" si="6"/>
        <v>10814</v>
      </c>
      <c r="E16" s="89">
        <f t="shared" si="6"/>
        <v>12310.000000000004</v>
      </c>
      <c r="F16" s="89">
        <f t="shared" si="6"/>
        <v>14494.000000000002</v>
      </c>
      <c r="G16" s="89">
        <f t="shared" si="6"/>
        <v>15260.999999999996</v>
      </c>
      <c r="H16" s="89">
        <f t="shared" si="6"/>
        <v>16477.000000000004</v>
      </c>
      <c r="I16" s="89">
        <f t="shared" si="6"/>
        <v>17103</v>
      </c>
      <c r="J16" s="89">
        <f t="shared" si="6"/>
        <v>17428.000000000004</v>
      </c>
      <c r="K16" s="89">
        <f t="shared" si="6"/>
        <v>18451</v>
      </c>
      <c r="L16" s="89">
        <f t="shared" si="6"/>
        <v>19064.000000000004</v>
      </c>
      <c r="M16" s="89">
        <f t="shared" si="6"/>
        <v>19368</v>
      </c>
      <c r="N16" s="89">
        <f t="shared" si="6"/>
        <v>19518.000000000004</v>
      </c>
      <c r="O16" s="89">
        <f t="shared" si="6"/>
        <v>19613</v>
      </c>
      <c r="P16" s="89">
        <f t="shared" si="6"/>
        <v>19740</v>
      </c>
      <c r="Q16" s="89">
        <f t="shared" si="6"/>
        <v>20310</v>
      </c>
    </row>
    <row r="17" spans="1:17" ht="12.95" customHeight="1" x14ac:dyDescent="0.25">
      <c r="A17" s="88" t="s">
        <v>101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1:17" ht="12" customHeight="1" x14ac:dyDescent="0.25">
      <c r="A18" s="88" t="s">
        <v>100</v>
      </c>
      <c r="B18" s="95">
        <v>8508</v>
      </c>
      <c r="C18" s="95">
        <v>9206.0000000000018</v>
      </c>
      <c r="D18" s="95">
        <v>10814</v>
      </c>
      <c r="E18" s="95">
        <v>12310.000000000004</v>
      </c>
      <c r="F18" s="95">
        <v>14494.000000000002</v>
      </c>
      <c r="G18" s="95">
        <v>15260.999999999996</v>
      </c>
      <c r="H18" s="95">
        <v>16477.000000000004</v>
      </c>
      <c r="I18" s="95">
        <v>17103</v>
      </c>
      <c r="J18" s="95">
        <v>17428.000000000004</v>
      </c>
      <c r="K18" s="95">
        <v>18451</v>
      </c>
      <c r="L18" s="95">
        <v>19064.000000000004</v>
      </c>
      <c r="M18" s="95">
        <v>19368</v>
      </c>
      <c r="N18" s="95">
        <v>19518.000000000004</v>
      </c>
      <c r="O18" s="95">
        <v>19613</v>
      </c>
      <c r="P18" s="95">
        <v>19740</v>
      </c>
      <c r="Q18" s="95">
        <v>20310</v>
      </c>
    </row>
    <row r="19" spans="1:17" ht="12.95" customHeight="1" x14ac:dyDescent="0.25">
      <c r="A19" s="90" t="s">
        <v>47</v>
      </c>
      <c r="B19" s="89">
        <f t="shared" ref="B19" si="7">SUM(B20:B26)</f>
        <v>25331.972719950834</v>
      </c>
      <c r="C19" s="89">
        <f t="shared" ref="C19:Q19" si="8">SUM(C20:C26)</f>
        <v>25840.345476835602</v>
      </c>
      <c r="D19" s="89">
        <f t="shared" si="8"/>
        <v>26208.902607112126</v>
      </c>
      <c r="E19" s="89">
        <f t="shared" si="8"/>
        <v>26648.580248274557</v>
      </c>
      <c r="F19" s="89">
        <f t="shared" si="8"/>
        <v>27239.525246200858</v>
      </c>
      <c r="G19" s="89">
        <f t="shared" si="8"/>
        <v>27854.282499002344</v>
      </c>
      <c r="H19" s="89">
        <f t="shared" si="8"/>
        <v>28442.27322820219</v>
      </c>
      <c r="I19" s="89">
        <f t="shared" si="8"/>
        <v>29171.677525009134</v>
      </c>
      <c r="J19" s="89">
        <f t="shared" si="8"/>
        <v>29893.333333333321</v>
      </c>
      <c r="K19" s="89">
        <f t="shared" si="8"/>
        <v>30864.641453280816</v>
      </c>
      <c r="L19" s="89">
        <f t="shared" si="8"/>
        <v>31922.729410756096</v>
      </c>
      <c r="M19" s="89">
        <f t="shared" si="8"/>
        <v>32660.025463305188</v>
      </c>
      <c r="N19" s="89">
        <f t="shared" si="8"/>
        <v>33422.054407404583</v>
      </c>
      <c r="O19" s="89">
        <f t="shared" si="8"/>
        <v>33435.11649572289</v>
      </c>
      <c r="P19" s="89">
        <f t="shared" si="8"/>
        <v>33095.202151971251</v>
      </c>
      <c r="Q19" s="89">
        <f t="shared" si="8"/>
        <v>32876.721639195937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10797.779199037825</v>
      </c>
      <c r="C21" s="87">
        <v>10809.680172717903</v>
      </c>
      <c r="D21" s="87">
        <v>11075.13063172337</v>
      </c>
      <c r="E21" s="87">
        <v>11285.994801966666</v>
      </c>
      <c r="F21" s="87">
        <v>11470.47208865647</v>
      </c>
      <c r="G21" s="87">
        <v>20895.225102798657</v>
      </c>
      <c r="H21" s="87">
        <v>20923.793276760633</v>
      </c>
      <c r="I21" s="87">
        <v>23890.842167653333</v>
      </c>
      <c r="J21" s="87">
        <v>25376.384721733106</v>
      </c>
      <c r="K21" s="87">
        <v>25731.422743036208</v>
      </c>
      <c r="L21" s="87">
        <v>25228.882655261768</v>
      </c>
      <c r="M21" s="87">
        <v>24648.322643760468</v>
      </c>
      <c r="N21" s="87">
        <v>23026.089096570784</v>
      </c>
      <c r="O21" s="87">
        <v>19878.68358091281</v>
      </c>
      <c r="P21" s="87">
        <v>18638.99178027613</v>
      </c>
      <c r="Q21" s="87">
        <v>18113.088144120404</v>
      </c>
    </row>
    <row r="22" spans="1:17" ht="12" customHeight="1" x14ac:dyDescent="0.25">
      <c r="A22" s="88" t="s">
        <v>99</v>
      </c>
      <c r="B22" s="87">
        <v>1004.0110411262806</v>
      </c>
      <c r="C22" s="87">
        <v>1043.0117011372211</v>
      </c>
      <c r="D22" s="87">
        <v>1080.9852407051271</v>
      </c>
      <c r="E22" s="87">
        <v>1166.802365758306</v>
      </c>
      <c r="F22" s="87">
        <v>1185.8477802488437</v>
      </c>
      <c r="G22" s="87">
        <v>1260.1780088378591</v>
      </c>
      <c r="H22" s="87">
        <v>1264.7576158129777</v>
      </c>
      <c r="I22" s="87">
        <v>1433.9544270637023</v>
      </c>
      <c r="J22" s="87">
        <v>1841.3536356828313</v>
      </c>
      <c r="K22" s="87">
        <v>2186.8598362337434</v>
      </c>
      <c r="L22" s="87">
        <v>2294.9337027530428</v>
      </c>
      <c r="M22" s="87">
        <v>2361.7006775223908</v>
      </c>
      <c r="N22" s="87">
        <v>2455.2245778501992</v>
      </c>
      <c r="O22" s="87">
        <v>2486.8043857248094</v>
      </c>
      <c r="P22" s="87">
        <v>2591.3228080355007</v>
      </c>
      <c r="Q22" s="87">
        <v>2710.4245575931664</v>
      </c>
    </row>
    <row r="23" spans="1:17" ht="12" customHeight="1" x14ac:dyDescent="0.25">
      <c r="A23" s="88" t="s">
        <v>98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ht="12" customHeight="1" x14ac:dyDescent="0.25">
      <c r="A26" s="88" t="s">
        <v>30</v>
      </c>
      <c r="B26" s="94">
        <v>13530.182479786728</v>
      </c>
      <c r="C26" s="94">
        <v>13987.653602980477</v>
      </c>
      <c r="D26" s="94">
        <v>14052.78673468363</v>
      </c>
      <c r="E26" s="94">
        <v>14195.783080549583</v>
      </c>
      <c r="F26" s="94">
        <v>14583.205377295544</v>
      </c>
      <c r="G26" s="94">
        <v>5698.8793873658306</v>
      </c>
      <c r="H26" s="94">
        <v>6253.7223356285795</v>
      </c>
      <c r="I26" s="94">
        <v>3846.8809302920986</v>
      </c>
      <c r="J26" s="94">
        <v>2675.5949759173841</v>
      </c>
      <c r="K26" s="94">
        <v>2946.3588740108644</v>
      </c>
      <c r="L26" s="94">
        <v>4398.9130527412854</v>
      </c>
      <c r="M26" s="94">
        <v>5650.0021420223284</v>
      </c>
      <c r="N26" s="94">
        <v>7940.7407329835987</v>
      </c>
      <c r="O26" s="94">
        <v>11069.628529085268</v>
      </c>
      <c r="P26" s="94">
        <v>11864.887563659622</v>
      </c>
      <c r="Q26" s="94">
        <v>12053.20893748237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14627.499876711385</v>
      </c>
      <c r="H27" s="92">
        <v>14716.048418098586</v>
      </c>
      <c r="I27" s="92">
        <v>17631.977166807064</v>
      </c>
      <c r="J27" s="92">
        <v>18777.850011028524</v>
      </c>
      <c r="K27" s="92">
        <v>19203.37316945444</v>
      </c>
      <c r="L27" s="92">
        <v>19888.15414393953</v>
      </c>
      <c r="M27" s="92">
        <v>20425.3061595166</v>
      </c>
      <c r="N27" s="92">
        <v>20835.310112736464</v>
      </c>
      <c r="O27" s="92">
        <v>20996.180106598891</v>
      </c>
      <c r="P27" s="92">
        <v>21512.990188765532</v>
      </c>
      <c r="Q27" s="92">
        <v>22767.615394256623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25331.972719950834</v>
      </c>
      <c r="C29" s="89">
        <f t="shared" ref="C29:Q29" si="10">SUM(C30:C33)</f>
        <v>25840.34547683561</v>
      </c>
      <c r="D29" s="89">
        <f t="shared" si="10"/>
        <v>26208.90260711213</v>
      </c>
      <c r="E29" s="89">
        <f t="shared" si="10"/>
        <v>26648.580248274557</v>
      </c>
      <c r="F29" s="89">
        <f t="shared" si="10"/>
        <v>27239.525246200861</v>
      </c>
      <c r="G29" s="89">
        <f t="shared" si="10"/>
        <v>27854.28249900234</v>
      </c>
      <c r="H29" s="89">
        <f t="shared" si="10"/>
        <v>28442.273228202193</v>
      </c>
      <c r="I29" s="89">
        <f t="shared" si="10"/>
        <v>29171.67752500913</v>
      </c>
      <c r="J29" s="89">
        <f t="shared" si="10"/>
        <v>29893.333333333328</v>
      </c>
      <c r="K29" s="89">
        <f t="shared" si="10"/>
        <v>30864.641453280834</v>
      </c>
      <c r="L29" s="89">
        <f t="shared" si="10"/>
        <v>31922.729410756088</v>
      </c>
      <c r="M29" s="89">
        <f t="shared" si="10"/>
        <v>32660.025463305185</v>
      </c>
      <c r="N29" s="89">
        <f t="shared" si="10"/>
        <v>33422.05440740459</v>
      </c>
      <c r="O29" s="89">
        <f t="shared" si="10"/>
        <v>33435.116495722905</v>
      </c>
      <c r="P29" s="89">
        <f t="shared" si="10"/>
        <v>33095.202151971258</v>
      </c>
      <c r="Q29" s="89">
        <f t="shared" si="10"/>
        <v>32876.72163919593</v>
      </c>
    </row>
    <row r="30" spans="1:17" ht="12" customHeight="1" x14ac:dyDescent="0.25">
      <c r="A30" s="88" t="s">
        <v>66</v>
      </c>
      <c r="B30" s="87">
        <v>7466.3588492266645</v>
      </c>
      <c r="C30" s="87">
        <v>7650.7741617307029</v>
      </c>
      <c r="D30" s="87">
        <v>7826.8351977538114</v>
      </c>
      <c r="E30" s="87">
        <v>8393.3760025818956</v>
      </c>
      <c r="F30" s="87">
        <v>7578.9811206981576</v>
      </c>
      <c r="G30" s="87">
        <v>6378.0777052508301</v>
      </c>
      <c r="H30" s="87">
        <v>4864.5561910557381</v>
      </c>
      <c r="I30" s="87">
        <v>4785.0450038340123</v>
      </c>
      <c r="J30" s="87">
        <v>4683.4753681222919</v>
      </c>
      <c r="K30" s="87">
        <v>4614.3164569804067</v>
      </c>
      <c r="L30" s="87">
        <v>4833.7402761589974</v>
      </c>
      <c r="M30" s="87">
        <v>5745.1676009915727</v>
      </c>
      <c r="N30" s="87">
        <v>6173.0329019365809</v>
      </c>
      <c r="O30" s="87">
        <v>5150.924260024145</v>
      </c>
      <c r="P30" s="87">
        <v>4658.4978429889015</v>
      </c>
      <c r="Q30" s="87">
        <v>5850.2162919179391</v>
      </c>
    </row>
    <row r="31" spans="1:17" ht="12" customHeight="1" x14ac:dyDescent="0.25">
      <c r="A31" s="88" t="s">
        <v>98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2226.7399185765339</v>
      </c>
      <c r="I32" s="87">
        <v>3132.2504108574344</v>
      </c>
      <c r="J32" s="87">
        <v>3157.8092260539538</v>
      </c>
      <c r="K32" s="87">
        <v>2984.9290194433484</v>
      </c>
      <c r="L32" s="87">
        <v>2905.1126182169305</v>
      </c>
      <c r="M32" s="87">
        <v>2789.9772552679747</v>
      </c>
      <c r="N32" s="87">
        <v>2742.587815115804</v>
      </c>
      <c r="O32" s="87">
        <v>2687.1575850364256</v>
      </c>
      <c r="P32" s="87">
        <v>2665.3397348119152</v>
      </c>
      <c r="Q32" s="87">
        <v>3151.2998177196123</v>
      </c>
    </row>
    <row r="33" spans="1:17" ht="12" customHeight="1" x14ac:dyDescent="0.25">
      <c r="A33" s="49" t="s">
        <v>30</v>
      </c>
      <c r="B33" s="86">
        <v>17865.61387072417</v>
      </c>
      <c r="C33" s="86">
        <v>18189.571315104906</v>
      </c>
      <c r="D33" s="86">
        <v>18382.067409358318</v>
      </c>
      <c r="E33" s="86">
        <v>18255.204245692661</v>
      </c>
      <c r="F33" s="86">
        <v>19660.544125502704</v>
      </c>
      <c r="G33" s="86">
        <v>21476.204793751509</v>
      </c>
      <c r="H33" s="86">
        <v>21350.977118569921</v>
      </c>
      <c r="I33" s="86">
        <v>21254.382110317685</v>
      </c>
      <c r="J33" s="86">
        <v>22052.048739157082</v>
      </c>
      <c r="K33" s="86">
        <v>23265.395976857078</v>
      </c>
      <c r="L33" s="86">
        <v>24183.876516380162</v>
      </c>
      <c r="M33" s="86">
        <v>24124.880607045638</v>
      </c>
      <c r="N33" s="86">
        <v>24506.433690352202</v>
      </c>
      <c r="O33" s="86">
        <v>25597.034650662332</v>
      </c>
      <c r="P33" s="86">
        <v>25771.364574170442</v>
      </c>
      <c r="Q33" s="86">
        <v>23875.205529558378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88.395856643675629</v>
      </c>
      <c r="C3" s="106">
        <f t="shared" ref="C3:Q3" si="1">SUM(C4,C16,C19,C29)</f>
        <v>104.34985508061115</v>
      </c>
      <c r="D3" s="106">
        <f t="shared" si="1"/>
        <v>112.74765824618339</v>
      </c>
      <c r="E3" s="106">
        <f t="shared" si="1"/>
        <v>120.06066351098109</v>
      </c>
      <c r="F3" s="106">
        <f t="shared" si="1"/>
        <v>124.97511354613366</v>
      </c>
      <c r="G3" s="106">
        <f t="shared" si="1"/>
        <v>134.33889698955213</v>
      </c>
      <c r="H3" s="106">
        <f t="shared" si="1"/>
        <v>147.94982361177983</v>
      </c>
      <c r="I3" s="106">
        <f t="shared" si="1"/>
        <v>155.52699598075753</v>
      </c>
      <c r="J3" s="106">
        <f t="shared" si="1"/>
        <v>174.97074236812318</v>
      </c>
      <c r="K3" s="106">
        <f t="shared" si="1"/>
        <v>173.80078672525892</v>
      </c>
      <c r="L3" s="106">
        <f t="shared" si="1"/>
        <v>186.45415624164733</v>
      </c>
      <c r="M3" s="106">
        <f t="shared" si="1"/>
        <v>177.2888383253121</v>
      </c>
      <c r="N3" s="106">
        <f t="shared" si="1"/>
        <v>154.92713901768622</v>
      </c>
      <c r="O3" s="106">
        <f t="shared" si="1"/>
        <v>125.17854107013329</v>
      </c>
      <c r="P3" s="106">
        <f t="shared" si="1"/>
        <v>129.80599562292602</v>
      </c>
      <c r="Q3" s="106">
        <f t="shared" si="1"/>
        <v>139.04444113933795</v>
      </c>
    </row>
    <row r="4" spans="1:17" ht="12.95" customHeight="1" x14ac:dyDescent="0.25">
      <c r="A4" s="90" t="s">
        <v>44</v>
      </c>
      <c r="B4" s="101">
        <f t="shared" ref="B4" si="2">SUM(B5:B15)</f>
        <v>31.298514879521761</v>
      </c>
      <c r="C4" s="101">
        <f t="shared" ref="C4:Q4" si="3">SUM(C5:C15)</f>
        <v>45.39818249378186</v>
      </c>
      <c r="D4" s="101">
        <f t="shared" si="3"/>
        <v>50.878515039127599</v>
      </c>
      <c r="E4" s="101">
        <f t="shared" si="3"/>
        <v>55.433817946690013</v>
      </c>
      <c r="F4" s="101">
        <f t="shared" si="3"/>
        <v>56.212205781698195</v>
      </c>
      <c r="G4" s="101">
        <f t="shared" si="3"/>
        <v>67.747939234238771</v>
      </c>
      <c r="H4" s="101">
        <f t="shared" si="3"/>
        <v>75.817380707128194</v>
      </c>
      <c r="I4" s="101">
        <f t="shared" si="3"/>
        <v>81.840819910635645</v>
      </c>
      <c r="J4" s="101">
        <f t="shared" si="3"/>
        <v>100.05042392835611</v>
      </c>
      <c r="K4" s="101">
        <f t="shared" si="3"/>
        <v>96.789585583316736</v>
      </c>
      <c r="L4" s="101">
        <f t="shared" si="3"/>
        <v>107.01345226006273</v>
      </c>
      <c r="M4" s="101">
        <f t="shared" si="3"/>
        <v>96.642620468857203</v>
      </c>
      <c r="N4" s="101">
        <f t="shared" si="3"/>
        <v>73.026580938292724</v>
      </c>
      <c r="O4" s="101">
        <f t="shared" si="3"/>
        <v>43.441378442318538</v>
      </c>
      <c r="P4" s="101">
        <f t="shared" si="3"/>
        <v>48.986322543113204</v>
      </c>
      <c r="Q4" s="101">
        <f t="shared" si="3"/>
        <v>58.364086486463307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25.05486191335811</v>
      </c>
      <c r="C7" s="100">
        <v>25.279410558423688</v>
      </c>
      <c r="D7" s="100">
        <v>24.142574619649839</v>
      </c>
      <c r="E7" s="100">
        <v>24.714706631744672</v>
      </c>
      <c r="F7" s="100">
        <v>22.095462179068651</v>
      </c>
      <c r="G7" s="100">
        <v>21.66292096096252</v>
      </c>
      <c r="H7" s="100">
        <v>24.704549212948564</v>
      </c>
      <c r="I7" s="100">
        <v>25.841034480020404</v>
      </c>
      <c r="J7" s="100">
        <v>34.883871626857179</v>
      </c>
      <c r="K7" s="100">
        <v>25.392798987822545</v>
      </c>
      <c r="L7" s="100">
        <v>29.499324148683755</v>
      </c>
      <c r="M7" s="100">
        <v>27.401466728373975</v>
      </c>
      <c r="N7" s="100">
        <v>24.101756366524437</v>
      </c>
      <c r="O7" s="100">
        <v>25.055812467612331</v>
      </c>
      <c r="P7" s="100">
        <v>25.221428061329469</v>
      </c>
      <c r="Q7" s="100">
        <v>27.256840912317685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0</v>
      </c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0.29752000000000001</v>
      </c>
      <c r="L9" s="100">
        <v>0.28659066615906242</v>
      </c>
      <c r="M9" s="100">
        <v>0.26257335083194233</v>
      </c>
      <c r="N9" s="100">
        <v>0.26256893262205588</v>
      </c>
      <c r="O9" s="100">
        <v>0.26255247405077081</v>
      </c>
      <c r="P9" s="100">
        <v>0.286622448350771</v>
      </c>
      <c r="Q9" s="100">
        <v>0.28675497313346682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0.30217000000000022</v>
      </c>
      <c r="J10" s="100">
        <v>0.39773999999999965</v>
      </c>
      <c r="K10" s="100">
        <v>0.39400999999999958</v>
      </c>
      <c r="L10" s="100">
        <v>0.3582112777546787</v>
      </c>
      <c r="M10" s="100">
        <v>0.31033302725079798</v>
      </c>
      <c r="N10" s="100">
        <v>0.38194220317415789</v>
      </c>
      <c r="O10" s="100">
        <v>0.3821052421357462</v>
      </c>
      <c r="P10" s="100">
        <v>0.38216330336482851</v>
      </c>
      <c r="Q10" s="100">
        <v>0.35844807214675267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7.7316263435490792E-2</v>
      </c>
      <c r="C13" s="100">
        <v>0.35587741728124433</v>
      </c>
      <c r="D13" s="100">
        <v>0.64783898536498019</v>
      </c>
      <c r="E13" s="100">
        <v>0.97941213113059189</v>
      </c>
      <c r="F13" s="100">
        <v>1.3768775537572062</v>
      </c>
      <c r="G13" s="100">
        <v>2.268148459528172</v>
      </c>
      <c r="H13" s="100">
        <v>2.959532336465339</v>
      </c>
      <c r="I13" s="100">
        <v>3.6647728216206734</v>
      </c>
      <c r="J13" s="100">
        <v>4.6831312383103363</v>
      </c>
      <c r="K13" s="100">
        <v>5.5046026318609478</v>
      </c>
      <c r="L13" s="100">
        <v>6.2559044640986272</v>
      </c>
      <c r="M13" s="100">
        <v>6.378493669707737</v>
      </c>
      <c r="N13" s="100">
        <v>6.6574278877839008</v>
      </c>
      <c r="O13" s="100">
        <v>6.7684895817056674</v>
      </c>
      <c r="P13" s="100">
        <v>7.7404688403828743</v>
      </c>
      <c r="Q13" s="100">
        <v>10.222349934708747</v>
      </c>
    </row>
    <row r="14" spans="1:17" ht="12" customHeight="1" x14ac:dyDescent="0.25">
      <c r="A14" s="51" t="s">
        <v>104</v>
      </c>
      <c r="B14" s="22">
        <v>5.9159919281837308</v>
      </c>
      <c r="C14" s="22">
        <v>19.509932016720789</v>
      </c>
      <c r="D14" s="22">
        <v>25.846137196878015</v>
      </c>
      <c r="E14" s="22">
        <v>29.490466036317446</v>
      </c>
      <c r="F14" s="22">
        <v>32.516419901629313</v>
      </c>
      <c r="G14" s="22">
        <v>43.594276080953286</v>
      </c>
      <c r="H14" s="22">
        <v>47.891909955026286</v>
      </c>
      <c r="I14" s="22">
        <v>51.74899698266929</v>
      </c>
      <c r="J14" s="22">
        <v>59.688018366765824</v>
      </c>
      <c r="K14" s="22">
        <v>64.898612340294349</v>
      </c>
      <c r="L14" s="22">
        <v>70.262849883015932</v>
      </c>
      <c r="M14" s="22">
        <v>61.963733744589682</v>
      </c>
      <c r="N14" s="22">
        <v>41.333187865813301</v>
      </c>
      <c r="O14" s="22">
        <v>10.667339723606295</v>
      </c>
      <c r="P14" s="22">
        <v>15.04493327529674</v>
      </c>
      <c r="Q14" s="22">
        <v>19.902605584497785</v>
      </c>
    </row>
    <row r="15" spans="1:17" ht="12" customHeight="1" x14ac:dyDescent="0.25">
      <c r="A15" s="105" t="s">
        <v>108</v>
      </c>
      <c r="B15" s="104">
        <v>0.25034477454442883</v>
      </c>
      <c r="C15" s="104">
        <v>0.25296250135614062</v>
      </c>
      <c r="D15" s="104">
        <v>0.24196423723476176</v>
      </c>
      <c r="E15" s="104">
        <v>0.24923314749730671</v>
      </c>
      <c r="F15" s="104">
        <v>0.22344614724302261</v>
      </c>
      <c r="G15" s="104">
        <v>0.22259373279479847</v>
      </c>
      <c r="H15" s="104">
        <v>0.26138920268800336</v>
      </c>
      <c r="I15" s="104">
        <v>0.28384562632526689</v>
      </c>
      <c r="J15" s="104">
        <v>0.39766269642276536</v>
      </c>
      <c r="K15" s="104">
        <v>0.30204162333889617</v>
      </c>
      <c r="L15" s="104">
        <v>0.35057182035067896</v>
      </c>
      <c r="M15" s="104">
        <v>0.32601994810306806</v>
      </c>
      <c r="N15" s="104">
        <v>0.28969768237485893</v>
      </c>
      <c r="O15" s="104">
        <v>0.30507895320772299</v>
      </c>
      <c r="P15" s="104">
        <v>0.31070661438851871</v>
      </c>
      <c r="Q15" s="104">
        <v>0.33708700965887095</v>
      </c>
    </row>
    <row r="16" spans="1:17" ht="12.95" customHeight="1" x14ac:dyDescent="0.25">
      <c r="A16" s="90" t="s">
        <v>102</v>
      </c>
      <c r="B16" s="101">
        <f t="shared" ref="B16" si="4">SUM(B17:B18)</f>
        <v>14.124773840120458</v>
      </c>
      <c r="C16" s="101">
        <f t="shared" ref="C16:Q16" si="5">SUM(C17:C18)</f>
        <v>14.958655518160564</v>
      </c>
      <c r="D16" s="101">
        <f t="shared" si="5"/>
        <v>17.099129826504019</v>
      </c>
      <c r="E16" s="101">
        <f t="shared" si="5"/>
        <v>19.072490151264333</v>
      </c>
      <c r="F16" s="101">
        <f t="shared" si="5"/>
        <v>22.085638856685847</v>
      </c>
      <c r="G16" s="101">
        <f t="shared" si="5"/>
        <v>22.928690123106087</v>
      </c>
      <c r="H16" s="101">
        <f t="shared" si="5"/>
        <v>24.572022990841013</v>
      </c>
      <c r="I16" s="101">
        <f t="shared" si="5"/>
        <v>25.232205002334112</v>
      </c>
      <c r="J16" s="101">
        <f t="shared" si="5"/>
        <v>25.654866045383923</v>
      </c>
      <c r="K16" s="101">
        <f t="shared" si="5"/>
        <v>26.727915268856677</v>
      </c>
      <c r="L16" s="101">
        <f t="shared" si="5"/>
        <v>27.360765312623837</v>
      </c>
      <c r="M16" s="101">
        <f t="shared" si="5"/>
        <v>27.215920452058871</v>
      </c>
      <c r="N16" s="101">
        <f t="shared" si="5"/>
        <v>27.049209919415226</v>
      </c>
      <c r="O16" s="101">
        <f t="shared" si="5"/>
        <v>25.995944455749832</v>
      </c>
      <c r="P16" s="101">
        <f t="shared" si="5"/>
        <v>25.699076878613386</v>
      </c>
      <c r="Q16" s="101">
        <f t="shared" si="5"/>
        <v>25.393346998524688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14.124773840120458</v>
      </c>
      <c r="C18" s="103">
        <v>14.958655518160564</v>
      </c>
      <c r="D18" s="103">
        <v>17.099129826504019</v>
      </c>
      <c r="E18" s="103">
        <v>19.072490151264333</v>
      </c>
      <c r="F18" s="103">
        <v>22.085638856685847</v>
      </c>
      <c r="G18" s="103">
        <v>22.928690123106087</v>
      </c>
      <c r="H18" s="103">
        <v>24.572022990841013</v>
      </c>
      <c r="I18" s="103">
        <v>25.232205002334112</v>
      </c>
      <c r="J18" s="103">
        <v>25.654866045383923</v>
      </c>
      <c r="K18" s="103">
        <v>26.727915268856677</v>
      </c>
      <c r="L18" s="103">
        <v>27.360765312623837</v>
      </c>
      <c r="M18" s="103">
        <v>27.215920452058871</v>
      </c>
      <c r="N18" s="103">
        <v>27.049209919415226</v>
      </c>
      <c r="O18" s="103">
        <v>25.995944455749832</v>
      </c>
      <c r="P18" s="103">
        <v>25.699076878613386</v>
      </c>
      <c r="Q18" s="103">
        <v>25.393346998524688</v>
      </c>
    </row>
    <row r="19" spans="1:17" ht="12.95" customHeight="1" x14ac:dyDescent="0.25">
      <c r="A19" s="90" t="s">
        <v>47</v>
      </c>
      <c r="B19" s="101">
        <f t="shared" ref="B19" si="6">SUM(B20:B27)</f>
        <v>19.164810609712973</v>
      </c>
      <c r="C19" s="101">
        <f t="shared" ref="C19:Q19" si="7">SUM(C20:C27)</f>
        <v>19.738827892790379</v>
      </c>
      <c r="D19" s="101">
        <f t="shared" si="7"/>
        <v>20.193364841151535</v>
      </c>
      <c r="E19" s="101">
        <f t="shared" si="7"/>
        <v>20.721312933079087</v>
      </c>
      <c r="F19" s="101">
        <f t="shared" si="7"/>
        <v>21.308832798649036</v>
      </c>
      <c r="G19" s="101">
        <f t="shared" si="7"/>
        <v>17.60005275590386</v>
      </c>
      <c r="H19" s="101">
        <f t="shared" si="7"/>
        <v>19.434667715779149</v>
      </c>
      <c r="I19" s="101">
        <f t="shared" si="7"/>
        <v>19.155460665130917</v>
      </c>
      <c r="J19" s="101">
        <f t="shared" si="7"/>
        <v>19.475833574809165</v>
      </c>
      <c r="K19" s="101">
        <f t="shared" si="7"/>
        <v>20.270000284185485</v>
      </c>
      <c r="L19" s="101">
        <f t="shared" si="7"/>
        <v>21.273619177155489</v>
      </c>
      <c r="M19" s="101">
        <f t="shared" si="7"/>
        <v>21.802891242643437</v>
      </c>
      <c r="N19" s="101">
        <f t="shared" si="7"/>
        <v>22.470997415060197</v>
      </c>
      <c r="O19" s="101">
        <f t="shared" si="7"/>
        <v>22.703431111657629</v>
      </c>
      <c r="P19" s="101">
        <f t="shared" si="7"/>
        <v>22.39923786248491</v>
      </c>
      <c r="Q19" s="101">
        <f t="shared" si="7"/>
        <v>22.414516013744269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7.7190877194122374</v>
      </c>
      <c r="C21" s="100">
        <v>7.7138460452921409</v>
      </c>
      <c r="D21" s="100">
        <v>8.0147178663287661</v>
      </c>
      <c r="E21" s="100">
        <v>8.2544901117918261</v>
      </c>
      <c r="F21" s="100">
        <v>8.4610433390705548</v>
      </c>
      <c r="G21" s="100">
        <v>8.7328152350336605</v>
      </c>
      <c r="H21" s="100">
        <v>8.9188299999999998</v>
      </c>
      <c r="I21" s="100">
        <v>9.0041399999999996</v>
      </c>
      <c r="J21" s="100">
        <v>9.1322000000000028</v>
      </c>
      <c r="K21" s="100">
        <v>9.2010799999999975</v>
      </c>
      <c r="L21" s="100">
        <v>9.4935210437288671</v>
      </c>
      <c r="M21" s="100">
        <v>9.0470242993843044</v>
      </c>
      <c r="N21" s="100">
        <v>8.5472150429261706</v>
      </c>
      <c r="O21" s="100">
        <v>7.3804028713167513</v>
      </c>
      <c r="P21" s="100">
        <v>6.7822706532247148</v>
      </c>
      <c r="Q21" s="100">
        <v>6.5799956448845931</v>
      </c>
    </row>
    <row r="22" spans="1:17" ht="12" customHeight="1" x14ac:dyDescent="0.25">
      <c r="A22" s="88" t="s">
        <v>99</v>
      </c>
      <c r="B22" s="100">
        <v>0.99999999999999989</v>
      </c>
      <c r="C22" s="100">
        <v>1.0499999999999998</v>
      </c>
      <c r="D22" s="100">
        <v>1.1000000000000003</v>
      </c>
      <c r="E22" s="100">
        <v>1.2</v>
      </c>
      <c r="F22" s="100">
        <v>1.2299999999999998</v>
      </c>
      <c r="G22" s="100">
        <v>0.70999999999999974</v>
      </c>
      <c r="H22" s="100">
        <v>0.79214078705143165</v>
      </c>
      <c r="I22" s="100">
        <v>0.75592551997958635</v>
      </c>
      <c r="J22" s="100">
        <v>0.92209837314282639</v>
      </c>
      <c r="K22" s="100">
        <v>1.1026610121774636</v>
      </c>
      <c r="L22" s="100">
        <v>1.1630739856284629</v>
      </c>
      <c r="M22" s="100">
        <v>1.1852397432128925</v>
      </c>
      <c r="N22" s="100">
        <v>1.2240090964010175</v>
      </c>
      <c r="O22" s="100">
        <v>1.2214078375443342</v>
      </c>
      <c r="P22" s="100">
        <v>1.229944469565438</v>
      </c>
      <c r="Q22" s="100">
        <v>1.2630571103749626</v>
      </c>
    </row>
    <row r="23" spans="1:17" ht="12" customHeight="1" x14ac:dyDescent="0.25">
      <c r="A23" s="88" t="s">
        <v>98</v>
      </c>
      <c r="B23" s="100">
        <v>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10.445722890300738</v>
      </c>
      <c r="C26" s="22">
        <v>10.974981847498238</v>
      </c>
      <c r="D26" s="22">
        <v>11.078646974822767</v>
      </c>
      <c r="E26" s="22">
        <v>11.266822821287262</v>
      </c>
      <c r="F26" s="22">
        <v>11.617789459578482</v>
      </c>
      <c r="G26" s="22">
        <v>2.0666671568690522</v>
      </c>
      <c r="H26" s="22">
        <v>3.4091169287277201</v>
      </c>
      <c r="I26" s="22">
        <v>1.5430051451513318</v>
      </c>
      <c r="J26" s="22">
        <v>1.0194752016663329</v>
      </c>
      <c r="K26" s="22">
        <v>1.3178092720080248</v>
      </c>
      <c r="L26" s="22">
        <v>1.4938565256588003</v>
      </c>
      <c r="M26" s="22">
        <v>2.1595554955685237</v>
      </c>
      <c r="N26" s="22">
        <v>3.0259458071777519</v>
      </c>
      <c r="O26" s="22">
        <v>4.238270132171543</v>
      </c>
      <c r="P26" s="22">
        <v>4.3793796710026562</v>
      </c>
      <c r="Q26" s="22">
        <v>4.3969416816797766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6.0905703640011488</v>
      </c>
      <c r="H27" s="102">
        <v>6.3145799999999976</v>
      </c>
      <c r="I27" s="102">
        <v>7.8523899999999989</v>
      </c>
      <c r="J27" s="102">
        <v>8.4020600000000023</v>
      </c>
      <c r="K27" s="102">
        <v>8.6484499999999969</v>
      </c>
      <c r="L27" s="102">
        <v>9.1231676221393592</v>
      </c>
      <c r="M27" s="102">
        <v>9.411071704477715</v>
      </c>
      <c r="N27" s="102">
        <v>9.6738274685552543</v>
      </c>
      <c r="O27" s="102">
        <v>9.8633502706249985</v>
      </c>
      <c r="P27" s="102">
        <v>10.007643068692099</v>
      </c>
      <c r="Q27" s="102">
        <v>10.174521576804937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23.807757314320444</v>
      </c>
      <c r="C29" s="101">
        <f t="shared" ref="C29:Q29" si="9">SUM(C30:C33)</f>
        <v>24.254189175878359</v>
      </c>
      <c r="D29" s="101">
        <f t="shared" si="9"/>
        <v>24.576648539400242</v>
      </c>
      <c r="E29" s="101">
        <f t="shared" si="9"/>
        <v>24.83304247994765</v>
      </c>
      <c r="F29" s="101">
        <f t="shared" si="9"/>
        <v>25.368436109100571</v>
      </c>
      <c r="G29" s="101">
        <f t="shared" si="9"/>
        <v>26.062214876303408</v>
      </c>
      <c r="H29" s="101">
        <f t="shared" si="9"/>
        <v>28.125752198031464</v>
      </c>
      <c r="I29" s="101">
        <f t="shared" si="9"/>
        <v>29.298510402656849</v>
      </c>
      <c r="J29" s="101">
        <f t="shared" si="9"/>
        <v>29.789618819573985</v>
      </c>
      <c r="K29" s="101">
        <f t="shared" si="9"/>
        <v>30.013285588900008</v>
      </c>
      <c r="L29" s="101">
        <f t="shared" si="9"/>
        <v>30.806319491805262</v>
      </c>
      <c r="M29" s="101">
        <f t="shared" si="9"/>
        <v>31.627406161752582</v>
      </c>
      <c r="N29" s="101">
        <f t="shared" si="9"/>
        <v>32.380350744918061</v>
      </c>
      <c r="O29" s="101">
        <f t="shared" si="9"/>
        <v>33.03778706040729</v>
      </c>
      <c r="P29" s="101">
        <f t="shared" si="9"/>
        <v>32.721358338714516</v>
      </c>
      <c r="Q29" s="101">
        <f t="shared" si="9"/>
        <v>32.872491640605695</v>
      </c>
    </row>
    <row r="30" spans="1:17" ht="12" customHeight="1" x14ac:dyDescent="0.25">
      <c r="A30" s="88" t="s">
        <v>66</v>
      </c>
      <c r="B30" s="100">
        <v>8.5124868036711003</v>
      </c>
      <c r="C30" s="100">
        <v>8.5246398129948293</v>
      </c>
      <c r="D30" s="100">
        <v>8.5216380960789557</v>
      </c>
      <c r="E30" s="100">
        <v>9.4999999999999982</v>
      </c>
      <c r="F30" s="100">
        <v>8.6999999999999993</v>
      </c>
      <c r="G30" s="100">
        <v>7.4999999999999982</v>
      </c>
      <c r="H30" s="100">
        <v>5.8000000000000007</v>
      </c>
      <c r="I30" s="100">
        <v>5.6999999999999984</v>
      </c>
      <c r="J30" s="100">
        <v>6.7</v>
      </c>
      <c r="K30" s="100">
        <v>5.5</v>
      </c>
      <c r="L30" s="100">
        <v>5.1999999999999993</v>
      </c>
      <c r="M30" s="100">
        <v>6.7708893910841947</v>
      </c>
      <c r="N30" s="100">
        <v>7.2725866027196533</v>
      </c>
      <c r="O30" s="100">
        <v>6.1916291286323046</v>
      </c>
      <c r="P30" s="100">
        <v>5.6439667090091721</v>
      </c>
      <c r="Q30" s="100">
        <v>6.984187233524791</v>
      </c>
    </row>
    <row r="31" spans="1:17" ht="12" customHeight="1" x14ac:dyDescent="0.25">
      <c r="A31" s="88" t="s">
        <v>98</v>
      </c>
      <c r="B31" s="100">
        <v>0</v>
      </c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3.6999999999999997</v>
      </c>
      <c r="I32" s="100">
        <v>5.1723999999999997</v>
      </c>
      <c r="J32" s="100">
        <v>5.1339900000000007</v>
      </c>
      <c r="K32" s="100">
        <v>4.3855700000000004</v>
      </c>
      <c r="L32" s="100">
        <v>4.4184560686422616</v>
      </c>
      <c r="M32" s="100">
        <v>4.4161563602119234</v>
      </c>
      <c r="N32" s="100">
        <v>4.4160847486694861</v>
      </c>
      <c r="O32" s="100">
        <v>4.4183894267349872</v>
      </c>
      <c r="P32" s="100">
        <v>4.4187639875693847</v>
      </c>
      <c r="Q32" s="100">
        <v>5.1492013727880668</v>
      </c>
    </row>
    <row r="33" spans="1:17" ht="12" customHeight="1" x14ac:dyDescent="0.25">
      <c r="A33" s="49" t="s">
        <v>30</v>
      </c>
      <c r="B33" s="18">
        <v>15.295270510649344</v>
      </c>
      <c r="C33" s="18">
        <v>15.729549362883532</v>
      </c>
      <c r="D33" s="18">
        <v>16.055010443321287</v>
      </c>
      <c r="E33" s="18">
        <v>15.333042479947654</v>
      </c>
      <c r="F33" s="18">
        <v>16.668436109100572</v>
      </c>
      <c r="G33" s="18">
        <v>18.562214876303408</v>
      </c>
      <c r="H33" s="18">
        <v>18.625752198031464</v>
      </c>
      <c r="I33" s="18">
        <v>18.42611040265685</v>
      </c>
      <c r="J33" s="18">
        <v>17.955628819573985</v>
      </c>
      <c r="K33" s="18">
        <v>20.127715588900006</v>
      </c>
      <c r="L33" s="18">
        <v>21.187863423163002</v>
      </c>
      <c r="M33" s="18">
        <v>20.440360410456464</v>
      </c>
      <c r="N33" s="18">
        <v>20.691679393528918</v>
      </c>
      <c r="O33" s="18">
        <v>22.42776850504</v>
      </c>
      <c r="P33" s="18">
        <v>22.658627642135961</v>
      </c>
      <c r="Q33" s="18">
        <v>20.739103034292839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62.188180136416079</v>
      </c>
      <c r="C3" s="106">
        <f t="shared" ref="C3:Q3" si="1">SUM(C4,C16,C19,C29)</f>
        <v>74.023986681953772</v>
      </c>
      <c r="D3" s="106">
        <f t="shared" si="1"/>
        <v>82.738505573491054</v>
      </c>
      <c r="E3" s="106">
        <f t="shared" si="1"/>
        <v>90.296523054006343</v>
      </c>
      <c r="F3" s="106">
        <f t="shared" si="1"/>
        <v>98.328380256465252</v>
      </c>
      <c r="G3" s="106">
        <f t="shared" si="1"/>
        <v>109.89167387455431</v>
      </c>
      <c r="H3" s="106">
        <f t="shared" si="1"/>
        <v>120.82720879699177</v>
      </c>
      <c r="I3" s="106">
        <f t="shared" si="1"/>
        <v>127.95258850689524</v>
      </c>
      <c r="J3" s="106">
        <f t="shared" si="1"/>
        <v>141.99761403424259</v>
      </c>
      <c r="K3" s="106">
        <f t="shared" si="1"/>
        <v>146.19356268598284</v>
      </c>
      <c r="L3" s="106">
        <f t="shared" si="1"/>
        <v>157.24974090548588</v>
      </c>
      <c r="M3" s="106">
        <f t="shared" si="1"/>
        <v>153.21649266437328</v>
      </c>
      <c r="N3" s="106">
        <f t="shared" si="1"/>
        <v>142.59310554529401</v>
      </c>
      <c r="O3" s="106">
        <f t="shared" si="1"/>
        <v>126.3058033595768</v>
      </c>
      <c r="P3" s="106">
        <f t="shared" si="1"/>
        <v>135.41967154633082</v>
      </c>
      <c r="Q3" s="106">
        <f t="shared" si="1"/>
        <v>146.47094385892322</v>
      </c>
    </row>
    <row r="4" spans="1:17" ht="12.95" customHeight="1" x14ac:dyDescent="0.25">
      <c r="A4" s="90" t="s">
        <v>44</v>
      </c>
      <c r="B4" s="101">
        <f t="shared" ref="B4" si="2">SUM(B5:B15)</f>
        <v>16.363715686421532</v>
      </c>
      <c r="C4" s="101">
        <f t="shared" ref="C4:Q4" si="3">SUM(C5:C15)</f>
        <v>25.611989071470095</v>
      </c>
      <c r="D4" s="101">
        <f t="shared" si="3"/>
        <v>29.524252381006242</v>
      </c>
      <c r="E4" s="101">
        <f t="shared" si="3"/>
        <v>32.702770753285016</v>
      </c>
      <c r="F4" s="101">
        <f t="shared" si="3"/>
        <v>33.876941649492316</v>
      </c>
      <c r="G4" s="101">
        <f t="shared" si="3"/>
        <v>41.998083167544969</v>
      </c>
      <c r="H4" s="101">
        <f t="shared" si="3"/>
        <v>47.544500325961465</v>
      </c>
      <c r="I4" s="101">
        <f t="shared" si="3"/>
        <v>52.071472487979072</v>
      </c>
      <c r="J4" s="101">
        <f t="shared" si="3"/>
        <v>64.091840938752838</v>
      </c>
      <c r="K4" s="101">
        <f t="shared" si="3"/>
        <v>64.173196297867321</v>
      </c>
      <c r="L4" s="101">
        <f t="shared" si="3"/>
        <v>71.70412702332942</v>
      </c>
      <c r="M4" s="101">
        <f t="shared" si="3"/>
        <v>65.798247771235879</v>
      </c>
      <c r="N4" s="101">
        <f t="shared" si="3"/>
        <v>51.707097140815414</v>
      </c>
      <c r="O4" s="101">
        <f t="shared" si="3"/>
        <v>33.468560070717217</v>
      </c>
      <c r="P4" s="101">
        <f t="shared" si="3"/>
        <v>38.300936769893553</v>
      </c>
      <c r="Q4" s="101">
        <f t="shared" si="3"/>
        <v>47.102155287982121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12.553668051718143</v>
      </c>
      <c r="C7" s="100">
        <v>12.666177518398275</v>
      </c>
      <c r="D7" s="100">
        <v>12.096569070585542</v>
      </c>
      <c r="E7" s="100">
        <v>12.490725172152807</v>
      </c>
      <c r="F7" s="100">
        <v>11.181907971876109</v>
      </c>
      <c r="G7" s="100">
        <v>10.987838511656177</v>
      </c>
      <c r="H7" s="100">
        <v>12.886534103456675</v>
      </c>
      <c r="I7" s="100">
        <v>13.846414301315704</v>
      </c>
      <c r="J7" s="100">
        <v>19.336144297036682</v>
      </c>
      <c r="K7" s="100">
        <v>14.497356267096398</v>
      </c>
      <c r="L7" s="100">
        <v>17.400941639278507</v>
      </c>
      <c r="M7" s="100">
        <v>16.199350290663201</v>
      </c>
      <c r="N7" s="100">
        <v>14.316194628588875</v>
      </c>
      <c r="O7" s="100">
        <v>15.082941895886385</v>
      </c>
      <c r="P7" s="100">
        <v>15.257723189650038</v>
      </c>
      <c r="Q7" s="100">
        <v>16.553522717837396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0</v>
      </c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0.29189584064064167</v>
      </c>
      <c r="L9" s="100">
        <v>0.28121958292948451</v>
      </c>
      <c r="M9" s="100">
        <v>0.25774224730270034</v>
      </c>
      <c r="N9" s="100">
        <v>0.25930243461118579</v>
      </c>
      <c r="O9" s="100">
        <v>0.26201133374035801</v>
      </c>
      <c r="P9" s="100">
        <v>0.28634259456718436</v>
      </c>
      <c r="Q9" s="100">
        <v>0.28773175646166854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0.18028919313912192</v>
      </c>
      <c r="J10" s="100">
        <v>0.23738061459478796</v>
      </c>
      <c r="K10" s="100">
        <v>0.23528691211964661</v>
      </c>
      <c r="L10" s="100">
        <v>0.21402442504631114</v>
      </c>
      <c r="M10" s="100">
        <v>0.18550236336514708</v>
      </c>
      <c r="N10" s="100">
        <v>0.23054293178224153</v>
      </c>
      <c r="O10" s="100">
        <v>0.23317373245702724</v>
      </c>
      <c r="P10" s="100">
        <v>0.23397051516793629</v>
      </c>
      <c r="Q10" s="100">
        <v>0.22117091680417422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7.5492635659974924E-2</v>
      </c>
      <c r="C13" s="100">
        <v>0.35962166194732237</v>
      </c>
      <c r="D13" s="100">
        <v>0.6587062143041017</v>
      </c>
      <c r="E13" s="100">
        <v>0.99863863949409781</v>
      </c>
      <c r="F13" s="100">
        <v>1.4065380397772487</v>
      </c>
      <c r="G13" s="100">
        <v>2.3197979758588527</v>
      </c>
      <c r="H13" s="100">
        <v>3.0286404371602718</v>
      </c>
      <c r="I13" s="100">
        <v>3.7519478544605391</v>
      </c>
      <c r="J13" s="100">
        <v>4.7957070562756625</v>
      </c>
      <c r="K13" s="100">
        <v>5.6387638194129464</v>
      </c>
      <c r="L13" s="100">
        <v>6.5077632238500991</v>
      </c>
      <c r="M13" s="100">
        <v>7.1447014015072376</v>
      </c>
      <c r="N13" s="100">
        <v>8.5814983772759383</v>
      </c>
      <c r="O13" s="100">
        <v>10.187215439008293</v>
      </c>
      <c r="P13" s="100">
        <v>11.684964202870121</v>
      </c>
      <c r="Q13" s="100">
        <v>15.733013099797025</v>
      </c>
    </row>
    <row r="14" spans="1:17" ht="12" customHeight="1" x14ac:dyDescent="0.25">
      <c r="A14" s="51" t="s">
        <v>104</v>
      </c>
      <c r="B14" s="22">
        <v>3.4842102244989852</v>
      </c>
      <c r="C14" s="22">
        <v>12.333227389768355</v>
      </c>
      <c r="D14" s="22">
        <v>16.527012858881839</v>
      </c>
      <c r="E14" s="22">
        <v>18.964173794140802</v>
      </c>
      <c r="F14" s="22">
        <v>21.065049490595932</v>
      </c>
      <c r="G14" s="22">
        <v>28.467852947235137</v>
      </c>
      <c r="H14" s="22">
        <v>31.367936582656515</v>
      </c>
      <c r="I14" s="22">
        <v>34.008975512738438</v>
      </c>
      <c r="J14" s="22">
        <v>39.324946274422942</v>
      </c>
      <c r="K14" s="22">
        <v>43.207851835258786</v>
      </c>
      <c r="L14" s="22">
        <v>46.949606331874335</v>
      </c>
      <c r="M14" s="22">
        <v>41.684931520294533</v>
      </c>
      <c r="N14" s="22">
        <v>28.029861086182319</v>
      </c>
      <c r="O14" s="22">
        <v>7.3981387164174288</v>
      </c>
      <c r="P14" s="22">
        <v>10.527229653249748</v>
      </c>
      <c r="Q14" s="22">
        <v>13.96962978742299</v>
      </c>
    </row>
    <row r="15" spans="1:17" ht="12" customHeight="1" x14ac:dyDescent="0.25">
      <c r="A15" s="105" t="s">
        <v>108</v>
      </c>
      <c r="B15" s="104">
        <v>0.25034477454442883</v>
      </c>
      <c r="C15" s="104">
        <v>0.25296250135614062</v>
      </c>
      <c r="D15" s="104">
        <v>0.24196423723476174</v>
      </c>
      <c r="E15" s="104">
        <v>0.2492331474973068</v>
      </c>
      <c r="F15" s="104">
        <v>0.22344614724302261</v>
      </c>
      <c r="G15" s="104">
        <v>0.22259373279479849</v>
      </c>
      <c r="H15" s="104">
        <v>0.26138920268800347</v>
      </c>
      <c r="I15" s="104">
        <v>0.283845626325267</v>
      </c>
      <c r="J15" s="104">
        <v>0.39766269642276547</v>
      </c>
      <c r="K15" s="104">
        <v>0.30204162333889617</v>
      </c>
      <c r="L15" s="104">
        <v>0.35057182035067908</v>
      </c>
      <c r="M15" s="104">
        <v>0.326019948103068</v>
      </c>
      <c r="N15" s="104">
        <v>0.28969768237485888</v>
      </c>
      <c r="O15" s="104">
        <v>0.30507895320772299</v>
      </c>
      <c r="P15" s="104">
        <v>0.31070661438851882</v>
      </c>
      <c r="Q15" s="104">
        <v>0.33708700965887106</v>
      </c>
    </row>
    <row r="16" spans="1:17" ht="12.95" customHeight="1" x14ac:dyDescent="0.25">
      <c r="A16" s="90" t="s">
        <v>102</v>
      </c>
      <c r="B16" s="101">
        <f t="shared" ref="B16:Q16" si="4">SUM(B17:B18)</f>
        <v>21.43875058619042</v>
      </c>
      <c r="C16" s="101">
        <f t="shared" si="4"/>
        <v>23.306353899967238</v>
      </c>
      <c r="D16" s="101">
        <f t="shared" si="4"/>
        <v>27.522756834456246</v>
      </c>
      <c r="E16" s="101">
        <f t="shared" si="4"/>
        <v>31.466935663846549</v>
      </c>
      <c r="F16" s="101">
        <f t="shared" si="4"/>
        <v>37.338633934172975</v>
      </c>
      <c r="G16" s="101">
        <f t="shared" si="4"/>
        <v>39.327666130345946</v>
      </c>
      <c r="H16" s="101">
        <f t="shared" si="4"/>
        <v>42.845222079646888</v>
      </c>
      <c r="I16" s="101">
        <f t="shared" si="4"/>
        <v>44.610934941586763</v>
      </c>
      <c r="J16" s="101">
        <f t="shared" si="4"/>
        <v>45.965173375035349</v>
      </c>
      <c r="K16" s="101">
        <f t="shared" si="4"/>
        <v>48.758722180730551</v>
      </c>
      <c r="L16" s="101">
        <f t="shared" si="4"/>
        <v>50.759643126643788</v>
      </c>
      <c r="M16" s="101">
        <f t="shared" si="4"/>
        <v>51.775705801761134</v>
      </c>
      <c r="N16" s="101">
        <f t="shared" si="4"/>
        <v>54.132970453626939</v>
      </c>
      <c r="O16" s="101">
        <f t="shared" si="4"/>
        <v>55.047400871247213</v>
      </c>
      <c r="P16" s="101">
        <f t="shared" si="4"/>
        <v>59.481490148778605</v>
      </c>
      <c r="Q16" s="101">
        <f t="shared" si="4"/>
        <v>61.994929599482106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21.43875058619042</v>
      </c>
      <c r="C18" s="103">
        <v>23.306353899967238</v>
      </c>
      <c r="D18" s="103">
        <v>27.522756834456246</v>
      </c>
      <c r="E18" s="103">
        <v>31.466935663846549</v>
      </c>
      <c r="F18" s="103">
        <v>37.338633934172975</v>
      </c>
      <c r="G18" s="103">
        <v>39.327666130345946</v>
      </c>
      <c r="H18" s="103">
        <v>42.845222079646888</v>
      </c>
      <c r="I18" s="103">
        <v>44.610934941586763</v>
      </c>
      <c r="J18" s="103">
        <v>45.965173375035349</v>
      </c>
      <c r="K18" s="103">
        <v>48.758722180730551</v>
      </c>
      <c r="L18" s="103">
        <v>50.759643126643788</v>
      </c>
      <c r="M18" s="103">
        <v>51.775705801761134</v>
      </c>
      <c r="N18" s="103">
        <v>54.132970453626939</v>
      </c>
      <c r="O18" s="103">
        <v>55.047400871247213</v>
      </c>
      <c r="P18" s="103">
        <v>59.481490148778605</v>
      </c>
      <c r="Q18" s="103">
        <v>61.994929599482106</v>
      </c>
    </row>
    <row r="19" spans="1:17" ht="12.95" customHeight="1" x14ac:dyDescent="0.25">
      <c r="A19" s="90" t="s">
        <v>47</v>
      </c>
      <c r="B19" s="101">
        <f t="shared" ref="B19" si="5">SUM(B20:B27)</f>
        <v>10.837016793763231</v>
      </c>
      <c r="C19" s="101">
        <f t="shared" ref="C19:Q19" si="6">SUM(C20:C27)</f>
        <v>11.22950597404547</v>
      </c>
      <c r="D19" s="101">
        <f t="shared" si="6"/>
        <v>11.558534255113372</v>
      </c>
      <c r="E19" s="101">
        <f t="shared" si="6"/>
        <v>11.931637984344047</v>
      </c>
      <c r="F19" s="101">
        <f t="shared" si="6"/>
        <v>12.360503168200523</v>
      </c>
      <c r="G19" s="101">
        <f t="shared" si="6"/>
        <v>13.062866962441824</v>
      </c>
      <c r="H19" s="101">
        <f t="shared" si="6"/>
        <v>14.324587204944416</v>
      </c>
      <c r="I19" s="101">
        <f t="shared" si="6"/>
        <v>14.73092104185427</v>
      </c>
      <c r="J19" s="101">
        <f t="shared" si="6"/>
        <v>15.134232351827109</v>
      </c>
      <c r="K19" s="101">
        <f t="shared" si="6"/>
        <v>15.740136543061958</v>
      </c>
      <c r="L19" s="101">
        <f t="shared" si="6"/>
        <v>16.565257958559286</v>
      </c>
      <c r="M19" s="101">
        <f t="shared" si="6"/>
        <v>17.047175892584136</v>
      </c>
      <c r="N19" s="101">
        <f t="shared" si="6"/>
        <v>17.628556574649934</v>
      </c>
      <c r="O19" s="101">
        <f t="shared" si="6"/>
        <v>17.900672235449292</v>
      </c>
      <c r="P19" s="101">
        <f t="shared" si="6"/>
        <v>17.783961098968568</v>
      </c>
      <c r="Q19" s="101">
        <f t="shared" si="6"/>
        <v>17.860708891460369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4.6620127049850169</v>
      </c>
      <c r="C21" s="100">
        <v>4.6643876560812823</v>
      </c>
      <c r="D21" s="100">
        <v>4.8553449311730459</v>
      </c>
      <c r="E21" s="100">
        <v>5.0104462444747817</v>
      </c>
      <c r="F21" s="100">
        <v>5.1467035008754847</v>
      </c>
      <c r="G21" s="100">
        <v>5.3320269291708557</v>
      </c>
      <c r="H21" s="100">
        <v>5.4628583016503862</v>
      </c>
      <c r="I21" s="100">
        <v>5.5225283287228226</v>
      </c>
      <c r="J21" s="100">
        <v>5.6176114367193257</v>
      </c>
      <c r="K21" s="100">
        <v>5.6797147242342616</v>
      </c>
      <c r="L21" s="100">
        <v>5.8744645554619588</v>
      </c>
      <c r="M21" s="100">
        <v>5.6120423898433529</v>
      </c>
      <c r="N21" s="100">
        <v>5.3124156792803197</v>
      </c>
      <c r="O21" s="100">
        <v>4.6055346050115977</v>
      </c>
      <c r="P21" s="100">
        <v>4.2441033511306134</v>
      </c>
      <c r="Q21" s="100">
        <v>4.1258038518916882</v>
      </c>
    </row>
    <row r="22" spans="1:17" ht="12" customHeight="1" x14ac:dyDescent="0.25">
      <c r="A22" s="88" t="s">
        <v>99</v>
      </c>
      <c r="B22" s="100">
        <v>0.42951065021479051</v>
      </c>
      <c r="C22" s="100">
        <v>0.45730988541455886</v>
      </c>
      <c r="D22" s="100">
        <v>0.48535839060375613</v>
      </c>
      <c r="E22" s="100">
        <v>0.53840848430126609</v>
      </c>
      <c r="F22" s="100">
        <v>0.55716886491800088</v>
      </c>
      <c r="G22" s="100">
        <v>0.33958333157412274</v>
      </c>
      <c r="H22" s="100">
        <v>0.38469376936639132</v>
      </c>
      <c r="I22" s="100">
        <v>0.37175405515956317</v>
      </c>
      <c r="J22" s="100">
        <v>0.46000485310827233</v>
      </c>
      <c r="K22" s="100">
        <v>0.55377020399593457</v>
      </c>
      <c r="L22" s="100">
        <v>0.58642526887629254</v>
      </c>
      <c r="M22" s="100">
        <v>0.599678856513715</v>
      </c>
      <c r="N22" s="100">
        <v>0.62158286600941481</v>
      </c>
      <c r="O22" s="100">
        <v>0.62196552475709077</v>
      </c>
      <c r="P22" s="100">
        <v>0.62779163423531292</v>
      </c>
      <c r="Q22" s="100">
        <v>0.64562909566427618</v>
      </c>
    </row>
    <row r="23" spans="1:17" ht="12" customHeight="1" x14ac:dyDescent="0.25">
      <c r="A23" s="88" t="s">
        <v>98</v>
      </c>
      <c r="B23" s="100">
        <v>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5.7454934385634235</v>
      </c>
      <c r="C26" s="22">
        <v>6.1078084325496294</v>
      </c>
      <c r="D26" s="22">
        <v>6.2178309333365709</v>
      </c>
      <c r="E26" s="22">
        <v>6.3827832555679986</v>
      </c>
      <c r="F26" s="22">
        <v>6.6566308024070366</v>
      </c>
      <c r="G26" s="22">
        <v>1.3006863376956963</v>
      </c>
      <c r="H26" s="22">
        <v>2.162455133927641</v>
      </c>
      <c r="I26" s="22">
        <v>0.98424865797188477</v>
      </c>
      <c r="J26" s="22">
        <v>0.65455606199951211</v>
      </c>
      <c r="K26" s="22">
        <v>0.85820161483176383</v>
      </c>
      <c r="L26" s="22">
        <v>0.98120051208167236</v>
      </c>
      <c r="M26" s="22">
        <v>1.4243829417493508</v>
      </c>
      <c r="N26" s="22">
        <v>2.0207305608049455</v>
      </c>
      <c r="O26" s="22">
        <v>2.8098218350556037</v>
      </c>
      <c r="P26" s="22">
        <v>2.9044230449105397</v>
      </c>
      <c r="Q26" s="22">
        <v>2.9147543670994742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6.0905703640011488</v>
      </c>
      <c r="H27" s="107">
        <v>6.3145799999999976</v>
      </c>
      <c r="I27" s="107">
        <v>7.852389999999998</v>
      </c>
      <c r="J27" s="107">
        <v>8.4020599999999988</v>
      </c>
      <c r="K27" s="107">
        <v>8.6484499999999969</v>
      </c>
      <c r="L27" s="107">
        <v>9.1231676221393627</v>
      </c>
      <c r="M27" s="107">
        <v>9.4110717044777186</v>
      </c>
      <c r="N27" s="107">
        <v>9.6738274685552561</v>
      </c>
      <c r="O27" s="107">
        <v>9.8633502706249985</v>
      </c>
      <c r="P27" s="107">
        <v>10.007643068692101</v>
      </c>
      <c r="Q27" s="107">
        <v>10.174521576804931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13.548697070040898</v>
      </c>
      <c r="C29" s="101">
        <f t="shared" ref="C29:Q29" si="8">SUM(C30:C33)</f>
        <v>13.876137736470966</v>
      </c>
      <c r="D29" s="101">
        <f t="shared" si="8"/>
        <v>14.132962102915187</v>
      </c>
      <c r="E29" s="101">
        <f t="shared" si="8"/>
        <v>14.195178652530732</v>
      </c>
      <c r="F29" s="101">
        <f t="shared" si="8"/>
        <v>14.752301504599426</v>
      </c>
      <c r="G29" s="101">
        <f t="shared" si="8"/>
        <v>15.503057614221564</v>
      </c>
      <c r="H29" s="101">
        <f t="shared" si="8"/>
        <v>16.112899186438995</v>
      </c>
      <c r="I29" s="101">
        <f t="shared" si="8"/>
        <v>16.539260035475124</v>
      </c>
      <c r="J29" s="101">
        <f t="shared" si="8"/>
        <v>16.806367368627289</v>
      </c>
      <c r="K29" s="101">
        <f t="shared" si="8"/>
        <v>17.521507664322993</v>
      </c>
      <c r="L29" s="101">
        <f t="shared" si="8"/>
        <v>18.220712796953382</v>
      </c>
      <c r="M29" s="101">
        <f t="shared" si="8"/>
        <v>18.595363198792157</v>
      </c>
      <c r="N29" s="101">
        <f t="shared" si="8"/>
        <v>19.1244813762017</v>
      </c>
      <c r="O29" s="101">
        <f t="shared" si="8"/>
        <v>19.889170182163078</v>
      </c>
      <c r="P29" s="101">
        <f t="shared" si="8"/>
        <v>19.85328352869011</v>
      </c>
      <c r="Q29" s="101">
        <f t="shared" si="8"/>
        <v>19.513150079998606</v>
      </c>
    </row>
    <row r="30" spans="1:17" ht="12" customHeight="1" x14ac:dyDescent="0.25">
      <c r="A30" s="88" t="s">
        <v>66</v>
      </c>
      <c r="B30" s="100">
        <v>3.9932853787495937</v>
      </c>
      <c r="C30" s="100">
        <v>4.0074044123180341</v>
      </c>
      <c r="D30" s="100">
        <v>4.0154062179552508</v>
      </c>
      <c r="E30" s="100">
        <v>4.4922057460449185</v>
      </c>
      <c r="F30" s="100">
        <v>4.1174247556432784</v>
      </c>
      <c r="G30" s="100">
        <v>3.555375902918918</v>
      </c>
      <c r="H30" s="100">
        <v>2.7584070325551617</v>
      </c>
      <c r="I30" s="100">
        <v>2.724097662899831</v>
      </c>
      <c r="J30" s="100">
        <v>3.2191257213753923</v>
      </c>
      <c r="K30" s="100">
        <v>2.6586552682583262</v>
      </c>
      <c r="L30" s="100">
        <v>2.5284349037306351</v>
      </c>
      <c r="M30" s="100">
        <v>3.3127729674366555</v>
      </c>
      <c r="N30" s="100">
        <v>3.5720506350534302</v>
      </c>
      <c r="O30" s="100">
        <v>3.0525730416144672</v>
      </c>
      <c r="P30" s="100">
        <v>2.7860697677643014</v>
      </c>
      <c r="Q30" s="100">
        <v>3.4539748747961534</v>
      </c>
    </row>
    <row r="31" spans="1:17" ht="12" customHeight="1" x14ac:dyDescent="0.25">
      <c r="A31" s="88" t="s">
        <v>98</v>
      </c>
      <c r="B31" s="100">
        <v>0</v>
      </c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1.3062633918695841</v>
      </c>
      <c r="I32" s="100">
        <v>1.8299093088493446</v>
      </c>
      <c r="J32" s="100">
        <v>1.8165015649776832</v>
      </c>
      <c r="K32" s="100">
        <v>1.5518933182054278</v>
      </c>
      <c r="L32" s="100">
        <v>1.563629967018763</v>
      </c>
      <c r="M32" s="100">
        <v>1.5629695615102652</v>
      </c>
      <c r="N32" s="100">
        <v>1.5630111090262917</v>
      </c>
      <c r="O32" s="100">
        <v>1.5639080958997407</v>
      </c>
      <c r="P32" s="100">
        <v>1.5640735952851295</v>
      </c>
      <c r="Q32" s="100">
        <v>1.8328651817029997</v>
      </c>
    </row>
    <row r="33" spans="1:17" ht="12" customHeight="1" x14ac:dyDescent="0.25">
      <c r="A33" s="49" t="s">
        <v>30</v>
      </c>
      <c r="B33" s="18">
        <v>9.5554116912913045</v>
      </c>
      <c r="C33" s="18">
        <v>9.8687333241529327</v>
      </c>
      <c r="D33" s="18">
        <v>10.117555884959936</v>
      </c>
      <c r="E33" s="18">
        <v>9.7029729064858135</v>
      </c>
      <c r="F33" s="18">
        <v>10.634876748956147</v>
      </c>
      <c r="G33" s="18">
        <v>11.947681711302646</v>
      </c>
      <c r="H33" s="18">
        <v>12.048228762014247</v>
      </c>
      <c r="I33" s="18">
        <v>11.985253063725949</v>
      </c>
      <c r="J33" s="18">
        <v>11.770740082274212</v>
      </c>
      <c r="K33" s="18">
        <v>13.310959077859238</v>
      </c>
      <c r="L33" s="18">
        <v>14.128647926203984</v>
      </c>
      <c r="M33" s="18">
        <v>13.719620669845236</v>
      </c>
      <c r="N33" s="18">
        <v>13.989419632121978</v>
      </c>
      <c r="O33" s="18">
        <v>15.272689044648869</v>
      </c>
      <c r="P33" s="18">
        <v>15.503140165640678</v>
      </c>
      <c r="Q33" s="18">
        <v>14.226310023499453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0.7035191749665044</v>
      </c>
      <c r="C3" s="115">
        <f>IF(SER_hh_tes!C3=0,"",SER_hh_tes!C3/SER_hh_fec!C3)</f>
        <v>0.70938274542661905</v>
      </c>
      <c r="D3" s="115">
        <f>IF(SER_hh_tes!D3=0,"",SER_hh_tes!D3/SER_hh_fec!D3)</f>
        <v>0.7338379072391229</v>
      </c>
      <c r="E3" s="115">
        <f>IF(SER_hh_tes!E3=0,"",SER_hh_tes!E3/SER_hh_fec!E3)</f>
        <v>0.75209082153496154</v>
      </c>
      <c r="F3" s="115">
        <f>IF(SER_hh_tes!F3=0,"",SER_hh_tes!F3/SER_hh_fec!F3)</f>
        <v>0.78678368409857891</v>
      </c>
      <c r="G3" s="115">
        <f>IF(SER_hh_tes!G3=0,"",SER_hh_tes!G3/SER_hh_fec!G3)</f>
        <v>0.81801828314178338</v>
      </c>
      <c r="H3" s="115">
        <f>IF(SER_hh_tes!H3=0,"",SER_hh_tes!H3/SER_hh_fec!H3)</f>
        <v>0.8166769371354049</v>
      </c>
      <c r="I3" s="115">
        <f>IF(SER_hh_tes!I3=0,"",SER_hh_tes!I3/SER_hh_fec!I3)</f>
        <v>0.82270340078275594</v>
      </c>
      <c r="J3" s="115">
        <f>IF(SER_hh_tes!J3=0,"",SER_hh_tes!J3/SER_hh_fec!J3)</f>
        <v>0.81155061761978464</v>
      </c>
      <c r="K3" s="115">
        <f>IF(SER_hh_tes!K3=0,"",SER_hh_tes!K3/SER_hh_fec!K3)</f>
        <v>0.84115593168794411</v>
      </c>
      <c r="L3" s="115">
        <f>IF(SER_hh_tes!L3=0,"",SER_hh_tes!L3/SER_hh_fec!L3)</f>
        <v>0.84336945914838124</v>
      </c>
      <c r="M3" s="115">
        <f>IF(SER_hh_tes!M3=0,"",SER_hh_tes!M3/SER_hh_fec!M3)</f>
        <v>0.86421962099628735</v>
      </c>
      <c r="N3" s="115">
        <f>IF(SER_hh_tes!N3=0,"",SER_hh_tes!N3/SER_hh_fec!N3)</f>
        <v>0.92038816729853778</v>
      </c>
      <c r="O3" s="115">
        <f>IF(SER_hh_tes!O3=0,"",SER_hh_tes!O3/SER_hh_fec!O3)</f>
        <v>1.0090052358799415</v>
      </c>
      <c r="P3" s="115">
        <f>IF(SER_hh_tes!P3=0,"",SER_hh_tes!P3/SER_hh_fec!P3)</f>
        <v>1.0432466612691143</v>
      </c>
      <c r="Q3" s="115">
        <f>IF(SER_hh_tes!Q3=0,"",SER_hh_tes!Q3/SER_hh_fec!Q3)</f>
        <v>1.0534110005314279</v>
      </c>
    </row>
    <row r="4" spans="1:17" ht="12.95" customHeight="1" x14ac:dyDescent="0.25">
      <c r="A4" s="90" t="s">
        <v>44</v>
      </c>
      <c r="B4" s="110">
        <f>IF(SER_hh_tes!B4=0,"",SER_hh_tes!B4/SER_hh_fec!B4)</f>
        <v>0.52282722517061386</v>
      </c>
      <c r="C4" s="110">
        <f>IF(SER_hh_tes!C4=0,"",SER_hh_tes!C4/SER_hh_fec!C4)</f>
        <v>0.56416331369605255</v>
      </c>
      <c r="D4" s="110">
        <f>IF(SER_hh_tes!D4=0,"",SER_hh_tes!D4/SER_hh_fec!D4)</f>
        <v>0.58028919197623829</v>
      </c>
      <c r="E4" s="110">
        <f>IF(SER_hh_tes!E4=0,"",SER_hh_tes!E4/SER_hh_fec!E4)</f>
        <v>0.58994260118858943</v>
      </c>
      <c r="F4" s="110">
        <f>IF(SER_hh_tes!F4=0,"",SER_hh_tes!F4/SER_hh_fec!F4)</f>
        <v>0.60266166713070191</v>
      </c>
      <c r="G4" s="110">
        <f>IF(SER_hh_tes!G4=0,"",SER_hh_tes!G4/SER_hh_fec!G4)</f>
        <v>0.61991676266840279</v>
      </c>
      <c r="H4" s="110">
        <f>IF(SER_hh_tes!H4=0,"",SER_hh_tes!H4/SER_hh_fec!H4)</f>
        <v>0.62709236170554528</v>
      </c>
      <c r="I4" s="110">
        <f>IF(SER_hh_tes!I4=0,"",SER_hh_tes!I4/SER_hh_fec!I4)</f>
        <v>0.63625306472781451</v>
      </c>
      <c r="J4" s="110">
        <f>IF(SER_hh_tes!J4=0,"",SER_hh_tes!J4/SER_hh_fec!J4)</f>
        <v>0.64059539602398474</v>
      </c>
      <c r="K4" s="110">
        <f>IF(SER_hh_tes!K4=0,"",SER_hh_tes!K4/SER_hh_fec!K4)</f>
        <v>0.66301757478470513</v>
      </c>
      <c r="L4" s="110">
        <f>IF(SER_hh_tes!L4=0,"",SER_hh_tes!L4/SER_hh_fec!L4)</f>
        <v>0.67004778846938762</v>
      </c>
      <c r="M4" s="110">
        <f>IF(SER_hh_tes!M4=0,"",SER_hh_tes!M4/SER_hh_fec!M4)</f>
        <v>0.68084089040651752</v>
      </c>
      <c r="N4" s="110">
        <f>IF(SER_hh_tes!N4=0,"",SER_hh_tes!N4/SER_hh_fec!N4)</f>
        <v>0.70805857917006654</v>
      </c>
      <c r="O4" s="110">
        <f>IF(SER_hh_tes!O4=0,"",SER_hh_tes!O4/SER_hh_fec!O4)</f>
        <v>0.77043043454886617</v>
      </c>
      <c r="P4" s="110">
        <f>IF(SER_hh_tes!P4=0,"",SER_hh_tes!P4/SER_hh_fec!P4)</f>
        <v>0.78187001557801428</v>
      </c>
      <c r="Q4" s="110">
        <f>IF(SER_hh_tes!Q4=0,"",SER_hh_tes!Q4/SER_hh_fec!Q4)</f>
        <v>0.80704005020119307</v>
      </c>
    </row>
    <row r="5" spans="1:17" ht="12" customHeight="1" x14ac:dyDescent="0.25">
      <c r="A5" s="88" t="s">
        <v>38</v>
      </c>
      <c r="B5" s="109" t="str">
        <f>IF(SER_hh_tes!B5=0,"",SER_hh_tes!B5/SER_hh_fec!B5)</f>
        <v/>
      </c>
      <c r="C5" s="109" t="str">
        <f>IF(SER_hh_tes!C5=0,"",SER_hh_tes!C5/SER_hh_fec!C5)</f>
        <v/>
      </c>
      <c r="D5" s="109" t="str">
        <f>IF(SER_hh_tes!D5=0,"",SER_hh_tes!D5/SER_hh_fec!D5)</f>
        <v/>
      </c>
      <c r="E5" s="109" t="str">
        <f>IF(SER_hh_tes!E5=0,"",SER_hh_tes!E5/SER_hh_fec!E5)</f>
        <v/>
      </c>
      <c r="F5" s="109" t="str">
        <f>IF(SER_hh_tes!F5=0,"",SER_hh_tes!F5/SER_hh_fec!F5)</f>
        <v/>
      </c>
      <c r="G5" s="109" t="str">
        <f>IF(SER_hh_tes!G5=0,"",SER_hh_tes!G5/SER_hh_fec!G5)</f>
        <v/>
      </c>
      <c r="H5" s="109" t="str">
        <f>IF(SER_hh_tes!H5=0,"",SER_hh_tes!H5/SER_hh_fec!H5)</f>
        <v/>
      </c>
      <c r="I5" s="109" t="str">
        <f>IF(SER_hh_tes!I5=0,"",SER_hh_tes!I5/SER_hh_fec!I5)</f>
        <v/>
      </c>
      <c r="J5" s="109" t="str">
        <f>IF(SER_hh_tes!J5=0,"",SER_hh_tes!J5/SER_hh_fec!J5)</f>
        <v/>
      </c>
      <c r="K5" s="109" t="str">
        <f>IF(SER_hh_tes!K5=0,"",SER_hh_tes!K5/SER_hh_fec!K5)</f>
        <v/>
      </c>
      <c r="L5" s="109" t="str">
        <f>IF(SER_hh_tes!L5=0,"",SER_hh_tes!L5/SER_hh_fec!L5)</f>
        <v/>
      </c>
      <c r="M5" s="109" t="str">
        <f>IF(SER_hh_tes!M5=0,"",SER_hh_tes!M5/SER_hh_fec!M5)</f>
        <v/>
      </c>
      <c r="N5" s="109" t="str">
        <f>IF(SER_hh_tes!N5=0,"",SER_hh_tes!N5/SER_hh_fec!N5)</f>
        <v/>
      </c>
      <c r="O5" s="109" t="str">
        <f>IF(SER_hh_tes!O5=0,"",SER_hh_tes!O5/SER_hh_fec!O5)</f>
        <v/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0.50104718577694896</v>
      </c>
      <c r="C7" s="109">
        <f>IF(SER_hh_tes!C7=0,"",SER_hh_tes!C7/SER_hh_fec!C7)</f>
        <v>0.50104718577694884</v>
      </c>
      <c r="D7" s="109">
        <f>IF(SER_hh_tes!D7=0,"",SER_hh_tes!D7/SER_hh_fec!D7)</f>
        <v>0.50104718577694884</v>
      </c>
      <c r="E7" s="109">
        <f>IF(SER_hh_tes!E7=0,"",SER_hh_tes!E7/SER_hh_fec!E7)</f>
        <v>0.50539645718914428</v>
      </c>
      <c r="F7" s="109">
        <f>IF(SER_hh_tes!F7=0,"",SER_hh_tes!F7/SER_hh_fec!F7)</f>
        <v>0.50607259903659729</v>
      </c>
      <c r="G7" s="109">
        <f>IF(SER_hh_tes!G7=0,"",SER_hh_tes!G7/SER_hh_fec!G7)</f>
        <v>0.50721869555157018</v>
      </c>
      <c r="H7" s="109">
        <f>IF(SER_hh_tes!H7=0,"",SER_hh_tes!H7/SER_hh_fec!H7)</f>
        <v>0.52162595610942653</v>
      </c>
      <c r="I7" s="109">
        <f>IF(SER_hh_tes!I7=0,"",SER_hh_tes!I7/SER_hh_fec!I7)</f>
        <v>0.53583049517701709</v>
      </c>
      <c r="J7" s="109">
        <f>IF(SER_hh_tes!J7=0,"",SER_hh_tes!J7/SER_hh_fec!J7)</f>
        <v>0.55430040862063423</v>
      </c>
      <c r="K7" s="109">
        <f>IF(SER_hh_tes!K7=0,"",SER_hh_tes!K7/SER_hh_fec!K7)</f>
        <v>0.57092391721167879</v>
      </c>
      <c r="L7" s="109">
        <f>IF(SER_hh_tes!L7=0,"",SER_hh_tes!L7/SER_hh_fec!L7)</f>
        <v>0.58987594263426302</v>
      </c>
      <c r="M7" s="109">
        <f>IF(SER_hh_tes!M7=0,"",SER_hh_tes!M7/SER_hh_fec!M7)</f>
        <v>0.59118551759453508</v>
      </c>
      <c r="N7" s="109">
        <f>IF(SER_hh_tes!N7=0,"",SER_hh_tes!N7/SER_hh_fec!N7)</f>
        <v>0.59398968319474899</v>
      </c>
      <c r="O7" s="109">
        <f>IF(SER_hh_tes!O7=0,"",SER_hh_tes!O7/SER_hh_fec!O7)</f>
        <v>0.60197377017340437</v>
      </c>
      <c r="P7" s="109">
        <f>IF(SER_hh_tes!P7=0,"",SER_hh_tes!P7/SER_hh_fec!P7)</f>
        <v>0.60495080423474545</v>
      </c>
      <c r="Q7" s="109">
        <f>IF(SER_hh_tes!Q7=0,"",SER_hh_tes!Q7/SER_hh_fec!Q7)</f>
        <v>0.60731626130439298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 t="str">
        <f>IF(SER_hh_tes!B9=0,"",SER_hh_tes!B9/SER_hh_fec!B9)</f>
        <v/>
      </c>
      <c r="C9" s="109" t="str">
        <f>IF(SER_hh_tes!C9=0,"",SER_hh_tes!C9/SER_hh_fec!C9)</f>
        <v/>
      </c>
      <c r="D9" s="109" t="str">
        <f>IF(SER_hh_tes!D9=0,"",SER_hh_tes!D9/SER_hh_fec!D9)</f>
        <v/>
      </c>
      <c r="E9" s="109" t="str">
        <f>IF(SER_hh_tes!E9=0,"",SER_hh_tes!E9/SER_hh_fec!E9)</f>
        <v/>
      </c>
      <c r="F9" s="109" t="str">
        <f>IF(SER_hh_tes!F9=0,"",SER_hh_tes!F9/SER_hh_fec!F9)</f>
        <v/>
      </c>
      <c r="G9" s="109" t="str">
        <f>IF(SER_hh_tes!G9=0,"",SER_hh_tes!G9/SER_hh_fec!G9)</f>
        <v/>
      </c>
      <c r="H9" s="109" t="str">
        <f>IF(SER_hh_tes!H9=0,"",SER_hh_tes!H9/SER_hh_fec!H9)</f>
        <v/>
      </c>
      <c r="I9" s="109" t="str">
        <f>IF(SER_hh_tes!I9=0,"",SER_hh_tes!I9/SER_hh_fec!I9)</f>
        <v/>
      </c>
      <c r="J9" s="109" t="str">
        <f>IF(SER_hh_tes!J9=0,"",SER_hh_tes!J9/SER_hh_fec!J9)</f>
        <v/>
      </c>
      <c r="K9" s="109">
        <f>IF(SER_hh_tes!K9=0,"",SER_hh_tes!K9/SER_hh_fec!K9)</f>
        <v>0.9810965334788978</v>
      </c>
      <c r="L9" s="109">
        <f>IF(SER_hh_tes!L9=0,"",SER_hh_tes!L9/SER_hh_fec!L9)</f>
        <v>0.98125869449426917</v>
      </c>
      <c r="M9" s="109">
        <f>IF(SER_hh_tes!M9=0,"",SER_hh_tes!M9/SER_hh_fec!M9)</f>
        <v>0.98160093736117915</v>
      </c>
      <c r="N9" s="109">
        <f>IF(SER_hh_tes!N9=0,"",SER_hh_tes!N9/SER_hh_fec!N9)</f>
        <v>0.98755946494411839</v>
      </c>
      <c r="O9" s="109">
        <f>IF(SER_hh_tes!O9=0,"",SER_hh_tes!O9/SER_hh_fec!O9)</f>
        <v>0.99793892511442051</v>
      </c>
      <c r="P9" s="109">
        <f>IF(SER_hh_tes!P9=0,"",SER_hh_tes!P9/SER_hh_fec!P9)</f>
        <v>0.99902361526392325</v>
      </c>
      <c r="Q9" s="109">
        <f>IF(SER_hh_tes!Q9=0,"",SER_hh_tes!Q9/SER_hh_fec!Q9)</f>
        <v>1.003406334395976</v>
      </c>
    </row>
    <row r="10" spans="1:17" ht="12" customHeight="1" x14ac:dyDescent="0.25">
      <c r="A10" s="88" t="s">
        <v>34</v>
      </c>
      <c r="B10" s="109" t="str">
        <f>IF(SER_hh_tes!B10=0,"",SER_hh_tes!B10/SER_hh_fec!B10)</f>
        <v/>
      </c>
      <c r="C10" s="109" t="str">
        <f>IF(SER_hh_tes!C10=0,"",SER_hh_tes!C10/SER_hh_fec!C10)</f>
        <v/>
      </c>
      <c r="D10" s="109" t="str">
        <f>IF(SER_hh_tes!D10=0,"",SER_hh_tes!D10/SER_hh_fec!D10)</f>
        <v/>
      </c>
      <c r="E10" s="109" t="str">
        <f>IF(SER_hh_tes!E10=0,"",SER_hh_tes!E10/SER_hh_fec!E10)</f>
        <v/>
      </c>
      <c r="F10" s="109" t="str">
        <f>IF(SER_hh_tes!F10=0,"",SER_hh_tes!F10/SER_hh_fec!F10)</f>
        <v/>
      </c>
      <c r="G10" s="109" t="str">
        <f>IF(SER_hh_tes!G10=0,"",SER_hh_tes!G10/SER_hh_fec!G10)</f>
        <v/>
      </c>
      <c r="H10" s="109" t="str">
        <f>IF(SER_hh_tes!H10=0,"",SER_hh_tes!H10/SER_hh_fec!H10)</f>
        <v/>
      </c>
      <c r="I10" s="109">
        <f>IF(SER_hh_tes!I10=0,"",SER_hh_tes!I10/SER_hh_fec!I10)</f>
        <v>0.59664822166039577</v>
      </c>
      <c r="J10" s="109">
        <f>IF(SER_hh_tes!J10=0,"",SER_hh_tes!J10/SER_hh_fec!J10)</f>
        <v>0.59682358976916616</v>
      </c>
      <c r="K10" s="109">
        <f>IF(SER_hh_tes!K10=0,"",SER_hh_tes!K10/SER_hh_fec!K10)</f>
        <v>0.59715974751820222</v>
      </c>
      <c r="L10" s="109">
        <f>IF(SER_hh_tes!L10=0,"",SER_hh_tes!L10/SER_hh_fec!L10)</f>
        <v>0.59748097934785283</v>
      </c>
      <c r="M10" s="109">
        <f>IF(SER_hh_tes!M10=0,"",SER_hh_tes!M10/SER_hh_fec!M10)</f>
        <v>0.59775256603684646</v>
      </c>
      <c r="N10" s="109">
        <f>IF(SER_hh_tes!N10=0,"",SER_hh_tes!N10/SER_hh_fec!N10)</f>
        <v>0.60360685429967698</v>
      </c>
      <c r="O10" s="109">
        <f>IF(SER_hh_tes!O10=0,"",SER_hh_tes!O10/SER_hh_fec!O10)</f>
        <v>0.61023431961760488</v>
      </c>
      <c r="P10" s="109">
        <f>IF(SER_hh_tes!P10=0,"",SER_hh_tes!P10/SER_hh_fec!P10)</f>
        <v>0.61222653537872163</v>
      </c>
      <c r="Q10" s="109">
        <f>IF(SER_hh_tes!Q10=0,"",SER_hh_tes!Q10/SER_hh_fec!Q10)</f>
        <v>0.6170235913938027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 t="str">
        <f>IF(SER_hh_tes!B12=0,"",SER_hh_tes!B12/SER_hh_fec!B12)</f>
        <v/>
      </c>
      <c r="C12" s="109" t="str">
        <f>IF(SER_hh_tes!C12=0,"",SER_hh_tes!C12/SER_hh_fec!C12)</f>
        <v/>
      </c>
      <c r="D12" s="109" t="str">
        <f>IF(SER_hh_tes!D12=0,"",SER_hh_tes!D12/SER_hh_fec!D12)</f>
        <v/>
      </c>
      <c r="E12" s="109" t="str">
        <f>IF(SER_hh_tes!E12=0,"",SER_hh_tes!E12/SER_hh_fec!E12)</f>
        <v/>
      </c>
      <c r="F12" s="109" t="str">
        <f>IF(SER_hh_tes!F12=0,"",SER_hh_tes!F12/SER_hh_fec!F12)</f>
        <v/>
      </c>
      <c r="G12" s="109" t="str">
        <f>IF(SER_hh_tes!G12=0,"",SER_hh_tes!G12/SER_hh_fec!G12)</f>
        <v/>
      </c>
      <c r="H12" s="109" t="str">
        <f>IF(SER_hh_tes!H12=0,"",SER_hh_tes!H12/SER_hh_fec!H12)</f>
        <v/>
      </c>
      <c r="I12" s="109" t="str">
        <f>IF(SER_hh_tes!I12=0,"",SER_hh_tes!I12/SER_hh_fec!I12)</f>
        <v/>
      </c>
      <c r="J12" s="109" t="str">
        <f>IF(SER_hh_tes!J12=0,"",SER_hh_tes!J12/SER_hh_fec!J12)</f>
        <v/>
      </c>
      <c r="K12" s="109" t="str">
        <f>IF(SER_hh_tes!K12=0,"",SER_hh_tes!K12/SER_hh_fec!K12)</f>
        <v/>
      </c>
      <c r="L12" s="109" t="str">
        <f>IF(SER_hh_tes!L12=0,"",SER_hh_tes!L12/SER_hh_fec!L12)</f>
        <v/>
      </c>
      <c r="M12" s="109" t="str">
        <f>IF(SER_hh_tes!M12=0,"",SER_hh_tes!M12/SER_hh_fec!M12)</f>
        <v/>
      </c>
      <c r="N12" s="109" t="str">
        <f>IF(SER_hh_tes!N12=0,"",SER_hh_tes!N12/SER_hh_fec!N12)</f>
        <v/>
      </c>
      <c r="O12" s="109" t="str">
        <f>IF(SER_hh_tes!O12=0,"",SER_hh_tes!O12/SER_hh_fec!O12)</f>
        <v/>
      </c>
      <c r="P12" s="109" t="str">
        <f>IF(SER_hh_tes!P12=0,"",SER_hh_tes!P12/SER_hh_fec!P12)</f>
        <v/>
      </c>
      <c r="Q12" s="109" t="str">
        <f>IF(SER_hh_tes!Q12=0,"",SER_hh_tes!Q12/SER_hh_fec!Q12)</f>
        <v/>
      </c>
    </row>
    <row r="13" spans="1:17" ht="12" customHeight="1" x14ac:dyDescent="0.25">
      <c r="A13" s="88" t="s">
        <v>105</v>
      </c>
      <c r="B13" s="109">
        <f>IF(SER_hh_tes!B13=0,"",SER_hh_tes!B13/SER_hh_fec!B13)</f>
        <v>0.97641340004697175</v>
      </c>
      <c r="C13" s="109">
        <f>IF(SER_hh_tes!C13=0,"",SER_hh_tes!C13/SER_hh_fec!C13)</f>
        <v>1.0105211639858536</v>
      </c>
      <c r="D13" s="109">
        <f>IF(SER_hh_tes!D13=0,"",SER_hh_tes!D13/SER_hh_fec!D13)</f>
        <v>1.0167745831674504</v>
      </c>
      <c r="E13" s="109">
        <f>IF(SER_hh_tes!E13=0,"",SER_hh_tes!E13/SER_hh_fec!E13)</f>
        <v>1.0196306618556088</v>
      </c>
      <c r="F13" s="109">
        <f>IF(SER_hh_tes!F13=0,"",SER_hh_tes!F13/SER_hh_fec!F13)</f>
        <v>1.0215418473045081</v>
      </c>
      <c r="G13" s="109">
        <f>IF(SER_hh_tes!G13=0,"",SER_hh_tes!G13/SER_hh_fec!G13)</f>
        <v>1.0227716647531198</v>
      </c>
      <c r="H13" s="109">
        <f>IF(SER_hh_tes!H13=0,"",SER_hh_tes!H13/SER_hh_fec!H13)</f>
        <v>1.0233510206472252</v>
      </c>
      <c r="I13" s="109">
        <f>IF(SER_hh_tes!I13=0,"",SER_hh_tes!I13/SER_hh_fec!I13)</f>
        <v>1.0237872951702678</v>
      </c>
      <c r="J13" s="109">
        <f>IF(SER_hh_tes!J13=0,"",SER_hh_tes!J13/SER_hh_fec!J13)</f>
        <v>1.0240385785143924</v>
      </c>
      <c r="K13" s="109">
        <f>IF(SER_hh_tes!K13=0,"",SER_hh_tes!K13/SER_hh_fec!K13)</f>
        <v>1.0243725472162997</v>
      </c>
      <c r="L13" s="109">
        <f>IF(SER_hh_tes!L13=0,"",SER_hh_tes!L13/SER_hh_fec!L13)</f>
        <v>1.0402593679613936</v>
      </c>
      <c r="M13" s="109">
        <f>IF(SER_hh_tes!M13=0,"",SER_hh_tes!M13/SER_hh_fec!M13)</f>
        <v>1.120123617185405</v>
      </c>
      <c r="N13" s="109">
        <f>IF(SER_hh_tes!N13=0,"",SER_hh_tes!N13/SER_hh_fec!N13)</f>
        <v>1.2890110898568838</v>
      </c>
      <c r="O13" s="109">
        <f>IF(SER_hh_tes!O13=0,"",SER_hh_tes!O13/SER_hh_fec!O13)</f>
        <v>1.5050943517063231</v>
      </c>
      <c r="P13" s="109">
        <f>IF(SER_hh_tes!P13=0,"",SER_hh_tes!P13/SER_hh_fec!P13)</f>
        <v>1.5095938558538446</v>
      </c>
      <c r="Q13" s="109">
        <f>IF(SER_hh_tes!Q13=0,"",SER_hh_tes!Q13/SER_hh_fec!Q13)</f>
        <v>1.5390798789207452</v>
      </c>
    </row>
    <row r="14" spans="1:17" ht="12" customHeight="1" x14ac:dyDescent="0.25">
      <c r="A14" s="51" t="s">
        <v>104</v>
      </c>
      <c r="B14" s="112">
        <f>IF(SER_hh_tes!B14=0,"",SER_hh_tes!B14/SER_hh_fec!B14)</f>
        <v>0.58894776510769731</v>
      </c>
      <c r="C14" s="112">
        <f>IF(SER_hh_tes!C14=0,"",SER_hh_tes!C14/SER_hh_fec!C14)</f>
        <v>0.63215122324354012</v>
      </c>
      <c r="D14" s="112">
        <f>IF(SER_hh_tes!D14=0,"",SER_hh_tes!D14/SER_hh_fec!D14)</f>
        <v>0.63943840942228525</v>
      </c>
      <c r="E14" s="112">
        <f>IF(SER_hh_tes!E14=0,"",SER_hh_tes!E14/SER_hh_fec!E14)</f>
        <v>0.64306117681512598</v>
      </c>
      <c r="F14" s="112">
        <f>IF(SER_hh_tes!F14=0,"",SER_hh_tes!F14/SER_hh_fec!F14)</f>
        <v>0.6478280682290124</v>
      </c>
      <c r="G14" s="112">
        <f>IF(SER_hh_tes!G14=0,"",SER_hh_tes!G14/SER_hh_fec!G14)</f>
        <v>0.65301813693089372</v>
      </c>
      <c r="H14" s="112">
        <f>IF(SER_hh_tes!H14=0,"",SER_hh_tes!H14/SER_hh_fec!H14)</f>
        <v>0.6549735980902226</v>
      </c>
      <c r="I14" s="112">
        <f>IF(SER_hh_tes!I14=0,"",SER_hh_tes!I14/SER_hh_fec!I14)</f>
        <v>0.65719100843883071</v>
      </c>
      <c r="J14" s="112">
        <f>IF(SER_hh_tes!J14=0,"",SER_hh_tes!J14/SER_hh_fec!J14)</f>
        <v>0.65884154559768393</v>
      </c>
      <c r="K14" s="112">
        <f>IF(SER_hh_tes!K14=0,"",SER_hh_tes!K14/SER_hh_fec!K14)</f>
        <v>0.66577466415921849</v>
      </c>
      <c r="L14" s="112">
        <f>IF(SER_hh_tes!L14=0,"",SER_hh_tes!L14/SER_hh_fec!L14)</f>
        <v>0.66819957360174032</v>
      </c>
      <c r="M14" s="112">
        <f>IF(SER_hh_tes!M14=0,"",SER_hh_tes!M14/SER_hh_fec!M14)</f>
        <v>0.67273111223602178</v>
      </c>
      <c r="N14" s="112">
        <f>IF(SER_hh_tes!N14=0,"",SER_hh_tes!N14/SER_hh_fec!N14)</f>
        <v>0.67814418711618007</v>
      </c>
      <c r="O14" s="112">
        <f>IF(SER_hh_tes!O14=0,"",SER_hh_tes!O14/SER_hh_fec!O14)</f>
        <v>0.69353174344356106</v>
      </c>
      <c r="P14" s="112">
        <f>IF(SER_hh_tes!P14=0,"",SER_hh_tes!P14/SER_hh_fec!P14)</f>
        <v>0.69971926499236092</v>
      </c>
      <c r="Q14" s="112">
        <f>IF(SER_hh_tes!Q14=0,"",SER_hh_tes!Q14/SER_hh_fec!Q14)</f>
        <v>0.70189954416340283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1</v>
      </c>
      <c r="D15" s="114">
        <f>IF(SER_hh_tes!D15=0,"",SER_hh_tes!D15/SER_hh_fec!D15)</f>
        <v>0.99999999999999989</v>
      </c>
      <c r="E15" s="114">
        <f>IF(SER_hh_tes!E15=0,"",SER_hh_tes!E15/SER_hh_fec!E15)</f>
        <v>1.0000000000000004</v>
      </c>
      <c r="F15" s="114">
        <f>IF(SER_hh_tes!F15=0,"",SER_hh_tes!F15/SER_hh_fec!F15)</f>
        <v>1</v>
      </c>
      <c r="G15" s="114">
        <f>IF(SER_hh_tes!G15=0,"",SER_hh_tes!G15/SER_hh_fec!G15)</f>
        <v>1.0000000000000002</v>
      </c>
      <c r="H15" s="114">
        <f>IF(SER_hh_tes!H15=0,"",SER_hh_tes!H15/SER_hh_fec!H15)</f>
        <v>1.0000000000000004</v>
      </c>
      <c r="I15" s="114">
        <f>IF(SER_hh_tes!I15=0,"",SER_hh_tes!I15/SER_hh_fec!I15)</f>
        <v>1.0000000000000004</v>
      </c>
      <c r="J15" s="114">
        <f>IF(SER_hh_tes!J15=0,"",SER_hh_tes!J15/SER_hh_fec!J15)</f>
        <v>1.0000000000000002</v>
      </c>
      <c r="K15" s="114">
        <f>IF(SER_hh_tes!K15=0,"",SER_hh_tes!K15/SER_hh_fec!K15)</f>
        <v>1</v>
      </c>
      <c r="L15" s="114">
        <f>IF(SER_hh_tes!L15=0,"",SER_hh_tes!L15/SER_hh_fec!L15)</f>
        <v>1.0000000000000002</v>
      </c>
      <c r="M15" s="114">
        <f>IF(SER_hh_tes!M15=0,"",SER_hh_tes!M15/SER_hh_fec!M15)</f>
        <v>0.99999999999999978</v>
      </c>
      <c r="N15" s="114">
        <f>IF(SER_hh_tes!N15=0,"",SER_hh_tes!N15/SER_hh_fec!N15)</f>
        <v>0.99999999999999978</v>
      </c>
      <c r="O15" s="114">
        <f>IF(SER_hh_tes!O15=0,"",SER_hh_tes!O15/SER_hh_fec!O15)</f>
        <v>1</v>
      </c>
      <c r="P15" s="114">
        <f>IF(SER_hh_tes!P15=0,"",SER_hh_tes!P15/SER_hh_fec!P15)</f>
        <v>1.0000000000000004</v>
      </c>
      <c r="Q15" s="114">
        <f>IF(SER_hh_tes!Q15=0,"",SER_hh_tes!Q15/SER_hh_fec!Q15)</f>
        <v>1.0000000000000002</v>
      </c>
    </row>
    <row r="16" spans="1:17" ht="12.95" customHeight="1" x14ac:dyDescent="0.25">
      <c r="A16" s="90" t="s">
        <v>102</v>
      </c>
      <c r="B16" s="110">
        <f>IF(SER_hh_tes!B16=0,"",SER_hh_tes!B16/SER_hh_fec!B16)</f>
        <v>1.5178119542909148</v>
      </c>
      <c r="C16" s="110">
        <f>IF(SER_hh_tes!C16=0,"",SER_hh_tes!C16/SER_hh_fec!C16)</f>
        <v>1.5580513818018034</v>
      </c>
      <c r="D16" s="110">
        <f>IF(SER_hh_tes!D16=0,"",SER_hh_tes!D16/SER_hh_fec!D16)</f>
        <v>1.6095998517886789</v>
      </c>
      <c r="E16" s="110">
        <f>IF(SER_hh_tes!E16=0,"",SER_hh_tes!E16/SER_hh_fec!E16)</f>
        <v>1.6498598460023626</v>
      </c>
      <c r="F16" s="110">
        <f>IF(SER_hh_tes!F16=0,"",SER_hh_tes!F16/SER_hh_fec!F16)</f>
        <v>1.6906295614296747</v>
      </c>
      <c r="G16" s="110">
        <f>IF(SER_hh_tes!G16=0,"",SER_hh_tes!G16/SER_hh_fec!G16)</f>
        <v>1.7152164349202839</v>
      </c>
      <c r="H16" s="110">
        <f>IF(SER_hh_tes!H16=0,"",SER_hh_tes!H16/SER_hh_fec!H16)</f>
        <v>1.7436587168918503</v>
      </c>
      <c r="I16" s="110">
        <f>IF(SER_hh_tes!I16=0,"",SER_hh_tes!I16/SER_hh_fec!I16)</f>
        <v>1.7680157139441446</v>
      </c>
      <c r="J16" s="110">
        <f>IF(SER_hh_tes!J16=0,"",SER_hh_tes!J16/SER_hh_fec!J16)</f>
        <v>1.7916746590577446</v>
      </c>
      <c r="K16" s="110">
        <f>IF(SER_hh_tes!K16=0,"",SER_hh_tes!K16/SER_hh_fec!K16)</f>
        <v>1.8242620754467946</v>
      </c>
      <c r="L16" s="110">
        <f>IF(SER_hh_tes!L16=0,"",SER_hh_tes!L16/SER_hh_fec!L16)</f>
        <v>1.8551982207611739</v>
      </c>
      <c r="M16" s="110">
        <f>IF(SER_hh_tes!M16=0,"",SER_hh_tes!M16/SER_hh_fec!M16)</f>
        <v>1.9024050975224072</v>
      </c>
      <c r="N16" s="110">
        <f>IF(SER_hh_tes!N16=0,"",SER_hh_tes!N16/SER_hh_fec!N16)</f>
        <v>2.0012773243617623</v>
      </c>
      <c r="O16" s="110">
        <f>IF(SER_hh_tes!O16=0,"",SER_hh_tes!O16/SER_hh_fec!O16)</f>
        <v>2.1175380246310582</v>
      </c>
      <c r="P16" s="110">
        <f>IF(SER_hh_tes!P16=0,"",SER_hh_tes!P16/SER_hh_fec!P16)</f>
        <v>2.3145380057708898</v>
      </c>
      <c r="Q16" s="110">
        <f>IF(SER_hh_tes!Q16=0,"",SER_hh_tes!Q16/SER_hh_fec!Q16)</f>
        <v>2.4413847297516122</v>
      </c>
    </row>
    <row r="17" spans="1:17" ht="12.95" customHeight="1" x14ac:dyDescent="0.25">
      <c r="A17" s="88" t="s">
        <v>101</v>
      </c>
      <c r="B17" s="113" t="str">
        <f>IF(SER_hh_tes!B17=0,"",SER_hh_tes!B17/SER_hh_fec!B17)</f>
        <v/>
      </c>
      <c r="C17" s="113" t="str">
        <f>IF(SER_hh_tes!C17=0,"",SER_hh_tes!C17/SER_hh_fec!C17)</f>
        <v/>
      </c>
      <c r="D17" s="113" t="str">
        <f>IF(SER_hh_tes!D17=0,"",SER_hh_tes!D17/SER_hh_fec!D17)</f>
        <v/>
      </c>
      <c r="E17" s="113" t="str">
        <f>IF(SER_hh_tes!E17=0,"",SER_hh_tes!E17/SER_hh_fec!E17)</f>
        <v/>
      </c>
      <c r="F17" s="113" t="str">
        <f>IF(SER_hh_tes!F17=0,"",SER_hh_tes!F17/SER_hh_fec!F17)</f>
        <v/>
      </c>
      <c r="G17" s="113" t="str">
        <f>IF(SER_hh_tes!G17=0,"",SER_hh_tes!G17/SER_hh_fec!G17)</f>
        <v/>
      </c>
      <c r="H17" s="113" t="str">
        <f>IF(SER_hh_tes!H17=0,"",SER_hh_tes!H17/SER_hh_fec!H17)</f>
        <v/>
      </c>
      <c r="I17" s="113" t="str">
        <f>IF(SER_hh_tes!I17=0,"",SER_hh_tes!I17/SER_hh_fec!I17)</f>
        <v/>
      </c>
      <c r="J17" s="113" t="str">
        <f>IF(SER_hh_tes!J17=0,"",SER_hh_tes!J17/SER_hh_fec!J17)</f>
        <v/>
      </c>
      <c r="K17" s="113" t="str">
        <f>IF(SER_hh_tes!K17=0,"",SER_hh_tes!K17/SER_hh_fec!K17)</f>
        <v/>
      </c>
      <c r="L17" s="113" t="str">
        <f>IF(SER_hh_tes!L17=0,"",SER_hh_tes!L17/SER_hh_fec!L17)</f>
        <v/>
      </c>
      <c r="M17" s="113" t="str">
        <f>IF(SER_hh_tes!M17=0,"",SER_hh_tes!M17/SER_hh_fec!M17)</f>
        <v/>
      </c>
      <c r="N17" s="113" t="str">
        <f>IF(SER_hh_tes!N17=0,"",SER_hh_tes!N17/SER_hh_fec!N17)</f>
        <v/>
      </c>
      <c r="O17" s="113" t="str">
        <f>IF(SER_hh_tes!O17=0,"",SER_hh_tes!O17/SER_hh_fec!O17)</f>
        <v/>
      </c>
      <c r="P17" s="113" t="str">
        <f>IF(SER_hh_tes!P17=0,"",SER_hh_tes!P17/SER_hh_fec!P17)</f>
        <v/>
      </c>
      <c r="Q17" s="113" t="str">
        <f>IF(SER_hh_tes!Q17=0,"",SER_hh_tes!Q17/SER_hh_fec!Q17)</f>
        <v/>
      </c>
    </row>
    <row r="18" spans="1:17" ht="12" customHeight="1" x14ac:dyDescent="0.25">
      <c r="A18" s="88" t="s">
        <v>100</v>
      </c>
      <c r="B18" s="113">
        <f>IF(SER_hh_tes!B18=0,"",SER_hh_tes!B18/SER_hh_fec!B18)</f>
        <v>1.5178119542909148</v>
      </c>
      <c r="C18" s="113">
        <f>IF(SER_hh_tes!C18=0,"",SER_hh_tes!C18/SER_hh_fec!C18)</f>
        <v>1.5580513818018034</v>
      </c>
      <c r="D18" s="113">
        <f>IF(SER_hh_tes!D18=0,"",SER_hh_tes!D18/SER_hh_fec!D18)</f>
        <v>1.6095998517886789</v>
      </c>
      <c r="E18" s="113">
        <f>IF(SER_hh_tes!E18=0,"",SER_hh_tes!E18/SER_hh_fec!E18)</f>
        <v>1.6498598460023626</v>
      </c>
      <c r="F18" s="113">
        <f>IF(SER_hh_tes!F18=0,"",SER_hh_tes!F18/SER_hh_fec!F18)</f>
        <v>1.6906295614296747</v>
      </c>
      <c r="G18" s="113">
        <f>IF(SER_hh_tes!G18=0,"",SER_hh_tes!G18/SER_hh_fec!G18)</f>
        <v>1.7152164349202839</v>
      </c>
      <c r="H18" s="113">
        <f>IF(SER_hh_tes!H18=0,"",SER_hh_tes!H18/SER_hh_fec!H18)</f>
        <v>1.7436587168918503</v>
      </c>
      <c r="I18" s="113">
        <f>IF(SER_hh_tes!I18=0,"",SER_hh_tes!I18/SER_hh_fec!I18)</f>
        <v>1.7680157139441446</v>
      </c>
      <c r="J18" s="113">
        <f>IF(SER_hh_tes!J18=0,"",SER_hh_tes!J18/SER_hh_fec!J18)</f>
        <v>1.7916746590577446</v>
      </c>
      <c r="K18" s="113">
        <f>IF(SER_hh_tes!K18=0,"",SER_hh_tes!K18/SER_hh_fec!K18)</f>
        <v>1.8242620754467946</v>
      </c>
      <c r="L18" s="113">
        <f>IF(SER_hh_tes!L18=0,"",SER_hh_tes!L18/SER_hh_fec!L18)</f>
        <v>1.8551982207611739</v>
      </c>
      <c r="M18" s="113">
        <f>IF(SER_hh_tes!M18=0,"",SER_hh_tes!M18/SER_hh_fec!M18)</f>
        <v>1.9024050975224072</v>
      </c>
      <c r="N18" s="113">
        <f>IF(SER_hh_tes!N18=0,"",SER_hh_tes!N18/SER_hh_fec!N18)</f>
        <v>2.0012773243617623</v>
      </c>
      <c r="O18" s="113">
        <f>IF(SER_hh_tes!O18=0,"",SER_hh_tes!O18/SER_hh_fec!O18)</f>
        <v>2.1175380246310582</v>
      </c>
      <c r="P18" s="113">
        <f>IF(SER_hh_tes!P18=0,"",SER_hh_tes!P18/SER_hh_fec!P18)</f>
        <v>2.3145380057708898</v>
      </c>
      <c r="Q18" s="113">
        <f>IF(SER_hh_tes!Q18=0,"",SER_hh_tes!Q18/SER_hh_fec!Q18)</f>
        <v>2.4413847297516122</v>
      </c>
    </row>
    <row r="19" spans="1:17" ht="12.95" customHeight="1" x14ac:dyDescent="0.25">
      <c r="A19" s="90" t="s">
        <v>47</v>
      </c>
      <c r="B19" s="110">
        <f>IF(SER_hh_tes!B19=0,"",SER_hh_tes!B19/SER_hh_fec!B19)</f>
        <v>0.56546433014427455</v>
      </c>
      <c r="C19" s="110">
        <f>IF(SER_hh_tes!C19=0,"",SER_hh_tes!C19/SER_hh_fec!C19)</f>
        <v>0.568904396706709</v>
      </c>
      <c r="D19" s="110">
        <f>IF(SER_hh_tes!D19=0,"",SER_hh_tes!D19/SER_hh_fec!D19)</f>
        <v>0.57239268175646163</v>
      </c>
      <c r="E19" s="110">
        <f>IF(SER_hh_tes!E19=0,"",SER_hh_tes!E19/SER_hh_fec!E19)</f>
        <v>0.57581476728227099</v>
      </c>
      <c r="F19" s="110">
        <f>IF(SER_hh_tes!F19=0,"",SER_hh_tes!F19/SER_hh_fec!F19)</f>
        <v>0.58006476868053369</v>
      </c>
      <c r="G19" s="110">
        <f>IF(SER_hh_tes!G19=0,"",SER_hh_tes!G19/SER_hh_fec!G19)</f>
        <v>0.74220612537993347</v>
      </c>
      <c r="H19" s="110">
        <f>IF(SER_hh_tes!H19=0,"",SER_hh_tes!H19/SER_hh_fec!H19)</f>
        <v>0.73706365420974906</v>
      </c>
      <c r="I19" s="110">
        <f>IF(SER_hh_tes!I19=0,"",SER_hh_tes!I19/SER_hh_fec!I19)</f>
        <v>0.76901940910610789</v>
      </c>
      <c r="J19" s="110">
        <f>IF(SER_hh_tes!J19=0,"",SER_hh_tes!J19/SER_hh_fec!J19)</f>
        <v>0.77707751474126063</v>
      </c>
      <c r="K19" s="110">
        <f>IF(SER_hh_tes!K19=0,"",SER_hh_tes!K19/SER_hh_fec!K19)</f>
        <v>0.77652374555427628</v>
      </c>
      <c r="L19" s="110">
        <f>IF(SER_hh_tes!L19=0,"",SER_hh_tes!L19/SER_hh_fec!L19)</f>
        <v>0.7786760598002882</v>
      </c>
      <c r="M19" s="110">
        <f>IF(SER_hh_tes!M19=0,"",SER_hh_tes!M19/SER_hh_fec!M19)</f>
        <v>0.78187684848155459</v>
      </c>
      <c r="N19" s="110">
        <f>IF(SER_hh_tes!N19=0,"",SER_hh_tes!N19/SER_hh_fec!N19)</f>
        <v>0.78450263016964128</v>
      </c>
      <c r="O19" s="110">
        <f>IF(SER_hh_tes!O19=0,"",SER_hh_tes!O19/SER_hh_fec!O19)</f>
        <v>0.78845669394251849</v>
      </c>
      <c r="P19" s="110">
        <f>IF(SER_hh_tes!P19=0,"",SER_hh_tes!P19/SER_hh_fec!P19)</f>
        <v>0.79395384825810611</v>
      </c>
      <c r="Q19" s="110">
        <f>IF(SER_hh_tes!Q19=0,"",SER_hh_tes!Q19/SER_hh_fec!Q19)</f>
        <v>0.79683669638498689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0.60395902656486478</v>
      </c>
      <c r="C21" s="109">
        <f>IF(SER_hh_tes!C21=0,"",SER_hh_tes!C21/SER_hh_fec!C21)</f>
        <v>0.60467730736316905</v>
      </c>
      <c r="D21" s="109">
        <f>IF(SER_hh_tes!D21=0,"",SER_hh_tes!D21/SER_hh_fec!D21)</f>
        <v>0.60580359934704631</v>
      </c>
      <c r="E21" s="109">
        <f>IF(SER_hh_tes!E21=0,"",SER_hh_tes!E21/SER_hh_fec!E21)</f>
        <v>0.60699645606421948</v>
      </c>
      <c r="F21" s="109">
        <f>IF(SER_hh_tes!F21=0,"",SER_hh_tes!F21/SER_hh_fec!F21)</f>
        <v>0.60828237069884217</v>
      </c>
      <c r="G21" s="109">
        <f>IF(SER_hh_tes!G21=0,"",SER_hh_tes!G21/SER_hh_fec!G21)</f>
        <v>0.61057365645161321</v>
      </c>
      <c r="H21" s="109">
        <f>IF(SER_hh_tes!H21=0,"",SER_hh_tes!H21/SER_hh_fec!H21)</f>
        <v>0.61250840095061643</v>
      </c>
      <c r="I21" s="109">
        <f>IF(SER_hh_tes!I21=0,"",SER_hh_tes!I21/SER_hh_fec!I21)</f>
        <v>0.61333212596903453</v>
      </c>
      <c r="J21" s="109">
        <f>IF(SER_hh_tes!J21=0,"",SER_hh_tes!J21/SER_hh_fec!J21)</f>
        <v>0.61514327727374829</v>
      </c>
      <c r="K21" s="109">
        <f>IF(SER_hh_tes!K21=0,"",SER_hh_tes!K21/SER_hh_fec!K21)</f>
        <v>0.61728783188867642</v>
      </c>
      <c r="L21" s="109">
        <f>IF(SER_hh_tes!L21=0,"",SER_hh_tes!L21/SER_hh_fec!L21)</f>
        <v>0.6187866997295437</v>
      </c>
      <c r="M21" s="109">
        <f>IF(SER_hh_tes!M21=0,"",SER_hh_tes!M21/SER_hh_fec!M21)</f>
        <v>0.62031914628827522</v>
      </c>
      <c r="N21" s="109">
        <f>IF(SER_hh_tes!N21=0,"",SER_hh_tes!N21/SER_hh_fec!N21)</f>
        <v>0.62153761811304498</v>
      </c>
      <c r="O21" s="109">
        <f>IF(SER_hh_tes!O21=0,"",SER_hh_tes!O21/SER_hh_fec!O21)</f>
        <v>0.62402211441743638</v>
      </c>
      <c r="P21" s="109">
        <f>IF(SER_hh_tes!P21=0,"",SER_hh_tes!P21/SER_hh_fec!P21)</f>
        <v>0.6257643742236535</v>
      </c>
      <c r="Q21" s="109">
        <f>IF(SER_hh_tes!Q21=0,"",SER_hh_tes!Q21/SER_hh_fec!Q21)</f>
        <v>0.6270222769978826</v>
      </c>
    </row>
    <row r="22" spans="1:17" ht="12" customHeight="1" x14ac:dyDescent="0.25">
      <c r="A22" s="88" t="s">
        <v>99</v>
      </c>
      <c r="B22" s="109">
        <f>IF(SER_hh_tes!B22=0,"",SER_hh_tes!B22/SER_hh_fec!B22)</f>
        <v>0.42951065021479057</v>
      </c>
      <c r="C22" s="109">
        <f>IF(SER_hh_tes!C22=0,"",SER_hh_tes!C22/SER_hh_fec!C22)</f>
        <v>0.43553322420434182</v>
      </c>
      <c r="D22" s="109">
        <f>IF(SER_hh_tes!D22=0,"",SER_hh_tes!D22/SER_hh_fec!D22)</f>
        <v>0.4412349005488691</v>
      </c>
      <c r="E22" s="109">
        <f>IF(SER_hh_tes!E22=0,"",SER_hh_tes!E22/SER_hh_fec!E22)</f>
        <v>0.44867373691772178</v>
      </c>
      <c r="F22" s="109">
        <f>IF(SER_hh_tes!F22=0,"",SER_hh_tes!F22/SER_hh_fec!F22)</f>
        <v>0.45298281700650489</v>
      </c>
      <c r="G22" s="109">
        <f>IF(SER_hh_tes!G22=0,"",SER_hh_tes!G22/SER_hh_fec!G22)</f>
        <v>0.4782863824987646</v>
      </c>
      <c r="H22" s="109">
        <f>IF(SER_hh_tes!H22=0,"",SER_hh_tes!H22/SER_hh_fec!H22)</f>
        <v>0.48563812854319566</v>
      </c>
      <c r="I22" s="109">
        <f>IF(SER_hh_tes!I22=0,"",SER_hh_tes!I22/SER_hh_fec!I22)</f>
        <v>0.49178661830282211</v>
      </c>
      <c r="J22" s="109">
        <f>IF(SER_hh_tes!J22=0,"",SER_hh_tes!J22/SER_hh_fec!J22)</f>
        <v>0.49886743812421941</v>
      </c>
      <c r="K22" s="109">
        <f>IF(SER_hh_tes!K22=0,"",SER_hh_tes!K22/SER_hh_fec!K22)</f>
        <v>0.50221255479268734</v>
      </c>
      <c r="L22" s="109">
        <f>IF(SER_hh_tes!L22=0,"",SER_hh_tes!L22/SER_hh_fec!L22)</f>
        <v>0.5042028934723527</v>
      </c>
      <c r="M22" s="109">
        <f>IF(SER_hh_tes!M22=0,"",SER_hh_tes!M22/SER_hh_fec!M22)</f>
        <v>0.50595574435272783</v>
      </c>
      <c r="N22" s="109">
        <f>IF(SER_hh_tes!N22=0,"",SER_hh_tes!N22/SER_hh_fec!N22)</f>
        <v>0.50782536489072627</v>
      </c>
      <c r="O22" s="109">
        <f>IF(SER_hh_tes!O22=0,"",SER_hh_tes!O22/SER_hh_fec!O22)</f>
        <v>0.50922018480540077</v>
      </c>
      <c r="P22" s="109">
        <f>IF(SER_hh_tes!P22=0,"",SER_hh_tes!P22/SER_hh_fec!P22)</f>
        <v>0.51042274653027486</v>
      </c>
      <c r="Q22" s="109">
        <f>IF(SER_hh_tes!Q22=0,"",SER_hh_tes!Q22/SER_hh_fec!Q22)</f>
        <v>0.51116381861197779</v>
      </c>
    </row>
    <row r="23" spans="1:17" ht="12" customHeight="1" x14ac:dyDescent="0.25">
      <c r="A23" s="88" t="s">
        <v>98</v>
      </c>
      <c r="B23" s="109" t="str">
        <f>IF(SER_hh_tes!B23=0,"",SER_hh_tes!B23/SER_hh_fec!B23)</f>
        <v/>
      </c>
      <c r="C23" s="109" t="str">
        <f>IF(SER_hh_tes!C23=0,"",SER_hh_tes!C23/SER_hh_fec!C23)</f>
        <v/>
      </c>
      <c r="D23" s="109" t="str">
        <f>IF(SER_hh_tes!D23=0,"",SER_hh_tes!D23/SER_hh_fec!D23)</f>
        <v/>
      </c>
      <c r="E23" s="109" t="str">
        <f>IF(SER_hh_tes!E23=0,"",SER_hh_tes!E23/SER_hh_fec!E23)</f>
        <v/>
      </c>
      <c r="F23" s="109" t="str">
        <f>IF(SER_hh_tes!F23=0,"",SER_hh_tes!F23/SER_hh_fec!F23)</f>
        <v/>
      </c>
      <c r="G23" s="109" t="str">
        <f>IF(SER_hh_tes!G23=0,"",SER_hh_tes!G23/SER_hh_fec!G23)</f>
        <v/>
      </c>
      <c r="H23" s="109" t="str">
        <f>IF(SER_hh_tes!H23=0,"",SER_hh_tes!H23/SER_hh_fec!H23)</f>
        <v/>
      </c>
      <c r="I23" s="109" t="str">
        <f>IF(SER_hh_tes!I23=0,"",SER_hh_tes!I23/SER_hh_fec!I23)</f>
        <v/>
      </c>
      <c r="J23" s="109" t="str">
        <f>IF(SER_hh_tes!J23=0,"",SER_hh_tes!J23/SER_hh_fec!J23)</f>
        <v/>
      </c>
      <c r="K23" s="109" t="str">
        <f>IF(SER_hh_tes!K23=0,"",SER_hh_tes!K23/SER_hh_fec!K23)</f>
        <v/>
      </c>
      <c r="L23" s="109" t="str">
        <f>IF(SER_hh_tes!L23=0,"",SER_hh_tes!L23/SER_hh_fec!L23)</f>
        <v/>
      </c>
      <c r="M23" s="109" t="str">
        <f>IF(SER_hh_tes!M23=0,"",SER_hh_tes!M23/SER_hh_fec!M23)</f>
        <v/>
      </c>
      <c r="N23" s="109" t="str">
        <f>IF(SER_hh_tes!N23=0,"",SER_hh_tes!N23/SER_hh_fec!N23)</f>
        <v/>
      </c>
      <c r="O23" s="109" t="str">
        <f>IF(SER_hh_tes!O23=0,"",SER_hh_tes!O23/SER_hh_fec!O23)</f>
        <v/>
      </c>
      <c r="P23" s="109" t="str">
        <f>IF(SER_hh_tes!P23=0,"",SER_hh_tes!P23/SER_hh_fec!P23)</f>
        <v/>
      </c>
      <c r="Q23" s="109" t="str">
        <f>IF(SER_hh_tes!Q23=0,"",SER_hh_tes!Q23/SER_hh_fec!Q23)</f>
        <v/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 t="str">
        <f>IF(SER_hh_tes!B25=0,"",SER_hh_tes!B25/SER_hh_fec!B25)</f>
        <v/>
      </c>
      <c r="C25" s="109" t="str">
        <f>IF(SER_hh_tes!C25=0,"",SER_hh_tes!C25/SER_hh_fec!C25)</f>
        <v/>
      </c>
      <c r="D25" s="109" t="str">
        <f>IF(SER_hh_tes!D25=0,"",SER_hh_tes!D25/SER_hh_fec!D25)</f>
        <v/>
      </c>
      <c r="E25" s="109" t="str">
        <f>IF(SER_hh_tes!E25=0,"",SER_hh_tes!E25/SER_hh_fec!E25)</f>
        <v/>
      </c>
      <c r="F25" s="109" t="str">
        <f>IF(SER_hh_tes!F25=0,"",SER_hh_tes!F25/SER_hh_fec!F25)</f>
        <v/>
      </c>
      <c r="G25" s="109" t="str">
        <f>IF(SER_hh_tes!G25=0,"",SER_hh_tes!G25/SER_hh_fec!G25)</f>
        <v/>
      </c>
      <c r="H25" s="109" t="str">
        <f>IF(SER_hh_tes!H25=0,"",SER_hh_tes!H25/SER_hh_fec!H25)</f>
        <v/>
      </c>
      <c r="I25" s="109" t="str">
        <f>IF(SER_hh_tes!I25=0,"",SER_hh_tes!I25/SER_hh_fec!I25)</f>
        <v/>
      </c>
      <c r="J25" s="109" t="str">
        <f>IF(SER_hh_tes!J25=0,"",SER_hh_tes!J25/SER_hh_fec!J25)</f>
        <v/>
      </c>
      <c r="K25" s="109" t="str">
        <f>IF(SER_hh_tes!K25=0,"",SER_hh_tes!K25/SER_hh_fec!K25)</f>
        <v/>
      </c>
      <c r="L25" s="109" t="str">
        <f>IF(SER_hh_tes!L25=0,"",SER_hh_tes!L25/SER_hh_fec!L25)</f>
        <v/>
      </c>
      <c r="M25" s="109" t="str">
        <f>IF(SER_hh_tes!M25=0,"",SER_hh_tes!M25/SER_hh_fec!M25)</f>
        <v/>
      </c>
      <c r="N25" s="109" t="str">
        <f>IF(SER_hh_tes!N25=0,"",SER_hh_tes!N25/SER_hh_fec!N25)</f>
        <v/>
      </c>
      <c r="O25" s="109" t="str">
        <f>IF(SER_hh_tes!O25=0,"",SER_hh_tes!O25/SER_hh_fec!O25)</f>
        <v/>
      </c>
      <c r="P25" s="109" t="str">
        <f>IF(SER_hh_tes!P25=0,"",SER_hh_tes!P25/SER_hh_fec!P25)</f>
        <v/>
      </c>
      <c r="Q25" s="109" t="str">
        <f>IF(SER_hh_tes!Q25=0,"",SER_hh_tes!Q25/SER_hh_fec!Q25)</f>
        <v/>
      </c>
    </row>
    <row r="26" spans="1:17" ht="12" customHeight="1" x14ac:dyDescent="0.25">
      <c r="A26" s="88" t="s">
        <v>30</v>
      </c>
      <c r="B26" s="112">
        <f>IF(SER_hh_tes!B26=0,"",SER_hh_tes!B26/SER_hh_fec!B26)</f>
        <v>0.5500331091396593</v>
      </c>
      <c r="C26" s="112">
        <f>IF(SER_hh_tes!C26=0,"",SER_hh_tes!C26/SER_hh_fec!C26)</f>
        <v>0.55652105100674154</v>
      </c>
      <c r="D26" s="112">
        <f>IF(SER_hh_tes!D26=0,"",SER_hh_tes!D26/SER_hh_fec!D26)</f>
        <v>0.56124461294480787</v>
      </c>
      <c r="E26" s="112">
        <f>IF(SER_hh_tes!E26=0,"",SER_hh_tes!E26/SER_hh_fec!E26)</f>
        <v>0.56651137208872437</v>
      </c>
      <c r="F26" s="112">
        <f>IF(SER_hh_tes!F26=0,"",SER_hh_tes!F26/SER_hh_fec!F26)</f>
        <v>0.57296879286436586</v>
      </c>
      <c r="G26" s="112">
        <f>IF(SER_hh_tes!G26=0,"",SER_hh_tes!G26/SER_hh_fec!G26)</f>
        <v>0.62936420766767431</v>
      </c>
      <c r="H26" s="112">
        <f>IF(SER_hh_tes!H26=0,"",SER_hh_tes!H26/SER_hh_fec!H26)</f>
        <v>0.63431533125344208</v>
      </c>
      <c r="I26" s="112">
        <f>IF(SER_hh_tes!I26=0,"",SER_hh_tes!I26/SER_hh_fec!I26)</f>
        <v>0.63787775501899158</v>
      </c>
      <c r="J26" s="112">
        <f>IF(SER_hh_tes!J26=0,"",SER_hh_tes!J26/SER_hh_fec!J26)</f>
        <v>0.64205197039578776</v>
      </c>
      <c r="K26" s="112">
        <f>IF(SER_hh_tes!K26=0,"",SER_hh_tes!K26/SER_hh_fec!K26)</f>
        <v>0.65123355333816302</v>
      </c>
      <c r="L26" s="112">
        <f>IF(SER_hh_tes!L26=0,"",SER_hh_tes!L26/SER_hh_fec!L26)</f>
        <v>0.65682379480784248</v>
      </c>
      <c r="M26" s="112">
        <f>IF(SER_hh_tes!M26=0,"",SER_hh_tes!M26/SER_hh_fec!M26)</f>
        <v>0.6595722798845548</v>
      </c>
      <c r="N26" s="112">
        <f>IF(SER_hh_tes!N26=0,"",SER_hh_tes!N26/SER_hh_fec!N26)</f>
        <v>0.66780130563198903</v>
      </c>
      <c r="O26" s="112">
        <f>IF(SER_hh_tes!O26=0,"",SER_hh_tes!O26/SER_hh_fec!O26)</f>
        <v>0.66296431030363512</v>
      </c>
      <c r="P26" s="112">
        <f>IF(SER_hh_tes!P26=0,"",SER_hh_tes!P26/SER_hh_fec!P26)</f>
        <v>0.66320421226359982</v>
      </c>
      <c r="Q26" s="112">
        <f>IF(SER_hh_tes!Q26=0,"",SER_hh_tes!Q26/SER_hh_fec!Q26)</f>
        <v>0.66290494123313959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>
        <f>IF(SER_hh_tes!G27=0,"",SER_hh_tes!G27/SER_hh_fec!G27)</f>
        <v>1</v>
      </c>
      <c r="H27" s="111">
        <f>IF(SER_hh_tes!H27=0,"",SER_hh_tes!H27/SER_hh_fec!H27)</f>
        <v>1</v>
      </c>
      <c r="I27" s="111">
        <f>IF(SER_hh_tes!I27=0,"",SER_hh_tes!I27/SER_hh_fec!I27)</f>
        <v>0.99999999999999989</v>
      </c>
      <c r="J27" s="111">
        <f>IF(SER_hh_tes!J27=0,"",SER_hh_tes!J27/SER_hh_fec!J27)</f>
        <v>0.99999999999999956</v>
      </c>
      <c r="K27" s="111">
        <f>IF(SER_hh_tes!K27=0,"",SER_hh_tes!K27/SER_hh_fec!K27)</f>
        <v>1</v>
      </c>
      <c r="L27" s="111">
        <f>IF(SER_hh_tes!L27=0,"",SER_hh_tes!L27/SER_hh_fec!L27)</f>
        <v>1.0000000000000004</v>
      </c>
      <c r="M27" s="111">
        <f>IF(SER_hh_tes!M27=0,"",SER_hh_tes!M27/SER_hh_fec!M27)</f>
        <v>1.0000000000000004</v>
      </c>
      <c r="N27" s="111">
        <f>IF(SER_hh_tes!N27=0,"",SER_hh_tes!N27/SER_hh_fec!N27)</f>
        <v>1.0000000000000002</v>
      </c>
      <c r="O27" s="111">
        <f>IF(SER_hh_tes!O27=0,"",SER_hh_tes!O27/SER_hh_fec!O27)</f>
        <v>1</v>
      </c>
      <c r="P27" s="111">
        <f>IF(SER_hh_tes!P27=0,"",SER_hh_tes!P27/SER_hh_fec!P27)</f>
        <v>1.0000000000000002</v>
      </c>
      <c r="Q27" s="111">
        <f>IF(SER_hh_tes!Q27=0,"",SER_hh_tes!Q27/SER_hh_fec!Q27)</f>
        <v>0.99999999999999944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0.56908749913589352</v>
      </c>
      <c r="C29" s="110">
        <f>IF(SER_hh_tes!C29=0,"",SER_hh_tes!C29/SER_hh_fec!C29)</f>
        <v>0.57211303316918427</v>
      </c>
      <c r="D29" s="110">
        <f>IF(SER_hh_tes!D29=0,"",SER_hh_tes!D29/SER_hh_fec!D29)</f>
        <v>0.57505652490647052</v>
      </c>
      <c r="E29" s="110">
        <f>IF(SER_hh_tes!E29=0,"",SER_hh_tes!E29/SER_hh_fec!E29)</f>
        <v>0.57162462730827879</v>
      </c>
      <c r="F29" s="110">
        <f>IF(SER_hh_tes!F29=0,"",SER_hh_tes!F29/SER_hh_fec!F29)</f>
        <v>0.58152191333967351</v>
      </c>
      <c r="G29" s="110">
        <f>IF(SER_hh_tes!G29=0,"",SER_hh_tes!G29/SER_hh_fec!G29)</f>
        <v>0.59484804679119718</v>
      </c>
      <c r="H29" s="110">
        <f>IF(SER_hh_tes!H29=0,"",SER_hh_tes!H29/SER_hh_fec!H29)</f>
        <v>0.57288776040509759</v>
      </c>
      <c r="I29" s="110">
        <f>IF(SER_hh_tes!I29=0,"",SER_hh_tes!I29/SER_hh_fec!I29)</f>
        <v>0.5645085640249925</v>
      </c>
      <c r="J29" s="110">
        <f>IF(SER_hh_tes!J29=0,"",SER_hh_tes!J29/SER_hh_fec!J29)</f>
        <v>0.56416859411387499</v>
      </c>
      <c r="K29" s="110">
        <f>IF(SER_hh_tes!K29=0,"",SER_hh_tes!K29/SER_hh_fec!K29)</f>
        <v>0.58379172158356019</v>
      </c>
      <c r="L29" s="110">
        <f>IF(SER_hh_tes!L29=0,"",SER_hh_tes!L29/SER_hh_fec!L29)</f>
        <v>0.59146022950908639</v>
      </c>
      <c r="M29" s="110">
        <f>IF(SER_hh_tes!M29=0,"",SER_hh_tes!M29/SER_hh_fec!M29)</f>
        <v>0.58795094051309726</v>
      </c>
      <c r="N29" s="110">
        <f>IF(SER_hh_tes!N29=0,"",SER_hh_tes!N29/SER_hh_fec!N29)</f>
        <v>0.5906199573580343</v>
      </c>
      <c r="O29" s="110">
        <f>IF(SER_hh_tes!O29=0,"",SER_hh_tes!O29/SER_hh_fec!O29)</f>
        <v>0.60201278450633255</v>
      </c>
      <c r="P29" s="110">
        <f>IF(SER_hh_tes!P29=0,"",SER_hh_tes!P29/SER_hh_fec!P29)</f>
        <v>0.60673775590790646</v>
      </c>
      <c r="Q29" s="110">
        <f>IF(SER_hh_tes!Q29=0,"",SER_hh_tes!Q29/SER_hh_fec!Q29)</f>
        <v>0.59360118768408221</v>
      </c>
    </row>
    <row r="30" spans="1:17" ht="12" customHeight="1" x14ac:dyDescent="0.25">
      <c r="A30" s="88" t="s">
        <v>66</v>
      </c>
      <c r="B30" s="109">
        <f>IF(SER_hh_tes!B30=0,"",SER_hh_tes!B30/SER_hh_fec!B30)</f>
        <v>0.46910914176424295</v>
      </c>
      <c r="C30" s="109">
        <f>IF(SER_hh_tes!C30=0,"",SER_hh_tes!C30/SER_hh_fec!C30)</f>
        <v>0.47009662580807327</v>
      </c>
      <c r="D30" s="109">
        <f>IF(SER_hh_tes!D30=0,"",SER_hh_tes!D30/SER_hh_fec!D30)</f>
        <v>0.47120121421289313</v>
      </c>
      <c r="E30" s="109">
        <f>IF(SER_hh_tes!E30=0,"",SER_hh_tes!E30/SER_hh_fec!E30)</f>
        <v>0.47286376274157044</v>
      </c>
      <c r="F30" s="109">
        <f>IF(SER_hh_tes!F30=0,"",SER_hh_tes!F30/SER_hh_fec!F30)</f>
        <v>0.4732672132923309</v>
      </c>
      <c r="G30" s="109">
        <f>IF(SER_hh_tes!G30=0,"",SER_hh_tes!G30/SER_hh_fec!G30)</f>
        <v>0.4740501203891892</v>
      </c>
      <c r="H30" s="109">
        <f>IF(SER_hh_tes!H30=0,"",SER_hh_tes!H30/SER_hh_fec!H30)</f>
        <v>0.47558741940606231</v>
      </c>
      <c r="I30" s="109">
        <f>IF(SER_hh_tes!I30=0,"",SER_hh_tes!I30/SER_hh_fec!I30)</f>
        <v>0.47791187068418101</v>
      </c>
      <c r="J30" s="109">
        <f>IF(SER_hh_tes!J30=0,"",SER_hh_tes!J30/SER_hh_fec!J30)</f>
        <v>0.48046652557841674</v>
      </c>
      <c r="K30" s="109">
        <f>IF(SER_hh_tes!K30=0,"",SER_hh_tes!K30/SER_hh_fec!K30)</f>
        <v>0.48339186695605929</v>
      </c>
      <c r="L30" s="109">
        <f>IF(SER_hh_tes!L30=0,"",SER_hh_tes!L30/SER_hh_fec!L30)</f>
        <v>0.48623748148666068</v>
      </c>
      <c r="M30" s="109">
        <f>IF(SER_hh_tes!M30=0,"",SER_hh_tes!M30/SER_hh_fec!M30)</f>
        <v>0.48926703363355267</v>
      </c>
      <c r="N30" s="109">
        <f>IF(SER_hh_tes!N30=0,"",SER_hh_tes!N30/SER_hh_fec!N30)</f>
        <v>0.49116646252347518</v>
      </c>
      <c r="O30" s="109">
        <f>IF(SER_hh_tes!O30=0,"",SER_hh_tes!O30/SER_hh_fec!O30)</f>
        <v>0.49301613165076041</v>
      </c>
      <c r="P30" s="109">
        <f>IF(SER_hh_tes!P30=0,"",SER_hh_tes!P30/SER_hh_fec!P30)</f>
        <v>0.49363681811181526</v>
      </c>
      <c r="Q30" s="109">
        <f>IF(SER_hh_tes!Q30=0,"",SER_hh_tes!Q30/SER_hh_fec!Q30)</f>
        <v>0.49454213630137689</v>
      </c>
    </row>
    <row r="31" spans="1:17" ht="12" customHeight="1" x14ac:dyDescent="0.25">
      <c r="A31" s="88" t="s">
        <v>98</v>
      </c>
      <c r="B31" s="109" t="str">
        <f>IF(SER_hh_tes!B31=0,"",SER_hh_tes!B31/SER_hh_fec!B31)</f>
        <v/>
      </c>
      <c r="C31" s="109" t="str">
        <f>IF(SER_hh_tes!C31=0,"",SER_hh_tes!C31/SER_hh_fec!C31)</f>
        <v/>
      </c>
      <c r="D31" s="109" t="str">
        <f>IF(SER_hh_tes!D31=0,"",SER_hh_tes!D31/SER_hh_fec!D31)</f>
        <v/>
      </c>
      <c r="E31" s="109" t="str">
        <f>IF(SER_hh_tes!E31=0,"",SER_hh_tes!E31/SER_hh_fec!E31)</f>
        <v/>
      </c>
      <c r="F31" s="109" t="str">
        <f>IF(SER_hh_tes!F31=0,"",SER_hh_tes!F31/SER_hh_fec!F31)</f>
        <v/>
      </c>
      <c r="G31" s="109" t="str">
        <f>IF(SER_hh_tes!G31=0,"",SER_hh_tes!G31/SER_hh_fec!G31)</f>
        <v/>
      </c>
      <c r="H31" s="109" t="str">
        <f>IF(SER_hh_tes!H31=0,"",SER_hh_tes!H31/SER_hh_fec!H31)</f>
        <v/>
      </c>
      <c r="I31" s="109" t="str">
        <f>IF(SER_hh_tes!I31=0,"",SER_hh_tes!I31/SER_hh_fec!I31)</f>
        <v/>
      </c>
      <c r="J31" s="109" t="str">
        <f>IF(SER_hh_tes!J31=0,"",SER_hh_tes!J31/SER_hh_fec!J31)</f>
        <v/>
      </c>
      <c r="K31" s="109" t="str">
        <f>IF(SER_hh_tes!K31=0,"",SER_hh_tes!K31/SER_hh_fec!K31)</f>
        <v/>
      </c>
      <c r="L31" s="109" t="str">
        <f>IF(SER_hh_tes!L31=0,"",SER_hh_tes!L31/SER_hh_fec!L31)</f>
        <v/>
      </c>
      <c r="M31" s="109" t="str">
        <f>IF(SER_hh_tes!M31=0,"",SER_hh_tes!M31/SER_hh_fec!M31)</f>
        <v/>
      </c>
      <c r="N31" s="109" t="str">
        <f>IF(SER_hh_tes!N31=0,"",SER_hh_tes!N31/SER_hh_fec!N31)</f>
        <v/>
      </c>
      <c r="O31" s="109" t="str">
        <f>IF(SER_hh_tes!O31=0,"",SER_hh_tes!O31/SER_hh_fec!O31)</f>
        <v/>
      </c>
      <c r="P31" s="109" t="str">
        <f>IF(SER_hh_tes!P31=0,"",SER_hh_tes!P31/SER_hh_fec!P31)</f>
        <v/>
      </c>
      <c r="Q31" s="109" t="str">
        <f>IF(SER_hh_tes!Q31=0,"",SER_hh_tes!Q31/SER_hh_fec!Q31)</f>
        <v/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>
        <f>IF(SER_hh_tes!H32=0,"",SER_hh_tes!H32/SER_hh_fec!H32)</f>
        <v>0.35304415996475247</v>
      </c>
      <c r="I32" s="109">
        <f>IF(SER_hh_tes!I32=0,"",SER_hh_tes!I32/SER_hh_fec!I32)</f>
        <v>0.35378340979996609</v>
      </c>
      <c r="J32" s="109">
        <f>IF(SER_hh_tes!J32=0,"",SER_hh_tes!J32/SER_hh_fec!J32)</f>
        <v>0.3538186800086644</v>
      </c>
      <c r="K32" s="109">
        <f>IF(SER_hh_tes!K32=0,"",SER_hh_tes!K32/SER_hh_fec!K32)</f>
        <v>0.35386353842383717</v>
      </c>
      <c r="L32" s="109">
        <f>IF(SER_hh_tes!L32=0,"",SER_hh_tes!L32/SER_hh_fec!L32)</f>
        <v>0.35388605040476223</v>
      </c>
      <c r="M32" s="109">
        <f>IF(SER_hh_tes!M32=0,"",SER_hh_tes!M32/SER_hh_fec!M32)</f>
        <v>0.35392079311142444</v>
      </c>
      <c r="N32" s="109">
        <f>IF(SER_hh_tes!N32=0,"",SER_hh_tes!N32/SER_hh_fec!N32)</f>
        <v>0.35393594054036404</v>
      </c>
      <c r="O32" s="109">
        <f>IF(SER_hh_tes!O32=0,"",SER_hh_tes!O32/SER_hh_fec!O32)</f>
        <v>0.35395433603855198</v>
      </c>
      <c r="P32" s="109">
        <f>IF(SER_hh_tes!P32=0,"",SER_hh_tes!P32/SER_hh_fec!P32)</f>
        <v>0.35396178652788252</v>
      </c>
      <c r="Q32" s="109">
        <f>IF(SER_hh_tes!Q32=0,"",SER_hh_tes!Q32/SER_hh_fec!Q32)</f>
        <v>0.35595135031795883</v>
      </c>
    </row>
    <row r="33" spans="1:17" ht="12" customHeight="1" x14ac:dyDescent="0.25">
      <c r="A33" s="49" t="s">
        <v>30</v>
      </c>
      <c r="B33" s="108">
        <f>IF(SER_hh_tes!B33=0,"",SER_hh_tes!B33/SER_hh_fec!B33)</f>
        <v>0.62472982642826369</v>
      </c>
      <c r="C33" s="108">
        <f>IF(SER_hh_tes!C33=0,"",SER_hh_tes!C33/SER_hh_fec!C33)</f>
        <v>0.62740089346995775</v>
      </c>
      <c r="D33" s="108">
        <f>IF(SER_hh_tes!D33=0,"",SER_hh_tes!D33/SER_hh_fec!D33)</f>
        <v>0.63018058572292812</v>
      </c>
      <c r="E33" s="108">
        <f>IF(SER_hh_tes!E33=0,"",SER_hh_tes!E33/SER_hh_fec!E33)</f>
        <v>0.63281458452718897</v>
      </c>
      <c r="F33" s="108">
        <f>IF(SER_hh_tes!F33=0,"",SER_hh_tes!F33/SER_hh_fec!F33)</f>
        <v>0.63802486804084491</v>
      </c>
      <c r="G33" s="108">
        <f>IF(SER_hh_tes!G33=0,"",SER_hh_tes!G33/SER_hh_fec!G33)</f>
        <v>0.64365603948239503</v>
      </c>
      <c r="H33" s="108">
        <f>IF(SER_hh_tes!H33=0,"",SER_hh_tes!H33/SER_hh_fec!H33)</f>
        <v>0.64685864140765348</v>
      </c>
      <c r="I33" s="108">
        <f>IF(SER_hh_tes!I33=0,"",SER_hh_tes!I33/SER_hh_fec!I33)</f>
        <v>0.65044943299578861</v>
      </c>
      <c r="J33" s="108">
        <f>IF(SER_hh_tes!J33=0,"",SER_hh_tes!J33/SER_hh_fec!J33)</f>
        <v>0.65554596837302437</v>
      </c>
      <c r="K33" s="108">
        <f>IF(SER_hh_tes!K33=0,"",SER_hh_tes!K33/SER_hh_fec!K33)</f>
        <v>0.66132487907370574</v>
      </c>
      <c r="L33" s="108">
        <f>IF(SER_hh_tes!L33=0,"",SER_hh_tes!L33/SER_hh_fec!L33)</f>
        <v>0.66682740227399517</v>
      </c>
      <c r="M33" s="108">
        <f>IF(SER_hh_tes!M33=0,"",SER_hh_tes!M33/SER_hh_fec!M33)</f>
        <v>0.67120248343697653</v>
      </c>
      <c r="N33" s="108">
        <f>IF(SER_hh_tes!N33=0,"",SER_hh_tes!N33/SER_hh_fec!N33)</f>
        <v>0.67608913544721772</v>
      </c>
      <c r="O33" s="108">
        <f>IF(SER_hh_tes!O33=0,"",SER_hh_tes!O33/SER_hh_fec!O33)</f>
        <v>0.68097229740964949</v>
      </c>
      <c r="P33" s="108">
        <f>IF(SER_hh_tes!P33=0,"",SER_hh_tes!P33/SER_hh_fec!P33)</f>
        <v>0.68420472812797606</v>
      </c>
      <c r="Q33" s="108">
        <f>IF(SER_hh_tes!Q33=0,"",SER_hh_tes!Q33/SER_hh_fec!Q33)</f>
        <v>0.68596554055282655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123.71481620196398</v>
      </c>
      <c r="C3" s="106">
        <f t="shared" ref="C3:Q3" si="1">SUM(C4,C16,C19,C29)</f>
        <v>124.58483993459345</v>
      </c>
      <c r="D3" s="106">
        <f t="shared" si="1"/>
        <v>121.9999540158954</v>
      </c>
      <c r="E3" s="106">
        <f t="shared" si="1"/>
        <v>127.30334204604094</v>
      </c>
      <c r="F3" s="106">
        <f t="shared" si="1"/>
        <v>117.70261167805656</v>
      </c>
      <c r="G3" s="106">
        <f t="shared" si="1"/>
        <v>112.42715538765711</v>
      </c>
      <c r="H3" s="106">
        <f t="shared" si="1"/>
        <v>118.24908566065201</v>
      </c>
      <c r="I3" s="106">
        <f t="shared" si="1"/>
        <v>121.62387853497596</v>
      </c>
      <c r="J3" s="106">
        <f t="shared" si="1"/>
        <v>153.17443609700405</v>
      </c>
      <c r="K3" s="106">
        <f t="shared" si="1"/>
        <v>121.30074830293204</v>
      </c>
      <c r="L3" s="106">
        <f t="shared" si="1"/>
        <v>134.20997772618728</v>
      </c>
      <c r="M3" s="106">
        <f t="shared" si="1"/>
        <v>130.74078401944834</v>
      </c>
      <c r="N3" s="106">
        <f t="shared" si="1"/>
        <v>120.89300430783189</v>
      </c>
      <c r="O3" s="106">
        <f t="shared" si="1"/>
        <v>117.90643917116532</v>
      </c>
      <c r="P3" s="106">
        <f t="shared" si="1"/>
        <v>115.15582711352147</v>
      </c>
      <c r="Q3" s="106">
        <f t="shared" si="1"/>
        <v>124.71138325119298</v>
      </c>
    </row>
    <row r="4" spans="1:17" ht="12.95" customHeight="1" x14ac:dyDescent="0.25">
      <c r="A4" s="90" t="s">
        <v>44</v>
      </c>
      <c r="B4" s="101">
        <f t="shared" ref="B4" si="2">SUM(B5:B15)</f>
        <v>77.730674631406174</v>
      </c>
      <c r="C4" s="101">
        <f t="shared" ref="C4:Q4" si="3">SUM(C5:C15)</f>
        <v>78.427318569372147</v>
      </c>
      <c r="D4" s="101">
        <f t="shared" si="3"/>
        <v>74.900377380404521</v>
      </c>
      <c r="E4" s="101">
        <f t="shared" si="3"/>
        <v>76.675370490809357</v>
      </c>
      <c r="F4" s="101">
        <f t="shared" si="3"/>
        <v>68.549377259031544</v>
      </c>
      <c r="G4" s="101">
        <f t="shared" si="3"/>
        <v>67.335248976736892</v>
      </c>
      <c r="H4" s="101">
        <f t="shared" si="3"/>
        <v>76.898132788875145</v>
      </c>
      <c r="I4" s="101">
        <f t="shared" si="3"/>
        <v>80.424781340271608</v>
      </c>
      <c r="J4" s="101">
        <f t="shared" si="3"/>
        <v>108.4803088050994</v>
      </c>
      <c r="K4" s="101">
        <f t="shared" si="3"/>
        <v>79.030558559277296</v>
      </c>
      <c r="L4" s="101">
        <f t="shared" si="3"/>
        <v>91.773237250430711</v>
      </c>
      <c r="M4" s="101">
        <f t="shared" si="3"/>
        <v>85.263845386549548</v>
      </c>
      <c r="N4" s="101">
        <f t="shared" si="3"/>
        <v>75.276224829947026</v>
      </c>
      <c r="O4" s="101">
        <f t="shared" si="3"/>
        <v>78.237025902458115</v>
      </c>
      <c r="P4" s="101">
        <f t="shared" si="3"/>
        <v>78.499231440659315</v>
      </c>
      <c r="Q4" s="101">
        <f t="shared" si="3"/>
        <v>84.940499423661336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77.730674631406174</v>
      </c>
      <c r="C7" s="100">
        <v>78.427318569372147</v>
      </c>
      <c r="D7" s="100">
        <v>74.900377380404521</v>
      </c>
      <c r="E7" s="100">
        <v>76.675370490809357</v>
      </c>
      <c r="F7" s="100">
        <v>68.549377259031544</v>
      </c>
      <c r="G7" s="100">
        <v>67.335248976736892</v>
      </c>
      <c r="H7" s="100">
        <v>76.898132788875145</v>
      </c>
      <c r="I7" s="100">
        <v>80.424781340271608</v>
      </c>
      <c r="J7" s="100">
        <v>108.4803088050994</v>
      </c>
      <c r="K7" s="100">
        <v>79.030558559277296</v>
      </c>
      <c r="L7" s="100">
        <v>91.773237250430711</v>
      </c>
      <c r="M7" s="100">
        <v>85.263845386549548</v>
      </c>
      <c r="N7" s="100">
        <v>75.276224829947026</v>
      </c>
      <c r="O7" s="100">
        <v>78.237025902458115</v>
      </c>
      <c r="P7" s="100">
        <v>78.499231440659315</v>
      </c>
      <c r="Q7" s="100">
        <v>84.940499423661336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0</v>
      </c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</v>
      </c>
      <c r="C16" s="101">
        <f t="shared" ref="C16:Q16" si="5">SUM(C17:C18)</f>
        <v>0</v>
      </c>
      <c r="D16" s="101">
        <f t="shared" si="5"/>
        <v>0</v>
      </c>
      <c r="E16" s="101">
        <f t="shared" si="5"/>
        <v>0</v>
      </c>
      <c r="F16" s="101">
        <f t="shared" si="5"/>
        <v>0</v>
      </c>
      <c r="G16" s="101">
        <f t="shared" si="5"/>
        <v>0</v>
      </c>
      <c r="H16" s="101">
        <f t="shared" si="5"/>
        <v>0</v>
      </c>
      <c r="I16" s="101">
        <f t="shared" si="5"/>
        <v>0</v>
      </c>
      <c r="J16" s="101">
        <f t="shared" si="5"/>
        <v>0</v>
      </c>
      <c r="K16" s="101">
        <f t="shared" si="5"/>
        <v>0</v>
      </c>
      <c r="L16" s="101">
        <f t="shared" si="5"/>
        <v>0</v>
      </c>
      <c r="M16" s="101">
        <f t="shared" si="5"/>
        <v>0</v>
      </c>
      <c r="N16" s="101">
        <f t="shared" si="5"/>
        <v>0</v>
      </c>
      <c r="O16" s="101">
        <f t="shared" si="5"/>
        <v>0</v>
      </c>
      <c r="P16" s="101">
        <f t="shared" si="5"/>
        <v>0</v>
      </c>
      <c r="Q16" s="101">
        <f t="shared" si="5"/>
        <v>0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23.495251248553789</v>
      </c>
      <c r="C19" s="101">
        <f t="shared" ref="C19:Q19" si="7">SUM(C20:C27)</f>
        <v>23.636524362752791</v>
      </c>
      <c r="D19" s="101">
        <f t="shared" si="7"/>
        <v>24.586509781292278</v>
      </c>
      <c r="E19" s="101">
        <f t="shared" si="7"/>
        <v>25.530198955231569</v>
      </c>
      <c r="F19" s="101">
        <f t="shared" si="7"/>
        <v>26.168958459025003</v>
      </c>
      <c r="G19" s="101">
        <f t="shared" si="7"/>
        <v>25.27787541092021</v>
      </c>
      <c r="H19" s="101">
        <f t="shared" si="7"/>
        <v>26.028102231776856</v>
      </c>
      <c r="I19" s="101">
        <f t="shared" si="7"/>
        <v>26.140433634704355</v>
      </c>
      <c r="J19" s="101">
        <f t="shared" si="7"/>
        <v>26.993592931904651</v>
      </c>
      <c r="K19" s="101">
        <f t="shared" si="7"/>
        <v>27.739900343654739</v>
      </c>
      <c r="L19" s="101">
        <f t="shared" si="7"/>
        <v>28.699012315756562</v>
      </c>
      <c r="M19" s="101">
        <f t="shared" si="7"/>
        <v>27.589123660563672</v>
      </c>
      <c r="N19" s="101">
        <f t="shared" si="7"/>
        <v>26.403545291688598</v>
      </c>
      <c r="O19" s="101">
        <f t="shared" si="7"/>
        <v>23.311929069344078</v>
      </c>
      <c r="P19" s="101">
        <f t="shared" si="7"/>
        <v>21.745964828158712</v>
      </c>
      <c r="Q19" s="101">
        <f t="shared" si="7"/>
        <v>21.319563513549703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20.39283244855379</v>
      </c>
      <c r="C21" s="100">
        <v>20.378984622752792</v>
      </c>
      <c r="D21" s="100">
        <v>21.173849101292276</v>
      </c>
      <c r="E21" s="100">
        <v>21.807296395231567</v>
      </c>
      <c r="F21" s="100">
        <v>22.352983335025005</v>
      </c>
      <c r="G21" s="100">
        <v>23.070969571230574</v>
      </c>
      <c r="H21" s="100">
        <v>23.56239654716401</v>
      </c>
      <c r="I21" s="100">
        <v>23.787774545112004</v>
      </c>
      <c r="J21" s="100">
        <v>24.126092519760014</v>
      </c>
      <c r="K21" s="100">
        <v>24.308064580463999</v>
      </c>
      <c r="L21" s="100">
        <v>25.080656034612826</v>
      </c>
      <c r="M21" s="100">
        <v>23.901069323433862</v>
      </c>
      <c r="N21" s="100">
        <v>22.580637843227404</v>
      </c>
      <c r="O21" s="100">
        <v>19.498070837967891</v>
      </c>
      <c r="P21" s="100">
        <v>17.917882796451305</v>
      </c>
      <c r="Q21" s="100">
        <v>17.383498358347779</v>
      </c>
    </row>
    <row r="22" spans="1:17" ht="12" customHeight="1" x14ac:dyDescent="0.25">
      <c r="A22" s="88" t="s">
        <v>99</v>
      </c>
      <c r="B22" s="100">
        <v>3.1024188000000001</v>
      </c>
      <c r="C22" s="100">
        <v>3.2575397399999995</v>
      </c>
      <c r="D22" s="100">
        <v>3.412660680000001</v>
      </c>
      <c r="E22" s="100">
        <v>3.7229025599999996</v>
      </c>
      <c r="F22" s="100">
        <v>3.8159751239999991</v>
      </c>
      <c r="G22" s="100">
        <v>2.2069058396896351</v>
      </c>
      <c r="H22" s="100">
        <v>2.4657056846128449</v>
      </c>
      <c r="I22" s="100">
        <v>2.3526590895923509</v>
      </c>
      <c r="J22" s="100">
        <v>2.8675004121446368</v>
      </c>
      <c r="K22" s="100">
        <v>3.431835763190739</v>
      </c>
      <c r="L22" s="100">
        <v>3.6183562811437362</v>
      </c>
      <c r="M22" s="100">
        <v>3.6880543371298078</v>
      </c>
      <c r="N22" s="100">
        <v>3.8229074484611947</v>
      </c>
      <c r="O22" s="100">
        <v>3.8138582313761886</v>
      </c>
      <c r="P22" s="100">
        <v>3.8280820317074049</v>
      </c>
      <c r="Q22" s="100">
        <v>3.9360651552019243</v>
      </c>
    </row>
    <row r="23" spans="1:17" ht="12" customHeight="1" x14ac:dyDescent="0.25">
      <c r="A23" s="88" t="s">
        <v>98</v>
      </c>
      <c r="B23" s="100">
        <v>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22.488890322004021</v>
      </c>
      <c r="C29" s="101">
        <f t="shared" ref="C29:Q29" si="9">SUM(C30:C33)</f>
        <v>22.520997002468508</v>
      </c>
      <c r="D29" s="101">
        <f t="shared" si="9"/>
        <v>22.513066854198595</v>
      </c>
      <c r="E29" s="101">
        <f t="shared" si="9"/>
        <v>25.097772600000006</v>
      </c>
      <c r="F29" s="101">
        <f t="shared" si="9"/>
        <v>22.984275960000005</v>
      </c>
      <c r="G29" s="101">
        <f t="shared" si="9"/>
        <v>19.814031000000004</v>
      </c>
      <c r="H29" s="101">
        <f t="shared" si="9"/>
        <v>15.322850640000006</v>
      </c>
      <c r="I29" s="101">
        <f t="shared" si="9"/>
        <v>15.058663560000001</v>
      </c>
      <c r="J29" s="101">
        <f t="shared" si="9"/>
        <v>17.700534360000006</v>
      </c>
      <c r="K29" s="101">
        <f t="shared" si="9"/>
        <v>14.530289400000004</v>
      </c>
      <c r="L29" s="101">
        <f t="shared" si="9"/>
        <v>13.737728160000003</v>
      </c>
      <c r="M29" s="101">
        <f t="shared" si="9"/>
        <v>17.887814972335121</v>
      </c>
      <c r="N29" s="101">
        <f t="shared" si="9"/>
        <v>19.213234186196257</v>
      </c>
      <c r="O29" s="101">
        <f t="shared" si="9"/>
        <v>16.357484199363132</v>
      </c>
      <c r="P29" s="101">
        <f t="shared" si="9"/>
        <v>14.910630844703434</v>
      </c>
      <c r="Q29" s="101">
        <f t="shared" si="9"/>
        <v>18.451320313981931</v>
      </c>
    </row>
    <row r="30" spans="1:17" ht="12" customHeight="1" x14ac:dyDescent="0.25">
      <c r="A30" s="88" t="s">
        <v>66</v>
      </c>
      <c r="B30" s="100">
        <v>22.488890322004021</v>
      </c>
      <c r="C30" s="100">
        <v>22.520997002468508</v>
      </c>
      <c r="D30" s="100">
        <v>22.513066854198595</v>
      </c>
      <c r="E30" s="100">
        <v>25.097772600000006</v>
      </c>
      <c r="F30" s="100">
        <v>22.984275960000005</v>
      </c>
      <c r="G30" s="100">
        <v>19.814031000000004</v>
      </c>
      <c r="H30" s="100">
        <v>15.322850640000006</v>
      </c>
      <c r="I30" s="100">
        <v>15.058663560000001</v>
      </c>
      <c r="J30" s="100">
        <v>17.700534360000006</v>
      </c>
      <c r="K30" s="100">
        <v>14.530289400000004</v>
      </c>
      <c r="L30" s="100">
        <v>13.737728160000003</v>
      </c>
      <c r="M30" s="100">
        <v>17.887814972335121</v>
      </c>
      <c r="N30" s="100">
        <v>19.213234186196257</v>
      </c>
      <c r="O30" s="100">
        <v>16.357484199363132</v>
      </c>
      <c r="P30" s="100">
        <v>14.910630844703434</v>
      </c>
      <c r="Q30" s="100">
        <v>18.451320313981931</v>
      </c>
    </row>
    <row r="31" spans="1:17" ht="12" customHeight="1" x14ac:dyDescent="0.25">
      <c r="A31" s="88" t="s">
        <v>98</v>
      </c>
      <c r="B31" s="100">
        <v>0</v>
      </c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40575.552861414486</v>
      </c>
      <c r="C3" s="106">
        <f>IF(SER_hh_fec!C3=0,0,1000000/0.086*SER_hh_fec!C3/SER_hh_num!C3)</f>
        <v>46956.431329519197</v>
      </c>
      <c r="D3" s="106">
        <f>IF(SER_hh_fec!D3=0,0,1000000/0.086*SER_hh_fec!D3/SER_hh_num!D3)</f>
        <v>50021.906738537109</v>
      </c>
      <c r="E3" s="106">
        <f>IF(SER_hh_fec!E3=0,0,1000000/0.086*SER_hh_fec!E3/SER_hh_num!E3)</f>
        <v>52387.564885835338</v>
      </c>
      <c r="F3" s="106">
        <f>IF(SER_hh_fec!F3=0,0,1000000/0.086*SER_hh_fec!F3/SER_hh_num!F3)</f>
        <v>53348.910511028975</v>
      </c>
      <c r="G3" s="106">
        <f>IF(SER_hh_fec!G3=0,0,1000000/0.086*SER_hh_fec!G3/SER_hh_num!G3)</f>
        <v>56080.432070324598</v>
      </c>
      <c r="H3" s="106">
        <f>IF(SER_hh_fec!H3=0,0,1000000/0.086*SER_hh_fec!H3/SER_hh_num!H3)</f>
        <v>60485.558674602049</v>
      </c>
      <c r="I3" s="106">
        <f>IF(SER_hh_fec!I3=0,0,1000000/0.086*SER_hh_fec!I3/SER_hh_num!I3)</f>
        <v>61993.467468105409</v>
      </c>
      <c r="J3" s="106">
        <f>IF(SER_hh_fec!J3=0,0,1000000/0.086*SER_hh_fec!J3/SER_hh_num!J3)</f>
        <v>68060.108694527487</v>
      </c>
      <c r="K3" s="106">
        <f>IF(SER_hh_fec!K3=0,0,1000000/0.086*SER_hh_fec!K3/SER_hh_num!K3)</f>
        <v>65477.494160601869</v>
      </c>
      <c r="L3" s="106">
        <f>IF(SER_hh_fec!L3=0,0,1000000/0.086*SER_hh_fec!L3/SER_hh_num!L3)</f>
        <v>67916.234740087311</v>
      </c>
      <c r="M3" s="106">
        <f>IF(SER_hh_fec!M3=0,0,1000000/0.086*SER_hh_fec!M3/SER_hh_num!M3)</f>
        <v>63119.917722597645</v>
      </c>
      <c r="N3" s="106">
        <f>IF(SER_hh_fec!N3=0,0,1000000/0.086*SER_hh_fec!N3/SER_hh_num!N3)</f>
        <v>53900.886483855858</v>
      </c>
      <c r="O3" s="106">
        <f>IF(SER_hh_fec!O3=0,0,1000000/0.086*SER_hh_fec!O3/SER_hh_num!O3)</f>
        <v>43534.002079348553</v>
      </c>
      <c r="P3" s="106">
        <f>IF(SER_hh_fec!P3=0,0,1000000/0.086*SER_hh_fec!P3/SER_hh_num!P3)</f>
        <v>45606.974545618337</v>
      </c>
      <c r="Q3" s="106">
        <f>IF(SER_hh_fec!Q3=0,0,1000000/0.086*SER_hh_fec!Q3/SER_hh_num!Q3)</f>
        <v>49177.525817356596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14366.675013931925</v>
      </c>
      <c r="C4" s="101">
        <f>IF(SER_hh_fec!C4=0,0,1000000/0.086*SER_hh_fec!C4/SER_hh_num!C4)</f>
        <v>20428.745560858362</v>
      </c>
      <c r="D4" s="101">
        <f>IF(SER_hh_fec!D4=0,0,1000000/0.086*SER_hh_fec!D4/SER_hh_num!D4)</f>
        <v>22572.888642400256</v>
      </c>
      <c r="E4" s="101">
        <f>IF(SER_hh_fec!E4=0,0,1000000/0.086*SER_hh_fec!E4/SER_hh_num!E4)</f>
        <v>24188.128314701462</v>
      </c>
      <c r="F4" s="101">
        <f>IF(SER_hh_fec!F4=0,0,1000000/0.086*SER_hh_fec!F4/SER_hh_num!F4)</f>
        <v>23995.656821454737</v>
      </c>
      <c r="G4" s="101">
        <f>IF(SER_hh_fec!G4=0,0,1000000/0.086*SER_hh_fec!G4/SER_hh_num!G4)</f>
        <v>28281.70983438765</v>
      </c>
      <c r="H4" s="101">
        <f>IF(SER_hh_fec!H4=0,0,1000000/0.086*SER_hh_fec!H4/SER_hh_num!H4)</f>
        <v>30996.026337611096</v>
      </c>
      <c r="I4" s="101">
        <f>IF(SER_hh_fec!I4=0,0,1000000/0.086*SER_hh_fec!I4/SER_hh_num!I4)</f>
        <v>32621.964918044141</v>
      </c>
      <c r="J4" s="101">
        <f>IF(SER_hh_fec!J4=0,0,1000000/0.086*SER_hh_fec!J4/SER_hh_num!J4)</f>
        <v>38917.607797371042</v>
      </c>
      <c r="K4" s="101">
        <f>IF(SER_hh_fec!K4=0,0,1000000/0.086*SER_hh_fec!K4/SER_hh_num!K4)</f>
        <v>36464.38916790959</v>
      </c>
      <c r="L4" s="101">
        <f>IF(SER_hh_fec!L4=0,0,1000000/0.086*SER_hh_fec!L4/SER_hh_num!L4)</f>
        <v>38979.82694803636</v>
      </c>
      <c r="M4" s="101">
        <f>IF(SER_hh_fec!M4=0,0,1000000/0.086*SER_hh_fec!M4/SER_hh_num!M4)</f>
        <v>34407.548214046656</v>
      </c>
      <c r="N4" s="101">
        <f>IF(SER_hh_fec!N4=0,0,1000000/0.086*SER_hh_fec!N4/SER_hh_num!N4)</f>
        <v>25406.765234396269</v>
      </c>
      <c r="O4" s="101">
        <f>IF(SER_hh_fec!O4=0,0,1000000/0.086*SER_hh_fec!O4/SER_hh_num!O4)</f>
        <v>15107.837519675997</v>
      </c>
      <c r="P4" s="101">
        <f>IF(SER_hh_fec!P4=0,0,1000000/0.086*SER_hh_fec!P4/SER_hh_num!P4)</f>
        <v>17211.207807358238</v>
      </c>
      <c r="Q4" s="101">
        <f>IF(SER_hh_fec!Q4=0,0,1000000/0.086*SER_hh_fec!Q4/SER_hh_num!Q4)</f>
        <v>20642.330944523143</v>
      </c>
    </row>
    <row r="5" spans="1:17" ht="12" customHeight="1" x14ac:dyDescent="0.25">
      <c r="A5" s="88" t="s">
        <v>38</v>
      </c>
      <c r="B5" s="100">
        <f>IF(SER_hh_fec!B5=0,0,1000000/0.086*SER_hh_fec!B5/SER_hh_num!B5)</f>
        <v>0</v>
      </c>
      <c r="C5" s="100">
        <f>IF(SER_hh_fec!C5=0,0,1000000/0.086*SER_hh_fec!C5/SER_hh_num!C5)</f>
        <v>0</v>
      </c>
      <c r="D5" s="100">
        <f>IF(SER_hh_fec!D5=0,0,1000000/0.086*SER_hh_fec!D5/SER_hh_num!D5)</f>
        <v>0</v>
      </c>
      <c r="E5" s="100">
        <f>IF(SER_hh_fec!E5=0,0,1000000/0.086*SER_hh_fec!E5/SER_hh_num!E5)</f>
        <v>0</v>
      </c>
      <c r="F5" s="100">
        <f>IF(SER_hh_fec!F5=0,0,1000000/0.086*SER_hh_fec!F5/SER_hh_num!F5)</f>
        <v>0</v>
      </c>
      <c r="G5" s="100">
        <f>IF(SER_hh_fec!G5=0,0,1000000/0.086*SER_hh_fec!G5/SER_hh_num!G5)</f>
        <v>0</v>
      </c>
      <c r="H5" s="100">
        <f>IF(SER_hh_fec!H5=0,0,1000000/0.086*SER_hh_fec!H5/SER_hh_num!H5)</f>
        <v>0</v>
      </c>
      <c r="I5" s="100">
        <f>IF(SER_hh_fec!I5=0,0,1000000/0.086*SER_hh_fec!I5/SER_hh_num!I5)</f>
        <v>0</v>
      </c>
      <c r="J5" s="100">
        <f>IF(SER_hh_fec!J5=0,0,1000000/0.086*SER_hh_fec!J5/SER_hh_num!J5)</f>
        <v>0</v>
      </c>
      <c r="K5" s="100">
        <f>IF(SER_hh_fec!K5=0,0,1000000/0.086*SER_hh_fec!K5/SER_hh_num!K5)</f>
        <v>0</v>
      </c>
      <c r="L5" s="100">
        <f>IF(SER_hh_fec!L5=0,0,1000000/0.086*SER_hh_fec!L5/SER_hh_num!L5)</f>
        <v>0</v>
      </c>
      <c r="M5" s="100">
        <f>IF(SER_hh_fec!M5=0,0,1000000/0.086*SER_hh_fec!M5/SER_hh_num!M5)</f>
        <v>0</v>
      </c>
      <c r="N5" s="100">
        <f>IF(SER_hh_fec!N5=0,0,1000000/0.086*SER_hh_fec!N5/SER_hh_num!N5)</f>
        <v>0</v>
      </c>
      <c r="O5" s="100">
        <f>IF(SER_hh_fec!O5=0,0,1000000/0.086*SER_hh_fec!O5/SER_hh_num!O5)</f>
        <v>0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14697.816829173336</v>
      </c>
      <c r="C7" s="100">
        <f>IF(SER_hh_fec!C7=0,0,1000000/0.086*SER_hh_fec!C7/SER_hh_num!C7)</f>
        <v>21845.272903262256</v>
      </c>
      <c r="D7" s="100">
        <f>IF(SER_hh_fec!D7=0,0,1000000/0.086*SER_hh_fec!D7/SER_hh_num!D7)</f>
        <v>24585.796173076109</v>
      </c>
      <c r="E7" s="100">
        <f>IF(SER_hh_fec!E7=0,0,1000000/0.086*SER_hh_fec!E7/SER_hh_num!E7)</f>
        <v>26616.98901933571</v>
      </c>
      <c r="F7" s="100">
        <f>IF(SER_hh_fec!F7=0,0,1000000/0.086*SER_hh_fec!F7/SER_hh_num!F7)</f>
        <v>26839.163400565463</v>
      </c>
      <c r="G7" s="100">
        <f>IF(SER_hh_fec!G7=0,0,1000000/0.086*SER_hh_fec!G7/SER_hh_num!G7)</f>
        <v>32314.879373257456</v>
      </c>
      <c r="H7" s="100">
        <f>IF(SER_hh_fec!H7=0,0,1000000/0.086*SER_hh_fec!H7/SER_hh_num!H7)</f>
        <v>36061.753668822741</v>
      </c>
      <c r="I7" s="100">
        <f>IF(SER_hh_fec!I7=0,0,1000000/0.086*SER_hh_fec!I7/SER_hh_num!I7)</f>
        <v>37166.077191923716</v>
      </c>
      <c r="J7" s="100">
        <f>IF(SER_hh_fec!J7=0,0,1000000/0.086*SER_hh_fec!J7/SER_hh_num!J7)</f>
        <v>44677.917320818087</v>
      </c>
      <c r="K7" s="100">
        <f>IF(SER_hh_fec!K7=0,0,1000000/0.086*SER_hh_fec!K7/SER_hh_num!K7)</f>
        <v>42674.21110924222</v>
      </c>
      <c r="L7" s="100">
        <f>IF(SER_hh_fec!L7=0,0,1000000/0.086*SER_hh_fec!L7/SER_hh_num!L7)</f>
        <v>45536.159705264123</v>
      </c>
      <c r="M7" s="100">
        <f>IF(SER_hh_fec!M7=0,0,1000000/0.086*SER_hh_fec!M7/SER_hh_num!M7)</f>
        <v>40487.718604673595</v>
      </c>
      <c r="N7" s="100">
        <f>IF(SER_hh_fec!N7=0,0,1000000/0.086*SER_hh_fec!N7/SER_hh_num!N7)</f>
        <v>30223.557704594634</v>
      </c>
      <c r="O7" s="100">
        <f>IF(SER_hh_fec!O7=0,0,1000000/0.086*SER_hh_fec!O7/SER_hh_num!O7)</f>
        <v>18469.819474702159</v>
      </c>
      <c r="P7" s="100">
        <f>IF(SER_hh_fec!P7=0,0,1000000/0.086*SER_hh_fec!P7/SER_hh_num!P7)</f>
        <v>21265.98872121334</v>
      </c>
      <c r="Q7" s="100">
        <f>IF(SER_hh_fec!Q7=0,0,1000000/0.086*SER_hh_fec!Q7/SER_hh_num!Q7)</f>
        <v>26180.635711041181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0</v>
      </c>
      <c r="C9" s="100">
        <f>IF(SER_hh_fec!C9=0,0,1000000/0.086*SER_hh_fec!C9/SER_hh_num!C9)</f>
        <v>0</v>
      </c>
      <c r="D9" s="100">
        <f>IF(SER_hh_fec!D9=0,0,1000000/0.086*SER_hh_fec!D9/SER_hh_num!D9)</f>
        <v>0</v>
      </c>
      <c r="E9" s="100">
        <f>IF(SER_hh_fec!E9=0,0,1000000/0.086*SER_hh_fec!E9/SER_hh_num!E9)</f>
        <v>0</v>
      </c>
      <c r="F9" s="100">
        <f>IF(SER_hh_fec!F9=0,0,1000000/0.086*SER_hh_fec!F9/SER_hh_num!F9)</f>
        <v>0</v>
      </c>
      <c r="G9" s="100">
        <f>IF(SER_hh_fec!G9=0,0,1000000/0.086*SER_hh_fec!G9/SER_hh_num!G9)</f>
        <v>0</v>
      </c>
      <c r="H9" s="100">
        <f>IF(SER_hh_fec!H9=0,0,1000000/0.086*SER_hh_fec!H9/SER_hh_num!H9)</f>
        <v>0</v>
      </c>
      <c r="I9" s="100">
        <f>IF(SER_hh_fec!I9=0,0,1000000/0.086*SER_hh_fec!I9/SER_hh_num!I9)</f>
        <v>0</v>
      </c>
      <c r="J9" s="100">
        <f>IF(SER_hh_fec!J9=0,0,1000000/0.086*SER_hh_fec!J9/SER_hh_num!J9)</f>
        <v>0</v>
      </c>
      <c r="K9" s="100">
        <f>IF(SER_hh_fec!K9=0,0,1000000/0.086*SER_hh_fec!K9/SER_hh_num!K9)</f>
        <v>45157.576878795953</v>
      </c>
      <c r="L9" s="100">
        <f>IF(SER_hh_fec!L9=0,0,1000000/0.086*SER_hh_fec!L9/SER_hh_num!L9)</f>
        <v>42622.521763726807</v>
      </c>
      <c r="M9" s="100">
        <f>IF(SER_hh_fec!M9=0,0,1000000/0.086*SER_hh_fec!M9/SER_hh_num!M9)</f>
        <v>38223.971309503962</v>
      </c>
      <c r="N9" s="100">
        <f>IF(SER_hh_fec!N9=0,0,1000000/0.086*SER_hh_fec!N9/SER_hh_num!N9)</f>
        <v>28866.879892649933</v>
      </c>
      <c r="O9" s="100">
        <f>IF(SER_hh_fec!O9=0,0,1000000/0.086*SER_hh_fec!O9/SER_hh_num!O9)</f>
        <v>17827.992960800486</v>
      </c>
      <c r="P9" s="100">
        <f>IF(SER_hh_fec!P9=0,0,1000000/0.086*SER_hh_fec!P9/SER_hh_num!P9)</f>
        <v>20715.831906096362</v>
      </c>
      <c r="Q9" s="100">
        <f>IF(SER_hh_fec!Q9=0,0,1000000/0.086*SER_hh_fec!Q9/SER_hh_num!Q9)</f>
        <v>25792.250048386457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0</v>
      </c>
      <c r="C10" s="100">
        <f>IF(SER_hh_fec!C10=0,0,1000000/0.086*SER_hh_fec!C10/SER_hh_num!C10)</f>
        <v>0</v>
      </c>
      <c r="D10" s="100">
        <f>IF(SER_hh_fec!D10=0,0,1000000/0.086*SER_hh_fec!D10/SER_hh_num!D10)</f>
        <v>0</v>
      </c>
      <c r="E10" s="100">
        <f>IF(SER_hh_fec!E10=0,0,1000000/0.086*SER_hh_fec!E10/SER_hh_num!E10)</f>
        <v>0</v>
      </c>
      <c r="F10" s="100">
        <f>IF(SER_hh_fec!F10=0,0,1000000/0.086*SER_hh_fec!F10/SER_hh_num!F10)</f>
        <v>0</v>
      </c>
      <c r="G10" s="100">
        <f>IF(SER_hh_fec!G10=0,0,1000000/0.086*SER_hh_fec!G10/SER_hh_num!G10)</f>
        <v>0</v>
      </c>
      <c r="H10" s="100">
        <f>IF(SER_hh_fec!H10=0,0,1000000/0.086*SER_hh_fec!H10/SER_hh_num!H10)</f>
        <v>0</v>
      </c>
      <c r="I10" s="100">
        <f>IF(SER_hh_fec!I10=0,0,1000000/0.086*SER_hh_fec!I10/SER_hh_num!I10)</f>
        <v>45995.368943435067</v>
      </c>
      <c r="J10" s="100">
        <f>IF(SER_hh_fec!J10=0,0,1000000/0.086*SER_hh_fec!J10/SER_hh_num!J10)</f>
        <v>58051.22091902075</v>
      </c>
      <c r="K10" s="100">
        <f>IF(SER_hh_fec!K10=0,0,1000000/0.086*SER_hh_fec!K10/SER_hh_num!K10)</f>
        <v>55333.992204708971</v>
      </c>
      <c r="L10" s="100">
        <f>IF(SER_hh_fec!L10=0,0,1000000/0.086*SER_hh_fec!L10/SER_hh_num!L10)</f>
        <v>49112.190719453429</v>
      </c>
      <c r="M10" s="100">
        <f>IF(SER_hh_fec!M10=0,0,1000000/0.086*SER_hh_fec!M10/SER_hh_num!M10)</f>
        <v>41876.661931064526</v>
      </c>
      <c r="N10" s="100">
        <f>IF(SER_hh_fec!N10=0,0,1000000/0.086*SER_hh_fec!N10/SER_hh_num!N10)</f>
        <v>36578.264873349981</v>
      </c>
      <c r="O10" s="100">
        <f>IF(SER_hh_fec!O10=0,0,1000000/0.086*SER_hh_fec!O10/SER_hh_num!O10)</f>
        <v>22246.40607820623</v>
      </c>
      <c r="P10" s="100">
        <f>IF(SER_hh_fec!P10=0,0,1000000/0.086*SER_hh_fec!P10/SER_hh_num!P10)</f>
        <v>25512.413822442501</v>
      </c>
      <c r="Q10" s="100">
        <f>IF(SER_hh_fec!Q10=0,0,1000000/0.086*SER_hh_fec!Q10/SER_hh_num!Q10)</f>
        <v>31297.804265417642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0</v>
      </c>
      <c r="C12" s="100">
        <f>IF(SER_hh_fec!C12=0,0,1000000/0.086*SER_hh_fec!C12/SER_hh_num!C12)</f>
        <v>0</v>
      </c>
      <c r="D12" s="100">
        <f>IF(SER_hh_fec!D12=0,0,1000000/0.086*SER_hh_fec!D12/SER_hh_num!D12)</f>
        <v>0</v>
      </c>
      <c r="E12" s="100">
        <f>IF(SER_hh_fec!E12=0,0,1000000/0.086*SER_hh_fec!E12/SER_hh_num!E12)</f>
        <v>0</v>
      </c>
      <c r="F12" s="100">
        <f>IF(SER_hh_fec!F12=0,0,1000000/0.086*SER_hh_fec!F12/SER_hh_num!F12)</f>
        <v>0</v>
      </c>
      <c r="G12" s="100">
        <f>IF(SER_hh_fec!G12=0,0,1000000/0.086*SER_hh_fec!G12/SER_hh_num!G12)</f>
        <v>0</v>
      </c>
      <c r="H12" s="100">
        <f>IF(SER_hh_fec!H12=0,0,1000000/0.086*SER_hh_fec!H12/SER_hh_num!H12)</f>
        <v>0</v>
      </c>
      <c r="I12" s="100">
        <f>IF(SER_hh_fec!I12=0,0,1000000/0.086*SER_hh_fec!I12/SER_hh_num!I12)</f>
        <v>0</v>
      </c>
      <c r="J12" s="100">
        <f>IF(SER_hh_fec!J12=0,0,1000000/0.086*SER_hh_fec!J12/SER_hh_num!J12)</f>
        <v>0</v>
      </c>
      <c r="K12" s="100">
        <f>IF(SER_hh_fec!K12=0,0,1000000/0.086*SER_hh_fec!K12/SER_hh_num!K12)</f>
        <v>0</v>
      </c>
      <c r="L12" s="100">
        <f>IF(SER_hh_fec!L12=0,0,1000000/0.086*SER_hh_fec!L12/SER_hh_num!L12)</f>
        <v>0</v>
      </c>
      <c r="M12" s="100">
        <f>IF(SER_hh_fec!M12=0,0,1000000/0.086*SER_hh_fec!M12/SER_hh_num!M12)</f>
        <v>0</v>
      </c>
      <c r="N12" s="100">
        <f>IF(SER_hh_fec!N12=0,0,1000000/0.086*SER_hh_fec!N12/SER_hh_num!N12)</f>
        <v>0</v>
      </c>
      <c r="O12" s="100">
        <f>IF(SER_hh_fec!O12=0,0,1000000/0.086*SER_hh_fec!O12/SER_hh_num!O12)</f>
        <v>0</v>
      </c>
      <c r="P12" s="100">
        <f>IF(SER_hh_fec!P12=0,0,1000000/0.086*SER_hh_fec!P12/SER_hh_num!P12)</f>
        <v>0</v>
      </c>
      <c r="Q12" s="100">
        <f>IF(SER_hh_fec!Q12=0,0,1000000/0.086*SER_hh_fec!Q12/SER_hh_num!Q12)</f>
        <v>0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7693.2150012352295</v>
      </c>
      <c r="C13" s="100">
        <f>IF(SER_hh_fec!C13=0,0,1000000/0.086*SER_hh_fec!C13/SER_hh_num!C13)</f>
        <v>11383.108966624022</v>
      </c>
      <c r="D13" s="100">
        <f>IF(SER_hh_fec!D13=0,0,1000000/0.086*SER_hh_fec!D13/SER_hh_num!D13)</f>
        <v>12765.455760543358</v>
      </c>
      <c r="E13" s="100">
        <f>IF(SER_hh_fec!E13=0,0,1000000/0.086*SER_hh_fec!E13/SER_hh_num!E13)</f>
        <v>13766.630230861078</v>
      </c>
      <c r="F13" s="100">
        <f>IF(SER_hh_fec!F13=0,0,1000000/0.086*SER_hh_fec!F13/SER_hh_num!F13)</f>
        <v>13815.137994327539</v>
      </c>
      <c r="G13" s="100">
        <f>IF(SER_hh_fec!G13=0,0,1000000/0.086*SER_hh_fec!G13/SER_hh_num!G13)</f>
        <v>16557.37896143828</v>
      </c>
      <c r="H13" s="100">
        <f>IF(SER_hh_fec!H13=0,0,1000000/0.086*SER_hh_fec!H13/SER_hh_num!H13)</f>
        <v>18173.478582326861</v>
      </c>
      <c r="I13" s="100">
        <f>IF(SER_hh_fec!I13=0,0,1000000/0.086*SER_hh_fec!I13/SER_hh_num!I13)</f>
        <v>19211.389090277655</v>
      </c>
      <c r="J13" s="100">
        <f>IF(SER_hh_fec!J13=0,0,1000000/0.086*SER_hh_fec!J13/SER_hh_num!J13)</f>
        <v>22821.600928706164</v>
      </c>
      <c r="K13" s="100">
        <f>IF(SER_hh_fec!K13=0,0,1000000/0.086*SER_hh_fec!K13/SER_hh_num!K13)</f>
        <v>22092.65880937875</v>
      </c>
      <c r="L13" s="100">
        <f>IF(SER_hh_fec!L13=0,0,1000000/0.086*SER_hh_fec!L13/SER_hh_num!L13)</f>
        <v>23820.10568347411</v>
      </c>
      <c r="M13" s="100">
        <f>IF(SER_hh_fec!M13=0,0,1000000/0.086*SER_hh_fec!M13/SER_hh_num!M13)</f>
        <v>20403.06114615695</v>
      </c>
      <c r="N13" s="100">
        <f>IF(SER_hh_fec!N13=0,0,1000000/0.086*SER_hh_fec!N13/SER_hh_num!N13)</f>
        <v>14884.078328836467</v>
      </c>
      <c r="O13" s="100">
        <f>IF(SER_hh_fec!O13=0,0,1000000/0.086*SER_hh_fec!O13/SER_hh_num!O13)</f>
        <v>8373.571073945579</v>
      </c>
      <c r="P13" s="100">
        <f>IF(SER_hh_fec!P13=0,0,1000000/0.086*SER_hh_fec!P13/SER_hh_num!P13)</f>
        <v>9663.5454678177575</v>
      </c>
      <c r="Q13" s="100">
        <f>IF(SER_hh_fec!Q13=0,0,1000000/0.086*SER_hh_fec!Q13/SER_hh_num!Q13)</f>
        <v>11706.747243391059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12754.540659942613</v>
      </c>
      <c r="C14" s="22">
        <f>IF(SER_hh_fec!C14=0,0,1000000/0.086*SER_hh_fec!C14/SER_hh_num!C14)</f>
        <v>18871.996444666151</v>
      </c>
      <c r="D14" s="22">
        <f>IF(SER_hh_fec!D14=0,0,1000000/0.086*SER_hh_fec!D14/SER_hh_num!D14)</f>
        <v>21163.781918795568</v>
      </c>
      <c r="E14" s="22">
        <f>IF(SER_hh_fec!E14=0,0,1000000/0.086*SER_hh_fec!E14/SER_hh_num!E14)</f>
        <v>22823.623803796017</v>
      </c>
      <c r="F14" s="22">
        <f>IF(SER_hh_fec!F14=0,0,1000000/0.086*SER_hh_fec!F14/SER_hh_num!F14)</f>
        <v>22904.044569543032</v>
      </c>
      <c r="G14" s="22">
        <f>IF(SER_hh_fec!G14=0,0,1000000/0.086*SER_hh_fec!G14/SER_hh_num!G14)</f>
        <v>27450.391436068738</v>
      </c>
      <c r="H14" s="22">
        <f>IF(SER_hh_fec!H14=0,0,1000000/0.086*SER_hh_fec!H14/SER_hh_num!H14)</f>
        <v>29967.577189399344</v>
      </c>
      <c r="I14" s="22">
        <f>IF(SER_hh_fec!I14=0,0,1000000/0.086*SER_hh_fec!I14/SER_hh_num!I14)</f>
        <v>32019.94647262432</v>
      </c>
      <c r="J14" s="22">
        <f>IF(SER_hh_fec!J14=0,0,1000000/0.086*SER_hh_fec!J14/SER_hh_num!J14)</f>
        <v>37825.50181940991</v>
      </c>
      <c r="K14" s="22">
        <f>IF(SER_hh_fec!K14=0,0,1000000/0.086*SER_hh_fec!K14/SER_hh_num!K14)</f>
        <v>36125.997314420034</v>
      </c>
      <c r="L14" s="22">
        <f>IF(SER_hh_fec!L14=0,0,1000000/0.086*SER_hh_fec!L14/SER_hh_num!L14)</f>
        <v>38587.222351580975</v>
      </c>
      <c r="M14" s="22">
        <f>IF(SER_hh_fec!M14=0,0,1000000/0.086*SER_hh_fec!M14/SER_hh_num!M14)</f>
        <v>34327.546145466455</v>
      </c>
      <c r="N14" s="22">
        <f>IF(SER_hh_fec!N14=0,0,1000000/0.086*SER_hh_fec!N14/SER_hh_num!N14)</f>
        <v>25672.396803534713</v>
      </c>
      <c r="O14" s="22">
        <f>IF(SER_hh_fec!O14=0,0,1000000/0.086*SER_hh_fec!O14/SER_hh_num!O14)</f>
        <v>15719.167699798656</v>
      </c>
      <c r="P14" s="22">
        <f>IF(SER_hh_fec!P14=0,0,1000000/0.086*SER_hh_fec!P14/SER_hh_num!P14)</f>
        <v>18118.200199644201</v>
      </c>
      <c r="Q14" s="22">
        <f>IF(SER_hh_fec!Q14=0,0,1000000/0.086*SER_hh_fec!Q14/SER_hh_num!Q14)</f>
        <v>22349.447843513051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146.85858789079808</v>
      </c>
      <c r="C15" s="104">
        <f>IF(SER_hh_fec!C15=0,0,1000000/0.086*SER_hh_fec!C15/SER_hh_num!C15)</f>
        <v>218.59824870700302</v>
      </c>
      <c r="D15" s="104">
        <f>IF(SER_hh_fec!D15=0,0,1000000/0.086*SER_hh_fec!D15/SER_hh_num!D15)</f>
        <v>246.40633865892002</v>
      </c>
      <c r="E15" s="104">
        <f>IF(SER_hh_fec!E15=0,0,1000000/0.086*SER_hh_fec!E15/SER_hh_num!E15)</f>
        <v>268.41653631726689</v>
      </c>
      <c r="F15" s="104">
        <f>IF(SER_hh_fec!F15=0,0,1000000/0.086*SER_hh_fec!F15/SER_hh_num!F15)</f>
        <v>271.41806803948373</v>
      </c>
      <c r="G15" s="104">
        <f>IF(SER_hh_fec!G15=0,0,1000000/0.086*SER_hh_fec!G15/SER_hh_num!G15)</f>
        <v>332.04615561628373</v>
      </c>
      <c r="H15" s="104">
        <f>IF(SER_hh_fec!H15=0,0,1000000/0.086*SER_hh_fec!H15/SER_hh_num!H15)</f>
        <v>381.55535475564005</v>
      </c>
      <c r="I15" s="104">
        <f>IF(SER_hh_fec!I15=0,0,1000000/0.086*SER_hh_fec!I15/SER_hh_num!I15)</f>
        <v>404.42199190594886</v>
      </c>
      <c r="J15" s="104">
        <f>IF(SER_hh_fec!J15=0,0,1000000/0.086*SER_hh_fec!J15/SER_hh_num!J15)</f>
        <v>504.88062430412259</v>
      </c>
      <c r="K15" s="104">
        <f>IF(SER_hh_fec!K15=0,0,1000000/0.086*SER_hh_fec!K15/SER_hh_num!K15)</f>
        <v>496.16891642794798</v>
      </c>
      <c r="L15" s="104">
        <f>IF(SER_hh_fec!L15=0,0,1000000/0.086*SER_hh_fec!L15/SER_hh_num!L15)</f>
        <v>529.69301122755439</v>
      </c>
      <c r="M15" s="104">
        <f>IF(SER_hh_fec!M15=0,0,1000000/0.086*SER_hh_fec!M15/SER_hh_num!M15)</f>
        <v>471.76476750924053</v>
      </c>
      <c r="N15" s="104">
        <f>IF(SER_hh_fec!N15=0,0,1000000/0.086*SER_hh_fec!N15/SER_hh_num!N15)</f>
        <v>354.59277663624812</v>
      </c>
      <c r="O15" s="104">
        <f>IF(SER_hh_fec!O15=0,0,1000000/0.086*SER_hh_fec!O15/SER_hh_num!O15)</f>
        <v>219.72084186206015</v>
      </c>
      <c r="P15" s="104">
        <f>IF(SER_hh_fec!P15=0,0,1000000/0.086*SER_hh_fec!P15/SER_hh_num!P15)</f>
        <v>255.7648065103688</v>
      </c>
      <c r="Q15" s="104">
        <f>IF(SER_hh_fec!Q15=0,0,1000000/0.086*SER_hh_fec!Q15/SER_hh_num!Q15)</f>
        <v>316.90712206516878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19304.367216792481</v>
      </c>
      <c r="C16" s="101">
        <f>IF(SER_hh_fec!C16=0,0,1000000/0.086*SER_hh_fec!C16/SER_hh_num!C16)</f>
        <v>18893.966419979588</v>
      </c>
      <c r="D16" s="101">
        <f>IF(SER_hh_fec!D16=0,0,1000000/0.086*SER_hh_fec!D16/SER_hh_num!D16)</f>
        <v>18386.08202384508</v>
      </c>
      <c r="E16" s="101">
        <f>IF(SER_hh_fec!E16=0,0,1000000/0.086*SER_hh_fec!E16/SER_hh_num!E16)</f>
        <v>18015.689788283613</v>
      </c>
      <c r="F16" s="101">
        <f>IF(SER_hh_fec!F16=0,0,1000000/0.086*SER_hh_fec!F16/SER_hh_num!F16)</f>
        <v>17718.349258141978</v>
      </c>
      <c r="G16" s="101">
        <f>IF(SER_hh_fec!G16=0,0,1000000/0.086*SER_hh_fec!G16/SER_hh_num!G16)</f>
        <v>17470.196962851114</v>
      </c>
      <c r="H16" s="101">
        <f>IF(SER_hh_fec!H16=0,0,1000000/0.086*SER_hh_fec!H16/SER_hh_num!H16)</f>
        <v>17340.60797280565</v>
      </c>
      <c r="I16" s="101">
        <f>IF(SER_hh_fec!I16=0,0,1000000/0.086*SER_hh_fec!I16/SER_hh_num!I16)</f>
        <v>17154.752533782397</v>
      </c>
      <c r="J16" s="101">
        <f>IF(SER_hh_fec!J16=0,0,1000000/0.086*SER_hh_fec!J16/SER_hh_num!J16)</f>
        <v>17116.846217383358</v>
      </c>
      <c r="K16" s="101">
        <f>IF(SER_hh_fec!K16=0,0,1000000/0.086*SER_hh_fec!K16/SER_hh_num!K16)</f>
        <v>16844.057906268823</v>
      </c>
      <c r="L16" s="101">
        <f>IF(SER_hh_fec!L16=0,0,1000000/0.086*SER_hh_fec!L16/SER_hh_num!L16)</f>
        <v>16688.440719036877</v>
      </c>
      <c r="M16" s="101">
        <f>IF(SER_hh_fec!M16=0,0,1000000/0.086*SER_hh_fec!M16/SER_hh_num!M16)</f>
        <v>16339.538997470576</v>
      </c>
      <c r="N16" s="101">
        <f>IF(SER_hh_fec!N16=0,0,1000000/0.086*SER_hh_fec!N16/SER_hh_num!N16)</f>
        <v>16114.647850055655</v>
      </c>
      <c r="O16" s="101">
        <f>IF(SER_hh_fec!O16=0,0,1000000/0.086*SER_hh_fec!O16/SER_hh_num!O16)</f>
        <v>15412.146224650376</v>
      </c>
      <c r="P16" s="101">
        <f>IF(SER_hh_fec!P16=0,0,1000000/0.086*SER_hh_fec!P16/SER_hh_num!P16)</f>
        <v>15138.119317766656</v>
      </c>
      <c r="Q16" s="101">
        <f>IF(SER_hh_fec!Q16=0,0,1000000/0.086*SER_hh_fec!Q16/SER_hh_num!Q16)</f>
        <v>14538.231251946392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0</v>
      </c>
      <c r="C17" s="103">
        <f>IF(SER_hh_fec!C17=0,0,1000000/0.086*SER_hh_fec!C17/SER_hh_num!C17)</f>
        <v>0</v>
      </c>
      <c r="D17" s="103">
        <f>IF(SER_hh_fec!D17=0,0,1000000/0.086*SER_hh_fec!D17/SER_hh_num!D17)</f>
        <v>0</v>
      </c>
      <c r="E17" s="103">
        <f>IF(SER_hh_fec!E17=0,0,1000000/0.086*SER_hh_fec!E17/SER_hh_num!E17)</f>
        <v>0</v>
      </c>
      <c r="F17" s="103">
        <f>IF(SER_hh_fec!F17=0,0,1000000/0.086*SER_hh_fec!F17/SER_hh_num!F17)</f>
        <v>0</v>
      </c>
      <c r="G17" s="103">
        <f>IF(SER_hh_fec!G17=0,0,1000000/0.086*SER_hh_fec!G17/SER_hh_num!G17)</f>
        <v>0</v>
      </c>
      <c r="H17" s="103">
        <f>IF(SER_hh_fec!H17=0,0,1000000/0.086*SER_hh_fec!H17/SER_hh_num!H17)</f>
        <v>0</v>
      </c>
      <c r="I17" s="103">
        <f>IF(SER_hh_fec!I17=0,0,1000000/0.086*SER_hh_fec!I17/SER_hh_num!I17)</f>
        <v>0</v>
      </c>
      <c r="J17" s="103">
        <f>IF(SER_hh_fec!J17=0,0,1000000/0.086*SER_hh_fec!J17/SER_hh_num!J17)</f>
        <v>0</v>
      </c>
      <c r="K17" s="103">
        <f>IF(SER_hh_fec!K17=0,0,1000000/0.086*SER_hh_fec!K17/SER_hh_num!K17)</f>
        <v>0</v>
      </c>
      <c r="L17" s="103">
        <f>IF(SER_hh_fec!L17=0,0,1000000/0.086*SER_hh_fec!L17/SER_hh_num!L17)</f>
        <v>0</v>
      </c>
      <c r="M17" s="103">
        <f>IF(SER_hh_fec!M17=0,0,1000000/0.086*SER_hh_fec!M17/SER_hh_num!M17)</f>
        <v>0</v>
      </c>
      <c r="N17" s="103">
        <f>IF(SER_hh_fec!N17=0,0,1000000/0.086*SER_hh_fec!N17/SER_hh_num!N17)</f>
        <v>0</v>
      </c>
      <c r="O17" s="103">
        <f>IF(SER_hh_fec!O17=0,0,1000000/0.086*SER_hh_fec!O17/SER_hh_num!O17)</f>
        <v>0</v>
      </c>
      <c r="P17" s="103">
        <f>IF(SER_hh_fec!P17=0,0,1000000/0.086*SER_hh_fec!P17/SER_hh_num!P17)</f>
        <v>0</v>
      </c>
      <c r="Q17" s="103">
        <f>IF(SER_hh_fec!Q17=0,0,1000000/0.086*SER_hh_fec!Q17/SER_hh_num!Q17)</f>
        <v>0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19304.367216792481</v>
      </c>
      <c r="C18" s="103">
        <f>IF(SER_hh_fec!C18=0,0,1000000/0.086*SER_hh_fec!C18/SER_hh_num!C18)</f>
        <v>18893.966419979588</v>
      </c>
      <c r="D18" s="103">
        <f>IF(SER_hh_fec!D18=0,0,1000000/0.086*SER_hh_fec!D18/SER_hh_num!D18)</f>
        <v>18386.08202384508</v>
      </c>
      <c r="E18" s="103">
        <f>IF(SER_hh_fec!E18=0,0,1000000/0.086*SER_hh_fec!E18/SER_hh_num!E18)</f>
        <v>18015.689788283613</v>
      </c>
      <c r="F18" s="103">
        <f>IF(SER_hh_fec!F18=0,0,1000000/0.086*SER_hh_fec!F18/SER_hh_num!F18)</f>
        <v>17718.349258141978</v>
      </c>
      <c r="G18" s="103">
        <f>IF(SER_hh_fec!G18=0,0,1000000/0.086*SER_hh_fec!G18/SER_hh_num!G18)</f>
        <v>17470.196962851114</v>
      </c>
      <c r="H18" s="103">
        <f>IF(SER_hh_fec!H18=0,0,1000000/0.086*SER_hh_fec!H18/SER_hh_num!H18)</f>
        <v>17340.60797280565</v>
      </c>
      <c r="I18" s="103">
        <f>IF(SER_hh_fec!I18=0,0,1000000/0.086*SER_hh_fec!I18/SER_hh_num!I18)</f>
        <v>17154.752533782397</v>
      </c>
      <c r="J18" s="103">
        <f>IF(SER_hh_fec!J18=0,0,1000000/0.086*SER_hh_fec!J18/SER_hh_num!J18)</f>
        <v>17116.846217383358</v>
      </c>
      <c r="K18" s="103">
        <f>IF(SER_hh_fec!K18=0,0,1000000/0.086*SER_hh_fec!K18/SER_hh_num!K18)</f>
        <v>16844.057906268823</v>
      </c>
      <c r="L18" s="103">
        <f>IF(SER_hh_fec!L18=0,0,1000000/0.086*SER_hh_fec!L18/SER_hh_num!L18)</f>
        <v>16688.440719036877</v>
      </c>
      <c r="M18" s="103">
        <f>IF(SER_hh_fec!M18=0,0,1000000/0.086*SER_hh_fec!M18/SER_hh_num!M18)</f>
        <v>16339.538997470576</v>
      </c>
      <c r="N18" s="103">
        <f>IF(SER_hh_fec!N18=0,0,1000000/0.086*SER_hh_fec!N18/SER_hh_num!N18)</f>
        <v>16114.647850055655</v>
      </c>
      <c r="O18" s="103">
        <f>IF(SER_hh_fec!O18=0,0,1000000/0.086*SER_hh_fec!O18/SER_hh_num!O18)</f>
        <v>15412.146224650376</v>
      </c>
      <c r="P18" s="103">
        <f>IF(SER_hh_fec!P18=0,0,1000000/0.086*SER_hh_fec!P18/SER_hh_num!P18)</f>
        <v>15138.119317766656</v>
      </c>
      <c r="Q18" s="103">
        <f>IF(SER_hh_fec!Q18=0,0,1000000/0.086*SER_hh_fec!Q18/SER_hh_num!Q18)</f>
        <v>14538.231251946392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8797.0501729284588</v>
      </c>
      <c r="C19" s="101">
        <f>IF(SER_hh_fec!C19=0,0,1000000/0.086*SER_hh_fec!C19/SER_hh_num!C19)</f>
        <v>8882.2827377862541</v>
      </c>
      <c r="D19" s="101">
        <f>IF(SER_hh_fec!D19=0,0,1000000/0.086*SER_hh_fec!D19/SER_hh_num!D19)</f>
        <v>8959.0385160441201</v>
      </c>
      <c r="E19" s="101">
        <f>IF(SER_hh_fec!E19=0,0,1000000/0.086*SER_hh_fec!E19/SER_hh_num!E19)</f>
        <v>9041.5885941034558</v>
      </c>
      <c r="F19" s="101">
        <f>IF(SER_hh_fec!F19=0,0,1000000/0.086*SER_hh_fec!F19/SER_hh_num!F19)</f>
        <v>9096.2350968376122</v>
      </c>
      <c r="G19" s="101">
        <f>IF(SER_hh_fec!G19=0,0,1000000/0.086*SER_hh_fec!G19/SER_hh_num!G19)</f>
        <v>7347.2284284748766</v>
      </c>
      <c r="H19" s="101">
        <f>IF(SER_hh_fec!H19=0,0,1000000/0.086*SER_hh_fec!H19/SER_hh_num!H19)</f>
        <v>7945.3743556241634</v>
      </c>
      <c r="I19" s="101">
        <f>IF(SER_hh_fec!I19=0,0,1000000/0.086*SER_hh_fec!I19/SER_hh_num!I19)</f>
        <v>7635.4167332293264</v>
      </c>
      <c r="J19" s="101">
        <f>IF(SER_hh_fec!J19=0,0,1000000/0.086*SER_hh_fec!J19/SER_hh_num!J19)</f>
        <v>7575.7085560581709</v>
      </c>
      <c r="K19" s="101">
        <f>IF(SER_hh_fec!K19=0,0,1000000/0.086*SER_hh_fec!K19/SER_hh_num!K19)</f>
        <v>7636.4949218625416</v>
      </c>
      <c r="L19" s="101">
        <f>IF(SER_hh_fec!L19=0,0,1000000/0.086*SER_hh_fec!L19/SER_hh_num!L19)</f>
        <v>7748.9509643024685</v>
      </c>
      <c r="M19" s="101">
        <f>IF(SER_hh_fec!M19=0,0,1000000/0.086*SER_hh_fec!M19/SER_hh_num!M19)</f>
        <v>7762.455405258951</v>
      </c>
      <c r="N19" s="101">
        <f>IF(SER_hh_fec!N19=0,0,1000000/0.086*SER_hh_fec!N19/SER_hh_num!N19)</f>
        <v>7817.9116230237078</v>
      </c>
      <c r="O19" s="101">
        <f>IF(SER_hh_fec!O19=0,0,1000000/0.086*SER_hh_fec!O19/SER_hh_num!O19)</f>
        <v>7895.692095256959</v>
      </c>
      <c r="P19" s="101">
        <f>IF(SER_hh_fec!P19=0,0,1000000/0.086*SER_hh_fec!P19/SER_hh_num!P19)</f>
        <v>7869.9097536537411</v>
      </c>
      <c r="Q19" s="101">
        <f>IF(SER_hh_fec!Q19=0,0,1000000/0.086*SER_hh_fec!Q19/SER_hh_num!Q19)</f>
        <v>7927.6124303656561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8312.5272606659728</v>
      </c>
      <c r="C21" s="100">
        <f>IF(SER_hh_fec!C21=0,0,1000000/0.086*SER_hh_fec!C21/SER_hh_num!C21)</f>
        <v>8297.7371036344539</v>
      </c>
      <c r="D21" s="100">
        <f>IF(SER_hh_fec!D21=0,0,1000000/0.086*SER_hh_fec!D21/SER_hh_num!D21)</f>
        <v>8414.744429973267</v>
      </c>
      <c r="E21" s="100">
        <f>IF(SER_hh_fec!E21=0,0,1000000/0.086*SER_hh_fec!E21/SER_hh_num!E21)</f>
        <v>8504.562056296927</v>
      </c>
      <c r="F21" s="100">
        <f>IF(SER_hh_fec!F21=0,0,1000000/0.086*SER_hh_fec!F21/SER_hh_num!F21)</f>
        <v>8577.1731200330323</v>
      </c>
      <c r="G21" s="100">
        <f>IF(SER_hh_fec!G21=0,0,1000000/0.086*SER_hh_fec!G21/SER_hh_num!G21)</f>
        <v>4859.6922358335923</v>
      </c>
      <c r="H21" s="100">
        <f>IF(SER_hh_fec!H21=0,0,1000000/0.086*SER_hh_fec!H21/SER_hh_num!H21)</f>
        <v>4956.4304239508829</v>
      </c>
      <c r="I21" s="100">
        <f>IF(SER_hh_fec!I21=0,0,1000000/0.086*SER_hh_fec!I21/SER_hh_num!I21)</f>
        <v>4382.4031648133996</v>
      </c>
      <c r="J21" s="100">
        <f>IF(SER_hh_fec!J21=0,0,1000000/0.086*SER_hh_fec!J21/SER_hh_num!J21)</f>
        <v>4184.5350808415333</v>
      </c>
      <c r="K21" s="100">
        <f>IF(SER_hh_fec!K21=0,0,1000000/0.086*SER_hh_fec!K21/SER_hh_num!K21)</f>
        <v>4157.9240834841239</v>
      </c>
      <c r="L21" s="100">
        <f>IF(SER_hh_fec!L21=0,0,1000000/0.086*SER_hh_fec!L21/SER_hh_num!L21)</f>
        <v>4375.5318492164615</v>
      </c>
      <c r="M21" s="100">
        <f>IF(SER_hh_fec!M21=0,0,1000000/0.086*SER_hh_fec!M21/SER_hh_num!M21)</f>
        <v>4267.9560183465464</v>
      </c>
      <c r="N21" s="100">
        <f>IF(SER_hh_fec!N21=0,0,1000000/0.086*SER_hh_fec!N21/SER_hh_num!N21)</f>
        <v>4316.2441095641998</v>
      </c>
      <c r="O21" s="100">
        <f>IF(SER_hh_fec!O21=0,0,1000000/0.086*SER_hh_fec!O21/SER_hh_num!O21)</f>
        <v>4317.1187714345706</v>
      </c>
      <c r="P21" s="100">
        <f>IF(SER_hh_fec!P21=0,0,1000000/0.086*SER_hh_fec!P21/SER_hh_num!P21)</f>
        <v>4231.1093419898843</v>
      </c>
      <c r="Q21" s="100">
        <f>IF(SER_hh_fec!Q21=0,0,1000000/0.086*SER_hh_fec!Q21/SER_hh_num!Q21)</f>
        <v>4224.1045070459695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11581.45329129072</v>
      </c>
      <c r="C22" s="100">
        <f>IF(SER_hh_fec!C22=0,0,1000000/0.086*SER_hh_fec!C22/SER_hh_num!C22)</f>
        <v>11705.815296481616</v>
      </c>
      <c r="D22" s="100">
        <f>IF(SER_hh_fec!D22=0,0,1000000/0.086*SER_hh_fec!D22/SER_hh_num!D22)</f>
        <v>11832.444322806137</v>
      </c>
      <c r="E22" s="100">
        <f>IF(SER_hh_fec!E22=0,0,1000000/0.086*SER_hh_fec!E22/SER_hh_num!E22)</f>
        <v>11958.741927151166</v>
      </c>
      <c r="F22" s="100">
        <f>IF(SER_hh_fec!F22=0,0,1000000/0.086*SER_hh_fec!F22/SER_hh_num!F22)</f>
        <v>12060.844418323304</v>
      </c>
      <c r="G22" s="100">
        <f>IF(SER_hh_fec!G22=0,0,1000000/0.086*SER_hh_fec!G22/SER_hh_num!G22)</f>
        <v>6551.3077482616218</v>
      </c>
      <c r="H22" s="100">
        <f>IF(SER_hh_fec!H22=0,0,1000000/0.086*SER_hh_fec!H22/SER_hh_num!H22)</f>
        <v>7282.7704448320255</v>
      </c>
      <c r="I22" s="100">
        <f>IF(SER_hh_fec!I22=0,0,1000000/0.086*SER_hh_fec!I22/SER_hh_num!I22)</f>
        <v>6129.7845048454437</v>
      </c>
      <c r="J22" s="100">
        <f>IF(SER_hh_fec!J22=0,0,1000000/0.086*SER_hh_fec!J22/SER_hh_num!J22)</f>
        <v>5822.9304238649711</v>
      </c>
      <c r="K22" s="100">
        <f>IF(SER_hh_fec!K22=0,0,1000000/0.086*SER_hh_fec!K22/SER_hh_num!K22)</f>
        <v>5863.0367909467104</v>
      </c>
      <c r="L22" s="100">
        <f>IF(SER_hh_fec!L22=0,0,1000000/0.086*SER_hh_fec!L22/SER_hh_num!L22)</f>
        <v>5893.0312870193611</v>
      </c>
      <c r="M22" s="100">
        <f>IF(SER_hh_fec!M22=0,0,1000000/0.086*SER_hh_fec!M22/SER_hh_num!M22)</f>
        <v>5835.5648581504111</v>
      </c>
      <c r="N22" s="100">
        <f>IF(SER_hh_fec!N22=0,0,1000000/0.086*SER_hh_fec!N22/SER_hh_num!N22)</f>
        <v>5796.8888223259373</v>
      </c>
      <c r="O22" s="100">
        <f>IF(SER_hh_fec!O22=0,0,1000000/0.086*SER_hh_fec!O22/SER_hh_num!O22)</f>
        <v>5711.1113351572794</v>
      </c>
      <c r="P22" s="100">
        <f>IF(SER_hh_fec!P22=0,0,1000000/0.086*SER_hh_fec!P22/SER_hh_num!P22)</f>
        <v>5519.0653338593829</v>
      </c>
      <c r="Q22" s="100">
        <f>IF(SER_hh_fec!Q22=0,0,1000000/0.086*SER_hh_fec!Q22/SER_hh_num!Q22)</f>
        <v>5418.6015045543463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0</v>
      </c>
      <c r="C23" s="100">
        <f>IF(SER_hh_fec!C23=0,0,1000000/0.086*SER_hh_fec!C23/SER_hh_num!C23)</f>
        <v>0</v>
      </c>
      <c r="D23" s="100">
        <f>IF(SER_hh_fec!D23=0,0,1000000/0.086*SER_hh_fec!D23/SER_hh_num!D23)</f>
        <v>0</v>
      </c>
      <c r="E23" s="100">
        <f>IF(SER_hh_fec!E23=0,0,1000000/0.086*SER_hh_fec!E23/SER_hh_num!E23)</f>
        <v>0</v>
      </c>
      <c r="F23" s="100">
        <f>IF(SER_hh_fec!F23=0,0,1000000/0.086*SER_hh_fec!F23/SER_hh_num!F23)</f>
        <v>0</v>
      </c>
      <c r="G23" s="100">
        <f>IF(SER_hh_fec!G23=0,0,1000000/0.086*SER_hh_fec!G23/SER_hh_num!G23)</f>
        <v>0</v>
      </c>
      <c r="H23" s="100">
        <f>IF(SER_hh_fec!H23=0,0,1000000/0.086*SER_hh_fec!H23/SER_hh_num!H23)</f>
        <v>0</v>
      </c>
      <c r="I23" s="100">
        <f>IF(SER_hh_fec!I23=0,0,1000000/0.086*SER_hh_fec!I23/SER_hh_num!I23)</f>
        <v>0</v>
      </c>
      <c r="J23" s="100">
        <f>IF(SER_hh_fec!J23=0,0,1000000/0.086*SER_hh_fec!J23/SER_hh_num!J23)</f>
        <v>0</v>
      </c>
      <c r="K23" s="100">
        <f>IF(SER_hh_fec!K23=0,0,1000000/0.086*SER_hh_fec!K23/SER_hh_num!K23)</f>
        <v>0</v>
      </c>
      <c r="L23" s="100">
        <f>IF(SER_hh_fec!L23=0,0,1000000/0.086*SER_hh_fec!L23/SER_hh_num!L23)</f>
        <v>0</v>
      </c>
      <c r="M23" s="100">
        <f>IF(SER_hh_fec!M23=0,0,1000000/0.086*SER_hh_fec!M23/SER_hh_num!M23)</f>
        <v>0</v>
      </c>
      <c r="N23" s="100">
        <f>IF(SER_hh_fec!N23=0,0,1000000/0.086*SER_hh_fec!N23/SER_hh_num!N23)</f>
        <v>0</v>
      </c>
      <c r="O23" s="100">
        <f>IF(SER_hh_fec!O23=0,0,1000000/0.086*SER_hh_fec!O23/SER_hh_num!O23)</f>
        <v>0</v>
      </c>
      <c r="P23" s="100">
        <f>IF(SER_hh_fec!P23=0,0,1000000/0.086*SER_hh_fec!P23/SER_hh_num!P23)</f>
        <v>0</v>
      </c>
      <c r="Q23" s="100">
        <f>IF(SER_hh_fec!Q23=0,0,1000000/0.086*SER_hh_fec!Q23/SER_hh_num!Q23)</f>
        <v>0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0</v>
      </c>
      <c r="C25" s="100">
        <f>IF(SER_hh_fec!C25=0,0,1000000/0.086*SER_hh_fec!C25/SER_hh_num!C25)</f>
        <v>0</v>
      </c>
      <c r="D25" s="100">
        <f>IF(SER_hh_fec!D25=0,0,1000000/0.086*SER_hh_fec!D25/SER_hh_num!D25)</f>
        <v>0</v>
      </c>
      <c r="E25" s="100">
        <f>IF(SER_hh_fec!E25=0,0,1000000/0.086*SER_hh_fec!E25/SER_hh_num!E25)</f>
        <v>0</v>
      </c>
      <c r="F25" s="100">
        <f>IF(SER_hh_fec!F25=0,0,1000000/0.086*SER_hh_fec!F25/SER_hh_num!F25)</f>
        <v>0</v>
      </c>
      <c r="G25" s="100">
        <f>IF(SER_hh_fec!G25=0,0,1000000/0.086*SER_hh_fec!G25/SER_hh_num!G25)</f>
        <v>0</v>
      </c>
      <c r="H25" s="100">
        <f>IF(SER_hh_fec!H25=0,0,1000000/0.086*SER_hh_fec!H25/SER_hh_num!H25)</f>
        <v>0</v>
      </c>
      <c r="I25" s="100">
        <f>IF(SER_hh_fec!I25=0,0,1000000/0.086*SER_hh_fec!I25/SER_hh_num!I25)</f>
        <v>0</v>
      </c>
      <c r="J25" s="100">
        <f>IF(SER_hh_fec!J25=0,0,1000000/0.086*SER_hh_fec!J25/SER_hh_num!J25)</f>
        <v>0</v>
      </c>
      <c r="K25" s="100">
        <f>IF(SER_hh_fec!K25=0,0,1000000/0.086*SER_hh_fec!K25/SER_hh_num!K25)</f>
        <v>0</v>
      </c>
      <c r="L25" s="100">
        <f>IF(SER_hh_fec!L25=0,0,1000000/0.086*SER_hh_fec!L25/SER_hh_num!L25)</f>
        <v>0</v>
      </c>
      <c r="M25" s="100">
        <f>IF(SER_hh_fec!M25=0,0,1000000/0.086*SER_hh_fec!M25/SER_hh_num!M25)</f>
        <v>0</v>
      </c>
      <c r="N25" s="100">
        <f>IF(SER_hh_fec!N25=0,0,1000000/0.086*SER_hh_fec!N25/SER_hh_num!N25)</f>
        <v>0</v>
      </c>
      <c r="O25" s="100">
        <f>IF(SER_hh_fec!O25=0,0,1000000/0.086*SER_hh_fec!O25/SER_hh_num!O25)</f>
        <v>0</v>
      </c>
      <c r="P25" s="100">
        <f>IF(SER_hh_fec!P25=0,0,1000000/0.086*SER_hh_fec!P25/SER_hh_num!P25)</f>
        <v>0</v>
      </c>
      <c r="Q25" s="100">
        <f>IF(SER_hh_fec!Q25=0,0,1000000/0.086*SER_hh_fec!Q25/SER_hh_num!Q25)</f>
        <v>0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8977.1068686413564</v>
      </c>
      <c r="C26" s="22">
        <f>IF(SER_hh_fec!C26=0,0,1000000/0.086*SER_hh_fec!C26/SER_hh_num!C26)</f>
        <v>9123.4792922648048</v>
      </c>
      <c r="D26" s="22">
        <f>IF(SER_hh_fec!D26=0,0,1000000/0.086*SER_hh_fec!D26/SER_hh_num!D26)</f>
        <v>9166.9701450377615</v>
      </c>
      <c r="E26" s="22">
        <f>IF(SER_hh_fec!E26=0,0,1000000/0.086*SER_hh_fec!E26/SER_hh_num!E26)</f>
        <v>9228.7665249612128</v>
      </c>
      <c r="F26" s="22">
        <f>IF(SER_hh_fec!F26=0,0,1000000/0.086*SER_hh_fec!F26/SER_hh_num!F26)</f>
        <v>9263.4350004902863</v>
      </c>
      <c r="G26" s="22">
        <f>IF(SER_hh_fec!G26=0,0,1000000/0.086*SER_hh_fec!G26/SER_hh_num!G26)</f>
        <v>4216.7962889759419</v>
      </c>
      <c r="H26" s="22">
        <f>IF(SER_hh_fec!H26=0,0,1000000/0.086*SER_hh_fec!H26/SER_hh_num!H26)</f>
        <v>6338.7679197473271</v>
      </c>
      <c r="I26" s="22">
        <f>IF(SER_hh_fec!I26=0,0,1000000/0.086*SER_hh_fec!I26/SER_hh_num!I26)</f>
        <v>4664.0175814058775</v>
      </c>
      <c r="J26" s="22">
        <f>IF(SER_hh_fec!J26=0,0,1000000/0.086*SER_hh_fec!J26/SER_hh_num!J26)</f>
        <v>4430.5520517017421</v>
      </c>
      <c r="K26" s="22">
        <f>IF(SER_hh_fec!K26=0,0,1000000/0.086*SER_hh_fec!K26/SER_hh_num!K26)</f>
        <v>5200.779770300237</v>
      </c>
      <c r="L26" s="22">
        <f>IF(SER_hh_fec!L26=0,0,1000000/0.086*SER_hh_fec!L26/SER_hh_num!L26)</f>
        <v>3948.7992848910731</v>
      </c>
      <c r="M26" s="22">
        <f>IF(SER_hh_fec!M26=0,0,1000000/0.086*SER_hh_fec!M26/SER_hh_num!M26)</f>
        <v>4444.4426360163043</v>
      </c>
      <c r="N26" s="22">
        <f>IF(SER_hh_fec!N26=0,0,1000000/0.086*SER_hh_fec!N26/SER_hh_num!N26)</f>
        <v>4430.9992664011424</v>
      </c>
      <c r="O26" s="22">
        <f>IF(SER_hh_fec!O26=0,0,1000000/0.086*SER_hh_fec!O26/SER_hh_num!O26)</f>
        <v>4452.020292254233</v>
      </c>
      <c r="P26" s="22">
        <f>IF(SER_hh_fec!P26=0,0,1000000/0.086*SER_hh_fec!P26/SER_hh_num!P26)</f>
        <v>4291.9091442748304</v>
      </c>
      <c r="Q26" s="22">
        <f>IF(SER_hh_fec!Q26=0,0,1000000/0.086*SER_hh_fec!Q26/SER_hh_num!Q26)</f>
        <v>4241.7939589306461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2542.5384994374531</v>
      </c>
      <c r="H27" s="116">
        <f>IF(SER_hh_fec!H27=0,0,1000000/0.086*SER_hh_fec!H27/SER_hh_num!H19)</f>
        <v>2581.5569750030991</v>
      </c>
      <c r="I27" s="116">
        <f>IF(SER_hh_fec!I27=0,0,1000000/0.086*SER_hh_fec!I27/SER_hh_num!I19)</f>
        <v>3129.9831964355872</v>
      </c>
      <c r="J27" s="116">
        <f>IF(SER_hh_fec!J27=0,0,1000000/0.086*SER_hh_fec!J27/SER_hh_num!J19)</f>
        <v>3268.2327863411015</v>
      </c>
      <c r="K27" s="116">
        <f>IF(SER_hh_fec!K27=0,0,1000000/0.086*SER_hh_fec!K27/SER_hh_num!K19)</f>
        <v>3258.2063927502277</v>
      </c>
      <c r="L27" s="116">
        <f>IF(SER_hh_fec!L27=0,0,1000000/0.086*SER_hh_fec!L27/SER_hh_num!L19)</f>
        <v>3323.1288928489003</v>
      </c>
      <c r="M27" s="116">
        <f>IF(SER_hh_fec!M27=0,0,1000000/0.086*SER_hh_fec!M27/SER_hh_num!M19)</f>
        <v>3350.6117885329359</v>
      </c>
      <c r="N27" s="116">
        <f>IF(SER_hh_fec!N27=0,0,1000000/0.086*SER_hh_fec!N27/SER_hh_num!N19)</f>
        <v>3365.6329004273325</v>
      </c>
      <c r="O27" s="116">
        <f>IF(SER_hh_fec!O27=0,0,1000000/0.086*SER_hh_fec!O27/SER_hh_num!O19)</f>
        <v>3430.2293949100954</v>
      </c>
      <c r="P27" s="116">
        <f>IF(SER_hh_fec!P27=0,0,1000000/0.086*SER_hh_fec!P27/SER_hh_num!P19)</f>
        <v>3516.1574818263871</v>
      </c>
      <c r="Q27" s="116">
        <f>IF(SER_hh_fec!Q27=0,0,1000000/0.086*SER_hh_fec!Q27/SER_hh_num!Q19)</f>
        <v>3598.5458564370965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4841.6056212500553</v>
      </c>
      <c r="H28" s="117">
        <f>IF(SER_hh_fec!H27=0,0,1000000/0.086*SER_hh_fec!H27/SER_hh_num!H27)</f>
        <v>4989.4745349510295</v>
      </c>
      <c r="I28" s="117">
        <f>IF(SER_hh_fec!I27=0,0,1000000/0.086*SER_hh_fec!I27/SER_hh_num!I27)</f>
        <v>5178.481097230846</v>
      </c>
      <c r="J28" s="117">
        <f>IF(SER_hh_fec!J27=0,0,1000000/0.086*SER_hh_fec!J27/SER_hh_num!J27)</f>
        <v>5202.8518725862386</v>
      </c>
      <c r="K28" s="117">
        <f>IF(SER_hh_fec!K27=0,0,1000000/0.086*SER_hh_fec!K27/SER_hh_num!K27)</f>
        <v>5236.7556056757185</v>
      </c>
      <c r="L28" s="117">
        <f>IF(SER_hh_fec!L27=0,0,1000000/0.086*SER_hh_fec!L27/SER_hh_num!L27)</f>
        <v>5333.996492369678</v>
      </c>
      <c r="M28" s="117">
        <f>IF(SER_hh_fec!M27=0,0,1000000/0.086*SER_hh_fec!M27/SER_hh_num!M27)</f>
        <v>5357.6218381505087</v>
      </c>
      <c r="N28" s="117">
        <f>IF(SER_hh_fec!N27=0,0,1000000/0.086*SER_hh_fec!N27/SER_hh_num!N27)</f>
        <v>5398.8332933269439</v>
      </c>
      <c r="O28" s="117">
        <f>IF(SER_hh_fec!O27=0,0,1000000/0.086*SER_hh_fec!O27/SER_hh_num!O27)</f>
        <v>5462.4278722883555</v>
      </c>
      <c r="P28" s="117">
        <f>IF(SER_hh_fec!P27=0,0,1000000/0.086*SER_hh_fec!P27/SER_hh_num!P27)</f>
        <v>5409.1942420900596</v>
      </c>
      <c r="Q28" s="117">
        <f>IF(SER_hh_fec!Q27=0,0,1000000/0.086*SER_hh_fec!Q27/SER_hh_num!Q27)</f>
        <v>5196.3452640634887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10928.260125504999</v>
      </c>
      <c r="C29" s="101">
        <f>IF(SER_hh_fec!C29=0,0,1000000/0.086*SER_hh_fec!C29/SER_hh_num!C29)</f>
        <v>10914.151894226376</v>
      </c>
      <c r="D29" s="101">
        <f>IF(SER_hh_fec!D29=0,0,1000000/0.086*SER_hh_fec!D29/SER_hh_num!D29)</f>
        <v>10903.737073628299</v>
      </c>
      <c r="E29" s="101">
        <f>IF(SER_hh_fec!E29=0,0,1000000/0.086*SER_hh_fec!E29/SER_hh_num!E29)</f>
        <v>10835.710766432459</v>
      </c>
      <c r="F29" s="101">
        <f>IF(SER_hh_fec!F29=0,0,1000000/0.086*SER_hh_fec!F29/SER_hh_num!F29)</f>
        <v>10829.183422102455</v>
      </c>
      <c r="G29" s="101">
        <f>IF(SER_hh_fec!G29=0,0,1000000/0.086*SER_hh_fec!G29/SER_hh_num!G29)</f>
        <v>10879.799549689669</v>
      </c>
      <c r="H29" s="101">
        <f>IF(SER_hh_fec!H29=0,0,1000000/0.086*SER_hh_fec!H29/SER_hh_num!H29)</f>
        <v>11498.50532640918</v>
      </c>
      <c r="I29" s="101">
        <f>IF(SER_hh_fec!I29=0,0,1000000/0.086*SER_hh_fec!I29/SER_hh_num!I29)</f>
        <v>11678.462893578797</v>
      </c>
      <c r="J29" s="101">
        <f>IF(SER_hh_fec!J29=0,0,1000000/0.086*SER_hh_fec!J29/SER_hh_num!J29)</f>
        <v>11587.564111507838</v>
      </c>
      <c r="K29" s="101">
        <f>IF(SER_hh_fec!K29=0,0,1000000/0.086*SER_hh_fec!K29/SER_hh_num!K29)</f>
        <v>11307.168217795357</v>
      </c>
      <c r="L29" s="101">
        <f>IF(SER_hh_fec!L29=0,0,1000000/0.086*SER_hh_fec!L29/SER_hh_num!L29)</f>
        <v>11221.252817620163</v>
      </c>
      <c r="M29" s="101">
        <f>IF(SER_hh_fec!M29=0,0,1000000/0.086*SER_hh_fec!M29/SER_hh_num!M29)</f>
        <v>11260.26485122488</v>
      </c>
      <c r="N29" s="101">
        <f>IF(SER_hh_fec!N29=0,0,1000000/0.086*SER_hh_fec!N29/SER_hh_num!N29)</f>
        <v>11265.486607933957</v>
      </c>
      <c r="O29" s="101">
        <f>IF(SER_hh_fec!O29=0,0,1000000/0.086*SER_hh_fec!O29/SER_hh_num!O29)</f>
        <v>11489.725621414878</v>
      </c>
      <c r="P29" s="101">
        <f>IF(SER_hh_fec!P29=0,0,1000000/0.086*SER_hh_fec!P29/SER_hh_num!P29)</f>
        <v>11496.55799557104</v>
      </c>
      <c r="Q29" s="101">
        <f>IF(SER_hh_fec!Q29=0,0,1000000/0.086*SER_hh_fec!Q29/SER_hh_num!Q29)</f>
        <v>11626.410902085076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13257.118589217314</v>
      </c>
      <c r="C30" s="100">
        <f>IF(SER_hh_fec!C30=0,0,1000000/0.086*SER_hh_fec!C30/SER_hh_num!C30)</f>
        <v>12956.037736883189</v>
      </c>
      <c r="D30" s="100">
        <f>IF(SER_hh_fec!D30=0,0,1000000/0.086*SER_hh_fec!D30/SER_hh_num!D30)</f>
        <v>12660.138174254978</v>
      </c>
      <c r="E30" s="100">
        <f>IF(SER_hh_fec!E30=0,0,1000000/0.086*SER_hh_fec!E30/SER_hh_num!E30)</f>
        <v>13160.987455475539</v>
      </c>
      <c r="F30" s="100">
        <f>IF(SER_hh_fec!F30=0,0,1000000/0.086*SER_hh_fec!F30/SER_hh_num!F30)</f>
        <v>13347.80877358295</v>
      </c>
      <c r="G30" s="100">
        <f>IF(SER_hh_fec!G30=0,0,1000000/0.086*SER_hh_fec!G30/SER_hh_num!G30)</f>
        <v>13673.289407212027</v>
      </c>
      <c r="H30" s="100">
        <f>IF(SER_hh_fec!H30=0,0,1000000/0.086*SER_hh_fec!H30/SER_hh_num!H30)</f>
        <v>13863.928756567537</v>
      </c>
      <c r="I30" s="100">
        <f>IF(SER_hh_fec!I30=0,0,1000000/0.086*SER_hh_fec!I30/SER_hh_num!I30)</f>
        <v>13851.294964694334</v>
      </c>
      <c r="J30" s="100">
        <f>IF(SER_hh_fec!J30=0,0,1000000/0.086*SER_hh_fec!J30/SER_hh_num!J30)</f>
        <v>16634.437169127392</v>
      </c>
      <c r="K30" s="100">
        <f>IF(SER_hh_fec!K30=0,0,1000000/0.086*SER_hh_fec!K30/SER_hh_num!K30)</f>
        <v>13859.796779942564</v>
      </c>
      <c r="L30" s="100">
        <f>IF(SER_hh_fec!L30=0,0,1000000/0.086*SER_hh_fec!L30/SER_hh_num!L30)</f>
        <v>12508.97086409383</v>
      </c>
      <c r="M30" s="100">
        <f>IF(SER_hh_fec!M30=0,0,1000000/0.086*SER_hh_fec!M30/SER_hh_num!M30)</f>
        <v>13703.912132304493</v>
      </c>
      <c r="N30" s="100">
        <f>IF(SER_hh_fec!N30=0,0,1000000/0.086*SER_hh_fec!N30/SER_hh_num!N30)</f>
        <v>13699.094406286213</v>
      </c>
      <c r="O30" s="100">
        <f>IF(SER_hh_fec!O30=0,0,1000000/0.086*SER_hh_fec!O30/SER_hh_num!O30)</f>
        <v>13977.23668759568</v>
      </c>
      <c r="P30" s="100">
        <f>IF(SER_hh_fec!P30=0,0,1000000/0.086*SER_hh_fec!P30/SER_hh_num!P30)</f>
        <v>14087.69995911234</v>
      </c>
      <c r="Q30" s="100">
        <f>IF(SER_hh_fec!Q30=0,0,1000000/0.086*SER_hh_fec!Q30/SER_hh_num!Q30)</f>
        <v>13881.790929983919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0</v>
      </c>
      <c r="C31" s="100">
        <f>IF(SER_hh_fec!C31=0,0,1000000/0.086*SER_hh_fec!C31/SER_hh_num!C31)</f>
        <v>0</v>
      </c>
      <c r="D31" s="100">
        <f>IF(SER_hh_fec!D31=0,0,1000000/0.086*SER_hh_fec!D31/SER_hh_num!D31)</f>
        <v>0</v>
      </c>
      <c r="E31" s="100">
        <f>IF(SER_hh_fec!E31=0,0,1000000/0.086*SER_hh_fec!E31/SER_hh_num!E31)</f>
        <v>0</v>
      </c>
      <c r="F31" s="100">
        <f>IF(SER_hh_fec!F31=0,0,1000000/0.086*SER_hh_fec!F31/SER_hh_num!F31)</f>
        <v>0</v>
      </c>
      <c r="G31" s="100">
        <f>IF(SER_hh_fec!G31=0,0,1000000/0.086*SER_hh_fec!G31/SER_hh_num!G31)</f>
        <v>0</v>
      </c>
      <c r="H31" s="100">
        <f>IF(SER_hh_fec!H31=0,0,1000000/0.086*SER_hh_fec!H31/SER_hh_num!H31)</f>
        <v>0</v>
      </c>
      <c r="I31" s="100">
        <f>IF(SER_hh_fec!I31=0,0,1000000/0.086*SER_hh_fec!I31/SER_hh_num!I31)</f>
        <v>0</v>
      </c>
      <c r="J31" s="100">
        <f>IF(SER_hh_fec!J31=0,0,1000000/0.086*SER_hh_fec!J31/SER_hh_num!J31)</f>
        <v>0</v>
      </c>
      <c r="K31" s="100">
        <f>IF(SER_hh_fec!K31=0,0,1000000/0.086*SER_hh_fec!K31/SER_hh_num!K31)</f>
        <v>0</v>
      </c>
      <c r="L31" s="100">
        <f>IF(SER_hh_fec!L31=0,0,1000000/0.086*SER_hh_fec!L31/SER_hh_num!L31)</f>
        <v>0</v>
      </c>
      <c r="M31" s="100">
        <f>IF(SER_hh_fec!M31=0,0,1000000/0.086*SER_hh_fec!M31/SER_hh_num!M31)</f>
        <v>0</v>
      </c>
      <c r="N31" s="100">
        <f>IF(SER_hh_fec!N31=0,0,1000000/0.086*SER_hh_fec!N31/SER_hh_num!N31)</f>
        <v>0</v>
      </c>
      <c r="O31" s="100">
        <f>IF(SER_hh_fec!O31=0,0,1000000/0.086*SER_hh_fec!O31/SER_hh_num!O31)</f>
        <v>0</v>
      </c>
      <c r="P31" s="100">
        <f>IF(SER_hh_fec!P31=0,0,1000000/0.086*SER_hh_fec!P31/SER_hh_num!P31)</f>
        <v>0</v>
      </c>
      <c r="Q31" s="100">
        <f>IF(SER_hh_fec!Q31=0,0,1000000/0.086*SER_hh_fec!Q31/SER_hh_num!Q31)</f>
        <v>0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19321.185853378218</v>
      </c>
      <c r="I32" s="100">
        <f>IF(SER_hh_fec!I32=0,0,1000000/0.086*SER_hh_fec!I32/SER_hh_num!I32)</f>
        <v>19201.58932313701</v>
      </c>
      <c r="J32" s="100">
        <f>IF(SER_hh_fec!J32=0,0,1000000/0.086*SER_hh_fec!J32/SER_hh_num!J32)</f>
        <v>18904.738654568395</v>
      </c>
      <c r="K32" s="100">
        <f>IF(SER_hh_fec!K32=0,0,1000000/0.086*SER_hh_fec!K32/SER_hh_num!K32)</f>
        <v>17084.158339386555</v>
      </c>
      <c r="L32" s="100">
        <f>IF(SER_hh_fec!L32=0,0,1000000/0.086*SER_hh_fec!L32/SER_hh_num!L32)</f>
        <v>17685.165051720756</v>
      </c>
      <c r="M32" s="100">
        <f>IF(SER_hh_fec!M32=0,0,1000000/0.086*SER_hh_fec!M32/SER_hh_num!M32)</f>
        <v>18405.402859232003</v>
      </c>
      <c r="N32" s="100">
        <f>IF(SER_hh_fec!N32=0,0,1000000/0.086*SER_hh_fec!N32/SER_hh_num!N32)</f>
        <v>18723.127980053137</v>
      </c>
      <c r="O32" s="100">
        <f>IF(SER_hh_fec!O32=0,0,1000000/0.086*SER_hh_fec!O32/SER_hh_num!O32)</f>
        <v>19119.318318805657</v>
      </c>
      <c r="P32" s="100">
        <f>IF(SER_hh_fec!P32=0,0,1000000/0.086*SER_hh_fec!P32/SER_hh_num!P32)</f>
        <v>19277.458677615745</v>
      </c>
      <c r="Q32" s="100">
        <f>IF(SER_hh_fec!Q32=0,0,1000000/0.086*SER_hh_fec!Q32/SER_hh_num!Q32)</f>
        <v>18999.916869423832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9954.988614939768</v>
      </c>
      <c r="C33" s="18">
        <f>IF(SER_hh_fec!C33=0,0,1000000/0.086*SER_hh_fec!C33/SER_hh_num!C33)</f>
        <v>10055.307715021903</v>
      </c>
      <c r="D33" s="18">
        <f>IF(SER_hh_fec!D33=0,0,1000000/0.086*SER_hh_fec!D33/SER_hh_num!D33)</f>
        <v>10155.885286904908</v>
      </c>
      <c r="E33" s="18">
        <f>IF(SER_hh_fec!E33=0,0,1000000/0.086*SER_hh_fec!E33/SER_hh_num!E33)</f>
        <v>9766.5952803221207</v>
      </c>
      <c r="F33" s="18">
        <f>IF(SER_hh_fec!F33=0,0,1000000/0.086*SER_hh_fec!F33/SER_hh_num!F33)</f>
        <v>9858.2736717348853</v>
      </c>
      <c r="G33" s="18">
        <f>IF(SER_hh_fec!G33=0,0,1000000/0.086*SER_hh_fec!G33/SER_hh_num!G33)</f>
        <v>10050.179253589142</v>
      </c>
      <c r="H33" s="18">
        <f>IF(SER_hh_fec!H33=0,0,1000000/0.086*SER_hh_fec!H33/SER_hh_num!H33)</f>
        <v>10143.728445206856</v>
      </c>
      <c r="I33" s="18">
        <f>IF(SER_hh_fec!I33=0,0,1000000/0.086*SER_hh_fec!I33/SER_hh_num!I33)</f>
        <v>10080.60815850787</v>
      </c>
      <c r="J33" s="18">
        <f>IF(SER_hh_fec!J33=0,0,1000000/0.086*SER_hh_fec!J33/SER_hh_num!J33)</f>
        <v>9467.8904483019014</v>
      </c>
      <c r="K33" s="18">
        <f>IF(SER_hh_fec!K33=0,0,1000000/0.086*SER_hh_fec!K33/SER_hh_num!K33)</f>
        <v>10059.712921065442</v>
      </c>
      <c r="L33" s="18">
        <f>IF(SER_hh_fec!L33=0,0,1000000/0.086*SER_hh_fec!L33/SER_hh_num!L33)</f>
        <v>10187.386821696222</v>
      </c>
      <c r="M33" s="18">
        <f>IF(SER_hh_fec!M33=0,0,1000000/0.086*SER_hh_fec!M33/SER_hh_num!M33)</f>
        <v>9852.0118418533712</v>
      </c>
      <c r="N33" s="18">
        <f>IF(SER_hh_fec!N33=0,0,1000000/0.086*SER_hh_fec!N33/SER_hh_num!N33)</f>
        <v>9817.8676759193077</v>
      </c>
      <c r="O33" s="18">
        <f>IF(SER_hh_fec!O33=0,0,1000000/0.086*SER_hh_fec!O33/SER_hh_num!O33)</f>
        <v>10188.211620278842</v>
      </c>
      <c r="P33" s="18">
        <f>IF(SER_hh_fec!P33=0,0,1000000/0.086*SER_hh_fec!P33/SER_hh_num!P33)</f>
        <v>10223.456103194037</v>
      </c>
      <c r="Q33" s="18">
        <f>IF(SER_hh_fec!Q33=0,0,1000000/0.086*SER_hh_fec!Q33/SER_hh_num!Q33)</f>
        <v>10100.535493414487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2018-07-16T15:36:20Z</dcterms:created>
  <dcterms:modified xsi:type="dcterms:W3CDTF">2018-07-16T15:36:20Z</dcterms:modified>
</cp:coreProperties>
</file>