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Q10" i="35" l="1"/>
  <c r="M10" i="35"/>
  <c r="I10" i="35"/>
  <c r="E10" i="35"/>
  <c r="O14" i="35"/>
  <c r="K14" i="35"/>
  <c r="G14" i="35"/>
  <c r="O14" i="34"/>
  <c r="K14" i="34"/>
  <c r="G14" i="34"/>
  <c r="O14" i="33"/>
  <c r="K14" i="33"/>
  <c r="G14" i="33"/>
  <c r="O14" i="32"/>
  <c r="K14" i="32"/>
  <c r="G14" i="32"/>
  <c r="O14" i="31"/>
  <c r="K14" i="31"/>
  <c r="G14" i="31"/>
  <c r="O14" i="30"/>
  <c r="K14" i="30"/>
  <c r="G14" i="30"/>
  <c r="C14" i="32"/>
  <c r="B14" i="33"/>
  <c r="B14" i="30" l="1"/>
  <c r="F14" i="30"/>
  <c r="J14" i="30"/>
  <c r="N14" i="30"/>
  <c r="F14" i="31"/>
  <c r="J14" i="31"/>
  <c r="N14" i="31"/>
  <c r="F14" i="32"/>
  <c r="J14" i="32"/>
  <c r="N14" i="32"/>
  <c r="F14" i="33"/>
  <c r="J14" i="33"/>
  <c r="N14" i="33"/>
  <c r="D10" i="33"/>
  <c r="L10" i="33"/>
  <c r="P10" i="33"/>
  <c r="F14" i="34"/>
  <c r="J14" i="34"/>
  <c r="N14" i="34"/>
  <c r="F14" i="35"/>
  <c r="J14" i="35"/>
  <c r="N14" i="35"/>
  <c r="C14" i="30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F36" i="29"/>
  <c r="J36" i="29"/>
  <c r="N36" i="29"/>
  <c r="H37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F9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C6" i="35" l="1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26" i="4"/>
  <c r="B45" i="4"/>
  <c r="B14" i="4"/>
  <c r="B15" i="4"/>
  <c r="B37" i="4"/>
  <c r="B43" i="4"/>
  <c r="B23" i="4"/>
  <c r="B7" i="4"/>
  <c r="B44" i="4"/>
  <c r="B17" i="4"/>
  <c r="B42" i="4"/>
  <c r="B38" i="4"/>
  <c r="B34" i="4"/>
  <c r="B16" i="4"/>
  <c r="B12" i="4"/>
  <c r="B28" i="4"/>
  <c r="B11" i="4"/>
  <c r="B21" i="4"/>
  <c r="B30" i="4"/>
  <c r="B22" i="4"/>
  <c r="B8" i="4"/>
  <c r="B39" i="4"/>
  <c r="B35" i="4"/>
  <c r="B10" i="4"/>
  <c r="B27" i="4"/>
  <c r="B4" i="4"/>
  <c r="B29" i="4"/>
  <c r="B9" i="4"/>
  <c r="B20" i="4"/>
  <c r="B33" i="4"/>
  <c r="B13" i="4"/>
  <c r="B24" i="4"/>
  <c r="B36" i="4"/>
</calcChain>
</file>

<file path=xl/sharedStrings.xml><?xml version="1.0" encoding="utf-8"?>
<sst xmlns="http://schemas.openxmlformats.org/spreadsheetml/2006/main" count="1166" uniqueCount="230">
  <si>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</si>
  <si>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</si>
  <si>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</si>
  <si>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</si>
  <si>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</si>
  <si>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</si>
  <si>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</si>
  <si>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</si>
  <si>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</si>
  <si>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</si>
  <si>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</si>
  <si>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</si>
  <si>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</si>
  <si>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</si>
  <si>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</si>
  <si>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</si>
  <si>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</si>
  <si>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</si>
  <si>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</si>
  <si>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</si>
  <si>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</si>
  <si>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</si>
  <si>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</si>
  <si>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</si>
  <si>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</si>
  <si>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</si>
  <si>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</si>
  <si>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</si>
  <si>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</si>
  <si>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</si>
  <si>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</si>
  <si>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</si>
  <si>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</si>
  <si>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</si>
  <si>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</si>
  <si>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</si>
  <si>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</si>
  <si>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</si>
  <si>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</si>
  <si>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</si>
  <si>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</si>
  <si>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</si>
  <si>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</si>
  <si>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</si>
  <si>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</si>
  <si>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</si>
  <si>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</si>
  <si>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</si>
  <si>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</si>
  <si>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</si>
  <si>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</si>
  <si>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</si>
  <si>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</si>
  <si>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</si>
  <si>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</si>
  <si>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</si>
  <si>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</si>
  <si>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</si>
  <si>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</si>
  <si>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</si>
  <si>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</si>
  <si>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</si>
  <si>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</si>
  <si>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</si>
  <si>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</si>
  <si>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</si>
  <si>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</si>
  <si>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</si>
  <si>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</si>
  <si>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</si>
  <si>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</si>
  <si>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</si>
  <si>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</si>
  <si>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</si>
  <si>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</si>
  <si>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</si>
  <si>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</si>
  <si>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</si>
  <si>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</si>
  <si>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</si>
  <si>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</si>
  <si>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</si>
  <si>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</si>
  <si>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</si>
  <si>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</si>
  <si>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</si>
  <si>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</si>
  <si>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</si>
  <si>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</si>
  <si>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</si>
  <si>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</si>
  <si>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</si>
  <si>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</si>
  <si>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</si>
  <si>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</si>
  <si>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</si>
  <si>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</si>
  <si>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</si>
  <si>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</si>
  <si>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</si>
  <si>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</si>
  <si>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</si>
  <si>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</si>
  <si>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</si>
  <si>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</si>
  <si>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</si>
  <si>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</si>
  <si>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</si>
  <si>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</si>
  <si>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</si>
  <si>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</si>
  <si>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</si>
  <si>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</si>
  <si>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</si>
  <si>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</si>
  <si>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</si>
  <si>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</si>
  <si>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</si>
  <si>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</si>
  <si>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</si>
  <si>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</si>
  <si>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</si>
  <si>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</si>
  <si>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</si>
  <si>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</si>
  <si>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</si>
  <si>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</si>
  <si>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</si>
  <si>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</si>
  <si>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</si>
  <si>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</si>
  <si>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</si>
  <si>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</si>
  <si>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</si>
  <si>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</si>
  <si>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</si>
  <si>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</si>
  <si>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</si>
  <si>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</si>
  <si>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</si>
  <si>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</si>
  <si>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</si>
  <si>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</si>
  <si>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</si>
  <si>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</si>
  <si>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</si>
  <si>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</si>
  <si>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</si>
  <si>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</si>
  <si>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</si>
  <si>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</si>
  <si>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</si>
  <si>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</si>
  <si>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</si>
  <si>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</si>
  <si>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</si>
  <si>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</si>
  <si>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</si>
  <si>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</si>
  <si>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</si>
  <si>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</si>
  <si>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</si>
  <si>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</si>
  <si>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</si>
  <si>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</si>
  <si>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</si>
  <si>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</si>
  <si>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</si>
  <si>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</si>
  <si>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</si>
  <si>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</si>
  <si>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</si>
  <si>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</si>
  <si>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</si>
  <si>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</si>
  <si>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</si>
  <si>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</si>
  <si>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</si>
  <si>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</si>
  <si>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</si>
  <si>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</si>
  <si>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</si>
  <si>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</si>
  <si>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</si>
  <si>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</si>
  <si>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</si>
  <si>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</si>
  <si>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</si>
  <si>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</si>
  <si>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</si>
  <si>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</si>
  <si>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</si>
  <si>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</si>
  <si>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</si>
  <si>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</si>
  <si>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EU28</t>
  </si>
  <si>
    <t>EU28 - Services sector summary</t>
  </si>
  <si>
    <t>EU28 - Number of buildings</t>
  </si>
  <si>
    <t>EU28 - Final energy consumption</t>
  </si>
  <si>
    <t>EU28 - Thermal energy service</t>
  </si>
  <si>
    <t>EU28 - System efficiency indicators of total stock</t>
  </si>
  <si>
    <t>EU28 - CO2 emissions</t>
  </si>
  <si>
    <t>EU28 - Final energy consumption per building</t>
  </si>
  <si>
    <t>EU28 - Thermal energy service per building</t>
  </si>
  <si>
    <t>EU28 - CO2 emissions per building</t>
  </si>
  <si>
    <t>EU28 - Final energy consumption per useful surface area</t>
  </si>
  <si>
    <t>EU28 - Thermal energy service per useful surface area</t>
  </si>
  <si>
    <t>EU28 - CO2 emissions per useful surface area</t>
  </si>
  <si>
    <t>EU28 - Number of new and renovated buildings</t>
  </si>
  <si>
    <t>EU28 - Final energy consumption in new and renovated buildings</t>
  </si>
  <si>
    <t>EU28 - Thermal energy service in new and renovated buildings</t>
  </si>
  <si>
    <t>EU28 - System efficiency indicators in new and renovated buildings</t>
  </si>
  <si>
    <t>EU28 - CO2 emissions in new and renovated buildings</t>
  </si>
  <si>
    <t>EU28 - Final energy consumption in new and renovated buildings (per building)</t>
  </si>
  <si>
    <t>EU28 - Thermal energy service in new and renovated buildings (per building)</t>
  </si>
  <si>
    <t>EU28 - CO2 emissions in new and renovated buildings (per building)</t>
  </si>
  <si>
    <t>EU28 - Final energy consumption in new and renovated buildings (per surface area)</t>
  </si>
  <si>
    <t>EU28 - Thermal energy service in new and renovated buildings (per surface area)</t>
  </si>
  <si>
    <t>EU28 - CO2 emissions in new and renovated buildings (per surface area)</t>
  </si>
  <si>
    <t>EU28 - Specific electric uses in services</t>
  </si>
  <si>
    <t>EU28 - Ventilation and others</t>
  </si>
  <si>
    <t>EU28 - Street lighting</t>
  </si>
  <si>
    <t>EU28 - Building lighting</t>
  </si>
  <si>
    <t>EU28 - Commercial refrigeration</t>
  </si>
  <si>
    <t>EU28 - Miscellaneous building technologies</t>
  </si>
  <si>
    <t>EU28 - ICT and multimedia</t>
  </si>
  <si>
    <t>EU28 - Agriculture</t>
  </si>
  <si>
    <t>EU28 - Agriculture - final energy consumption</t>
  </si>
  <si>
    <t>EU28 - Agriculture - useful energy demand</t>
  </si>
  <si>
    <t>EU28 -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</si>
</sst>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195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43297.742060185185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50369.269146090664</v>
      </c>
      <c r="C3" s="106">
        <f>IF(SER_hh_tes!C3=0,0,1000000/0.086*SER_hh_tes!C3/SER_hh_num!C3)</f>
        <v>53014.254639588209</v>
      </c>
      <c r="D3" s="106">
        <f>IF(SER_hh_tes!D3=0,0,1000000/0.086*SER_hh_tes!D3/SER_hh_num!D3)</f>
        <v>50786.977042707738</v>
      </c>
      <c r="E3" s="106">
        <f>IF(SER_hh_tes!E3=0,0,1000000/0.086*SER_hh_tes!E3/SER_hh_num!E3)</f>
        <v>54742.473227855</v>
      </c>
      <c r="F3" s="106">
        <f>IF(SER_hh_tes!F3=0,0,1000000/0.086*SER_hh_tes!F3/SER_hh_num!F3)</f>
        <v>55582.28812372547</v>
      </c>
      <c r="G3" s="106">
        <f>IF(SER_hh_tes!G3=0,0,1000000/0.086*SER_hh_tes!G3/SER_hh_num!G3)</f>
        <v>57815.15839745252</v>
      </c>
      <c r="H3" s="106">
        <f>IF(SER_hh_tes!H3=0,0,1000000/0.086*SER_hh_tes!H3/SER_hh_num!H3)</f>
        <v>59278.566184264833</v>
      </c>
      <c r="I3" s="106">
        <f>IF(SER_hh_tes!I3=0,0,1000000/0.086*SER_hh_tes!I3/SER_hh_num!I3)</f>
        <v>54024.538503175136</v>
      </c>
      <c r="J3" s="106">
        <f>IF(SER_hh_tes!J3=0,0,1000000/0.086*SER_hh_tes!J3/SER_hh_num!J3)</f>
        <v>58566.245566639729</v>
      </c>
      <c r="K3" s="106">
        <f>IF(SER_hh_tes!K3=0,0,1000000/0.086*SER_hh_tes!K3/SER_hh_num!K3)</f>
        <v>57388.837830028744</v>
      </c>
      <c r="L3" s="106">
        <f>IF(SER_hh_tes!L3=0,0,1000000/0.086*SER_hh_tes!L3/SER_hh_num!L3)</f>
        <v>62015.28960075332</v>
      </c>
      <c r="M3" s="106">
        <f>IF(SER_hh_tes!M3=0,0,1000000/0.086*SER_hh_tes!M3/SER_hh_num!M3)</f>
        <v>55672.440640214867</v>
      </c>
      <c r="N3" s="106">
        <f>IF(SER_hh_tes!N3=0,0,1000000/0.086*SER_hh_tes!N3/SER_hh_num!N3)</f>
        <v>57336.216824519252</v>
      </c>
      <c r="O3" s="106">
        <f>IF(SER_hh_tes!O3=0,0,1000000/0.086*SER_hh_tes!O3/SER_hh_num!O3)</f>
        <v>58092.725685624493</v>
      </c>
      <c r="P3" s="106">
        <f>IF(SER_hh_tes!P3=0,0,1000000/0.086*SER_hh_tes!P3/SER_hh_num!P3)</f>
        <v>53721.975790196149</v>
      </c>
      <c r="Q3" s="106">
        <f>IF(SER_hh_tes!Q3=0,0,1000000/0.086*SER_hh_tes!Q3/SER_hh_num!Q3)</f>
        <v>57444.613064801204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35398.631171594468</v>
      </c>
      <c r="C4" s="101">
        <f>IF(SER_hh_tes!C4=0,0,1000000/0.086*SER_hh_tes!C4/SER_hh_num!C4)</f>
        <v>37645.539255748547</v>
      </c>
      <c r="D4" s="101">
        <f>IF(SER_hh_tes!D4=0,0,1000000/0.086*SER_hh_tes!D4/SER_hh_num!D4)</f>
        <v>35014.772264794781</v>
      </c>
      <c r="E4" s="101">
        <f>IF(SER_hh_tes!E4=0,0,1000000/0.086*SER_hh_tes!E4/SER_hh_num!E4)</f>
        <v>38505.266014701687</v>
      </c>
      <c r="F4" s="101">
        <f>IF(SER_hh_tes!F4=0,0,1000000/0.086*SER_hh_tes!F4/SER_hh_num!F4)</f>
        <v>38916.209514676622</v>
      </c>
      <c r="G4" s="101">
        <f>IF(SER_hh_tes!G4=0,0,1000000/0.086*SER_hh_tes!G4/SER_hh_num!G4)</f>
        <v>40778.319188564892</v>
      </c>
      <c r="H4" s="101">
        <f>IF(SER_hh_tes!H4=0,0,1000000/0.086*SER_hh_tes!H4/SER_hh_num!H4)</f>
        <v>41749.568009559895</v>
      </c>
      <c r="I4" s="101">
        <f>IF(SER_hh_tes!I4=0,0,1000000/0.086*SER_hh_tes!I4/SER_hh_num!I4)</f>
        <v>35951.074421269957</v>
      </c>
      <c r="J4" s="101">
        <f>IF(SER_hh_tes!J4=0,0,1000000/0.086*SER_hh_tes!J4/SER_hh_num!J4)</f>
        <v>40103.136370397486</v>
      </c>
      <c r="K4" s="101">
        <f>IF(SER_hh_tes!K4=0,0,1000000/0.086*SER_hh_tes!K4/SER_hh_num!K4)</f>
        <v>38450.26528551388</v>
      </c>
      <c r="L4" s="101">
        <f>IF(SER_hh_tes!L4=0,0,1000000/0.086*SER_hh_tes!L4/SER_hh_num!L4)</f>
        <v>42719.717201122534</v>
      </c>
      <c r="M4" s="101">
        <f>IF(SER_hh_tes!M4=0,0,1000000/0.086*SER_hh_tes!M4/SER_hh_num!M4)</f>
        <v>36114.554009269923</v>
      </c>
      <c r="N4" s="101">
        <f>IF(SER_hh_tes!N4=0,0,1000000/0.086*SER_hh_tes!N4/SER_hh_num!N4)</f>
        <v>37461.100524206617</v>
      </c>
      <c r="O4" s="101">
        <f>IF(SER_hh_tes!O4=0,0,1000000/0.086*SER_hh_tes!O4/SER_hh_num!O4)</f>
        <v>37921.036368477042</v>
      </c>
      <c r="P4" s="101">
        <f>IF(SER_hh_tes!P4=0,0,1000000/0.086*SER_hh_tes!P4/SER_hh_num!P4)</f>
        <v>33139.24801187907</v>
      </c>
      <c r="Q4" s="101">
        <f>IF(SER_hh_tes!Q4=0,0,1000000/0.086*SER_hh_tes!Q4/SER_hh_num!Q4)</f>
        <v>36404.918637281415</v>
      </c>
    </row>
    <row r="5" spans="1:17" ht="12" customHeight="1" x14ac:dyDescent="0.25">
      <c r="A5" s="88" t="s">
        <v>38</v>
      </c>
      <c r="B5" s="100">
        <f>IF(SER_hh_tes!B5=0,0,1000000/0.086*SER_hh_tes!B5/SER_hh_num!B5)</f>
        <v>48296.565438593665</v>
      </c>
      <c r="C5" s="100">
        <f>IF(SER_hh_tes!C5=0,0,1000000/0.086*SER_hh_tes!C5/SER_hh_num!C5)</f>
        <v>36730.555848792028</v>
      </c>
      <c r="D5" s="100">
        <f>IF(SER_hh_tes!D5=0,0,1000000/0.086*SER_hh_tes!D5/SER_hh_num!D5)</f>
        <v>47375.719461991823</v>
      </c>
      <c r="E5" s="100">
        <f>IF(SER_hh_tes!E5=0,0,1000000/0.086*SER_hh_tes!E5/SER_hh_num!E5)</f>
        <v>54460.063457534445</v>
      </c>
      <c r="F5" s="100">
        <f>IF(SER_hh_tes!F5=0,0,1000000/0.086*SER_hh_tes!F5/SER_hh_num!F5)</f>
        <v>56355.912652959079</v>
      </c>
      <c r="G5" s="100">
        <f>IF(SER_hh_tes!G5=0,0,1000000/0.086*SER_hh_tes!G5/SER_hh_num!G5)</f>
        <v>44827.405800426102</v>
      </c>
      <c r="H5" s="100">
        <f>IF(SER_hh_tes!H5=0,0,1000000/0.086*SER_hh_tes!H5/SER_hh_num!H5)</f>
        <v>52212.660589843937</v>
      </c>
      <c r="I5" s="100">
        <f>IF(SER_hh_tes!I5=0,0,1000000/0.086*SER_hh_tes!I5/SER_hh_num!I5)</f>
        <v>47360.703316117157</v>
      </c>
      <c r="J5" s="100">
        <f>IF(SER_hh_tes!J5=0,0,1000000/0.086*SER_hh_tes!J5/SER_hh_num!J5)</f>
        <v>47730.00303911473</v>
      </c>
      <c r="K5" s="100">
        <f>IF(SER_hh_tes!K5=0,0,1000000/0.086*SER_hh_tes!K5/SER_hh_num!K5)</f>
        <v>55653.086612409803</v>
      </c>
      <c r="L5" s="100">
        <f>IF(SER_hh_tes!L5=0,0,1000000/0.086*SER_hh_tes!L5/SER_hh_num!L5)</f>
        <v>52451.249501655962</v>
      </c>
      <c r="M5" s="100">
        <f>IF(SER_hh_tes!M5=0,0,1000000/0.086*SER_hh_tes!M5/SER_hh_num!M5)</f>
        <v>49480.81053951478</v>
      </c>
      <c r="N5" s="100">
        <f>IF(SER_hh_tes!N5=0,0,1000000/0.086*SER_hh_tes!N5/SER_hh_num!N5)</f>
        <v>41153.394016551916</v>
      </c>
      <c r="O5" s="100">
        <f>IF(SER_hh_tes!O5=0,0,1000000/0.086*SER_hh_tes!O5/SER_hh_num!O5)</f>
        <v>44045.525942651635</v>
      </c>
      <c r="P5" s="100">
        <f>IF(SER_hh_tes!P5=0,0,1000000/0.086*SER_hh_tes!P5/SER_hh_num!P5)</f>
        <v>38723.983163684257</v>
      </c>
      <c r="Q5" s="100">
        <f>IF(SER_hh_tes!Q5=0,0,1000000/0.086*SER_hh_tes!Q5/SER_hh_num!Q5)</f>
        <v>38869.278696383408</v>
      </c>
    </row>
    <row r="6" spans="1:17" ht="12" customHeight="1" x14ac:dyDescent="0.25">
      <c r="A6" s="88" t="s">
        <v>66</v>
      </c>
      <c r="B6" s="100">
        <f>IF(SER_hh_tes!B6=0,0,1000000/0.086*SER_hh_tes!B6/SER_hh_num!B6)</f>
        <v>15096.179935545302</v>
      </c>
      <c r="C6" s="100">
        <f>IF(SER_hh_tes!C6=0,0,1000000/0.086*SER_hh_tes!C6/SER_hh_num!C6)</f>
        <v>15663.11819554393</v>
      </c>
      <c r="D6" s="100">
        <f>IF(SER_hh_tes!D6=0,0,1000000/0.086*SER_hh_tes!D6/SER_hh_num!D6)</f>
        <v>14858.327433252944</v>
      </c>
      <c r="E6" s="100">
        <f>IF(SER_hh_tes!E6=0,0,1000000/0.086*SER_hh_tes!E6/SER_hh_num!E6)</f>
        <v>18852.895747629842</v>
      </c>
      <c r="F6" s="100">
        <f>IF(SER_hh_tes!F6=0,0,1000000/0.086*SER_hh_tes!F6/SER_hh_num!F6)</f>
        <v>19397.876419782166</v>
      </c>
      <c r="G6" s="100">
        <f>IF(SER_hh_tes!G6=0,0,1000000/0.086*SER_hh_tes!G6/SER_hh_num!G6)</f>
        <v>24510.06744802128</v>
      </c>
      <c r="H6" s="100">
        <f>IF(SER_hh_tes!H6=0,0,1000000/0.086*SER_hh_tes!H6/SER_hh_num!H6)</f>
        <v>24646.932818362675</v>
      </c>
      <c r="I6" s="100">
        <f>IF(SER_hh_tes!I6=0,0,1000000/0.086*SER_hh_tes!I6/SER_hh_num!I6)</f>
        <v>22201.862099657257</v>
      </c>
      <c r="J6" s="100">
        <f>IF(SER_hh_tes!J6=0,0,1000000/0.086*SER_hh_tes!J6/SER_hh_num!J6)</f>
        <v>27735.026709182701</v>
      </c>
      <c r="K6" s="100">
        <f>IF(SER_hh_tes!K6=0,0,1000000/0.086*SER_hh_tes!K6/SER_hh_num!K6)</f>
        <v>27586.43235260927</v>
      </c>
      <c r="L6" s="100">
        <f>IF(SER_hh_tes!L6=0,0,1000000/0.086*SER_hh_tes!L6/SER_hh_num!L6)</f>
        <v>28127.19556772237</v>
      </c>
      <c r="M6" s="100">
        <f>IF(SER_hh_tes!M6=0,0,1000000/0.086*SER_hh_tes!M6/SER_hh_num!M6)</f>
        <v>23778.55053950693</v>
      </c>
      <c r="N6" s="100">
        <f>IF(SER_hh_tes!N6=0,0,1000000/0.086*SER_hh_tes!N6/SER_hh_num!N6)</f>
        <v>24853.502800081507</v>
      </c>
      <c r="O6" s="100">
        <f>IF(SER_hh_tes!O6=0,0,1000000/0.086*SER_hh_tes!O6/SER_hh_num!O6)</f>
        <v>24971.321864380752</v>
      </c>
      <c r="P6" s="100">
        <f>IF(SER_hh_tes!P6=0,0,1000000/0.086*SER_hh_tes!P6/SER_hh_num!P6)</f>
        <v>20751.610733685524</v>
      </c>
      <c r="Q6" s="100">
        <f>IF(SER_hh_tes!Q6=0,0,1000000/0.086*SER_hh_tes!Q6/SER_hh_num!Q6)</f>
        <v>25606.182045191719</v>
      </c>
    </row>
    <row r="7" spans="1:17" ht="12" customHeight="1" x14ac:dyDescent="0.25">
      <c r="A7" s="88" t="s">
        <v>99</v>
      </c>
      <c r="B7" s="100">
        <f>IF(SER_hh_tes!B7=0,0,1000000/0.086*SER_hh_tes!B7/SER_hh_num!B7)</f>
        <v>30930.10889021213</v>
      </c>
      <c r="C7" s="100">
        <f>IF(SER_hh_tes!C7=0,0,1000000/0.086*SER_hh_tes!C7/SER_hh_num!C7)</f>
        <v>32876.17793969722</v>
      </c>
      <c r="D7" s="100">
        <f>IF(SER_hh_tes!D7=0,0,1000000/0.086*SER_hh_tes!D7/SER_hh_num!D7)</f>
        <v>31295.264981609842</v>
      </c>
      <c r="E7" s="100">
        <f>IF(SER_hh_tes!E7=0,0,1000000/0.086*SER_hh_tes!E7/SER_hh_num!E7)</f>
        <v>33707.744313824129</v>
      </c>
      <c r="F7" s="100">
        <f>IF(SER_hh_tes!F7=0,0,1000000/0.086*SER_hh_tes!F7/SER_hh_num!F7)</f>
        <v>33202.901883066144</v>
      </c>
      <c r="G7" s="100">
        <f>IF(SER_hh_tes!G7=0,0,1000000/0.086*SER_hh_tes!G7/SER_hh_num!G7)</f>
        <v>34952.196608826322</v>
      </c>
      <c r="H7" s="100">
        <f>IF(SER_hh_tes!H7=0,0,1000000/0.086*SER_hh_tes!H7/SER_hh_num!H7)</f>
        <v>38161.301125672442</v>
      </c>
      <c r="I7" s="100">
        <f>IF(SER_hh_tes!I7=0,0,1000000/0.086*SER_hh_tes!I7/SER_hh_num!I7)</f>
        <v>31798.326979730355</v>
      </c>
      <c r="J7" s="100">
        <f>IF(SER_hh_tes!J7=0,0,1000000/0.086*SER_hh_tes!J7/SER_hh_num!J7)</f>
        <v>37098.395851498564</v>
      </c>
      <c r="K7" s="100">
        <f>IF(SER_hh_tes!K7=0,0,1000000/0.086*SER_hh_tes!K7/SER_hh_num!K7)</f>
        <v>35654.06765525727</v>
      </c>
      <c r="L7" s="100">
        <f>IF(SER_hh_tes!L7=0,0,1000000/0.086*SER_hh_tes!L7/SER_hh_num!L7)</f>
        <v>38195.664048555176</v>
      </c>
      <c r="M7" s="100">
        <f>IF(SER_hh_tes!M7=0,0,1000000/0.086*SER_hh_tes!M7/SER_hh_num!M7)</f>
        <v>34167.492505101298</v>
      </c>
      <c r="N7" s="100">
        <f>IF(SER_hh_tes!N7=0,0,1000000/0.086*SER_hh_tes!N7/SER_hh_num!N7)</f>
        <v>33824.083480838613</v>
      </c>
      <c r="O7" s="100">
        <f>IF(SER_hh_tes!O7=0,0,1000000/0.086*SER_hh_tes!O7/SER_hh_num!O7)</f>
        <v>34278.533753000076</v>
      </c>
      <c r="P7" s="100">
        <f>IF(SER_hh_tes!P7=0,0,1000000/0.086*SER_hh_tes!P7/SER_hh_num!P7)</f>
        <v>30651.051447058733</v>
      </c>
      <c r="Q7" s="100">
        <f>IF(SER_hh_tes!Q7=0,0,1000000/0.086*SER_hh_tes!Q7/SER_hh_num!Q7)</f>
        <v>35278.22518287367</v>
      </c>
    </row>
    <row r="8" spans="1:17" ht="12" customHeight="1" x14ac:dyDescent="0.25">
      <c r="A8" s="88" t="s">
        <v>101</v>
      </c>
      <c r="B8" s="100">
        <f>IF(SER_hh_tes!B8=0,0,1000000/0.086*SER_hh_tes!B8/SER_hh_num!B8)</f>
        <v>34479.597640857486</v>
      </c>
      <c r="C8" s="100">
        <f>IF(SER_hh_tes!C8=0,0,1000000/0.086*SER_hh_tes!C8/SER_hh_num!C8)</f>
        <v>35163.410572761321</v>
      </c>
      <c r="D8" s="100">
        <f>IF(SER_hh_tes!D8=0,0,1000000/0.086*SER_hh_tes!D8/SER_hh_num!D8)</f>
        <v>32404.038317725401</v>
      </c>
      <c r="E8" s="100">
        <f>IF(SER_hh_tes!E8=0,0,1000000/0.086*SER_hh_tes!E8/SER_hh_num!E8)</f>
        <v>35293.983711043715</v>
      </c>
      <c r="F8" s="100">
        <f>IF(SER_hh_tes!F8=0,0,1000000/0.086*SER_hh_tes!F8/SER_hh_num!F8)</f>
        <v>36796.14427559427</v>
      </c>
      <c r="G8" s="100">
        <f>IF(SER_hh_tes!G8=0,0,1000000/0.086*SER_hh_tes!G8/SER_hh_num!G8)</f>
        <v>42225.159977787429</v>
      </c>
      <c r="H8" s="100">
        <f>IF(SER_hh_tes!H8=0,0,1000000/0.086*SER_hh_tes!H8/SER_hh_num!H8)</f>
        <v>41926.550238404117</v>
      </c>
      <c r="I8" s="100">
        <f>IF(SER_hh_tes!I8=0,0,1000000/0.086*SER_hh_tes!I8/SER_hh_num!I8)</f>
        <v>39021.730080056601</v>
      </c>
      <c r="J8" s="100">
        <f>IF(SER_hh_tes!J8=0,0,1000000/0.086*SER_hh_tes!J8/SER_hh_num!J8)</f>
        <v>42511.384232376564</v>
      </c>
      <c r="K8" s="100">
        <f>IF(SER_hh_tes!K8=0,0,1000000/0.086*SER_hh_tes!K8/SER_hh_num!K8)</f>
        <v>39988.620280195915</v>
      </c>
      <c r="L8" s="100">
        <f>IF(SER_hh_tes!L8=0,0,1000000/0.086*SER_hh_tes!L8/SER_hh_num!L8)</f>
        <v>44238.767744923185</v>
      </c>
      <c r="M8" s="100">
        <f>IF(SER_hh_tes!M8=0,0,1000000/0.086*SER_hh_tes!M8/SER_hh_num!M8)</f>
        <v>37238.795130057908</v>
      </c>
      <c r="N8" s="100">
        <f>IF(SER_hh_tes!N8=0,0,1000000/0.086*SER_hh_tes!N8/SER_hh_num!N8)</f>
        <v>38925.50868751607</v>
      </c>
      <c r="O8" s="100">
        <f>IF(SER_hh_tes!O8=0,0,1000000/0.086*SER_hh_tes!O8/SER_hh_num!O8)</f>
        <v>38714.71195358783</v>
      </c>
      <c r="P8" s="100">
        <f>IF(SER_hh_tes!P8=0,0,1000000/0.086*SER_hh_tes!P8/SER_hh_num!P8)</f>
        <v>32693.677779029462</v>
      </c>
      <c r="Q8" s="100">
        <f>IF(SER_hh_tes!Q8=0,0,1000000/0.086*SER_hh_tes!Q8/SER_hh_num!Q8)</f>
        <v>36727.670008909889</v>
      </c>
    </row>
    <row r="9" spans="1:17" ht="12" customHeight="1" x14ac:dyDescent="0.25">
      <c r="A9" s="88" t="s">
        <v>106</v>
      </c>
      <c r="B9" s="100">
        <f>IF(SER_hh_tes!B9=0,0,1000000/0.086*SER_hh_tes!B9/SER_hh_num!B9)</f>
        <v>34143.980112155317</v>
      </c>
      <c r="C9" s="100">
        <f>IF(SER_hh_tes!C9=0,0,1000000/0.086*SER_hh_tes!C9/SER_hh_num!C9)</f>
        <v>36053.306379672373</v>
      </c>
      <c r="D9" s="100">
        <f>IF(SER_hh_tes!D9=0,0,1000000/0.086*SER_hh_tes!D9/SER_hh_num!D9)</f>
        <v>32905.66305157989</v>
      </c>
      <c r="E9" s="100">
        <f>IF(SER_hh_tes!E9=0,0,1000000/0.086*SER_hh_tes!E9/SER_hh_num!E9)</f>
        <v>37480.593976093958</v>
      </c>
      <c r="F9" s="100">
        <f>IF(SER_hh_tes!F9=0,0,1000000/0.086*SER_hh_tes!F9/SER_hh_num!F9)</f>
        <v>38527.373286538153</v>
      </c>
      <c r="G9" s="100">
        <f>IF(SER_hh_tes!G9=0,0,1000000/0.086*SER_hh_tes!G9/SER_hh_num!G9)</f>
        <v>41158.280035735719</v>
      </c>
      <c r="H9" s="100">
        <f>IF(SER_hh_tes!H9=0,0,1000000/0.086*SER_hh_tes!H9/SER_hh_num!H9)</f>
        <v>42277.065473500727</v>
      </c>
      <c r="I9" s="100">
        <f>IF(SER_hh_tes!I9=0,0,1000000/0.086*SER_hh_tes!I9/SER_hh_num!I9)</f>
        <v>35514.714012511191</v>
      </c>
      <c r="J9" s="100">
        <f>IF(SER_hh_tes!J9=0,0,1000000/0.086*SER_hh_tes!J9/SER_hh_num!J9)</f>
        <v>40609.036913597854</v>
      </c>
      <c r="K9" s="100">
        <f>IF(SER_hh_tes!K9=0,0,1000000/0.086*SER_hh_tes!K9/SER_hh_num!K9)</f>
        <v>38005.300255419672</v>
      </c>
      <c r="L9" s="100">
        <f>IF(SER_hh_tes!L9=0,0,1000000/0.086*SER_hh_tes!L9/SER_hh_num!L9)</f>
        <v>42358.744983391225</v>
      </c>
      <c r="M9" s="100">
        <f>IF(SER_hh_tes!M9=0,0,1000000/0.086*SER_hh_tes!M9/SER_hh_num!M9)</f>
        <v>35145.131947954149</v>
      </c>
      <c r="N9" s="100">
        <f>IF(SER_hh_tes!N9=0,0,1000000/0.086*SER_hh_tes!N9/SER_hh_num!N9)</f>
        <v>37241.408053224863</v>
      </c>
      <c r="O9" s="100">
        <f>IF(SER_hh_tes!O9=0,0,1000000/0.086*SER_hh_tes!O9/SER_hh_num!O9)</f>
        <v>37933.287380915463</v>
      </c>
      <c r="P9" s="100">
        <f>IF(SER_hh_tes!P9=0,0,1000000/0.086*SER_hh_tes!P9/SER_hh_num!P9)</f>
        <v>31929.087189445087</v>
      </c>
      <c r="Q9" s="100">
        <f>IF(SER_hh_tes!Q9=0,0,1000000/0.086*SER_hh_tes!Q9/SER_hh_num!Q9)</f>
        <v>35080.905499125591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37183.195320040359</v>
      </c>
      <c r="C10" s="100">
        <f>IF(SER_hh_tes!C10=0,0,1000000/0.086*SER_hh_tes!C10/SER_hh_num!C10)</f>
        <v>41419.69211399943</v>
      </c>
      <c r="D10" s="100">
        <f>IF(SER_hh_tes!D10=0,0,1000000/0.086*SER_hh_tes!D10/SER_hh_num!D10)</f>
        <v>38329.272818792466</v>
      </c>
      <c r="E10" s="100">
        <f>IF(SER_hh_tes!E10=0,0,1000000/0.086*SER_hh_tes!E10/SER_hh_num!E10)</f>
        <v>42545.4624160003</v>
      </c>
      <c r="F10" s="100">
        <f>IF(SER_hh_tes!F10=0,0,1000000/0.086*SER_hh_tes!F10/SER_hh_num!F10)</f>
        <v>42615.458027380904</v>
      </c>
      <c r="G10" s="100">
        <f>IF(SER_hh_tes!G10=0,0,1000000/0.086*SER_hh_tes!G10/SER_hh_num!G10)</f>
        <v>44817.048200374797</v>
      </c>
      <c r="H10" s="100">
        <f>IF(SER_hh_tes!H10=0,0,1000000/0.086*SER_hh_tes!H10/SER_hh_num!H10)</f>
        <v>44334.786530446967</v>
      </c>
      <c r="I10" s="100">
        <f>IF(SER_hh_tes!I10=0,0,1000000/0.086*SER_hh_tes!I10/SER_hh_num!I10)</f>
        <v>41585.501951195038</v>
      </c>
      <c r="J10" s="100">
        <f>IF(SER_hh_tes!J10=0,0,1000000/0.086*SER_hh_tes!J10/SER_hh_num!J10)</f>
        <v>39160.141097329506</v>
      </c>
      <c r="K10" s="100">
        <f>IF(SER_hh_tes!K10=0,0,1000000/0.086*SER_hh_tes!K10/SER_hh_num!K10)</f>
        <v>43055.058619815398</v>
      </c>
      <c r="L10" s="100">
        <f>IF(SER_hh_tes!L10=0,0,1000000/0.086*SER_hh_tes!L10/SER_hh_num!L10)</f>
        <v>44788.388953810136</v>
      </c>
      <c r="M10" s="100">
        <f>IF(SER_hh_tes!M10=0,0,1000000/0.086*SER_hh_tes!M10/SER_hh_num!M10)</f>
        <v>38118.380075968591</v>
      </c>
      <c r="N10" s="100">
        <f>IF(SER_hh_tes!N10=0,0,1000000/0.086*SER_hh_tes!N10/SER_hh_num!N10)</f>
        <v>39715.438209371816</v>
      </c>
      <c r="O10" s="100">
        <f>IF(SER_hh_tes!O10=0,0,1000000/0.086*SER_hh_tes!O10/SER_hh_num!O10)</f>
        <v>38512.013217799424</v>
      </c>
      <c r="P10" s="100">
        <f>IF(SER_hh_tes!P10=0,0,1000000/0.086*SER_hh_tes!P10/SER_hh_num!P10)</f>
        <v>37034.297520755914</v>
      </c>
      <c r="Q10" s="100">
        <f>IF(SER_hh_tes!Q10=0,0,1000000/0.086*SER_hh_tes!Q10/SER_hh_num!Q10)</f>
        <v>41856.838152602541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22111.677238203109</v>
      </c>
      <c r="C11" s="100">
        <f>IF(SER_hh_tes!C11=0,0,1000000/0.086*SER_hh_tes!C11/SER_hh_num!C11)</f>
        <v>21999.860867936564</v>
      </c>
      <c r="D11" s="100">
        <f>IF(SER_hh_tes!D11=0,0,1000000/0.086*SER_hh_tes!D11/SER_hh_num!D11)</f>
        <v>21215.736080439205</v>
      </c>
      <c r="E11" s="100">
        <f>IF(SER_hh_tes!E11=0,0,1000000/0.086*SER_hh_tes!E11/SER_hh_num!E11)</f>
        <v>27773.319199430087</v>
      </c>
      <c r="F11" s="100">
        <f>IF(SER_hh_tes!F11=0,0,1000000/0.086*SER_hh_tes!F11/SER_hh_num!F11)</f>
        <v>27072.911605408332</v>
      </c>
      <c r="G11" s="100">
        <f>IF(SER_hh_tes!G11=0,0,1000000/0.086*SER_hh_tes!G11/SER_hh_num!G11)</f>
        <v>31726.44483968912</v>
      </c>
      <c r="H11" s="100">
        <f>IF(SER_hh_tes!H11=0,0,1000000/0.086*SER_hh_tes!H11/SER_hh_num!H11)</f>
        <v>31611.253344686302</v>
      </c>
      <c r="I11" s="100">
        <f>IF(SER_hh_tes!I11=0,0,1000000/0.086*SER_hh_tes!I11/SER_hh_num!I11)</f>
        <v>29897.512630093519</v>
      </c>
      <c r="J11" s="100">
        <f>IF(SER_hh_tes!J11=0,0,1000000/0.086*SER_hh_tes!J11/SER_hh_num!J11)</f>
        <v>32186.488490331176</v>
      </c>
      <c r="K11" s="100">
        <f>IF(SER_hh_tes!K11=0,0,1000000/0.086*SER_hh_tes!K11/SER_hh_num!K11)</f>
        <v>33022.351013473126</v>
      </c>
      <c r="L11" s="100">
        <f>IF(SER_hh_tes!L11=0,0,1000000/0.086*SER_hh_tes!L11/SER_hh_num!L11)</f>
        <v>33689.124831215835</v>
      </c>
      <c r="M11" s="100">
        <f>IF(SER_hh_tes!M11=0,0,1000000/0.086*SER_hh_tes!M11/SER_hh_num!M11)</f>
        <v>32097.691470303027</v>
      </c>
      <c r="N11" s="100">
        <f>IF(SER_hh_tes!N11=0,0,1000000/0.086*SER_hh_tes!N11/SER_hh_num!N11)</f>
        <v>29287.224821585645</v>
      </c>
      <c r="O11" s="100">
        <f>IF(SER_hh_tes!O11=0,0,1000000/0.086*SER_hh_tes!O11/SER_hh_num!O11)</f>
        <v>28953.136541029067</v>
      </c>
      <c r="P11" s="100">
        <f>IF(SER_hh_tes!P11=0,0,1000000/0.086*SER_hh_tes!P11/SER_hh_num!P11)</f>
        <v>25753.931451085846</v>
      </c>
      <c r="Q11" s="100">
        <f>IF(SER_hh_tes!Q11=0,0,1000000/0.086*SER_hh_tes!Q11/SER_hh_num!Q11)</f>
        <v>26885.382447355016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45826.553635067015</v>
      </c>
      <c r="C12" s="100">
        <f>IF(SER_hh_tes!C12=0,0,1000000/0.086*SER_hh_tes!C12/SER_hh_num!C12)</f>
        <v>49363.316315018899</v>
      </c>
      <c r="D12" s="100">
        <f>IF(SER_hh_tes!D12=0,0,1000000/0.086*SER_hh_tes!D12/SER_hh_num!D12)</f>
        <v>45636.991460620033</v>
      </c>
      <c r="E12" s="100">
        <f>IF(SER_hh_tes!E12=0,0,1000000/0.086*SER_hh_tes!E12/SER_hh_num!E12)</f>
        <v>45469.553966844142</v>
      </c>
      <c r="F12" s="100">
        <f>IF(SER_hh_tes!F12=0,0,1000000/0.086*SER_hh_tes!F12/SER_hh_num!F12)</f>
        <v>45526.405071680303</v>
      </c>
      <c r="G12" s="100">
        <f>IF(SER_hh_tes!G12=0,0,1000000/0.086*SER_hh_tes!G12/SER_hh_num!G12)</f>
        <v>45300.515853260571</v>
      </c>
      <c r="H12" s="100">
        <f>IF(SER_hh_tes!H12=0,0,1000000/0.086*SER_hh_tes!H12/SER_hh_num!H12)</f>
        <v>43129.529391308686</v>
      </c>
      <c r="I12" s="100">
        <f>IF(SER_hh_tes!I12=0,0,1000000/0.086*SER_hh_tes!I12/SER_hh_num!I12)</f>
        <v>38777.913584908056</v>
      </c>
      <c r="J12" s="100">
        <f>IF(SER_hh_tes!J12=0,0,1000000/0.086*SER_hh_tes!J12/SER_hh_num!J12)</f>
        <v>41653.471772056975</v>
      </c>
      <c r="K12" s="100">
        <f>IF(SER_hh_tes!K12=0,0,1000000/0.086*SER_hh_tes!K12/SER_hh_num!K12)</f>
        <v>40952.366196076247</v>
      </c>
      <c r="L12" s="100">
        <f>IF(SER_hh_tes!L12=0,0,1000000/0.086*SER_hh_tes!L12/SER_hh_num!L12)</f>
        <v>47880.673567375175</v>
      </c>
      <c r="M12" s="100">
        <f>IF(SER_hh_tes!M12=0,0,1000000/0.086*SER_hh_tes!M12/SER_hh_num!M12)</f>
        <v>37816.553869881449</v>
      </c>
      <c r="N12" s="100">
        <f>IF(SER_hh_tes!N12=0,0,1000000/0.086*SER_hh_tes!N12/SER_hh_num!N12)</f>
        <v>39397.71684652473</v>
      </c>
      <c r="O12" s="100">
        <f>IF(SER_hh_tes!O12=0,0,1000000/0.086*SER_hh_tes!O12/SER_hh_num!O12)</f>
        <v>39317.734882566147</v>
      </c>
      <c r="P12" s="100">
        <f>IF(SER_hh_tes!P12=0,0,1000000/0.086*SER_hh_tes!P12/SER_hh_num!P12)</f>
        <v>36361.361783437154</v>
      </c>
      <c r="Q12" s="100">
        <f>IF(SER_hh_tes!Q12=0,0,1000000/0.086*SER_hh_tes!Q12/SER_hh_num!Q12)</f>
        <v>37572.635971113821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39318.618269869279</v>
      </c>
      <c r="C13" s="100">
        <f>IF(SER_hh_tes!C13=0,0,1000000/0.086*SER_hh_tes!C13/SER_hh_num!C13)</f>
        <v>42613.458993621309</v>
      </c>
      <c r="D13" s="100">
        <f>IF(SER_hh_tes!D13=0,0,1000000/0.086*SER_hh_tes!D13/SER_hh_num!D13)</f>
        <v>39365.899206261602</v>
      </c>
      <c r="E13" s="100">
        <f>IF(SER_hh_tes!E13=0,0,1000000/0.086*SER_hh_tes!E13/SER_hh_num!E13)</f>
        <v>40623.120780052472</v>
      </c>
      <c r="F13" s="100">
        <f>IF(SER_hh_tes!F13=0,0,1000000/0.086*SER_hh_tes!F13/SER_hh_num!F13)</f>
        <v>40567.989978356796</v>
      </c>
      <c r="G13" s="100">
        <f>IF(SER_hh_tes!G13=0,0,1000000/0.086*SER_hh_tes!G13/SER_hh_num!G13)</f>
        <v>41757.009367949555</v>
      </c>
      <c r="H13" s="100">
        <f>IF(SER_hh_tes!H13=0,0,1000000/0.086*SER_hh_tes!H13/SER_hh_num!H13)</f>
        <v>40678.769121883532</v>
      </c>
      <c r="I13" s="100">
        <f>IF(SER_hh_tes!I13=0,0,1000000/0.086*SER_hh_tes!I13/SER_hh_num!I13)</f>
        <v>36424.569640259142</v>
      </c>
      <c r="J13" s="100">
        <f>IF(SER_hh_tes!J13=0,0,1000000/0.086*SER_hh_tes!J13/SER_hh_num!J13)</f>
        <v>38360.934249637859</v>
      </c>
      <c r="K13" s="100">
        <f>IF(SER_hh_tes!K13=0,0,1000000/0.086*SER_hh_tes!K13/SER_hh_num!K13)</f>
        <v>36654.422998400398</v>
      </c>
      <c r="L13" s="100">
        <f>IF(SER_hh_tes!L13=0,0,1000000/0.086*SER_hh_tes!L13/SER_hh_num!L13)</f>
        <v>41570.070602536049</v>
      </c>
      <c r="M13" s="100">
        <f>IF(SER_hh_tes!M13=0,0,1000000/0.086*SER_hh_tes!M13/SER_hh_num!M13)</f>
        <v>37712.503633875654</v>
      </c>
      <c r="N13" s="100">
        <f>IF(SER_hh_tes!N13=0,0,1000000/0.086*SER_hh_tes!N13/SER_hh_num!N13)</f>
        <v>39440.835857361621</v>
      </c>
      <c r="O13" s="100">
        <f>IF(SER_hh_tes!O13=0,0,1000000/0.086*SER_hh_tes!O13/SER_hh_num!O13)</f>
        <v>39684.291628440413</v>
      </c>
      <c r="P13" s="100">
        <f>IF(SER_hh_tes!P13=0,0,1000000/0.086*SER_hh_tes!P13/SER_hh_num!P13)</f>
        <v>34899.254141668724</v>
      </c>
      <c r="Q13" s="100">
        <f>IF(SER_hh_tes!Q13=0,0,1000000/0.086*SER_hh_tes!Q13/SER_hh_num!Q13)</f>
        <v>38648.554474833887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39254.807322819543</v>
      </c>
      <c r="C14" s="22">
        <f>IF(SER_hh_tes!C14=0,0,1000000/0.086*SER_hh_tes!C14/SER_hh_num!C14)</f>
        <v>44714.584045700598</v>
      </c>
      <c r="D14" s="22">
        <f>IF(SER_hh_tes!D14=0,0,1000000/0.086*SER_hh_tes!D14/SER_hh_num!D14)</f>
        <v>39528.325283288432</v>
      </c>
      <c r="E14" s="22">
        <f>IF(SER_hh_tes!E14=0,0,1000000/0.086*SER_hh_tes!E14/SER_hh_num!E14)</f>
        <v>41042.673498467113</v>
      </c>
      <c r="F14" s="22">
        <f>IF(SER_hh_tes!F14=0,0,1000000/0.086*SER_hh_tes!F14/SER_hh_num!F14)</f>
        <v>41155.966522280767</v>
      </c>
      <c r="G14" s="22">
        <f>IF(SER_hh_tes!G14=0,0,1000000/0.086*SER_hh_tes!G14/SER_hh_num!G14)</f>
        <v>42268.749270499255</v>
      </c>
      <c r="H14" s="22">
        <f>IF(SER_hh_tes!H14=0,0,1000000/0.086*SER_hh_tes!H14/SER_hh_num!H14)</f>
        <v>40203.589085881089</v>
      </c>
      <c r="I14" s="22">
        <f>IF(SER_hh_tes!I14=0,0,1000000/0.086*SER_hh_tes!I14/SER_hh_num!I14)</f>
        <v>36736.336169807</v>
      </c>
      <c r="J14" s="22">
        <f>IF(SER_hh_tes!J14=0,0,1000000/0.086*SER_hh_tes!J14/SER_hh_num!J14)</f>
        <v>37666.681607924707</v>
      </c>
      <c r="K14" s="22">
        <f>IF(SER_hh_tes!K14=0,0,1000000/0.086*SER_hh_tes!K14/SER_hh_num!K14)</f>
        <v>36859.84195976067</v>
      </c>
      <c r="L14" s="22">
        <f>IF(SER_hh_tes!L14=0,0,1000000/0.086*SER_hh_tes!L14/SER_hh_num!L14)</f>
        <v>40878.917153841598</v>
      </c>
      <c r="M14" s="22">
        <f>IF(SER_hh_tes!M14=0,0,1000000/0.086*SER_hh_tes!M14/SER_hh_num!M14)</f>
        <v>35664.096508170347</v>
      </c>
      <c r="N14" s="22">
        <f>IF(SER_hh_tes!N14=0,0,1000000/0.086*SER_hh_tes!N14/SER_hh_num!N14)</f>
        <v>36536.222321163055</v>
      </c>
      <c r="O14" s="22">
        <f>IF(SER_hh_tes!O14=0,0,1000000/0.086*SER_hh_tes!O14/SER_hh_num!O14)</f>
        <v>36654.994926045169</v>
      </c>
      <c r="P14" s="22">
        <f>IF(SER_hh_tes!P14=0,0,1000000/0.086*SER_hh_tes!P14/SER_hh_num!P14)</f>
        <v>33119.044023651899</v>
      </c>
      <c r="Q14" s="22">
        <f>IF(SER_hh_tes!Q14=0,0,1000000/0.086*SER_hh_tes!Q14/SER_hh_num!Q14)</f>
        <v>34928.186092776305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604.31326218992774</v>
      </c>
      <c r="C15" s="104">
        <f>IF(SER_hh_tes!C15=0,0,1000000/0.086*SER_hh_tes!C15/SER_hh_num!C15)</f>
        <v>640.64955653574555</v>
      </c>
      <c r="D15" s="104">
        <f>IF(SER_hh_tes!D15=0,0,1000000/0.086*SER_hh_tes!D15/SER_hh_num!D15)</f>
        <v>595.16658793766783</v>
      </c>
      <c r="E15" s="104">
        <f>IF(SER_hh_tes!E15=0,0,1000000/0.086*SER_hh_tes!E15/SER_hh_num!E15)</f>
        <v>642.49881197163984</v>
      </c>
      <c r="F15" s="104">
        <f>IF(SER_hh_tes!F15=0,0,1000000/0.086*SER_hh_tes!F15/SER_hh_num!F15)</f>
        <v>645.83077750562347</v>
      </c>
      <c r="G15" s="104">
        <f>IF(SER_hh_tes!G15=0,0,1000000/0.086*SER_hh_tes!G15/SER_hh_num!G15)</f>
        <v>689.95147381659615</v>
      </c>
      <c r="H15" s="104">
        <f>IF(SER_hh_tes!H15=0,0,1000000/0.086*SER_hh_tes!H15/SER_hh_num!H15)</f>
        <v>718.41009631770919</v>
      </c>
      <c r="I15" s="104">
        <f>IF(SER_hh_tes!I15=0,0,1000000/0.086*SER_hh_tes!I15/SER_hh_num!I15)</f>
        <v>604.68027675520455</v>
      </c>
      <c r="J15" s="104">
        <f>IF(SER_hh_tes!J15=0,0,1000000/0.086*SER_hh_tes!J15/SER_hh_num!J15)</f>
        <v>690.52823887675424</v>
      </c>
      <c r="K15" s="104">
        <f>IF(SER_hh_tes!K15=0,0,1000000/0.086*SER_hh_tes!K15/SER_hh_num!K15)</f>
        <v>653.09485019571162</v>
      </c>
      <c r="L15" s="104">
        <f>IF(SER_hh_tes!L15=0,0,1000000/0.086*SER_hh_tes!L15/SER_hh_num!L15)</f>
        <v>717.77749468704121</v>
      </c>
      <c r="M15" s="104">
        <f>IF(SER_hh_tes!M15=0,0,1000000/0.086*SER_hh_tes!M15/SER_hh_num!M15)</f>
        <v>599.63465549583589</v>
      </c>
      <c r="N15" s="104">
        <f>IF(SER_hh_tes!N15=0,0,1000000/0.086*SER_hh_tes!N15/SER_hh_num!N15)</f>
        <v>620.88118271282815</v>
      </c>
      <c r="O15" s="104">
        <f>IF(SER_hh_tes!O15=0,0,1000000/0.086*SER_hh_tes!O15/SER_hh_num!O15)</f>
        <v>637.65749272920277</v>
      </c>
      <c r="P15" s="104">
        <f>IF(SER_hh_tes!P15=0,0,1000000/0.086*SER_hh_tes!P15/SER_hh_num!P15)</f>
        <v>540.55278986377402</v>
      </c>
      <c r="Q15" s="104">
        <f>IF(SER_hh_tes!Q15=0,0,1000000/0.086*SER_hh_tes!Q15/SER_hh_num!Q15)</f>
        <v>594.9547874556456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15446.448649084425</v>
      </c>
      <c r="C16" s="101">
        <f>IF(SER_hh_tes!C16=0,0,1000000/0.086*SER_hh_tes!C16/SER_hh_num!C16)</f>
        <v>15598.868086525601</v>
      </c>
      <c r="D16" s="101">
        <f>IF(SER_hh_tes!D16=0,0,1000000/0.086*SER_hh_tes!D16/SER_hh_num!D16)</f>
        <v>15745.468879815824</v>
      </c>
      <c r="E16" s="101">
        <f>IF(SER_hh_tes!E16=0,0,1000000/0.086*SER_hh_tes!E16/SER_hh_num!E16)</f>
        <v>15794.336372374271</v>
      </c>
      <c r="F16" s="101">
        <f>IF(SER_hh_tes!F16=0,0,1000000/0.086*SER_hh_tes!F16/SER_hh_num!F16)</f>
        <v>15911.568764853149</v>
      </c>
      <c r="G16" s="101">
        <f>IF(SER_hh_tes!G16=0,0,1000000/0.086*SER_hh_tes!G16/SER_hh_num!G16)</f>
        <v>16023.807131346422</v>
      </c>
      <c r="H16" s="101">
        <f>IF(SER_hh_tes!H16=0,0,1000000/0.086*SER_hh_tes!H16/SER_hh_num!H16)</f>
        <v>16219.860508232638</v>
      </c>
      <c r="I16" s="101">
        <f>IF(SER_hh_tes!I16=0,0,1000000/0.086*SER_hh_tes!I16/SER_hh_num!I16)</f>
        <v>16367.08778671214</v>
      </c>
      <c r="J16" s="101">
        <f>IF(SER_hh_tes!J16=0,0,1000000/0.086*SER_hh_tes!J16/SER_hh_num!J16)</f>
        <v>16506.641336065913</v>
      </c>
      <c r="K16" s="101">
        <f>IF(SER_hh_tes!K16=0,0,1000000/0.086*SER_hh_tes!K16/SER_hh_num!K16)</f>
        <v>16494.524234670593</v>
      </c>
      <c r="L16" s="101">
        <f>IF(SER_hh_tes!L16=0,0,1000000/0.086*SER_hh_tes!L16/SER_hh_num!L16)</f>
        <v>16581.082558148613</v>
      </c>
      <c r="M16" s="101">
        <f>IF(SER_hh_tes!M16=0,0,1000000/0.086*SER_hh_tes!M16/SER_hh_num!M16)</f>
        <v>16681.116108881546</v>
      </c>
      <c r="N16" s="101">
        <f>IF(SER_hh_tes!N16=0,0,1000000/0.086*SER_hh_tes!N16/SER_hh_num!N16)</f>
        <v>17038.365053164354</v>
      </c>
      <c r="O16" s="101">
        <f>IF(SER_hh_tes!O16=0,0,1000000/0.086*SER_hh_tes!O16/SER_hh_num!O16)</f>
        <v>17263.521376260469</v>
      </c>
      <c r="P16" s="101">
        <f>IF(SER_hh_tes!P16=0,0,1000000/0.086*SER_hh_tes!P16/SER_hh_num!P16)</f>
        <v>17782.511325237243</v>
      </c>
      <c r="Q16" s="101">
        <f>IF(SER_hh_tes!Q16=0,0,1000000/0.086*SER_hh_tes!Q16/SER_hh_num!Q16)</f>
        <v>18211.91705641005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3818.3332263336665</v>
      </c>
      <c r="C17" s="103">
        <f>IF(SER_hh_tes!C17=0,0,1000000/0.086*SER_hh_tes!C17/SER_hh_num!C17)</f>
        <v>4417.7382321281284</v>
      </c>
      <c r="D17" s="103">
        <f>IF(SER_hh_tes!D17=0,0,1000000/0.086*SER_hh_tes!D17/SER_hh_num!D17)</f>
        <v>5092.6258965585403</v>
      </c>
      <c r="E17" s="103">
        <f>IF(SER_hh_tes!E17=0,0,1000000/0.086*SER_hh_tes!E17/SER_hh_num!E17)</f>
        <v>5341.781858781902</v>
      </c>
      <c r="F17" s="103">
        <f>IF(SER_hh_tes!F17=0,0,1000000/0.086*SER_hh_tes!F17/SER_hh_num!F17)</f>
        <v>5681.8179280563354</v>
      </c>
      <c r="G17" s="103">
        <f>IF(SER_hh_tes!G17=0,0,1000000/0.086*SER_hh_tes!G17/SER_hh_num!G17)</f>
        <v>5899.7161589043444</v>
      </c>
      <c r="H17" s="103">
        <f>IF(SER_hh_tes!H17=0,0,1000000/0.086*SER_hh_tes!H17/SER_hh_num!H17)</f>
        <v>6445.9049978173471</v>
      </c>
      <c r="I17" s="103">
        <f>IF(SER_hh_tes!I17=0,0,1000000/0.086*SER_hh_tes!I17/SER_hh_num!I17)</f>
        <v>7333.5846508046725</v>
      </c>
      <c r="J17" s="103">
        <f>IF(SER_hh_tes!J17=0,0,1000000/0.086*SER_hh_tes!J17/SER_hh_num!J17)</f>
        <v>7866.7794253502234</v>
      </c>
      <c r="K17" s="103">
        <f>IF(SER_hh_tes!K17=0,0,1000000/0.086*SER_hh_tes!K17/SER_hh_num!K17)</f>
        <v>8459.2339764159151</v>
      </c>
      <c r="L17" s="103">
        <f>IF(SER_hh_tes!L17=0,0,1000000/0.086*SER_hh_tes!L17/SER_hh_num!L17)</f>
        <v>9068.6162214722954</v>
      </c>
      <c r="M17" s="103">
        <f>IF(SER_hh_tes!M17=0,0,1000000/0.086*SER_hh_tes!M17/SER_hh_num!M17)</f>
        <v>10013.588093725808</v>
      </c>
      <c r="N17" s="103">
        <f>IF(SER_hh_tes!N17=0,0,1000000/0.086*SER_hh_tes!N17/SER_hh_num!N17)</f>
        <v>11414.751998533542</v>
      </c>
      <c r="O17" s="103">
        <f>IF(SER_hh_tes!O17=0,0,1000000/0.086*SER_hh_tes!O17/SER_hh_num!O17)</f>
        <v>13008.795957950144</v>
      </c>
      <c r="P17" s="103">
        <f>IF(SER_hh_tes!P17=0,0,1000000/0.086*SER_hh_tes!P17/SER_hh_num!P17)</f>
        <v>15537.557325520926</v>
      </c>
      <c r="Q17" s="103">
        <f>IF(SER_hh_tes!Q17=0,0,1000000/0.086*SER_hh_tes!Q17/SER_hh_num!Q17)</f>
        <v>17125.577913661433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15524.57250281067</v>
      </c>
      <c r="C18" s="103">
        <f>IF(SER_hh_tes!C18=0,0,1000000/0.086*SER_hh_tes!C18/SER_hh_num!C18)</f>
        <v>15674.358462588141</v>
      </c>
      <c r="D18" s="103">
        <f>IF(SER_hh_tes!D18=0,0,1000000/0.086*SER_hh_tes!D18/SER_hh_num!D18)</f>
        <v>15818.958271298319</v>
      </c>
      <c r="E18" s="103">
        <f>IF(SER_hh_tes!E18=0,0,1000000/0.086*SER_hh_tes!E18/SER_hh_num!E18)</f>
        <v>15867.97542329787</v>
      </c>
      <c r="F18" s="103">
        <f>IF(SER_hh_tes!F18=0,0,1000000/0.086*SER_hh_tes!F18/SER_hh_num!F18)</f>
        <v>15983.478935162755</v>
      </c>
      <c r="G18" s="103">
        <f>IF(SER_hh_tes!G18=0,0,1000000/0.086*SER_hh_tes!G18/SER_hh_num!G18)</f>
        <v>16096.342428751745</v>
      </c>
      <c r="H18" s="103">
        <f>IF(SER_hh_tes!H18=0,0,1000000/0.086*SER_hh_tes!H18/SER_hh_num!H18)</f>
        <v>16293.095078695629</v>
      </c>
      <c r="I18" s="103">
        <f>IF(SER_hh_tes!I18=0,0,1000000/0.086*SER_hh_tes!I18/SER_hh_num!I18)</f>
        <v>16442.695687056646</v>
      </c>
      <c r="J18" s="103">
        <f>IF(SER_hh_tes!J18=0,0,1000000/0.086*SER_hh_tes!J18/SER_hh_num!J18)</f>
        <v>16582.415335092926</v>
      </c>
      <c r="K18" s="103">
        <f>IF(SER_hh_tes!K18=0,0,1000000/0.086*SER_hh_tes!K18/SER_hh_num!K18)</f>
        <v>16569.331221501121</v>
      </c>
      <c r="L18" s="103">
        <f>IF(SER_hh_tes!L18=0,0,1000000/0.086*SER_hh_tes!L18/SER_hh_num!L18)</f>
        <v>16657.781905223466</v>
      </c>
      <c r="M18" s="103">
        <f>IF(SER_hh_tes!M18=0,0,1000000/0.086*SER_hh_tes!M18/SER_hh_num!M18)</f>
        <v>16756.794225151894</v>
      </c>
      <c r="N18" s="103">
        <f>IF(SER_hh_tes!N18=0,0,1000000/0.086*SER_hh_tes!N18/SER_hh_num!N18)</f>
        <v>17117.153809080977</v>
      </c>
      <c r="O18" s="103">
        <f>IF(SER_hh_tes!O18=0,0,1000000/0.086*SER_hh_tes!O18/SER_hh_num!O18)</f>
        <v>17340.806691532929</v>
      </c>
      <c r="P18" s="103">
        <f>IF(SER_hh_tes!P18=0,0,1000000/0.086*SER_hh_tes!P18/SER_hh_num!P18)</f>
        <v>17838.740680946135</v>
      </c>
      <c r="Q18" s="103">
        <f>IF(SER_hh_tes!Q18=0,0,1000000/0.086*SER_hh_tes!Q18/SER_hh_num!Q18)</f>
        <v>18246.887751397866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6144.0085371431169</v>
      </c>
      <c r="C19" s="101">
        <f>IF(SER_hh_tes!C19=0,0,1000000/0.086*SER_hh_tes!C19/SER_hh_num!C19)</f>
        <v>6174.8317706680418</v>
      </c>
      <c r="D19" s="101">
        <f>IF(SER_hh_tes!D19=0,0,1000000/0.086*SER_hh_tes!D19/SER_hh_num!D19)</f>
        <v>6192.1546237655612</v>
      </c>
      <c r="E19" s="101">
        <f>IF(SER_hh_tes!E19=0,0,1000000/0.086*SER_hh_tes!E19/SER_hh_num!E19)</f>
        <v>6284.4777286403196</v>
      </c>
      <c r="F19" s="101">
        <f>IF(SER_hh_tes!F19=0,0,1000000/0.086*SER_hh_tes!F19/SER_hh_num!F19)</f>
        <v>6341.6994144520722</v>
      </c>
      <c r="G19" s="101">
        <f>IF(SER_hh_tes!G19=0,0,1000000/0.086*SER_hh_tes!G19/SER_hh_num!G19)</f>
        <v>6357.8980883854183</v>
      </c>
      <c r="H19" s="101">
        <f>IF(SER_hh_tes!H19=0,0,1000000/0.086*SER_hh_tes!H19/SER_hh_num!H19)</f>
        <v>6384.4105495751801</v>
      </c>
      <c r="I19" s="101">
        <f>IF(SER_hh_tes!I19=0,0,1000000/0.086*SER_hh_tes!I19/SER_hh_num!I19)</f>
        <v>6405.860297407924</v>
      </c>
      <c r="J19" s="101">
        <f>IF(SER_hh_tes!J19=0,0,1000000/0.086*SER_hh_tes!J19/SER_hh_num!J19)</f>
        <v>6443.4502393785124</v>
      </c>
      <c r="K19" s="101">
        <f>IF(SER_hh_tes!K19=0,0,1000000/0.086*SER_hh_tes!K19/SER_hh_num!K19)</f>
        <v>6482.3314990305835</v>
      </c>
      <c r="L19" s="101">
        <f>IF(SER_hh_tes!L19=0,0,1000000/0.086*SER_hh_tes!L19/SER_hh_num!L19)</f>
        <v>6482.6334518064923</v>
      </c>
      <c r="M19" s="101">
        <f>IF(SER_hh_tes!M19=0,0,1000000/0.086*SER_hh_tes!M19/SER_hh_num!M19)</f>
        <v>6549.3125797235371</v>
      </c>
      <c r="N19" s="101">
        <f>IF(SER_hh_tes!N19=0,0,1000000/0.086*SER_hh_tes!N19/SER_hh_num!N19)</f>
        <v>6620.1329608172482</v>
      </c>
      <c r="O19" s="101">
        <f>IF(SER_hh_tes!O19=0,0,1000000/0.086*SER_hh_tes!O19/SER_hh_num!O19)</f>
        <v>6682.2862323968457</v>
      </c>
      <c r="P19" s="101">
        <f>IF(SER_hh_tes!P19=0,0,1000000/0.086*SER_hh_tes!P19/SER_hh_num!P19)</f>
        <v>6732.0388278425062</v>
      </c>
      <c r="Q19" s="101">
        <f>IF(SER_hh_tes!Q19=0,0,1000000/0.086*SER_hh_tes!Q19/SER_hh_num!Q19)</f>
        <v>6826.6688837291749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4222.8586611945193</v>
      </c>
      <c r="C20" s="100">
        <f>IF(SER_hh_tes!C20=0,0,1000000/0.086*SER_hh_tes!C20/SER_hh_num!C20)</f>
        <v>4257.7084133490844</v>
      </c>
      <c r="D20" s="100">
        <f>IF(SER_hh_tes!D20=0,0,1000000/0.086*SER_hh_tes!D20/SER_hh_num!D20)</f>
        <v>4920.4333318829122</v>
      </c>
      <c r="E20" s="100">
        <f>IF(SER_hh_tes!E20=0,0,1000000/0.086*SER_hh_tes!E20/SER_hh_num!E20)</f>
        <v>5185.887535184328</v>
      </c>
      <c r="F20" s="100">
        <f>IF(SER_hh_tes!F20=0,0,1000000/0.086*SER_hh_tes!F20/SER_hh_num!F20)</f>
        <v>5538.3723543305923</v>
      </c>
      <c r="G20" s="100">
        <f>IF(SER_hh_tes!G20=0,0,1000000/0.086*SER_hh_tes!G20/SER_hh_num!G20)</f>
        <v>5599.2096938124214</v>
      </c>
      <c r="H20" s="100">
        <f>IF(SER_hh_tes!H20=0,0,1000000/0.086*SER_hh_tes!H20/SER_hh_num!H20)</f>
        <v>5934.7198517326287</v>
      </c>
      <c r="I20" s="100">
        <f>IF(SER_hh_tes!I20=0,0,1000000/0.086*SER_hh_tes!I20/SER_hh_num!I20)</f>
        <v>6241.4275260328841</v>
      </c>
      <c r="J20" s="100">
        <f>IF(SER_hh_tes!J20=0,0,1000000/0.086*SER_hh_tes!J20/SER_hh_num!J20)</f>
        <v>6396.3640434462422</v>
      </c>
      <c r="K20" s="100">
        <f>IF(SER_hh_tes!K20=0,0,1000000/0.086*SER_hh_tes!K20/SER_hh_num!K20)</f>
        <v>6531.9901758583246</v>
      </c>
      <c r="L20" s="100">
        <f>IF(SER_hh_tes!L20=0,0,1000000/0.086*SER_hh_tes!L20/SER_hh_num!L20)</f>
        <v>6435.2330774141265</v>
      </c>
      <c r="M20" s="100">
        <f>IF(SER_hh_tes!M20=0,0,1000000/0.086*SER_hh_tes!M20/SER_hh_num!M20)</f>
        <v>6421.3679582345767</v>
      </c>
      <c r="N20" s="100">
        <f>IF(SER_hh_tes!N20=0,0,1000000/0.086*SER_hh_tes!N20/SER_hh_num!N20)</f>
        <v>6440.7465257772365</v>
      </c>
      <c r="O20" s="100">
        <f>IF(SER_hh_tes!O20=0,0,1000000/0.086*SER_hh_tes!O20/SER_hh_num!O20)</f>
        <v>6518.2743435661969</v>
      </c>
      <c r="P20" s="100">
        <f>IF(SER_hh_tes!P20=0,0,1000000/0.086*SER_hh_tes!P20/SER_hh_num!P20)</f>
        <v>6477.0105197572475</v>
      </c>
      <c r="Q20" s="100">
        <f>IF(SER_hh_tes!Q20=0,0,1000000/0.086*SER_hh_tes!Q20/SER_hh_num!Q20)</f>
        <v>6547.9223983791771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5393.9345079070217</v>
      </c>
      <c r="C21" s="100">
        <f>IF(SER_hh_tes!C21=0,0,1000000/0.086*SER_hh_tes!C21/SER_hh_num!C21)</f>
        <v>5533.3430367809397</v>
      </c>
      <c r="D21" s="100">
        <f>IF(SER_hh_tes!D21=0,0,1000000/0.086*SER_hh_tes!D21/SER_hh_num!D21)</f>
        <v>5842.2020240698412</v>
      </c>
      <c r="E21" s="100">
        <f>IF(SER_hh_tes!E21=0,0,1000000/0.086*SER_hh_tes!E21/SER_hh_num!E21)</f>
        <v>5966.200855526753</v>
      </c>
      <c r="F21" s="100">
        <f>IF(SER_hh_tes!F21=0,0,1000000/0.086*SER_hh_tes!F21/SER_hh_num!F21)</f>
        <v>6150.4359528535033</v>
      </c>
      <c r="G21" s="100">
        <f>IF(SER_hh_tes!G21=0,0,1000000/0.086*SER_hh_tes!G21/SER_hh_num!G21)</f>
        <v>6118.0813485762537</v>
      </c>
      <c r="H21" s="100">
        <f>IF(SER_hh_tes!H21=0,0,1000000/0.086*SER_hh_tes!H21/SER_hh_num!H21)</f>
        <v>6213.1275156019756</v>
      </c>
      <c r="I21" s="100">
        <f>IF(SER_hh_tes!I21=0,0,1000000/0.086*SER_hh_tes!I21/SER_hh_num!I21)</f>
        <v>6250.5478512646014</v>
      </c>
      <c r="J21" s="100">
        <f>IF(SER_hh_tes!J21=0,0,1000000/0.086*SER_hh_tes!J21/SER_hh_num!J21)</f>
        <v>6276.9199691626909</v>
      </c>
      <c r="K21" s="100">
        <f>IF(SER_hh_tes!K21=0,0,1000000/0.086*SER_hh_tes!K21/SER_hh_num!K21)</f>
        <v>6322.0293511387345</v>
      </c>
      <c r="L21" s="100">
        <f>IF(SER_hh_tes!L21=0,0,1000000/0.086*SER_hh_tes!L21/SER_hh_num!L21)</f>
        <v>6266.7180726234646</v>
      </c>
      <c r="M21" s="100">
        <f>IF(SER_hh_tes!M21=0,0,1000000/0.086*SER_hh_tes!M21/SER_hh_num!M21)</f>
        <v>6298.5016873454606</v>
      </c>
      <c r="N21" s="100">
        <f>IF(SER_hh_tes!N21=0,0,1000000/0.086*SER_hh_tes!N21/SER_hh_num!N21)</f>
        <v>6391.8359387544933</v>
      </c>
      <c r="O21" s="100">
        <f>IF(SER_hh_tes!O21=0,0,1000000/0.086*SER_hh_tes!O21/SER_hh_num!O21)</f>
        <v>6416.1117461192525</v>
      </c>
      <c r="P21" s="100">
        <f>IF(SER_hh_tes!P21=0,0,1000000/0.086*SER_hh_tes!P21/SER_hh_num!P21)</f>
        <v>6586.5918606876503</v>
      </c>
      <c r="Q21" s="100">
        <f>IF(SER_hh_tes!Q21=0,0,1000000/0.086*SER_hh_tes!Q21/SER_hh_num!Q21)</f>
        <v>6584.368974756756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6192.8859905206236</v>
      </c>
      <c r="C22" s="100">
        <f>IF(SER_hh_tes!C22=0,0,1000000/0.086*SER_hh_tes!C22/SER_hh_num!C22)</f>
        <v>6223.0586226849991</v>
      </c>
      <c r="D22" s="100">
        <f>IF(SER_hh_tes!D22=0,0,1000000/0.086*SER_hh_tes!D22/SER_hh_num!D22)</f>
        <v>6228.9490146810476</v>
      </c>
      <c r="E22" s="100">
        <f>IF(SER_hh_tes!E22=0,0,1000000/0.086*SER_hh_tes!E22/SER_hh_num!E22)</f>
        <v>6252.3602979928737</v>
      </c>
      <c r="F22" s="100">
        <f>IF(SER_hh_tes!F22=0,0,1000000/0.086*SER_hh_tes!F22/SER_hh_num!F22)</f>
        <v>6322.4330588907815</v>
      </c>
      <c r="G22" s="100">
        <f>IF(SER_hh_tes!G22=0,0,1000000/0.086*SER_hh_tes!G22/SER_hh_num!G22)</f>
        <v>6302.7906599780245</v>
      </c>
      <c r="H22" s="100">
        <f>IF(SER_hh_tes!H22=0,0,1000000/0.086*SER_hh_tes!H22/SER_hh_num!H22)</f>
        <v>6322.7574052204682</v>
      </c>
      <c r="I22" s="100">
        <f>IF(SER_hh_tes!I22=0,0,1000000/0.086*SER_hh_tes!I22/SER_hh_num!I22)</f>
        <v>6318.5995537733406</v>
      </c>
      <c r="J22" s="100">
        <f>IF(SER_hh_tes!J22=0,0,1000000/0.086*SER_hh_tes!J22/SER_hh_num!J22)</f>
        <v>6359.4350513503141</v>
      </c>
      <c r="K22" s="100">
        <f>IF(SER_hh_tes!K22=0,0,1000000/0.086*SER_hh_tes!K22/SER_hh_num!K22)</f>
        <v>6415.8125865862994</v>
      </c>
      <c r="L22" s="100">
        <f>IF(SER_hh_tes!L22=0,0,1000000/0.086*SER_hh_tes!L22/SER_hh_num!L22)</f>
        <v>6386.3355958065822</v>
      </c>
      <c r="M22" s="100">
        <f>IF(SER_hh_tes!M22=0,0,1000000/0.086*SER_hh_tes!M22/SER_hh_num!M22)</f>
        <v>6465.9894392656024</v>
      </c>
      <c r="N22" s="100">
        <f>IF(SER_hh_tes!N22=0,0,1000000/0.086*SER_hh_tes!N22/SER_hh_num!N22)</f>
        <v>6527.4614364599238</v>
      </c>
      <c r="O22" s="100">
        <f>IF(SER_hh_tes!O22=0,0,1000000/0.086*SER_hh_tes!O22/SER_hh_num!O22)</f>
        <v>6570.2213528377306</v>
      </c>
      <c r="P22" s="100">
        <f>IF(SER_hh_tes!P22=0,0,1000000/0.086*SER_hh_tes!P22/SER_hh_num!P22)</f>
        <v>6585.4765930091198</v>
      </c>
      <c r="Q22" s="100">
        <f>IF(SER_hh_tes!Q22=0,0,1000000/0.086*SER_hh_tes!Q22/SER_hh_num!Q22)</f>
        <v>6619.0553160853269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6217.2975280079736</v>
      </c>
      <c r="C23" s="100">
        <f>IF(SER_hh_tes!C23=0,0,1000000/0.086*SER_hh_tes!C23/SER_hh_num!C23)</f>
        <v>6223.4543160188468</v>
      </c>
      <c r="D23" s="100">
        <f>IF(SER_hh_tes!D23=0,0,1000000/0.086*SER_hh_tes!D23/SER_hh_num!D23)</f>
        <v>6189.5819892361687</v>
      </c>
      <c r="E23" s="100">
        <f>IF(SER_hh_tes!E23=0,0,1000000/0.086*SER_hh_tes!E23/SER_hh_num!E23)</f>
        <v>6269.161961229328</v>
      </c>
      <c r="F23" s="100">
        <f>IF(SER_hh_tes!F23=0,0,1000000/0.086*SER_hh_tes!F23/SER_hh_num!F23)</f>
        <v>6290.8039993266384</v>
      </c>
      <c r="G23" s="100">
        <f>IF(SER_hh_tes!G23=0,0,1000000/0.086*SER_hh_tes!G23/SER_hh_num!G23)</f>
        <v>6291.1609235089945</v>
      </c>
      <c r="H23" s="100">
        <f>IF(SER_hh_tes!H23=0,0,1000000/0.086*SER_hh_tes!H23/SER_hh_num!H23)</f>
        <v>6307.0765457070074</v>
      </c>
      <c r="I23" s="100">
        <f>IF(SER_hh_tes!I23=0,0,1000000/0.086*SER_hh_tes!I23/SER_hh_num!I23)</f>
        <v>6271.011091268706</v>
      </c>
      <c r="J23" s="100">
        <f>IF(SER_hh_tes!J23=0,0,1000000/0.086*SER_hh_tes!J23/SER_hh_num!J23)</f>
        <v>6282.0010108642637</v>
      </c>
      <c r="K23" s="100">
        <f>IF(SER_hh_tes!K23=0,0,1000000/0.086*SER_hh_tes!K23/SER_hh_num!K23)</f>
        <v>6343.5139866648342</v>
      </c>
      <c r="L23" s="100">
        <f>IF(SER_hh_tes!L23=0,0,1000000/0.086*SER_hh_tes!L23/SER_hh_num!L23)</f>
        <v>6280.6390317602427</v>
      </c>
      <c r="M23" s="100">
        <f>IF(SER_hh_tes!M23=0,0,1000000/0.086*SER_hh_tes!M23/SER_hh_num!M23)</f>
        <v>6334.0645442022178</v>
      </c>
      <c r="N23" s="100">
        <f>IF(SER_hh_tes!N23=0,0,1000000/0.086*SER_hh_tes!N23/SER_hh_num!N23)</f>
        <v>6353.0195036154992</v>
      </c>
      <c r="O23" s="100">
        <f>IF(SER_hh_tes!O23=0,0,1000000/0.086*SER_hh_tes!O23/SER_hh_num!O23)</f>
        <v>6387.0170285099193</v>
      </c>
      <c r="P23" s="100">
        <f>IF(SER_hh_tes!P23=0,0,1000000/0.086*SER_hh_tes!P23/SER_hh_num!P23)</f>
        <v>6396.2451575715086</v>
      </c>
      <c r="Q23" s="100">
        <f>IF(SER_hh_tes!Q23=0,0,1000000/0.086*SER_hh_tes!Q23/SER_hh_num!Q23)</f>
        <v>6434.0868717931835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5932.0372349286599</v>
      </c>
      <c r="C24" s="100">
        <f>IF(SER_hh_tes!C24=0,0,1000000/0.086*SER_hh_tes!C24/SER_hh_num!C24)</f>
        <v>5870.6147789582619</v>
      </c>
      <c r="D24" s="100">
        <f>IF(SER_hh_tes!D24=0,0,1000000/0.086*SER_hh_tes!D24/SER_hh_num!D24)</f>
        <v>6873.9968725689896</v>
      </c>
      <c r="E24" s="100">
        <f>IF(SER_hh_tes!E24=0,0,1000000/0.086*SER_hh_tes!E24/SER_hh_num!E24)</f>
        <v>6154.6442894484389</v>
      </c>
      <c r="F24" s="100">
        <f>IF(SER_hh_tes!F24=0,0,1000000/0.086*SER_hh_tes!F24/SER_hh_num!F24)</f>
        <v>6679.4883297584411</v>
      </c>
      <c r="G24" s="100">
        <f>IF(SER_hh_tes!G24=0,0,1000000/0.086*SER_hh_tes!G24/SER_hh_num!G24)</f>
        <v>6422.5081141587971</v>
      </c>
      <c r="H24" s="100">
        <f>IF(SER_hh_tes!H24=0,0,1000000/0.086*SER_hh_tes!H24/SER_hh_num!H24)</f>
        <v>6513.5262715773724</v>
      </c>
      <c r="I24" s="100">
        <f>IF(SER_hh_tes!I24=0,0,1000000/0.086*SER_hh_tes!I24/SER_hh_num!I24)</f>
        <v>6636.3358708652895</v>
      </c>
      <c r="J24" s="100">
        <f>IF(SER_hh_tes!J24=0,0,1000000/0.086*SER_hh_tes!J24/SER_hh_num!J24)</f>
        <v>6722.7474183191125</v>
      </c>
      <c r="K24" s="100">
        <f>IF(SER_hh_tes!K24=0,0,1000000/0.086*SER_hh_tes!K24/SER_hh_num!K24)</f>
        <v>6856.1742810468832</v>
      </c>
      <c r="L24" s="100">
        <f>IF(SER_hh_tes!L24=0,0,1000000/0.086*SER_hh_tes!L24/SER_hh_num!L24)</f>
        <v>6807.875968038813</v>
      </c>
      <c r="M24" s="100">
        <f>IF(SER_hh_tes!M24=0,0,1000000/0.086*SER_hh_tes!M24/SER_hh_num!M24)</f>
        <v>6866.0952183254321</v>
      </c>
      <c r="N24" s="100">
        <f>IF(SER_hh_tes!N24=0,0,1000000/0.086*SER_hh_tes!N24/SER_hh_num!N24)</f>
        <v>6881.941691672766</v>
      </c>
      <c r="O24" s="100">
        <f>IF(SER_hh_tes!O24=0,0,1000000/0.086*SER_hh_tes!O24/SER_hh_num!O24)</f>
        <v>6956.5639269092017</v>
      </c>
      <c r="P24" s="100">
        <f>IF(SER_hh_tes!P24=0,0,1000000/0.086*SER_hh_tes!P24/SER_hh_num!P24)</f>
        <v>6937.8046613206834</v>
      </c>
      <c r="Q24" s="100">
        <f>IF(SER_hh_tes!Q24=0,0,1000000/0.086*SER_hh_tes!Q24/SER_hh_num!Q24)</f>
        <v>6962.8962477924897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6015.8189672249182</v>
      </c>
      <c r="C25" s="100">
        <f>IF(SER_hh_tes!C25=0,0,1000000/0.086*SER_hh_tes!C25/SER_hh_num!C25)</f>
        <v>5897.6687239756493</v>
      </c>
      <c r="D25" s="100">
        <f>IF(SER_hh_tes!D25=0,0,1000000/0.086*SER_hh_tes!D25/SER_hh_num!D25)</f>
        <v>5892.8455510792155</v>
      </c>
      <c r="E25" s="100">
        <f>IF(SER_hh_tes!E25=0,0,1000000/0.086*SER_hh_tes!E25/SER_hh_num!E25)</f>
        <v>6103.18323524688</v>
      </c>
      <c r="F25" s="100">
        <f>IF(SER_hh_tes!F25=0,0,1000000/0.086*SER_hh_tes!F25/SER_hh_num!F25)</f>
        <v>6164.2424194905761</v>
      </c>
      <c r="G25" s="100">
        <f>IF(SER_hh_tes!G25=0,0,1000000/0.086*SER_hh_tes!G25/SER_hh_num!G25)</f>
        <v>6213.8374776128685</v>
      </c>
      <c r="H25" s="100">
        <f>IF(SER_hh_tes!H25=0,0,1000000/0.086*SER_hh_tes!H25/SER_hh_num!H25)</f>
        <v>6128.6129693167386</v>
      </c>
      <c r="I25" s="100">
        <f>IF(SER_hh_tes!I25=0,0,1000000/0.086*SER_hh_tes!I25/SER_hh_num!I25)</f>
        <v>6197.8474803637382</v>
      </c>
      <c r="J25" s="100">
        <f>IF(SER_hh_tes!J25=0,0,1000000/0.086*SER_hh_tes!J25/SER_hh_num!J25)</f>
        <v>6219.1709092663723</v>
      </c>
      <c r="K25" s="100">
        <f>IF(SER_hh_tes!K25=0,0,1000000/0.086*SER_hh_tes!K25/SER_hh_num!K25)</f>
        <v>6264.0563643673158</v>
      </c>
      <c r="L25" s="100">
        <f>IF(SER_hh_tes!L25=0,0,1000000/0.086*SER_hh_tes!L25/SER_hh_num!L25)</f>
        <v>6171.4080495885337</v>
      </c>
      <c r="M25" s="100">
        <f>IF(SER_hh_tes!M25=0,0,1000000/0.086*SER_hh_tes!M25/SER_hh_num!M25)</f>
        <v>6201.1903878363337</v>
      </c>
      <c r="N25" s="100">
        <f>IF(SER_hh_tes!N25=0,0,1000000/0.086*SER_hh_tes!N25/SER_hh_num!N25)</f>
        <v>6202.3687421858576</v>
      </c>
      <c r="O25" s="100">
        <f>IF(SER_hh_tes!O25=0,0,1000000/0.086*SER_hh_tes!O25/SER_hh_num!O25)</f>
        <v>6251.9329542175719</v>
      </c>
      <c r="P25" s="100">
        <f>IF(SER_hh_tes!P25=0,0,1000000/0.086*SER_hh_tes!P25/SER_hh_num!P25)</f>
        <v>6252.6448607039301</v>
      </c>
      <c r="Q25" s="100">
        <f>IF(SER_hh_tes!Q25=0,0,1000000/0.086*SER_hh_tes!Q25/SER_hh_num!Q25)</f>
        <v>6292.0337829920973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6028.1117794612555</v>
      </c>
      <c r="C26" s="22">
        <f>IF(SER_hh_tes!C26=0,0,1000000/0.086*SER_hh_tes!C26/SER_hh_num!C26)</f>
        <v>6097.4843181145943</v>
      </c>
      <c r="D26" s="22">
        <f>IF(SER_hh_tes!D26=0,0,1000000/0.086*SER_hh_tes!D26/SER_hh_num!D26)</f>
        <v>6125.0613965713337</v>
      </c>
      <c r="E26" s="22">
        <f>IF(SER_hh_tes!E26=0,0,1000000/0.086*SER_hh_tes!E26/SER_hh_num!E26)</f>
        <v>6243.0663319692676</v>
      </c>
      <c r="F26" s="22">
        <f>IF(SER_hh_tes!F26=0,0,1000000/0.086*SER_hh_tes!F26/SER_hh_num!F26)</f>
        <v>6298.356492320032</v>
      </c>
      <c r="G26" s="22">
        <f>IF(SER_hh_tes!G26=0,0,1000000/0.086*SER_hh_tes!G26/SER_hh_num!G26)</f>
        <v>6335.0929414037391</v>
      </c>
      <c r="H26" s="22">
        <f>IF(SER_hh_tes!H26=0,0,1000000/0.086*SER_hh_tes!H26/SER_hh_num!H26)</f>
        <v>6391.7295355186634</v>
      </c>
      <c r="I26" s="22">
        <f>IF(SER_hh_tes!I26=0,0,1000000/0.086*SER_hh_tes!I26/SER_hh_num!I26)</f>
        <v>6419.3415914792304</v>
      </c>
      <c r="J26" s="22">
        <f>IF(SER_hh_tes!J26=0,0,1000000/0.086*SER_hh_tes!J26/SER_hh_num!J26)</f>
        <v>6449.4469465147868</v>
      </c>
      <c r="K26" s="22">
        <f>IF(SER_hh_tes!K26=0,0,1000000/0.086*SER_hh_tes!K26/SER_hh_num!K26)</f>
        <v>6452.9381127799506</v>
      </c>
      <c r="L26" s="22">
        <f>IF(SER_hh_tes!L26=0,0,1000000/0.086*SER_hh_tes!L26/SER_hh_num!L26)</f>
        <v>6474.8337723217637</v>
      </c>
      <c r="M26" s="22">
        <f>IF(SER_hh_tes!M26=0,0,1000000/0.086*SER_hh_tes!M26/SER_hh_num!M26)</f>
        <v>6537.4301390814226</v>
      </c>
      <c r="N26" s="22">
        <f>IF(SER_hh_tes!N26=0,0,1000000/0.086*SER_hh_tes!N26/SER_hh_num!N26)</f>
        <v>6643.3262339643688</v>
      </c>
      <c r="O26" s="22">
        <f>IF(SER_hh_tes!O26=0,0,1000000/0.086*SER_hh_tes!O26/SER_hh_num!O26)</f>
        <v>6712.9554124144543</v>
      </c>
      <c r="P26" s="22">
        <f>IF(SER_hh_tes!P26=0,0,1000000/0.086*SER_hh_tes!P26/SER_hh_num!P26)</f>
        <v>6808.9376381857664</v>
      </c>
      <c r="Q26" s="22">
        <f>IF(SER_hh_tes!Q26=0,0,1000000/0.086*SER_hh_tes!Q26/SER_hh_num!Q26)</f>
        <v>6994.101272773345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46.833745707126418</v>
      </c>
      <c r="C27" s="116">
        <f>IF(SER_hh_tes!C27=0,0,1000000/0.086*SER_hh_tes!C27/SER_hh_num!C19)</f>
        <v>48.429535029641229</v>
      </c>
      <c r="D27" s="116">
        <f>IF(SER_hh_tes!D27=0,0,1000000/0.086*SER_hh_tes!D27/SER_hh_num!D19)</f>
        <v>51.337024164208501</v>
      </c>
      <c r="E27" s="116">
        <f>IF(SER_hh_tes!E27=0,0,1000000/0.086*SER_hh_tes!E27/SER_hh_num!E19)</f>
        <v>56.984896380604297</v>
      </c>
      <c r="F27" s="116">
        <f>IF(SER_hh_tes!F27=0,0,1000000/0.086*SER_hh_tes!F27/SER_hh_num!F19)</f>
        <v>60.459848835614309</v>
      </c>
      <c r="G27" s="116">
        <f>IF(SER_hh_tes!G27=0,0,1000000/0.086*SER_hh_tes!G27/SER_hh_num!G19)</f>
        <v>63.213635811757925</v>
      </c>
      <c r="H27" s="116">
        <f>IF(SER_hh_tes!H27=0,0,1000000/0.086*SER_hh_tes!H27/SER_hh_num!H19)</f>
        <v>65.418838115966395</v>
      </c>
      <c r="I27" s="116">
        <f>IF(SER_hh_tes!I27=0,0,1000000/0.086*SER_hh_tes!I27/SER_hh_num!I19)</f>
        <v>78.361372376727346</v>
      </c>
      <c r="J27" s="116">
        <f>IF(SER_hh_tes!J27=0,0,1000000/0.086*SER_hh_tes!J27/SER_hh_num!J19)</f>
        <v>90.212242174535731</v>
      </c>
      <c r="K27" s="116">
        <f>IF(SER_hh_tes!K27=0,0,1000000/0.086*SER_hh_tes!K27/SER_hh_num!K19)</f>
        <v>93.171069978639423</v>
      </c>
      <c r="L27" s="116">
        <f>IF(SER_hh_tes!L27=0,0,1000000/0.086*SER_hh_tes!L27/SER_hh_num!L19)</f>
        <v>122.98700563243699</v>
      </c>
      <c r="M27" s="116">
        <f>IF(SER_hh_tes!M27=0,0,1000000/0.086*SER_hh_tes!M27/SER_hh_num!M19)</f>
        <v>132.16902619698291</v>
      </c>
      <c r="N27" s="116">
        <f>IF(SER_hh_tes!N27=0,0,1000000/0.086*SER_hh_tes!N27/SER_hh_num!N19)</f>
        <v>144.9712409089571</v>
      </c>
      <c r="O27" s="116">
        <f>IF(SER_hh_tes!O27=0,0,1000000/0.086*SER_hh_tes!O27/SER_hh_num!O19)</f>
        <v>151.83499959219597</v>
      </c>
      <c r="P27" s="116">
        <f>IF(SER_hh_tes!P27=0,0,1000000/0.086*SER_hh_tes!P27/SER_hh_num!P19)</f>
        <v>163.48950803537423</v>
      </c>
      <c r="Q27" s="116">
        <f>IF(SER_hh_tes!Q27=0,0,1000000/0.086*SER_hh_tes!Q27/SER_hh_num!Q19)</f>
        <v>166.96592831809974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2539.9072606432605</v>
      </c>
      <c r="C28" s="117">
        <f>IF(SER_hh_tes!C27=0,0,1000000/0.086*SER_hh_tes!C27/SER_hh_num!C27)</f>
        <v>2534.7713055235372</v>
      </c>
      <c r="D28" s="117">
        <f>IF(SER_hh_tes!D27=0,0,1000000/0.086*SER_hh_tes!D27/SER_hh_num!D27)</f>
        <v>2636.8627919526994</v>
      </c>
      <c r="E28" s="117">
        <f>IF(SER_hh_tes!E27=0,0,1000000/0.086*SER_hh_tes!E27/SER_hh_num!E27)</f>
        <v>2827.3356237296398</v>
      </c>
      <c r="F28" s="117">
        <f>IF(SER_hh_tes!F27=0,0,1000000/0.086*SER_hh_tes!F27/SER_hh_num!F27)</f>
        <v>2867.4770829103741</v>
      </c>
      <c r="G28" s="117">
        <f>IF(SER_hh_tes!G27=0,0,1000000/0.086*SER_hh_tes!G27/SER_hh_num!G27)</f>
        <v>2557.3814349878849</v>
      </c>
      <c r="H28" s="117">
        <f>IF(SER_hh_tes!H27=0,0,1000000/0.086*SER_hh_tes!H27/SER_hh_num!H27)</f>
        <v>2568.7121961817502</v>
      </c>
      <c r="I28" s="117">
        <f>IF(SER_hh_tes!I27=0,0,1000000/0.086*SER_hh_tes!I27/SER_hh_num!I27)</f>
        <v>2751.6424057489562</v>
      </c>
      <c r="J28" s="117">
        <f>IF(SER_hh_tes!J27=0,0,1000000/0.086*SER_hh_tes!J27/SER_hh_num!J27)</f>
        <v>2924.6727385261347</v>
      </c>
      <c r="K28" s="117">
        <f>IF(SER_hh_tes!K27=0,0,1000000/0.086*SER_hh_tes!K27/SER_hh_num!K27)</f>
        <v>2735.6642745736472</v>
      </c>
      <c r="L28" s="117">
        <f>IF(SER_hh_tes!L27=0,0,1000000/0.086*SER_hh_tes!L27/SER_hh_num!L27)</f>
        <v>3032.237346091064</v>
      </c>
      <c r="M28" s="117">
        <f>IF(SER_hh_tes!M27=0,0,1000000/0.086*SER_hh_tes!M27/SER_hh_num!M27)</f>
        <v>3016.1534729147961</v>
      </c>
      <c r="N28" s="117">
        <f>IF(SER_hh_tes!N27=0,0,1000000/0.086*SER_hh_tes!N27/SER_hh_num!N27)</f>
        <v>3088.8080246259492</v>
      </c>
      <c r="O28" s="117">
        <f>IF(SER_hh_tes!O27=0,0,1000000/0.086*SER_hh_tes!O27/SER_hh_num!O27)</f>
        <v>3035.8073071653544</v>
      </c>
      <c r="P28" s="117">
        <f>IF(SER_hh_tes!P27=0,0,1000000/0.086*SER_hh_tes!P27/SER_hh_num!P27)</f>
        <v>3119.1958548566995</v>
      </c>
      <c r="Q28" s="117">
        <f>IF(SER_hh_tes!Q27=0,0,1000000/0.086*SER_hh_tes!Q27/SER_hh_num!Q27)</f>
        <v>3102.7275296753983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5980.8601067969157</v>
      </c>
      <c r="C29" s="101">
        <f>IF(SER_hh_tes!C29=0,0,1000000/0.086*SER_hh_tes!C29/SER_hh_num!C29)</f>
        <v>6072.071789504218</v>
      </c>
      <c r="D29" s="101">
        <f>IF(SER_hh_tes!D29=0,0,1000000/0.086*SER_hh_tes!D29/SER_hh_num!D29)</f>
        <v>6103.5575670472726</v>
      </c>
      <c r="E29" s="101">
        <f>IF(SER_hh_tes!E29=0,0,1000000/0.086*SER_hh_tes!E29/SER_hh_num!E29)</f>
        <v>6265.6085536360406</v>
      </c>
      <c r="F29" s="101">
        <f>IF(SER_hh_tes!F29=0,0,1000000/0.086*SER_hh_tes!F29/SER_hh_num!F29)</f>
        <v>6329.4586012040809</v>
      </c>
      <c r="G29" s="101">
        <f>IF(SER_hh_tes!G29=0,0,1000000/0.086*SER_hh_tes!G29/SER_hh_num!G29)</f>
        <v>6389.9490419614276</v>
      </c>
      <c r="H29" s="101">
        <f>IF(SER_hh_tes!H29=0,0,1000000/0.086*SER_hh_tes!H29/SER_hh_num!H29)</f>
        <v>6430.6882908219768</v>
      </c>
      <c r="I29" s="101">
        <f>IF(SER_hh_tes!I29=0,0,1000000/0.086*SER_hh_tes!I29/SER_hh_num!I29)</f>
        <v>6476.339347208489</v>
      </c>
      <c r="J29" s="101">
        <f>IF(SER_hh_tes!J29=0,0,1000000/0.086*SER_hh_tes!J29/SER_hh_num!J29)</f>
        <v>6508.1496043034085</v>
      </c>
      <c r="K29" s="101">
        <f>IF(SER_hh_tes!K29=0,0,1000000/0.086*SER_hh_tes!K29/SER_hh_num!K29)</f>
        <v>6547.5968826103835</v>
      </c>
      <c r="L29" s="101">
        <f>IF(SER_hh_tes!L29=0,0,1000000/0.086*SER_hh_tes!L29/SER_hh_num!L29)</f>
        <v>6589.2390019446293</v>
      </c>
      <c r="M29" s="101">
        <f>IF(SER_hh_tes!M29=0,0,1000000/0.086*SER_hh_tes!M29/SER_hh_num!M29)</f>
        <v>6611.3005073095592</v>
      </c>
      <c r="N29" s="101">
        <f>IF(SER_hh_tes!N29=0,0,1000000/0.086*SER_hh_tes!N29/SER_hh_num!N29)</f>
        <v>6673.2172500920087</v>
      </c>
      <c r="O29" s="101">
        <f>IF(SER_hh_tes!O29=0,0,1000000/0.086*SER_hh_tes!O29/SER_hh_num!O29)</f>
        <v>6727.2623737576096</v>
      </c>
      <c r="P29" s="101">
        <f>IF(SER_hh_tes!P29=0,0,1000000/0.086*SER_hh_tes!P29/SER_hh_num!P29)</f>
        <v>6728.8243485410367</v>
      </c>
      <c r="Q29" s="101">
        <f>IF(SER_hh_tes!Q29=0,0,1000000/0.086*SER_hh_tes!Q29/SER_hh_num!Q29)</f>
        <v>6695.3365811919666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5915.2411399565126</v>
      </c>
      <c r="C30" s="100">
        <f>IF(SER_hh_tes!C30=0,0,1000000/0.086*SER_hh_tes!C30/SER_hh_num!C30)</f>
        <v>6137.1301376634301</v>
      </c>
      <c r="D30" s="100">
        <f>IF(SER_hh_tes!D30=0,0,1000000/0.086*SER_hh_tes!D30/SER_hh_num!D30)</f>
        <v>6189.7056775533983</v>
      </c>
      <c r="E30" s="100">
        <f>IF(SER_hh_tes!E30=0,0,1000000/0.086*SER_hh_tes!E30/SER_hh_num!E30)</f>
        <v>6556.5989967613323</v>
      </c>
      <c r="F30" s="100">
        <f>IF(SER_hh_tes!F30=0,0,1000000/0.086*SER_hh_tes!F30/SER_hh_num!F30)</f>
        <v>6482.8505318443795</v>
      </c>
      <c r="G30" s="100">
        <f>IF(SER_hh_tes!G30=0,0,1000000/0.086*SER_hh_tes!G30/SER_hh_num!G30)</f>
        <v>7068.0328734677887</v>
      </c>
      <c r="H30" s="100">
        <f>IF(SER_hh_tes!H30=0,0,1000000/0.086*SER_hh_tes!H30/SER_hh_num!H30)</f>
        <v>6577.4477168117019</v>
      </c>
      <c r="I30" s="100">
        <f>IF(SER_hh_tes!I30=0,0,1000000/0.086*SER_hh_tes!I30/SER_hh_num!I30)</f>
        <v>6639.7663970366457</v>
      </c>
      <c r="J30" s="100">
        <f>IF(SER_hh_tes!J30=0,0,1000000/0.086*SER_hh_tes!J30/SER_hh_num!J30)</f>
        <v>6963.3656570175253</v>
      </c>
      <c r="K30" s="100">
        <f>IF(SER_hh_tes!K30=0,0,1000000/0.086*SER_hh_tes!K30/SER_hh_num!K30)</f>
        <v>6758.7760885621055</v>
      </c>
      <c r="L30" s="100">
        <f>IF(SER_hh_tes!L30=0,0,1000000/0.086*SER_hh_tes!L30/SER_hh_num!L30)</f>
        <v>7026.823408830307</v>
      </c>
      <c r="M30" s="100">
        <f>IF(SER_hh_tes!M30=0,0,1000000/0.086*SER_hh_tes!M30/SER_hh_num!M30)</f>
        <v>6895.5674027176992</v>
      </c>
      <c r="N30" s="100">
        <f>IF(SER_hh_tes!N30=0,0,1000000/0.086*SER_hh_tes!N30/SER_hh_num!N30)</f>
        <v>6888.2762481403743</v>
      </c>
      <c r="O30" s="100">
        <f>IF(SER_hh_tes!O30=0,0,1000000/0.086*SER_hh_tes!O30/SER_hh_num!O30)</f>
        <v>7081.780621336442</v>
      </c>
      <c r="P30" s="100">
        <f>IF(SER_hh_tes!P30=0,0,1000000/0.086*SER_hh_tes!P30/SER_hh_num!P30)</f>
        <v>6692.1119181295289</v>
      </c>
      <c r="Q30" s="100">
        <f>IF(SER_hh_tes!Q30=0,0,1000000/0.086*SER_hh_tes!Q30/SER_hh_num!Q30)</f>
        <v>6499.3875861459655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5940.5445043342406</v>
      </c>
      <c r="C31" s="100">
        <f>IF(SER_hh_tes!C31=0,0,1000000/0.086*SER_hh_tes!C31/SER_hh_num!C31)</f>
        <v>6023.4294463536262</v>
      </c>
      <c r="D31" s="100">
        <f>IF(SER_hh_tes!D31=0,0,1000000/0.086*SER_hh_tes!D31/SER_hh_num!D31)</f>
        <v>6030.2572325469664</v>
      </c>
      <c r="E31" s="100">
        <f>IF(SER_hh_tes!E31=0,0,1000000/0.086*SER_hh_tes!E31/SER_hh_num!E31)</f>
        <v>6237.6428029636518</v>
      </c>
      <c r="F31" s="100">
        <f>IF(SER_hh_tes!F31=0,0,1000000/0.086*SER_hh_tes!F31/SER_hh_num!F31)</f>
        <v>6315.2697108348657</v>
      </c>
      <c r="G31" s="100">
        <f>IF(SER_hh_tes!G31=0,0,1000000/0.086*SER_hh_tes!G31/SER_hh_num!G31)</f>
        <v>6316.0373891127456</v>
      </c>
      <c r="H31" s="100">
        <f>IF(SER_hh_tes!H31=0,0,1000000/0.086*SER_hh_tes!H31/SER_hh_num!H31)</f>
        <v>6389.6071684864291</v>
      </c>
      <c r="I31" s="100">
        <f>IF(SER_hh_tes!I31=0,0,1000000/0.086*SER_hh_tes!I31/SER_hh_num!I31)</f>
        <v>6450.3755652561786</v>
      </c>
      <c r="J31" s="100">
        <f>IF(SER_hh_tes!J31=0,0,1000000/0.086*SER_hh_tes!J31/SER_hh_num!J31)</f>
        <v>6530.2436399015141</v>
      </c>
      <c r="K31" s="100">
        <f>IF(SER_hh_tes!K31=0,0,1000000/0.086*SER_hh_tes!K31/SER_hh_num!K31)</f>
        <v>6563.0094914208494</v>
      </c>
      <c r="L31" s="100">
        <f>IF(SER_hh_tes!L31=0,0,1000000/0.086*SER_hh_tes!L31/SER_hh_num!L31)</f>
        <v>6616.3159778283598</v>
      </c>
      <c r="M31" s="100">
        <f>IF(SER_hh_tes!M31=0,0,1000000/0.086*SER_hh_tes!M31/SER_hh_num!M31)</f>
        <v>6667.9733313034803</v>
      </c>
      <c r="N31" s="100">
        <f>IF(SER_hh_tes!N31=0,0,1000000/0.086*SER_hh_tes!N31/SER_hh_num!N31)</f>
        <v>6686.8701657304709</v>
      </c>
      <c r="O31" s="100">
        <f>IF(SER_hh_tes!O31=0,0,1000000/0.086*SER_hh_tes!O31/SER_hh_num!O31)</f>
        <v>6723.2670665986716</v>
      </c>
      <c r="P31" s="100">
        <f>IF(SER_hh_tes!P31=0,0,1000000/0.086*SER_hh_tes!P31/SER_hh_num!P31)</f>
        <v>6690.4349428013957</v>
      </c>
      <c r="Q31" s="100">
        <f>IF(SER_hh_tes!Q31=0,0,1000000/0.086*SER_hh_tes!Q31/SER_hh_num!Q31)</f>
        <v>6475.5124722782257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5158.869614424857</v>
      </c>
      <c r="C32" s="100">
        <f>IF(SER_hh_tes!C32=0,0,1000000/0.086*SER_hh_tes!C32/SER_hh_num!C32)</f>
        <v>5170.3782161677791</v>
      </c>
      <c r="D32" s="100">
        <f>IF(SER_hh_tes!D32=0,0,1000000/0.086*SER_hh_tes!D32/SER_hh_num!D32)</f>
        <v>5232.74005726821</v>
      </c>
      <c r="E32" s="100">
        <f>IF(SER_hh_tes!E32=0,0,1000000/0.086*SER_hh_tes!E32/SER_hh_num!E32)</f>
        <v>5318.7933447566711</v>
      </c>
      <c r="F32" s="100">
        <f>IF(SER_hh_tes!F32=0,0,1000000/0.086*SER_hh_tes!F32/SER_hh_num!F32)</f>
        <v>5534.4077649783358</v>
      </c>
      <c r="G32" s="100">
        <f>IF(SER_hh_tes!G32=0,0,1000000/0.086*SER_hh_tes!G32/SER_hh_num!G32)</f>
        <v>5522.2203003291424</v>
      </c>
      <c r="H32" s="100">
        <f>IF(SER_hh_tes!H32=0,0,1000000/0.086*SER_hh_tes!H32/SER_hh_num!H32)</f>
        <v>6043.4708243810564</v>
      </c>
      <c r="I32" s="100">
        <f>IF(SER_hh_tes!I32=0,0,1000000/0.086*SER_hh_tes!I32/SER_hh_num!I32)</f>
        <v>6154.5765591136578</v>
      </c>
      <c r="J32" s="100">
        <f>IF(SER_hh_tes!J32=0,0,1000000/0.086*SER_hh_tes!J32/SER_hh_num!J32)</f>
        <v>6241.7185335705644</v>
      </c>
      <c r="K32" s="100">
        <f>IF(SER_hh_tes!K32=0,0,1000000/0.086*SER_hh_tes!K32/SER_hh_num!K32)</f>
        <v>6111.2867795894772</v>
      </c>
      <c r="L32" s="100">
        <f>IF(SER_hh_tes!L32=0,0,1000000/0.086*SER_hh_tes!L32/SER_hh_num!L32)</f>
        <v>6129.0067633928675</v>
      </c>
      <c r="M32" s="100">
        <f>IF(SER_hh_tes!M32=0,0,1000000/0.086*SER_hh_tes!M32/SER_hh_num!M32)</f>
        <v>6260.7626265527788</v>
      </c>
      <c r="N32" s="100">
        <f>IF(SER_hh_tes!N32=0,0,1000000/0.086*SER_hh_tes!N32/SER_hh_num!N32)</f>
        <v>7956.6402115762639</v>
      </c>
      <c r="O32" s="100">
        <f>IF(SER_hh_tes!O32=0,0,1000000/0.086*SER_hh_tes!O32/SER_hh_num!O32)</f>
        <v>5418.4866835956882</v>
      </c>
      <c r="P32" s="100">
        <f>IF(SER_hh_tes!P32=0,0,1000000/0.086*SER_hh_tes!P32/SER_hh_num!P32)</f>
        <v>5329.7849559589768</v>
      </c>
      <c r="Q32" s="100">
        <f>IF(SER_hh_tes!Q32=0,0,1000000/0.086*SER_hh_tes!Q32/SER_hh_num!Q32)</f>
        <v>5387.2386516141732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6022.1107604717508</v>
      </c>
      <c r="C33" s="18">
        <f>IF(SER_hh_tes!C33=0,0,1000000/0.086*SER_hh_tes!C33/SER_hh_num!C33)</f>
        <v>6100.6782367992337</v>
      </c>
      <c r="D33" s="18">
        <f>IF(SER_hh_tes!D33=0,0,1000000/0.086*SER_hh_tes!D33/SER_hh_num!D33)</f>
        <v>6148.724656128913</v>
      </c>
      <c r="E33" s="18">
        <f>IF(SER_hh_tes!E33=0,0,1000000/0.086*SER_hh_tes!E33/SER_hh_num!E33)</f>
        <v>6241.4919807104679</v>
      </c>
      <c r="F33" s="18">
        <f>IF(SER_hh_tes!F33=0,0,1000000/0.086*SER_hh_tes!F33/SER_hh_num!F33)</f>
        <v>6314.3494139661543</v>
      </c>
      <c r="G33" s="18">
        <f>IF(SER_hh_tes!G33=0,0,1000000/0.086*SER_hh_tes!G33/SER_hh_num!G33)</f>
        <v>6337.5389637558046</v>
      </c>
      <c r="H33" s="18">
        <f>IF(SER_hh_tes!H33=0,0,1000000/0.086*SER_hh_tes!H33/SER_hh_num!H33)</f>
        <v>6438.7384072382702</v>
      </c>
      <c r="I33" s="18">
        <f>IF(SER_hh_tes!I33=0,0,1000000/0.086*SER_hh_tes!I33/SER_hh_num!I33)</f>
        <v>6472.4642131493183</v>
      </c>
      <c r="J33" s="18">
        <f>IF(SER_hh_tes!J33=0,0,1000000/0.086*SER_hh_tes!J33/SER_hh_num!J33)</f>
        <v>6445.0105008711325</v>
      </c>
      <c r="K33" s="18">
        <f>IF(SER_hh_tes!K33=0,0,1000000/0.086*SER_hh_tes!K33/SER_hh_num!K33)</f>
        <v>6514.5403380396037</v>
      </c>
      <c r="L33" s="18">
        <f>IF(SER_hh_tes!L33=0,0,1000000/0.086*SER_hh_tes!L33/SER_hh_num!L33)</f>
        <v>6525.0931521198181</v>
      </c>
      <c r="M33" s="18">
        <f>IF(SER_hh_tes!M33=0,0,1000000/0.086*SER_hh_tes!M33/SER_hh_num!M33)</f>
        <v>6550.7887753649784</v>
      </c>
      <c r="N33" s="18">
        <f>IF(SER_hh_tes!N33=0,0,1000000/0.086*SER_hh_tes!N33/SER_hh_num!N33)</f>
        <v>6641.1443215501886</v>
      </c>
      <c r="O33" s="18">
        <f>IF(SER_hh_tes!O33=0,0,1000000/0.086*SER_hh_tes!O33/SER_hh_num!O33)</f>
        <v>6699.8310620827824</v>
      </c>
      <c r="P33" s="18">
        <f>IF(SER_hh_tes!P33=0,0,1000000/0.086*SER_hh_tes!P33/SER_hh_num!P33)</f>
        <v>6761.9659785653776</v>
      </c>
      <c r="Q33" s="18">
        <f>IF(SER_hh_tes!Q33=0,0,1000000/0.086*SER_hh_tes!Q33/SER_hh_num!Q33)</f>
        <v>6888.0329953139135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11903.024937428809</v>
      </c>
      <c r="C3" s="106">
        <f>IF(SER_hh_emi!C3=0,0,1000000*SER_hh_emi!C3/SER_hh_num!C3)</f>
        <v>12351.778772224774</v>
      </c>
      <c r="D3" s="106">
        <f>IF(SER_hh_emi!D3=0,0,1000000*SER_hh_emi!D3/SER_hh_num!D3)</f>
        <v>11441.904963847923</v>
      </c>
      <c r="E3" s="106">
        <f>IF(SER_hh_emi!E3=0,0,1000000*SER_hh_emi!E3/SER_hh_num!E3)</f>
        <v>11746.53119295867</v>
      </c>
      <c r="F3" s="106">
        <f>IF(SER_hh_emi!F3=0,0,1000000*SER_hh_emi!F3/SER_hh_num!F3)</f>
        <v>11713.088588179904</v>
      </c>
      <c r="G3" s="106">
        <f>IF(SER_hh_emi!G3=0,0,1000000*SER_hh_emi!G3/SER_hh_num!G3)</f>
        <v>12031.268466281765</v>
      </c>
      <c r="H3" s="106">
        <f>IF(SER_hh_emi!H3=0,0,1000000*SER_hh_emi!H3/SER_hh_num!H3)</f>
        <v>11960.901048088743</v>
      </c>
      <c r="I3" s="106">
        <f>IF(SER_hh_emi!I3=0,0,1000000*SER_hh_emi!I3/SER_hh_num!I3)</f>
        <v>10228.664315784907</v>
      </c>
      <c r="J3" s="106">
        <f>IF(SER_hh_emi!J3=0,0,1000000*SER_hh_emi!J3/SER_hh_num!J3)</f>
        <v>11173.781087089146</v>
      </c>
      <c r="K3" s="106">
        <f>IF(SER_hh_emi!K3=0,0,1000000*SER_hh_emi!K3/SER_hh_num!K3)</f>
        <v>10572.493658884903</v>
      </c>
      <c r="L3" s="106">
        <f>IF(SER_hh_emi!L3=0,0,1000000*SER_hh_emi!L3/SER_hh_num!L3)</f>
        <v>11020.106489306121</v>
      </c>
      <c r="M3" s="106">
        <f>IF(SER_hh_emi!M3=0,0,1000000*SER_hh_emi!M3/SER_hh_num!M3)</f>
        <v>9627.3868713166357</v>
      </c>
      <c r="N3" s="106">
        <f>IF(SER_hh_emi!N3=0,0,1000000*SER_hh_emi!N3/SER_hh_num!N3)</f>
        <v>9624.1786507803263</v>
      </c>
      <c r="O3" s="106">
        <f>IF(SER_hh_emi!O3=0,0,1000000*SER_hh_emi!O3/SER_hh_num!O3)</f>
        <v>9860.2280133189452</v>
      </c>
      <c r="P3" s="106">
        <f>IF(SER_hh_emi!P3=0,0,1000000*SER_hh_emi!P3/SER_hh_num!P3)</f>
        <v>8572.426136065058</v>
      </c>
      <c r="Q3" s="106">
        <f>IF(SER_hh_emi!Q3=0,0,1000000*SER_hh_emi!Q3/SER_hh_num!Q3)</f>
        <v>8833.3627574086859</v>
      </c>
    </row>
    <row r="4" spans="1:17" ht="12.95" customHeight="1" x14ac:dyDescent="0.25">
      <c r="A4" s="90" t="s">
        <v>44</v>
      </c>
      <c r="B4" s="101">
        <f>IF(SER_hh_emi!B4=0,0,1000000*SER_hh_emi!B4/SER_hh_num!B4)</f>
        <v>9319.5107678799395</v>
      </c>
      <c r="C4" s="101">
        <f>IF(SER_hh_emi!C4=0,0,1000000*SER_hh_emi!C4/SER_hh_num!C4)</f>
        <v>9711.0839894747314</v>
      </c>
      <c r="D4" s="101">
        <f>IF(SER_hh_emi!D4=0,0,1000000*SER_hh_emi!D4/SER_hh_num!D4)</f>
        <v>8849.4648689197275</v>
      </c>
      <c r="E4" s="101">
        <f>IF(SER_hh_emi!E4=0,0,1000000*SER_hh_emi!E4/SER_hh_num!E4)</f>
        <v>9202.0263500656602</v>
      </c>
      <c r="F4" s="101">
        <f>IF(SER_hh_emi!F4=0,0,1000000*SER_hh_emi!F4/SER_hh_num!F4)</f>
        <v>9167.8773966612807</v>
      </c>
      <c r="G4" s="101">
        <f>IF(SER_hh_emi!G4=0,0,1000000*SER_hh_emi!G4/SER_hh_num!G4)</f>
        <v>9519.6155549355317</v>
      </c>
      <c r="H4" s="101">
        <f>IF(SER_hh_emi!H4=0,0,1000000*SER_hh_emi!H4/SER_hh_num!H4)</f>
        <v>9540.5615872832623</v>
      </c>
      <c r="I4" s="101">
        <f>IF(SER_hh_emi!I4=0,0,1000000*SER_hh_emi!I4/SER_hh_num!I4)</f>
        <v>7891.4968809932307</v>
      </c>
      <c r="J4" s="101">
        <f>IF(SER_hh_emi!J4=0,0,1000000*SER_hh_emi!J4/SER_hh_num!J4)</f>
        <v>8859.364794475503</v>
      </c>
      <c r="K4" s="101">
        <f>IF(SER_hh_emi!K4=0,0,1000000*SER_hh_emi!K4/SER_hh_num!K4)</f>
        <v>8270.7784733367262</v>
      </c>
      <c r="L4" s="101">
        <f>IF(SER_hh_emi!L4=0,0,1000000*SER_hh_emi!L4/SER_hh_num!L4)</f>
        <v>8748.8200456899667</v>
      </c>
      <c r="M4" s="101">
        <f>IF(SER_hh_emi!M4=0,0,1000000*SER_hh_emi!M4/SER_hh_num!M4)</f>
        <v>7403.1295709023962</v>
      </c>
      <c r="N4" s="101">
        <f>IF(SER_hh_emi!N4=0,0,1000000*SER_hh_emi!N4/SER_hh_num!N4)</f>
        <v>7405.4176807497715</v>
      </c>
      <c r="O4" s="101">
        <f>IF(SER_hh_emi!O4=0,0,1000000*SER_hh_emi!O4/SER_hh_num!O4)</f>
        <v>7630.4269993389198</v>
      </c>
      <c r="P4" s="101">
        <f>IF(SER_hh_emi!P4=0,0,1000000*SER_hh_emi!P4/SER_hh_num!P4)</f>
        <v>6280.7349396905256</v>
      </c>
      <c r="Q4" s="101">
        <f>IF(SER_hh_emi!Q4=0,0,1000000*SER_hh_emi!Q4/SER_hh_num!Q4)</f>
        <v>6496.1813747784445</v>
      </c>
    </row>
    <row r="5" spans="1:17" ht="12" customHeight="1" x14ac:dyDescent="0.25">
      <c r="A5" s="88" t="s">
        <v>38</v>
      </c>
      <c r="B5" s="100">
        <f>IF(SER_hh_emi!B5=0,0,1000000*SER_hh_emi!B5/SER_hh_num!B5)</f>
        <v>33808.456602811879</v>
      </c>
      <c r="C5" s="100">
        <f>IF(SER_hh_emi!C5=0,0,1000000*SER_hh_emi!C5/SER_hh_num!C5)</f>
        <v>24922.459232760109</v>
      </c>
      <c r="D5" s="100">
        <f>IF(SER_hh_emi!D5=0,0,1000000*SER_hh_emi!D5/SER_hh_num!D5)</f>
        <v>32541.723974800709</v>
      </c>
      <c r="E5" s="100">
        <f>IF(SER_hh_emi!E5=0,0,1000000*SER_hh_emi!E5/SER_hh_num!E5)</f>
        <v>37800.343493014872</v>
      </c>
      <c r="F5" s="100">
        <f>IF(SER_hh_emi!F5=0,0,1000000*SER_hh_emi!F5/SER_hh_num!F5)</f>
        <v>39067.42456980134</v>
      </c>
      <c r="G5" s="100">
        <f>IF(SER_hh_emi!G5=0,0,1000000*SER_hh_emi!G5/SER_hh_num!G5)</f>
        <v>29689.035662874434</v>
      </c>
      <c r="H5" s="100">
        <f>IF(SER_hh_emi!H5=0,0,1000000*SER_hh_emi!H5/SER_hh_num!H5)</f>
        <v>34494.136393444045</v>
      </c>
      <c r="I5" s="100">
        <f>IF(SER_hh_emi!I5=0,0,1000000*SER_hh_emi!I5/SER_hh_num!I5)</f>
        <v>30408.905225339931</v>
      </c>
      <c r="J5" s="100">
        <f>IF(SER_hh_emi!J5=0,0,1000000*SER_hh_emi!J5/SER_hh_num!J5)</f>
        <v>30637.955026149466</v>
      </c>
      <c r="K5" s="100">
        <f>IF(SER_hh_emi!K5=0,0,1000000*SER_hh_emi!K5/SER_hh_num!K5)</f>
        <v>35319.085387577783</v>
      </c>
      <c r="L5" s="100">
        <f>IF(SER_hh_emi!L5=0,0,1000000*SER_hh_emi!L5/SER_hh_num!L5)</f>
        <v>33011.533408122865</v>
      </c>
      <c r="M5" s="100">
        <f>IF(SER_hh_emi!M5=0,0,1000000*SER_hh_emi!M5/SER_hh_num!M5)</f>
        <v>31464.492030553858</v>
      </c>
      <c r="N5" s="100">
        <f>IF(SER_hh_emi!N5=0,0,1000000*SER_hh_emi!N5/SER_hh_num!N5)</f>
        <v>25761.177160017</v>
      </c>
      <c r="O5" s="100">
        <f>IF(SER_hh_emi!O5=0,0,1000000*SER_hh_emi!O5/SER_hh_num!O5)</f>
        <v>27659.350430758284</v>
      </c>
      <c r="P5" s="100">
        <f>IF(SER_hh_emi!P5=0,0,1000000*SER_hh_emi!P5/SER_hh_num!P5)</f>
        <v>24200.579136952132</v>
      </c>
      <c r="Q5" s="100">
        <f>IF(SER_hh_emi!Q5=0,0,1000000*SER_hh_emi!Q5/SER_hh_num!Q5)</f>
        <v>23883.162430927314</v>
      </c>
    </row>
    <row r="6" spans="1:17" ht="12" customHeight="1" x14ac:dyDescent="0.25">
      <c r="A6" s="88" t="s">
        <v>66</v>
      </c>
      <c r="B6" s="100">
        <f>IF(SER_hh_emi!B6=0,0,1000000*SER_hh_emi!B6/SER_hh_num!B6)</f>
        <v>5529.7951623202634</v>
      </c>
      <c r="C6" s="100">
        <f>IF(SER_hh_emi!C6=0,0,1000000*SER_hh_emi!C6/SER_hh_num!C6)</f>
        <v>5734.5125066275477</v>
      </c>
      <c r="D6" s="100">
        <f>IF(SER_hh_emi!D6=0,0,1000000*SER_hh_emi!D6/SER_hh_num!D6)</f>
        <v>5428.1257367899461</v>
      </c>
      <c r="E6" s="100">
        <f>IF(SER_hh_emi!E6=0,0,1000000*SER_hh_emi!E6/SER_hh_num!E6)</f>
        <v>6885.0413535853513</v>
      </c>
      <c r="F6" s="100">
        <f>IF(SER_hh_emi!F6=0,0,1000000*SER_hh_emi!F6/SER_hh_num!F6)</f>
        <v>7073.2491678826691</v>
      </c>
      <c r="G6" s="100">
        <f>IF(SER_hh_emi!G6=0,0,1000000*SER_hh_emi!G6/SER_hh_num!G6)</f>
        <v>8931.911498247915</v>
      </c>
      <c r="H6" s="100">
        <f>IF(SER_hh_emi!H6=0,0,1000000*SER_hh_emi!H6/SER_hh_num!H6)</f>
        <v>8967.4754260010304</v>
      </c>
      <c r="I6" s="100">
        <f>IF(SER_hh_emi!I6=0,0,1000000*SER_hh_emi!I6/SER_hh_num!I6)</f>
        <v>8026.8876199857777</v>
      </c>
      <c r="J6" s="100">
        <f>IF(SER_hh_emi!J6=0,0,1000000*SER_hh_emi!J6/SER_hh_num!J6)</f>
        <v>10019.151057191515</v>
      </c>
      <c r="K6" s="100">
        <f>IF(SER_hh_emi!K6=0,0,1000000*SER_hh_emi!K6/SER_hh_num!K6)</f>
        <v>9892.2194731847831</v>
      </c>
      <c r="L6" s="100">
        <f>IF(SER_hh_emi!L6=0,0,1000000*SER_hh_emi!L6/SER_hh_num!L6)</f>
        <v>9990.4555639995451</v>
      </c>
      <c r="M6" s="100">
        <f>IF(SER_hh_emi!M6=0,0,1000000*SER_hh_emi!M6/SER_hh_num!M6)</f>
        <v>8375.3815994424494</v>
      </c>
      <c r="N6" s="100">
        <f>IF(SER_hh_emi!N6=0,0,1000000*SER_hh_emi!N6/SER_hh_num!N6)</f>
        <v>8657.6867448115208</v>
      </c>
      <c r="O6" s="100">
        <f>IF(SER_hh_emi!O6=0,0,1000000*SER_hh_emi!O6/SER_hh_num!O6)</f>
        <v>8599.2254958413196</v>
      </c>
      <c r="P6" s="100">
        <f>IF(SER_hh_emi!P6=0,0,1000000*SER_hh_emi!P6/SER_hh_num!P6)</f>
        <v>7056.6416097195979</v>
      </c>
      <c r="Q6" s="100">
        <f>IF(SER_hh_emi!Q6=0,0,1000000*SER_hh_emi!Q6/SER_hh_num!Q6)</f>
        <v>8620.0461943848404</v>
      </c>
    </row>
    <row r="7" spans="1:17" ht="12" customHeight="1" x14ac:dyDescent="0.25">
      <c r="A7" s="88" t="s">
        <v>99</v>
      </c>
      <c r="B7" s="100">
        <f>IF(SER_hh_emi!B7=0,0,1000000*SER_hh_emi!B7/SER_hh_num!B7)</f>
        <v>13392.439524613441</v>
      </c>
      <c r="C7" s="100">
        <f>IF(SER_hh_emi!C7=0,0,1000000*SER_hh_emi!C7/SER_hh_num!C7)</f>
        <v>14150.770313554465</v>
      </c>
      <c r="D7" s="100">
        <f>IF(SER_hh_emi!D7=0,0,1000000*SER_hh_emi!D7/SER_hh_num!D7)</f>
        <v>13442.519593737734</v>
      </c>
      <c r="E7" s="100">
        <f>IF(SER_hh_emi!E7=0,0,1000000*SER_hh_emi!E7/SER_hh_num!E7)</f>
        <v>14404.230427393577</v>
      </c>
      <c r="F7" s="100">
        <f>IF(SER_hh_emi!F7=0,0,1000000*SER_hh_emi!F7/SER_hh_num!F7)</f>
        <v>14159.3064579949</v>
      </c>
      <c r="G7" s="100">
        <f>IF(SER_hh_emi!G7=0,0,1000000*SER_hh_emi!G7/SER_hh_num!G7)</f>
        <v>14825.256001754004</v>
      </c>
      <c r="H7" s="100">
        <f>IF(SER_hh_emi!H7=0,0,1000000*SER_hh_emi!H7/SER_hh_num!H7)</f>
        <v>15929.503699723267</v>
      </c>
      <c r="I7" s="100">
        <f>IF(SER_hh_emi!I7=0,0,1000000*SER_hh_emi!I7/SER_hh_num!I7)</f>
        <v>13263.582594946769</v>
      </c>
      <c r="J7" s="100">
        <f>IF(SER_hh_emi!J7=0,0,1000000*SER_hh_emi!J7/SER_hh_num!J7)</f>
        <v>15224.527563676818</v>
      </c>
      <c r="K7" s="100">
        <f>IF(SER_hh_emi!K7=0,0,1000000*SER_hh_emi!K7/SER_hh_num!K7)</f>
        <v>14452.312271028797</v>
      </c>
      <c r="L7" s="100">
        <f>IF(SER_hh_emi!L7=0,0,1000000*SER_hh_emi!L7/SER_hh_num!L7)</f>
        <v>15359.715655001202</v>
      </c>
      <c r="M7" s="100">
        <f>IF(SER_hh_emi!M7=0,0,1000000*SER_hh_emi!M7/SER_hh_num!M7)</f>
        <v>13676.299560623724</v>
      </c>
      <c r="N7" s="100">
        <f>IF(SER_hh_emi!N7=0,0,1000000*SER_hh_emi!N7/SER_hh_num!N7)</f>
        <v>13385.861697558586</v>
      </c>
      <c r="O7" s="100">
        <f>IF(SER_hh_emi!O7=0,0,1000000*SER_hh_emi!O7/SER_hh_num!O7)</f>
        <v>13473.629690550668</v>
      </c>
      <c r="P7" s="100">
        <f>IF(SER_hh_emi!P7=0,0,1000000*SER_hh_emi!P7/SER_hh_num!P7)</f>
        <v>11936.773004836503</v>
      </c>
      <c r="Q7" s="100">
        <f>IF(SER_hh_emi!Q7=0,0,1000000*SER_hh_emi!Q7/SER_hh_num!Q7)</f>
        <v>13658.827137742453</v>
      </c>
    </row>
    <row r="8" spans="1:17" ht="12" customHeight="1" x14ac:dyDescent="0.25">
      <c r="A8" s="88" t="s">
        <v>101</v>
      </c>
      <c r="B8" s="100">
        <f>IF(SER_hh_emi!B8=0,0,1000000*SER_hh_emi!B8/SER_hh_num!B8)</f>
        <v>6941.0515666876381</v>
      </c>
      <c r="C8" s="100">
        <f>IF(SER_hh_emi!C8=0,0,1000000*SER_hh_emi!C8/SER_hh_num!C8)</f>
        <v>7023.9233878673231</v>
      </c>
      <c r="D8" s="100">
        <f>IF(SER_hh_emi!D8=0,0,1000000*SER_hh_emi!D8/SER_hh_num!D8)</f>
        <v>6418.3291245082801</v>
      </c>
      <c r="E8" s="100">
        <f>IF(SER_hh_emi!E8=0,0,1000000*SER_hh_emi!E8/SER_hh_num!E8)</f>
        <v>6927.983442911378</v>
      </c>
      <c r="F8" s="100">
        <f>IF(SER_hh_emi!F8=0,0,1000000*SER_hh_emi!F8/SER_hh_num!F8)</f>
        <v>7177.9694851786107</v>
      </c>
      <c r="G8" s="100">
        <f>IF(SER_hh_emi!G8=0,0,1000000*SER_hh_emi!G8/SER_hh_num!G8)</f>
        <v>8230.188635292996</v>
      </c>
      <c r="H8" s="100">
        <f>IF(SER_hh_emi!H8=0,0,1000000*SER_hh_emi!H8/SER_hh_num!H8)</f>
        <v>8122.9557568480859</v>
      </c>
      <c r="I8" s="100">
        <f>IF(SER_hh_emi!I8=0,0,1000000*SER_hh_emi!I8/SER_hh_num!I8)</f>
        <v>7525.652321990432</v>
      </c>
      <c r="J8" s="100">
        <f>IF(SER_hh_emi!J8=0,0,1000000*SER_hh_emi!J8/SER_hh_num!J8)</f>
        <v>8156.5123635534346</v>
      </c>
      <c r="K8" s="100">
        <f>IF(SER_hh_emi!K8=0,0,1000000*SER_hh_emi!K8/SER_hh_num!K8)</f>
        <v>7606.2061434353291</v>
      </c>
      <c r="L8" s="100">
        <f>IF(SER_hh_emi!L8=0,0,1000000*SER_hh_emi!L8/SER_hh_num!L8)</f>
        <v>8343.0882332807323</v>
      </c>
      <c r="M8" s="100">
        <f>IF(SER_hh_emi!M8=0,0,1000000*SER_hh_emi!M8/SER_hh_num!M8)</f>
        <v>6948.3921070079286</v>
      </c>
      <c r="N8" s="100">
        <f>IF(SER_hh_emi!N8=0,0,1000000*SER_hh_emi!N8/SER_hh_num!N8)</f>
        <v>7197.2143568092424</v>
      </c>
      <c r="O8" s="100">
        <f>IF(SER_hh_emi!O8=0,0,1000000*SER_hh_emi!O8/SER_hh_num!O8)</f>
        <v>7084.6888832453451</v>
      </c>
      <c r="P8" s="100">
        <f>IF(SER_hh_emi!P8=0,0,1000000*SER_hh_emi!P8/SER_hh_num!P8)</f>
        <v>5893.8828251587647</v>
      </c>
      <c r="Q8" s="100">
        <f>IF(SER_hh_emi!Q8=0,0,1000000*SER_hh_emi!Q8/SER_hh_num!Q8)</f>
        <v>6561.7160056153489</v>
      </c>
    </row>
    <row r="9" spans="1:17" ht="12" customHeight="1" x14ac:dyDescent="0.25">
      <c r="A9" s="88" t="s">
        <v>106</v>
      </c>
      <c r="B9" s="100">
        <f>IF(SER_hh_emi!B9=0,0,1000000*SER_hh_emi!B9/SER_hh_num!B9)</f>
        <v>10449.840006410832</v>
      </c>
      <c r="C9" s="100">
        <f>IF(SER_hh_emi!C9=0,0,1000000*SER_hh_emi!C9/SER_hh_num!C9)</f>
        <v>10935.308120275786</v>
      </c>
      <c r="D9" s="100">
        <f>IF(SER_hh_emi!D9=0,0,1000000*SER_hh_emi!D9/SER_hh_num!D9)</f>
        <v>9840.58509505041</v>
      </c>
      <c r="E9" s="100">
        <f>IF(SER_hh_emi!E9=0,0,1000000*SER_hh_emi!E9/SER_hh_num!E9)</f>
        <v>11027.636083613694</v>
      </c>
      <c r="F9" s="100">
        <f>IF(SER_hh_emi!F9=0,0,1000000*SER_hh_emi!F9/SER_hh_num!F9)</f>
        <v>11186.888770060783</v>
      </c>
      <c r="G9" s="100">
        <f>IF(SER_hh_emi!G9=0,0,1000000*SER_hh_emi!G9/SER_hh_num!G9)</f>
        <v>11814.943075756006</v>
      </c>
      <c r="H9" s="100">
        <f>IF(SER_hh_emi!H9=0,0,1000000*SER_hh_emi!H9/SER_hh_num!H9)</f>
        <v>11960.457400568037</v>
      </c>
      <c r="I9" s="100">
        <f>IF(SER_hh_emi!I9=0,0,1000000*SER_hh_emi!I9/SER_hh_num!I9)</f>
        <v>9901.281606444616</v>
      </c>
      <c r="J9" s="100">
        <f>IF(SER_hh_emi!J9=0,0,1000000*SER_hh_emi!J9/SER_hh_num!J9)</f>
        <v>11223.599720184959</v>
      </c>
      <c r="K9" s="100">
        <f>IF(SER_hh_emi!K9=0,0,1000000*SER_hh_emi!K9/SER_hh_num!K9)</f>
        <v>10378.93541285748</v>
      </c>
      <c r="L9" s="100">
        <f>IF(SER_hh_emi!L9=0,0,1000000*SER_hh_emi!L9/SER_hh_num!L9)</f>
        <v>11438.266040261133</v>
      </c>
      <c r="M9" s="100">
        <f>IF(SER_hh_emi!M9=0,0,1000000*SER_hh_emi!M9/SER_hh_num!M9)</f>
        <v>9356.4858648124864</v>
      </c>
      <c r="N9" s="100">
        <f>IF(SER_hh_emi!N9=0,0,1000000*SER_hh_emi!N9/SER_hh_num!N9)</f>
        <v>9746.4258953824119</v>
      </c>
      <c r="O9" s="100">
        <f>IF(SER_hh_emi!O9=0,0,1000000*SER_hh_emi!O9/SER_hh_num!O9)</f>
        <v>9751.9730759140311</v>
      </c>
      <c r="P9" s="100">
        <f>IF(SER_hh_emi!P9=0,0,1000000*SER_hh_emi!P9/SER_hh_num!P9)</f>
        <v>8061.9692425865887</v>
      </c>
      <c r="Q9" s="100">
        <f>IF(SER_hh_emi!Q9=0,0,1000000*SER_hh_emi!Q9/SER_hh_num!Q9)</f>
        <v>8831.1469011157951</v>
      </c>
    </row>
    <row r="10" spans="1:17" ht="12" customHeight="1" x14ac:dyDescent="0.25">
      <c r="A10" s="88" t="s">
        <v>34</v>
      </c>
      <c r="B10" s="100">
        <f>IF(SER_hh_emi!B10=0,0,1000000*SER_hh_emi!B10/SER_hh_num!B10)</f>
        <v>6677.8008723419662</v>
      </c>
      <c r="C10" s="100">
        <f>IF(SER_hh_emi!C10=0,0,1000000*SER_hh_emi!C10/SER_hh_num!C10)</f>
        <v>6983.4959852090142</v>
      </c>
      <c r="D10" s="100">
        <f>IF(SER_hh_emi!D10=0,0,1000000*SER_hh_emi!D10/SER_hh_num!D10)</f>
        <v>6598.6228065204996</v>
      </c>
      <c r="E10" s="100">
        <f>IF(SER_hh_emi!E10=0,0,1000000*SER_hh_emi!E10/SER_hh_num!E10)</f>
        <v>6970.7051046913602</v>
      </c>
      <c r="F10" s="100">
        <f>IF(SER_hh_emi!F10=0,0,1000000*SER_hh_emi!F10/SER_hh_num!F10)</f>
        <v>6696.2711257461542</v>
      </c>
      <c r="G10" s="100">
        <f>IF(SER_hh_emi!G10=0,0,1000000*SER_hh_emi!G10/SER_hh_num!G10)</f>
        <v>4765.0750884742392</v>
      </c>
      <c r="H10" s="100">
        <f>IF(SER_hh_emi!H10=0,0,1000000*SER_hh_emi!H10/SER_hh_num!H10)</f>
        <v>4373.6505742085619</v>
      </c>
      <c r="I10" s="100">
        <f>IF(SER_hh_emi!I10=0,0,1000000*SER_hh_emi!I10/SER_hh_num!I10)</f>
        <v>4012.1737737349085</v>
      </c>
      <c r="J10" s="100">
        <f>IF(SER_hh_emi!J10=0,0,1000000*SER_hh_emi!J10/SER_hh_num!J10)</f>
        <v>4015.4815816086057</v>
      </c>
      <c r="K10" s="100">
        <f>IF(SER_hh_emi!K10=0,0,1000000*SER_hh_emi!K10/SER_hh_num!K10)</f>
        <v>4415.8349313777617</v>
      </c>
      <c r="L10" s="100">
        <f>IF(SER_hh_emi!L10=0,0,1000000*SER_hh_emi!L10/SER_hh_num!L10)</f>
        <v>4527.0313032469703</v>
      </c>
      <c r="M10" s="100">
        <f>IF(SER_hh_emi!M10=0,0,1000000*SER_hh_emi!M10/SER_hh_num!M10)</f>
        <v>3706.3925151502349</v>
      </c>
      <c r="N10" s="100">
        <f>IF(SER_hh_emi!N10=0,0,1000000*SER_hh_emi!N10/SER_hh_num!N10)</f>
        <v>3482.616425919688</v>
      </c>
      <c r="O10" s="100">
        <f>IF(SER_hh_emi!O10=0,0,1000000*SER_hh_emi!O10/SER_hh_num!O10)</f>
        <v>3892.0503738692155</v>
      </c>
      <c r="P10" s="100">
        <f>IF(SER_hh_emi!P10=0,0,1000000*SER_hh_emi!P10/SER_hh_num!P10)</f>
        <v>2478.6377069490363</v>
      </c>
      <c r="Q10" s="100">
        <f>IF(SER_hh_emi!Q10=0,0,1000000*SER_hh_emi!Q10/SER_hh_num!Q10)</f>
        <v>1917.1607057347424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3.0440755603940697</v>
      </c>
      <c r="C16" s="101">
        <f>IF(SER_hh_emi!C16=0,0,1000000*SER_hh_emi!C16/SER_hh_num!C16)</f>
        <v>3.431599123587695</v>
      </c>
      <c r="D16" s="101">
        <f>IF(SER_hh_emi!D16=0,0,1000000*SER_hh_emi!D16/SER_hh_num!D16)</f>
        <v>3.9137167005174058</v>
      </c>
      <c r="E16" s="101">
        <f>IF(SER_hh_emi!E16=0,0,1000000*SER_hh_emi!E16/SER_hh_num!E16)</f>
        <v>4.1038904680725343</v>
      </c>
      <c r="F16" s="101">
        <f>IF(SER_hh_emi!F16=0,0,1000000*SER_hh_emi!F16/SER_hh_num!F16)</f>
        <v>4.2850069260301922</v>
      </c>
      <c r="G16" s="101">
        <f>IF(SER_hh_emi!G16=0,0,1000000*SER_hh_emi!G16/SER_hh_num!G16)</f>
        <v>4.4796263164797905</v>
      </c>
      <c r="H16" s="101">
        <f>IF(SER_hh_emi!H16=0,0,1000000*SER_hh_emi!H16/SER_hh_num!H16)</f>
        <v>5.0065935514204902</v>
      </c>
      <c r="I16" s="101">
        <f>IF(SER_hh_emi!I16=0,0,1000000*SER_hh_emi!I16/SER_hh_num!I16)</f>
        <v>6.1850848072905631</v>
      </c>
      <c r="J16" s="101">
        <f>IF(SER_hh_emi!J16=0,0,1000000*SER_hh_emi!J16/SER_hh_num!J16)</f>
        <v>6.8506829915152192</v>
      </c>
      <c r="K16" s="101">
        <f>IF(SER_hh_emi!K16=0,0,1000000*SER_hh_emi!K16/SER_hh_num!K16)</f>
        <v>7.666739956079156</v>
      </c>
      <c r="L16" s="101">
        <f>IF(SER_hh_emi!L16=0,0,1000000*SER_hh_emi!L16/SER_hh_num!L16)</f>
        <v>8.8007718055892337</v>
      </c>
      <c r="M16" s="101">
        <f>IF(SER_hh_emi!M16=0,0,1000000*SER_hh_emi!M16/SER_hh_num!M16)</f>
        <v>10.363741976133957</v>
      </c>
      <c r="N16" s="101">
        <f>IF(SER_hh_emi!N16=0,0,1000000*SER_hh_emi!N16/SER_hh_num!N16)</f>
        <v>13.820746868421415</v>
      </c>
      <c r="O16" s="101">
        <f>IF(SER_hh_emi!O16=0,0,1000000*SER_hh_emi!O16/SER_hh_num!O16)</f>
        <v>19.275434858588891</v>
      </c>
      <c r="P16" s="101">
        <f>IF(SER_hh_emi!P16=0,0,1000000*SER_hh_emi!P16/SER_hh_num!P16)</f>
        <v>29.318396319082272</v>
      </c>
      <c r="Q16" s="101">
        <f>IF(SER_hh_emi!Q16=0,0,1000000*SER_hh_emi!Q16/SER_hh_num!Q16)</f>
        <v>38.700786798821852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456.13055662252498</v>
      </c>
      <c r="C17" s="103">
        <f>IF(SER_hh_emi!C17=0,0,1000000*SER_hh_emi!C17/SER_hh_num!C17)</f>
        <v>511.69712130463444</v>
      </c>
      <c r="D17" s="103">
        <f>IF(SER_hh_emi!D17=0,0,1000000*SER_hh_emi!D17/SER_hh_num!D17)</f>
        <v>571.2365458941091</v>
      </c>
      <c r="E17" s="103">
        <f>IF(SER_hh_emi!E17=0,0,1000000*SER_hh_emi!E17/SER_hh_num!E17)</f>
        <v>586.62278903242657</v>
      </c>
      <c r="F17" s="103">
        <f>IF(SER_hh_emi!F17=0,0,1000000*SER_hh_emi!F17/SER_hh_num!F17)</f>
        <v>613.85877095008561</v>
      </c>
      <c r="G17" s="103">
        <f>IF(SER_hh_emi!G17=0,0,1000000*SER_hh_emi!G17/SER_hh_num!G17)</f>
        <v>629.72203894716608</v>
      </c>
      <c r="H17" s="103">
        <f>IF(SER_hh_emi!H17=0,0,1000000*SER_hh_emi!H17/SER_hh_num!H17)</f>
        <v>673.19133637101061</v>
      </c>
      <c r="I17" s="103">
        <f>IF(SER_hh_emi!I17=0,0,1000000*SER_hh_emi!I17/SER_hh_num!I17)</f>
        <v>745.16848135617158</v>
      </c>
      <c r="J17" s="103">
        <f>IF(SER_hh_emi!J17=0,0,1000000*SER_hh_emi!J17/SER_hh_num!J17)</f>
        <v>787.97555169063264</v>
      </c>
      <c r="K17" s="103">
        <f>IF(SER_hh_emi!K17=0,0,1000000*SER_hh_emi!K17/SER_hh_num!K17)</f>
        <v>831.17913487736394</v>
      </c>
      <c r="L17" s="103">
        <f>IF(SER_hh_emi!L17=0,0,1000000*SER_hh_emi!L17/SER_hh_num!L17)</f>
        <v>870.80943873377203</v>
      </c>
      <c r="M17" s="103">
        <f>IF(SER_hh_emi!M17=0,0,1000000*SER_hh_emi!M17/SER_hh_num!M17)</f>
        <v>923.44857248205494</v>
      </c>
      <c r="N17" s="103">
        <f>IF(SER_hh_emi!N17=0,0,1000000*SER_hh_emi!N17/SER_hh_num!N17)</f>
        <v>1000.2880620301029</v>
      </c>
      <c r="O17" s="103">
        <f>IF(SER_hh_emi!O17=0,0,1000000*SER_hh_emi!O17/SER_hh_num!O17)</f>
        <v>1080.4302267191529</v>
      </c>
      <c r="P17" s="103">
        <f>IF(SER_hh_emi!P17=0,0,1000000*SER_hh_emi!P17/SER_hh_num!P17)</f>
        <v>1199.8537910787916</v>
      </c>
      <c r="Q17" s="103">
        <f>IF(SER_hh_emi!Q17=0,0,1000000*SER_hh_emi!Q17/SER_hh_num!Q17)</f>
        <v>1240.9125120556382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1303.773178944959</v>
      </c>
      <c r="C19" s="101">
        <f>IF(SER_hh_emi!C19=0,0,1000000*SER_hh_emi!C19/SER_hh_num!C19)</f>
        <v>1319.339235352506</v>
      </c>
      <c r="D19" s="101">
        <f>IF(SER_hh_emi!D19=0,0,1000000*SER_hh_emi!D19/SER_hh_num!D19)</f>
        <v>1321.2738983895356</v>
      </c>
      <c r="E19" s="101">
        <f>IF(SER_hh_emi!E19=0,0,1000000*SER_hh_emi!E19/SER_hh_num!E19)</f>
        <v>1309.0164680711914</v>
      </c>
      <c r="F19" s="101">
        <f>IF(SER_hh_emi!F19=0,0,1000000*SER_hh_emi!F19/SER_hh_num!F19)</f>
        <v>1288.9414188388853</v>
      </c>
      <c r="G19" s="101">
        <f>IF(SER_hh_emi!G19=0,0,1000000*SER_hh_emi!G19/SER_hh_num!G19)</f>
        <v>1267.1768008025922</v>
      </c>
      <c r="H19" s="101">
        <f>IF(SER_hh_emi!H19=0,0,1000000*SER_hh_emi!H19/SER_hh_num!H19)</f>
        <v>1252.4579906963436</v>
      </c>
      <c r="I19" s="101">
        <f>IF(SER_hh_emi!I19=0,0,1000000*SER_hh_emi!I19/SER_hh_num!I19)</f>
        <v>1202.1510561603193</v>
      </c>
      <c r="J19" s="101">
        <f>IF(SER_hh_emi!J19=0,0,1000000*SER_hh_emi!J19/SER_hh_num!J19)</f>
        <v>1181.1288528462449</v>
      </c>
      <c r="K19" s="101">
        <f>IF(SER_hh_emi!K19=0,0,1000000*SER_hh_emi!K19/SER_hh_num!K19)</f>
        <v>1175.7892206955626</v>
      </c>
      <c r="L19" s="101">
        <f>IF(SER_hh_emi!L19=0,0,1000000*SER_hh_emi!L19/SER_hh_num!L19)</f>
        <v>1155.3201713750047</v>
      </c>
      <c r="M19" s="101">
        <f>IF(SER_hh_emi!M19=0,0,1000000*SER_hh_emi!M19/SER_hh_num!M19)</f>
        <v>1144.5955128623643</v>
      </c>
      <c r="N19" s="101">
        <f>IF(SER_hh_emi!N19=0,0,1000000*SER_hh_emi!N19/SER_hh_num!N19)</f>
        <v>1137.1962446360692</v>
      </c>
      <c r="O19" s="101">
        <f>IF(SER_hh_emi!O19=0,0,1000000*SER_hh_emi!O19/SER_hh_num!O19)</f>
        <v>1132.3250491405615</v>
      </c>
      <c r="P19" s="101">
        <f>IF(SER_hh_emi!P19=0,0,1000000*SER_hh_emi!P19/SER_hh_num!P19)</f>
        <v>1163.9634854840385</v>
      </c>
      <c r="Q19" s="101">
        <f>IF(SER_hh_emi!Q19=0,0,1000000*SER_hh_emi!Q19/SER_hh_num!Q19)</f>
        <v>1165.397897182133</v>
      </c>
    </row>
    <row r="20" spans="1:17" ht="12" customHeight="1" x14ac:dyDescent="0.25">
      <c r="A20" s="88" t="s">
        <v>38</v>
      </c>
      <c r="B20" s="100">
        <f>IF(SER_hh_emi!B20=0,0,1000000*SER_hh_emi!B20/SER_hh_num!B20)</f>
        <v>3381.9969688761998</v>
      </c>
      <c r="C20" s="100">
        <f>IF(SER_hh_emi!C20=0,0,1000000*SER_hh_emi!C20/SER_hh_num!C20)</f>
        <v>3248.3112236621319</v>
      </c>
      <c r="D20" s="100">
        <f>IF(SER_hh_emi!D20=0,0,1000000*SER_hh_emi!D20/SER_hh_num!D20)</f>
        <v>3758.39825590703</v>
      </c>
      <c r="E20" s="100">
        <f>IF(SER_hh_emi!E20=0,0,1000000*SER_hh_emi!E20/SER_hh_num!E20)</f>
        <v>3956.7494244266595</v>
      </c>
      <c r="F20" s="100">
        <f>IF(SER_hh_emi!F20=0,0,1000000*SER_hh_emi!F20/SER_hh_num!F20)</f>
        <v>4164.173749345633</v>
      </c>
      <c r="G20" s="100">
        <f>IF(SER_hh_emi!G20=0,0,1000000*SER_hh_emi!G20/SER_hh_num!G20)</f>
        <v>4124.7431284988088</v>
      </c>
      <c r="H20" s="100">
        <f>IF(SER_hh_emi!H20=0,0,1000000*SER_hh_emi!H20/SER_hh_num!H20)</f>
        <v>4348.7139607230347</v>
      </c>
      <c r="I20" s="100">
        <f>IF(SER_hh_emi!I20=0,0,1000000*SER_hh_emi!I20/SER_hh_num!I20)</f>
        <v>4517.2215674140334</v>
      </c>
      <c r="J20" s="100">
        <f>IF(SER_hh_emi!J20=0,0,1000000*SER_hh_emi!J20/SER_hh_num!J20)</f>
        <v>4592.8634881504322</v>
      </c>
      <c r="K20" s="100">
        <f>IF(SER_hh_emi!K20=0,0,1000000*SER_hh_emi!K20/SER_hh_num!K20)</f>
        <v>4687.8713991867935</v>
      </c>
      <c r="L20" s="100">
        <f>IF(SER_hh_emi!L20=0,0,1000000*SER_hh_emi!L20/SER_hh_num!L20)</f>
        <v>4574.8325094341571</v>
      </c>
      <c r="M20" s="100">
        <f>IF(SER_hh_emi!M20=0,0,1000000*SER_hh_emi!M20/SER_hh_num!M20)</f>
        <v>4582.837065347414</v>
      </c>
      <c r="N20" s="100">
        <f>IF(SER_hh_emi!N20=0,0,1000000*SER_hh_emi!N20/SER_hh_num!N20)</f>
        <v>4531.6074735821721</v>
      </c>
      <c r="O20" s="100">
        <f>IF(SER_hh_emi!O20=0,0,1000000*SER_hh_emi!O20/SER_hh_num!O20)</f>
        <v>4574.9495045174035</v>
      </c>
      <c r="P20" s="100">
        <f>IF(SER_hh_emi!P20=0,0,1000000*SER_hh_emi!P20/SER_hh_num!P20)</f>
        <v>4533.9343091129103</v>
      </c>
      <c r="Q20" s="100">
        <f>IF(SER_hh_emi!Q20=0,0,1000000*SER_hh_emi!Q20/SER_hh_num!Q20)</f>
        <v>4617.371439383749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2249.397010027888</v>
      </c>
      <c r="C21" s="100">
        <f>IF(SER_hh_emi!C21=0,0,1000000*SER_hh_emi!C21/SER_hh_num!C21)</f>
        <v>2277.8330976207549</v>
      </c>
      <c r="D21" s="100">
        <f>IF(SER_hh_emi!D21=0,0,1000000*SER_hh_emi!D21/SER_hh_num!D21)</f>
        <v>2368.3689828418392</v>
      </c>
      <c r="E21" s="100">
        <f>IF(SER_hh_emi!E21=0,0,1000000*SER_hh_emi!E21/SER_hh_num!E21)</f>
        <v>2383.1901841988201</v>
      </c>
      <c r="F21" s="100">
        <f>IF(SER_hh_emi!F21=0,0,1000000*SER_hh_emi!F21/SER_hh_num!F21)</f>
        <v>2421.5553370410848</v>
      </c>
      <c r="G21" s="100">
        <f>IF(SER_hh_emi!G21=0,0,1000000*SER_hh_emi!G21/SER_hh_num!G21)</f>
        <v>2382.6142425121484</v>
      </c>
      <c r="H21" s="100">
        <f>IF(SER_hh_emi!H21=0,0,1000000*SER_hh_emi!H21/SER_hh_num!H21)</f>
        <v>2398.8106116343547</v>
      </c>
      <c r="I21" s="100">
        <f>IF(SER_hh_emi!I21=0,0,1000000*SER_hh_emi!I21/SER_hh_num!I21)</f>
        <v>2398.4320563846545</v>
      </c>
      <c r="J21" s="100">
        <f>IF(SER_hh_emi!J21=0,0,1000000*SER_hh_emi!J21/SER_hh_num!J21)</f>
        <v>2396.2189528967383</v>
      </c>
      <c r="K21" s="100">
        <f>IF(SER_hh_emi!K21=0,0,1000000*SER_hh_emi!K21/SER_hh_num!K21)</f>
        <v>2403.3151004745791</v>
      </c>
      <c r="L21" s="100">
        <f>IF(SER_hh_emi!L21=0,0,1000000*SER_hh_emi!L21/SER_hh_num!L21)</f>
        <v>2372.2136157831574</v>
      </c>
      <c r="M21" s="100">
        <f>IF(SER_hh_emi!M21=0,0,1000000*SER_hh_emi!M21/SER_hh_num!M21)</f>
        <v>2371.8073032976949</v>
      </c>
      <c r="N21" s="100">
        <f>IF(SER_hh_emi!N21=0,0,1000000*SER_hh_emi!N21/SER_hh_num!N21)</f>
        <v>2388.0063144047349</v>
      </c>
      <c r="O21" s="100">
        <f>IF(SER_hh_emi!O21=0,0,1000000*SER_hh_emi!O21/SER_hh_num!O21)</f>
        <v>2387.7988093412955</v>
      </c>
      <c r="P21" s="100">
        <f>IF(SER_hh_emi!P21=0,0,1000000*SER_hh_emi!P21/SER_hh_num!P21)</f>
        <v>2414.530388632716</v>
      </c>
      <c r="Q21" s="100">
        <f>IF(SER_hh_emi!Q21=0,0,1000000*SER_hh_emi!Q21/SER_hh_num!Q21)</f>
        <v>2406.6089712329008</v>
      </c>
    </row>
    <row r="22" spans="1:17" ht="12" customHeight="1" x14ac:dyDescent="0.25">
      <c r="A22" s="88" t="s">
        <v>99</v>
      </c>
      <c r="B22" s="100">
        <f>IF(SER_hh_emi!B22=0,0,1000000*SER_hh_emi!B22/SER_hh_num!B22)</f>
        <v>2971.4382967117826</v>
      </c>
      <c r="C22" s="100">
        <f>IF(SER_hh_emi!C22=0,0,1000000*SER_hh_emi!C22/SER_hh_num!C22)</f>
        <v>2972.9777000824906</v>
      </c>
      <c r="D22" s="100">
        <f>IF(SER_hh_emi!D22=0,0,1000000*SER_hh_emi!D22/SER_hh_num!D22)</f>
        <v>2964.7875028029771</v>
      </c>
      <c r="E22" s="100">
        <f>IF(SER_hh_emi!E22=0,0,1000000*SER_hh_emi!E22/SER_hh_num!E22)</f>
        <v>2970.1594756946515</v>
      </c>
      <c r="F22" s="100">
        <f>IF(SER_hh_emi!F22=0,0,1000000*SER_hh_emi!F22/SER_hh_num!F22)</f>
        <v>2992.3568479383744</v>
      </c>
      <c r="G22" s="100">
        <f>IF(SER_hh_emi!G22=0,0,1000000*SER_hh_emi!G22/SER_hh_num!G22)</f>
        <v>2961.5441314946202</v>
      </c>
      <c r="H22" s="100">
        <f>IF(SER_hh_emi!H22=0,0,1000000*SER_hh_emi!H22/SER_hh_num!H22)</f>
        <v>2946.145039818698</v>
      </c>
      <c r="I22" s="100">
        <f>IF(SER_hh_emi!I22=0,0,1000000*SER_hh_emi!I22/SER_hh_num!I22)</f>
        <v>2909.2562976596851</v>
      </c>
      <c r="J22" s="100">
        <f>IF(SER_hh_emi!J22=0,0,1000000*SER_hh_emi!J22/SER_hh_num!J22)</f>
        <v>2910.6137928890371</v>
      </c>
      <c r="K22" s="100">
        <f>IF(SER_hh_emi!K22=0,0,1000000*SER_hh_emi!K22/SER_hh_num!K22)</f>
        <v>2897.2271332751134</v>
      </c>
      <c r="L22" s="100">
        <f>IF(SER_hh_emi!L22=0,0,1000000*SER_hh_emi!L22/SER_hh_num!L22)</f>
        <v>2869.1306122652454</v>
      </c>
      <c r="M22" s="100">
        <f>IF(SER_hh_emi!M22=0,0,1000000*SER_hh_emi!M22/SER_hh_num!M22)</f>
        <v>2884.8879855682035</v>
      </c>
      <c r="N22" s="100">
        <f>IF(SER_hh_emi!N22=0,0,1000000*SER_hh_emi!N22/SER_hh_num!N22)</f>
        <v>2886.991192009169</v>
      </c>
      <c r="O22" s="100">
        <f>IF(SER_hh_emi!O22=0,0,1000000*SER_hh_emi!O22/SER_hh_num!O22)</f>
        <v>2889.0730134671035</v>
      </c>
      <c r="P22" s="100">
        <f>IF(SER_hh_emi!P22=0,0,1000000*SER_hh_emi!P22/SER_hh_num!P22)</f>
        <v>2867.6016258780405</v>
      </c>
      <c r="Q22" s="100">
        <f>IF(SER_hh_emi!Q22=0,0,1000000*SER_hh_emi!Q22/SER_hh_num!Q22)</f>
        <v>2862.793810621175</v>
      </c>
    </row>
    <row r="23" spans="1:17" ht="12" customHeight="1" x14ac:dyDescent="0.25">
      <c r="A23" s="88" t="s">
        <v>98</v>
      </c>
      <c r="B23" s="100">
        <f>IF(SER_hh_emi!B23=0,0,1000000*SER_hh_emi!B23/SER_hh_num!B23)</f>
        <v>2126.876328085139</v>
      </c>
      <c r="C23" s="100">
        <f>IF(SER_hh_emi!C23=0,0,1000000*SER_hh_emi!C23/SER_hh_num!C23)</f>
        <v>2120.6635953195605</v>
      </c>
      <c r="D23" s="100">
        <f>IF(SER_hh_emi!D23=0,0,1000000*SER_hh_emi!D23/SER_hh_num!D23)</f>
        <v>2099.9182154112218</v>
      </c>
      <c r="E23" s="100">
        <f>IF(SER_hh_emi!E23=0,0,1000000*SER_hh_emi!E23/SER_hh_num!E23)</f>
        <v>2110.6122160220707</v>
      </c>
      <c r="F23" s="100">
        <f>IF(SER_hh_emi!F23=0,0,1000000*SER_hh_emi!F23/SER_hh_num!F23)</f>
        <v>2112.3524180536047</v>
      </c>
      <c r="G23" s="100">
        <f>IF(SER_hh_emi!G23=0,0,1000000*SER_hh_emi!G23/SER_hh_num!G23)</f>
        <v>2104.5181337960676</v>
      </c>
      <c r="H23" s="100">
        <f>IF(SER_hh_emi!H23=0,0,1000000*SER_hh_emi!H23/SER_hh_num!H23)</f>
        <v>2099.2863242870226</v>
      </c>
      <c r="I23" s="100">
        <f>IF(SER_hh_emi!I23=0,0,1000000*SER_hh_emi!I23/SER_hh_num!I23)</f>
        <v>2067.3966387033615</v>
      </c>
      <c r="J23" s="100">
        <f>IF(SER_hh_emi!J23=0,0,1000000*SER_hh_emi!J23/SER_hh_num!J23)</f>
        <v>2065.3405738992719</v>
      </c>
      <c r="K23" s="100">
        <f>IF(SER_hh_emi!K23=0,0,1000000*SER_hh_emi!K23/SER_hh_num!K23)</f>
        <v>2067.4473499421115</v>
      </c>
      <c r="L23" s="100">
        <f>IF(SER_hh_emi!L23=0,0,1000000*SER_hh_emi!L23/SER_hh_num!L23)</f>
        <v>2032.7039169856919</v>
      </c>
      <c r="M23" s="100">
        <f>IF(SER_hh_emi!M23=0,0,1000000*SER_hh_emi!M23/SER_hh_num!M23)</f>
        <v>2028.0384764132064</v>
      </c>
      <c r="N23" s="100">
        <f>IF(SER_hh_emi!N23=0,0,1000000*SER_hh_emi!N23/SER_hh_num!N23)</f>
        <v>2016.4624281917343</v>
      </c>
      <c r="O23" s="100">
        <f>IF(SER_hh_emi!O23=0,0,1000000*SER_hh_emi!O23/SER_hh_num!O23)</f>
        <v>2015.6796872352752</v>
      </c>
      <c r="P23" s="100">
        <f>IF(SER_hh_emi!P23=0,0,1000000*SER_hh_emi!P23/SER_hh_num!P23)</f>
        <v>1986.6413293787825</v>
      </c>
      <c r="Q23" s="100">
        <f>IF(SER_hh_emi!Q23=0,0,1000000*SER_hh_emi!Q23/SER_hh_num!Q23)</f>
        <v>1989.8300753666983</v>
      </c>
    </row>
    <row r="24" spans="1:17" ht="12" customHeight="1" x14ac:dyDescent="0.25">
      <c r="A24" s="88" t="s">
        <v>34</v>
      </c>
      <c r="B24" s="100">
        <f>IF(SER_hh_emi!B24=0,0,1000000*SER_hh_emi!B24/SER_hh_num!B24)</f>
        <v>1049.4624928866997</v>
      </c>
      <c r="C24" s="100">
        <f>IF(SER_hh_emi!C24=0,0,1000000*SER_hh_emi!C24/SER_hh_num!C24)</f>
        <v>916.98704512114637</v>
      </c>
      <c r="D24" s="100">
        <f>IF(SER_hh_emi!D24=0,0,1000000*SER_hh_emi!D24/SER_hh_num!D24)</f>
        <v>982.04610147684161</v>
      </c>
      <c r="E24" s="100">
        <f>IF(SER_hh_emi!E24=0,0,1000000*SER_hh_emi!E24/SER_hh_num!E24)</f>
        <v>858.41716131246812</v>
      </c>
      <c r="F24" s="100">
        <f>IF(SER_hh_emi!F24=0,0,1000000*SER_hh_emi!F24/SER_hh_num!F24)</f>
        <v>928.96833633290942</v>
      </c>
      <c r="G24" s="100">
        <f>IF(SER_hh_emi!G24=0,0,1000000*SER_hh_emi!G24/SER_hh_num!G24)</f>
        <v>510.04433836359931</v>
      </c>
      <c r="H24" s="100">
        <f>IF(SER_hh_emi!H24=0,0,1000000*SER_hh_emi!H24/SER_hh_num!H24)</f>
        <v>524.54726320936686</v>
      </c>
      <c r="I24" s="100">
        <f>IF(SER_hh_emi!I24=0,0,1000000*SER_hh_emi!I24/SER_hh_num!I24)</f>
        <v>457.89874922902317</v>
      </c>
      <c r="J24" s="100">
        <f>IF(SER_hh_emi!J24=0,0,1000000*SER_hh_emi!J24/SER_hh_num!J24)</f>
        <v>488.95816693389202</v>
      </c>
      <c r="K24" s="100">
        <f>IF(SER_hh_emi!K24=0,0,1000000*SER_hh_emi!K24/SER_hh_num!K24)</f>
        <v>513.34933825527173</v>
      </c>
      <c r="L24" s="100">
        <f>IF(SER_hh_emi!L24=0,0,1000000*SER_hh_emi!L24/SER_hh_num!L24)</f>
        <v>481.74568647692331</v>
      </c>
      <c r="M24" s="100">
        <f>IF(SER_hh_emi!M24=0,0,1000000*SER_hh_emi!M24/SER_hh_num!M24)</f>
        <v>516.32130801772132</v>
      </c>
      <c r="N24" s="100">
        <f>IF(SER_hh_emi!N24=0,0,1000000*SER_hh_emi!N24/SER_hh_num!N24)</f>
        <v>491.61991984488918</v>
      </c>
      <c r="O24" s="100">
        <f>IF(SER_hh_emi!O24=0,0,1000000*SER_hh_emi!O24/SER_hh_num!O24)</f>
        <v>502.16776313791718</v>
      </c>
      <c r="P24" s="100">
        <f>IF(SER_hh_emi!P24=0,0,1000000*SER_hh_emi!P24/SER_hh_num!P24)</f>
        <v>531.1111109973267</v>
      </c>
      <c r="Q24" s="100">
        <f>IF(SER_hh_emi!Q24=0,0,1000000*SER_hh_emi!Q24/SER_hh_num!Q24)</f>
        <v>454.63901579994365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1279.1801667494169</v>
      </c>
      <c r="C29" s="101">
        <f>IF(SER_hh_emi!C29=0,0,1000000*SER_hh_emi!C29/SER_hh_num!C29)</f>
        <v>1320.66877918726</v>
      </c>
      <c r="D29" s="101">
        <f>IF(SER_hh_emi!D29=0,0,1000000*SER_hh_emi!D29/SER_hh_num!D29)</f>
        <v>1270.3020744727387</v>
      </c>
      <c r="E29" s="101">
        <f>IF(SER_hh_emi!E29=0,0,1000000*SER_hh_emi!E29/SER_hh_num!E29)</f>
        <v>1234.5303389736448</v>
      </c>
      <c r="F29" s="101">
        <f>IF(SER_hh_emi!F29=0,0,1000000*SER_hh_emi!F29/SER_hh_num!F29)</f>
        <v>1255.1939351765586</v>
      </c>
      <c r="G29" s="101">
        <f>IF(SER_hh_emi!G29=0,0,1000000*SER_hh_emi!G29/SER_hh_num!G29)</f>
        <v>1243.2770770287757</v>
      </c>
      <c r="H29" s="101">
        <f>IF(SER_hh_emi!H29=0,0,1000000*SER_hh_emi!H29/SER_hh_num!H29)</f>
        <v>1166.4264281254407</v>
      </c>
      <c r="I29" s="101">
        <f>IF(SER_hh_emi!I29=0,0,1000000*SER_hh_emi!I29/SER_hh_num!I29)</f>
        <v>1133.0546117477095</v>
      </c>
      <c r="J29" s="101">
        <f>IF(SER_hh_emi!J29=0,0,1000000*SER_hh_emi!J29/SER_hh_num!J29)</f>
        <v>1131.0000208666984</v>
      </c>
      <c r="K29" s="101">
        <f>IF(SER_hh_emi!K29=0,0,1000000*SER_hh_emi!K29/SER_hh_num!K29)</f>
        <v>1123.1795965642502</v>
      </c>
      <c r="L29" s="101">
        <f>IF(SER_hh_emi!L29=0,0,1000000*SER_hh_emi!L29/SER_hh_num!L29)</f>
        <v>1112.6629075291007</v>
      </c>
      <c r="M29" s="101">
        <f>IF(SER_hh_emi!M29=0,0,1000000*SER_hh_emi!M29/SER_hh_num!M29)</f>
        <v>1075.6872517997654</v>
      </c>
      <c r="N29" s="101">
        <f>IF(SER_hh_emi!N29=0,0,1000000*SER_hh_emi!N29/SER_hh_num!N29)</f>
        <v>1076.2258960652068</v>
      </c>
      <c r="O29" s="101">
        <f>IF(SER_hh_emi!O29=0,0,1000000*SER_hh_emi!O29/SER_hh_num!O29)</f>
        <v>1089.9257553579489</v>
      </c>
      <c r="P29" s="101">
        <f>IF(SER_hh_emi!P29=0,0,1000000*SER_hh_emi!P29/SER_hh_num!P29)</f>
        <v>1115.9857445781213</v>
      </c>
      <c r="Q29" s="101">
        <f>IF(SER_hh_emi!Q29=0,0,1000000*SER_hh_emi!Q29/SER_hh_num!Q29)</f>
        <v>1155.8082052587572</v>
      </c>
    </row>
    <row r="30" spans="1:17" ht="12" customHeight="1" x14ac:dyDescent="0.25">
      <c r="A30" s="88" t="s">
        <v>66</v>
      </c>
      <c r="B30" s="100">
        <f>IF(SER_hh_emi!B30=0,0,1000000*SER_hh_emi!B30/SER_hh_num!B30)</f>
        <v>3139.1917745664482</v>
      </c>
      <c r="C30" s="100">
        <f>IF(SER_hh_emi!C30=0,0,1000000*SER_hh_emi!C30/SER_hh_num!C30)</f>
        <v>3233.3272154696378</v>
      </c>
      <c r="D30" s="100">
        <f>IF(SER_hh_emi!D30=0,0,1000000*SER_hh_emi!D30/SER_hh_num!D30)</f>
        <v>3183.864948340813</v>
      </c>
      <c r="E30" s="100">
        <f>IF(SER_hh_emi!E30=0,0,1000000*SER_hh_emi!E30/SER_hh_num!E30)</f>
        <v>3329.9955838485112</v>
      </c>
      <c r="F30" s="100">
        <f>IF(SER_hh_emi!F30=0,0,1000000*SER_hh_emi!F30/SER_hh_num!F30)</f>
        <v>3267.8494998337487</v>
      </c>
      <c r="G30" s="100">
        <f>IF(SER_hh_emi!G30=0,0,1000000*SER_hh_emi!G30/SER_hh_num!G30)</f>
        <v>3542.27319967627</v>
      </c>
      <c r="H30" s="100">
        <f>IF(SER_hh_emi!H30=0,0,1000000*SER_hh_emi!H30/SER_hh_num!H30)</f>
        <v>3289.7268651927097</v>
      </c>
      <c r="I30" s="100">
        <f>IF(SER_hh_emi!I30=0,0,1000000*SER_hh_emi!I30/SER_hh_num!I30)</f>
        <v>3285.7164700561907</v>
      </c>
      <c r="J30" s="100">
        <f>IF(SER_hh_emi!J30=0,0,1000000*SER_hh_emi!J30/SER_hh_num!J30)</f>
        <v>3432.5488869846558</v>
      </c>
      <c r="K30" s="100">
        <f>IF(SER_hh_emi!K30=0,0,1000000*SER_hh_emi!K30/SER_hh_num!K30)</f>
        <v>3297.0665855247776</v>
      </c>
      <c r="L30" s="100">
        <f>IF(SER_hh_emi!L30=0,0,1000000*SER_hh_emi!L30/SER_hh_num!L30)</f>
        <v>3383.9347474425977</v>
      </c>
      <c r="M30" s="100">
        <f>IF(SER_hh_emi!M30=0,0,1000000*SER_hh_emi!M30/SER_hh_num!M30)</f>
        <v>3313.4092309762473</v>
      </c>
      <c r="N30" s="100">
        <f>IF(SER_hh_emi!N30=0,0,1000000*SER_hh_emi!N30/SER_hh_num!N30)</f>
        <v>3297.0813985763257</v>
      </c>
      <c r="O30" s="100">
        <f>IF(SER_hh_emi!O30=0,0,1000000*SER_hh_emi!O30/SER_hh_num!O30)</f>
        <v>3378.9143454120299</v>
      </c>
      <c r="P30" s="100">
        <f>IF(SER_hh_emi!P30=0,0,1000000*SER_hh_emi!P30/SER_hh_num!P30)</f>
        <v>3168.2799450785569</v>
      </c>
      <c r="Q30" s="100">
        <f>IF(SER_hh_emi!Q30=0,0,1000000*SER_hh_emi!Q30/SER_hh_num!Q30)</f>
        <v>3051.9415824257844</v>
      </c>
    </row>
    <row r="31" spans="1:17" ht="12" customHeight="1" x14ac:dyDescent="0.25">
      <c r="A31" s="88" t="s">
        <v>98</v>
      </c>
      <c r="B31" s="100">
        <f>IF(SER_hh_emi!B31=0,0,1000000*SER_hh_emi!B31/SER_hh_num!B31)</f>
        <v>2568.9064315150399</v>
      </c>
      <c r="C31" s="100">
        <f>IF(SER_hh_emi!C31=0,0,1000000*SER_hh_emi!C31/SER_hh_num!C31)</f>
        <v>2585.8672943115102</v>
      </c>
      <c r="D31" s="100">
        <f>IF(SER_hh_emi!D31=0,0,1000000*SER_hh_emi!D31/SER_hh_num!D31)</f>
        <v>2568.3836890608836</v>
      </c>
      <c r="E31" s="100">
        <f>IF(SER_hh_emi!E31=0,0,1000000*SER_hh_emi!E31/SER_hh_num!E31)</f>
        <v>2625.643276477655</v>
      </c>
      <c r="F31" s="100">
        <f>IF(SER_hh_emi!F31=0,0,1000000*SER_hh_emi!F31/SER_hh_num!F31)</f>
        <v>2630.8650721339982</v>
      </c>
      <c r="G31" s="100">
        <f>IF(SER_hh_emi!G31=0,0,1000000*SER_hh_emi!G31/SER_hh_num!G31)</f>
        <v>2605.5561071978786</v>
      </c>
      <c r="H31" s="100">
        <f>IF(SER_hh_emi!H31=0,0,1000000*SER_hh_emi!H31/SER_hh_num!H31)</f>
        <v>2610.1761960203344</v>
      </c>
      <c r="I31" s="100">
        <f>IF(SER_hh_emi!I31=0,0,1000000*SER_hh_emi!I31/SER_hh_num!I31)</f>
        <v>2591.358226280453</v>
      </c>
      <c r="J31" s="100">
        <f>IF(SER_hh_emi!J31=0,0,1000000*SER_hh_emi!J31/SER_hh_num!J31)</f>
        <v>2598.2517786351632</v>
      </c>
      <c r="K31" s="100">
        <f>IF(SER_hh_emi!K31=0,0,1000000*SER_hh_emi!K31/SER_hh_num!K31)</f>
        <v>2571.081008990946</v>
      </c>
      <c r="L31" s="100">
        <f>IF(SER_hh_emi!L31=0,0,1000000*SER_hh_emi!L31/SER_hh_num!L31)</f>
        <v>2564.2007973794621</v>
      </c>
      <c r="M31" s="100">
        <f>IF(SER_hh_emi!M31=0,0,1000000*SER_hh_emi!M31/SER_hh_num!M31)</f>
        <v>2542.3857244908054</v>
      </c>
      <c r="N31" s="100">
        <f>IF(SER_hh_emi!N31=0,0,1000000*SER_hh_emi!N31/SER_hh_num!N31)</f>
        <v>2512.1350205436979</v>
      </c>
      <c r="O31" s="100">
        <f>IF(SER_hh_emi!O31=0,0,1000000*SER_hh_emi!O31/SER_hh_num!O31)</f>
        <v>2508.5948458159833</v>
      </c>
      <c r="P31" s="100">
        <f>IF(SER_hh_emi!P31=0,0,1000000*SER_hh_emi!P31/SER_hh_num!P31)</f>
        <v>2468.5861271679019</v>
      </c>
      <c r="Q31" s="100">
        <f>IF(SER_hh_emi!Q31=0,0,1000000*SER_hh_emi!Q31/SER_hh_num!Q31)</f>
        <v>2385.8486850067379</v>
      </c>
    </row>
    <row r="32" spans="1:17" ht="12" customHeight="1" x14ac:dyDescent="0.25">
      <c r="A32" s="88" t="s">
        <v>34</v>
      </c>
      <c r="B32" s="100">
        <f>IF(SER_hh_emi!B32=0,0,1000000*SER_hh_emi!B32/SER_hh_num!B32)</f>
        <v>1347.9337411690992</v>
      </c>
      <c r="C32" s="100">
        <f>IF(SER_hh_emi!C32=0,0,1000000*SER_hh_emi!C32/SER_hh_num!C32)</f>
        <v>1432.5544537341123</v>
      </c>
      <c r="D32" s="100">
        <f>IF(SER_hh_emi!D32=0,0,1000000*SER_hh_emi!D32/SER_hh_num!D32)</f>
        <v>1426.2297506198395</v>
      </c>
      <c r="E32" s="100">
        <f>IF(SER_hh_emi!E32=0,0,1000000*SER_hh_emi!E32/SER_hh_num!E32)</f>
        <v>1311.5052242387346</v>
      </c>
      <c r="F32" s="100">
        <f>IF(SER_hh_emi!F32=0,0,1000000*SER_hh_emi!F32/SER_hh_num!F32)</f>
        <v>1023.4713008362741</v>
      </c>
      <c r="G32" s="100">
        <f>IF(SER_hh_emi!G32=0,0,1000000*SER_hh_emi!G32/SER_hh_num!G32)</f>
        <v>1113.9609857075593</v>
      </c>
      <c r="H32" s="100">
        <f>IF(SER_hh_emi!H32=0,0,1000000*SER_hh_emi!H32/SER_hh_num!H32)</f>
        <v>483.25489263155538</v>
      </c>
      <c r="I32" s="100">
        <f>IF(SER_hh_emi!I32=0,0,1000000*SER_hh_emi!I32/SER_hh_num!I32)</f>
        <v>140.3097437781218</v>
      </c>
      <c r="J32" s="100">
        <f>IF(SER_hh_emi!J32=0,0,1000000*SER_hh_emi!J32/SER_hh_num!J32)</f>
        <v>13.788789739485246</v>
      </c>
      <c r="K32" s="100">
        <f>IF(SER_hh_emi!K32=0,0,1000000*SER_hh_emi!K32/SER_hh_num!K32)</f>
        <v>38.001989414601844</v>
      </c>
      <c r="L32" s="100">
        <f>IF(SER_hh_emi!L32=0,0,1000000*SER_hh_emi!L32/SER_hh_num!L32)</f>
        <v>42.820555819768877</v>
      </c>
      <c r="M32" s="100">
        <f>IF(SER_hh_emi!M32=0,0,1000000*SER_hh_emi!M32/SER_hh_num!M32)</f>
        <v>17.841672756093555</v>
      </c>
      <c r="N32" s="100">
        <f>IF(SER_hh_emi!N32=0,0,1000000*SER_hh_emi!N32/SER_hh_num!N32)</f>
        <v>6.6356673391424623</v>
      </c>
      <c r="O32" s="100">
        <f>IF(SER_hh_emi!O32=0,0,1000000*SER_hh_emi!O32/SER_hh_num!O32)</f>
        <v>6.4346503557865482</v>
      </c>
      <c r="P32" s="100">
        <f>IF(SER_hh_emi!P32=0,0,1000000*SER_hh_emi!P32/SER_hh_num!P32)</f>
        <v>7.2152744066263814</v>
      </c>
      <c r="Q32" s="100">
        <f>IF(SER_hh_emi!Q32=0,0,1000000*SER_hh_emi!Q32/SER_hh_num!Q32)</f>
        <v>7.9125337679642964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169.85112776771459</v>
      </c>
      <c r="C3" s="106">
        <f>IF(SER_hh_fech!C3=0,0,SER_hh_fech!C3/SER_summary!C$26)</f>
        <v>176.87186230688681</v>
      </c>
      <c r="D3" s="106">
        <f>IF(SER_hh_fech!D3=0,0,SER_hh_fech!D3/SER_summary!D$26)</f>
        <v>167.04373992974496</v>
      </c>
      <c r="E3" s="106">
        <f>IF(SER_hh_fech!E3=0,0,SER_hh_fech!E3/SER_summary!E$26)</f>
        <v>176.7441364987088</v>
      </c>
      <c r="F3" s="106">
        <f>IF(SER_hh_fech!F3=0,0,SER_hh_fech!F3/SER_summary!F$26)</f>
        <v>177.46086076061053</v>
      </c>
      <c r="G3" s="106">
        <f>IF(SER_hh_fech!G3=0,0,SER_hh_fech!G3/SER_summary!G$26)</f>
        <v>182.05158952133951</v>
      </c>
      <c r="H3" s="106">
        <f>IF(SER_hh_fech!H3=0,0,SER_hh_fech!H3/SER_summary!H$26)</f>
        <v>183.51300397831324</v>
      </c>
      <c r="I3" s="106">
        <f>IF(SER_hh_fech!I3=0,0,SER_hh_fech!I3/SER_summary!I$26)</f>
        <v>164.46461152765488</v>
      </c>
      <c r="J3" s="106">
        <f>IF(SER_hh_fech!J3=0,0,SER_hh_fech!J3/SER_summary!J$26)</f>
        <v>176.12119220498894</v>
      </c>
      <c r="K3" s="106">
        <f>IF(SER_hh_fech!K3=0,0,SER_hh_fech!K3/SER_summary!K$26)</f>
        <v>170.22770459856653</v>
      </c>
      <c r="L3" s="106">
        <f>IF(SER_hh_fech!L3=0,0,SER_hh_fech!L3/SER_summary!L$26)</f>
        <v>180.8772992065152</v>
      </c>
      <c r="M3" s="106">
        <f>IF(SER_hh_fech!M3=0,0,SER_hh_fech!M3/SER_summary!M$26)</f>
        <v>160.04045322153604</v>
      </c>
      <c r="N3" s="106">
        <f>IF(SER_hh_fech!N3=0,0,SER_hh_fech!N3/SER_summary!N$26)</f>
        <v>161.72503677743185</v>
      </c>
      <c r="O3" s="106">
        <f>IF(SER_hh_fech!O3=0,0,SER_hh_fech!O3/SER_summary!O$26)</f>
        <v>161.47579607179563</v>
      </c>
      <c r="P3" s="106">
        <f>IF(SER_hh_fech!P3=0,0,SER_hh_fech!P3/SER_summary!P$26)</f>
        <v>145.74989288944752</v>
      </c>
      <c r="Q3" s="106">
        <f>IF(SER_hh_fech!Q3=0,0,SER_hh_fech!Q3/SER_summary!Q$26)</f>
        <v>152.04207153936599</v>
      </c>
    </row>
    <row r="4" spans="1:17" ht="12.95" customHeight="1" x14ac:dyDescent="0.25">
      <c r="A4" s="90" t="s">
        <v>44</v>
      </c>
      <c r="B4" s="101">
        <f>IF(SER_hh_fech!B4=0,0,SER_hh_fech!B4/SER_summary!B$26)</f>
        <v>119.02506153104812</v>
      </c>
      <c r="C4" s="101">
        <f>IF(SER_hh_fech!C4=0,0,SER_hh_fech!C4/SER_summary!C$26)</f>
        <v>125.43670134746169</v>
      </c>
      <c r="D4" s="101">
        <f>IF(SER_hh_fech!D4=0,0,SER_hh_fech!D4/SER_summary!D$26)</f>
        <v>115.50594753148796</v>
      </c>
      <c r="E4" s="101">
        <f>IF(SER_hh_fech!E4=0,0,SER_hh_fech!E4/SER_summary!E$26)</f>
        <v>124.60910037723369</v>
      </c>
      <c r="F4" s="101">
        <f>IF(SER_hh_fech!F4=0,0,SER_hh_fech!F4/SER_summary!F$26)</f>
        <v>124.88225672855185</v>
      </c>
      <c r="G4" s="101">
        <f>IF(SER_hh_fech!G4=0,0,SER_hh_fech!G4/SER_summary!G$26)</f>
        <v>129.30668315319576</v>
      </c>
      <c r="H4" s="101">
        <f>IF(SER_hh_fech!H4=0,0,SER_hh_fech!H4/SER_summary!H$26)</f>
        <v>130.72400584482949</v>
      </c>
      <c r="I4" s="101">
        <f>IF(SER_hh_fech!I4=0,0,SER_hh_fech!I4/SER_summary!I$26)</f>
        <v>111.50998621258576</v>
      </c>
      <c r="J4" s="101">
        <f>IF(SER_hh_fech!J4=0,0,SER_hh_fech!J4/SER_summary!J$26)</f>
        <v>123.05880853572047</v>
      </c>
      <c r="K4" s="101">
        <f>IF(SER_hh_fech!K4=0,0,SER_hh_fech!K4/SER_summary!K$26)</f>
        <v>116.88513193194279</v>
      </c>
      <c r="L4" s="101">
        <f>IF(SER_hh_fech!L4=0,0,SER_hh_fech!L4/SER_summary!L$26)</f>
        <v>127.55503223586865</v>
      </c>
      <c r="M4" s="101">
        <f>IF(SER_hh_fech!M4=0,0,SER_hh_fech!M4/SER_summary!M$26)</f>
        <v>106.87448133041248</v>
      </c>
      <c r="N4" s="101">
        <f>IF(SER_hh_fech!N4=0,0,SER_hh_fech!N4/SER_summary!N$26)</f>
        <v>108.45869928803444</v>
      </c>
      <c r="O4" s="101">
        <f>IF(SER_hh_fech!O4=0,0,SER_hh_fech!O4/SER_summary!O$26)</f>
        <v>108.12284567646806</v>
      </c>
      <c r="P4" s="101">
        <f>IF(SER_hh_fech!P4=0,0,SER_hh_fech!P4/SER_summary!P$26)</f>
        <v>92.319920524361677</v>
      </c>
      <c r="Q4" s="101">
        <f>IF(SER_hh_fech!Q4=0,0,SER_hh_fech!Q4/SER_summary!Q$26)</f>
        <v>98.590965722471282</v>
      </c>
    </row>
    <row r="5" spans="1:17" ht="12" customHeight="1" x14ac:dyDescent="0.25">
      <c r="A5" s="88" t="s">
        <v>38</v>
      </c>
      <c r="B5" s="100">
        <f>IF(SER_hh_fech!B5=0,0,SER_hh_fech!B5/SER_summary!B$26)</f>
        <v>209.36492451581762</v>
      </c>
      <c r="C5" s="100">
        <f>IF(SER_hh_fech!C5=0,0,SER_hh_fech!C5/SER_summary!C$26)</f>
        <v>156.28942564866188</v>
      </c>
      <c r="D5" s="100">
        <f>IF(SER_hh_fech!D5=0,0,SER_hh_fech!D5/SER_summary!D$26)</f>
        <v>203.04947398327892</v>
      </c>
      <c r="E5" s="100">
        <f>IF(SER_hh_fech!E5=0,0,SER_hh_fech!E5/SER_summary!E$26)</f>
        <v>235.61493727638504</v>
      </c>
      <c r="F5" s="100">
        <f>IF(SER_hh_fech!F5=0,0,SER_hh_fech!F5/SER_summary!F$26)</f>
        <v>243.99381227158761</v>
      </c>
      <c r="G5" s="100">
        <f>IF(SER_hh_fech!G5=0,0,SER_hh_fech!G5/SER_summary!G$26)</f>
        <v>189.38541446435732</v>
      </c>
      <c r="H5" s="100">
        <f>IF(SER_hh_fech!H5=0,0,SER_hh_fech!H5/SER_summary!H$26)</f>
        <v>219.61567845620394</v>
      </c>
      <c r="I5" s="100">
        <f>IF(SER_hh_fech!I5=0,0,SER_hh_fech!I5/SER_summary!I$26)</f>
        <v>194.68094235103473</v>
      </c>
      <c r="J5" s="100">
        <f>IF(SER_hh_fech!J5=0,0,SER_hh_fech!J5/SER_summary!J$26)</f>
        <v>196.42120738878404</v>
      </c>
      <c r="K5" s="100">
        <f>IF(SER_hh_fech!K5=0,0,SER_hh_fech!K5/SER_summary!K$26)</f>
        <v>226.63420197867234</v>
      </c>
      <c r="L5" s="100">
        <f>IF(SER_hh_fech!L5=0,0,SER_hh_fech!L5/SER_summary!L$26)</f>
        <v>212.76403574700819</v>
      </c>
      <c r="M5" s="100">
        <f>IF(SER_hh_fech!M5=0,0,SER_hh_fech!M5/SER_summary!M$26)</f>
        <v>201.08750816529061</v>
      </c>
      <c r="N5" s="100">
        <f>IF(SER_hh_fech!N5=0,0,SER_hh_fech!N5/SER_summary!N$26)</f>
        <v>166.34110480814635</v>
      </c>
      <c r="O5" s="100">
        <f>IF(SER_hh_fech!O5=0,0,SER_hh_fech!O5/SER_summary!O$26)</f>
        <v>178.5023934318082</v>
      </c>
      <c r="P5" s="100">
        <f>IF(SER_hh_fech!P5=0,0,SER_hh_fech!P5/SER_summary!P$26)</f>
        <v>156.25159809159828</v>
      </c>
      <c r="Q5" s="100">
        <f>IF(SER_hh_fech!Q5=0,0,SER_hh_fech!Q5/SER_summary!Q$26)</f>
        <v>153.85495778530372</v>
      </c>
    </row>
    <row r="6" spans="1:17" ht="12" customHeight="1" x14ac:dyDescent="0.25">
      <c r="A6" s="88" t="s">
        <v>66</v>
      </c>
      <c r="B6" s="100">
        <f>IF(SER_hh_fech!B6=0,0,SER_hh_fech!B6/SER_summary!B$26)</f>
        <v>54.086204323180567</v>
      </c>
      <c r="C6" s="100">
        <f>IF(SER_hh_fech!C6=0,0,SER_hh_fech!C6/SER_summary!C$26)</f>
        <v>56.088517932941258</v>
      </c>
      <c r="D6" s="100">
        <f>IF(SER_hh_fech!D6=0,0,SER_hh_fech!D6/SER_summary!D$26)</f>
        <v>53.091788949511304</v>
      </c>
      <c r="E6" s="100">
        <f>IF(SER_hh_fech!E6=0,0,SER_hh_fech!E6/SER_summary!E$26)</f>
        <v>67.341690332579063</v>
      </c>
      <c r="F6" s="100">
        <f>IF(SER_hh_fech!F6=0,0,SER_hh_fech!F6/SER_summary!F$26)</f>
        <v>69.18252638536201</v>
      </c>
      <c r="G6" s="100">
        <f>IF(SER_hh_fech!G6=0,0,SER_hh_fech!G6/SER_summary!G$26)</f>
        <v>87.361859908044082</v>
      </c>
      <c r="H6" s="100">
        <f>IF(SER_hh_fech!H6=0,0,SER_hh_fech!H6/SER_summary!H$26)</f>
        <v>87.709706040952653</v>
      </c>
      <c r="I6" s="100">
        <f>IF(SER_hh_fech!I6=0,0,SER_hh_fech!I6/SER_summary!I$26)</f>
        <v>78.509939545680297</v>
      </c>
      <c r="J6" s="100">
        <f>IF(SER_hh_fech!J6=0,0,SER_hh_fech!J6/SER_summary!J$26)</f>
        <v>97.996008046832301</v>
      </c>
      <c r="K6" s="100">
        <f>IF(SER_hh_fech!K6=0,0,SER_hh_fech!K6/SER_summary!K$26)</f>
        <v>96.754506800197973</v>
      </c>
      <c r="L6" s="100">
        <f>IF(SER_hh_fech!L6=0,0,SER_hh_fech!L6/SER_summary!L$26)</f>
        <v>97.715341175388161</v>
      </c>
      <c r="M6" s="100">
        <f>IF(SER_hh_fech!M6=0,0,SER_hh_fech!M6/SER_summary!M$26)</f>
        <v>81.918513647434722</v>
      </c>
      <c r="N6" s="100">
        <f>IF(SER_hh_fech!N6=0,0,SER_hh_fech!N6/SER_summary!N$26)</f>
        <v>84.679703406859772</v>
      </c>
      <c r="O6" s="100">
        <f>IF(SER_hh_fech!O6=0,0,SER_hh_fech!O6/SER_summary!O$26)</f>
        <v>84.107901565385419</v>
      </c>
      <c r="P6" s="100">
        <f>IF(SER_hh_fech!P6=0,0,SER_hh_fech!P6/SER_summary!P$26)</f>
        <v>69.0200900278207</v>
      </c>
      <c r="Q6" s="100">
        <f>IF(SER_hh_fech!Q6=0,0,SER_hh_fech!Q6/SER_summary!Q$26)</f>
        <v>84.31154609877602</v>
      </c>
    </row>
    <row r="7" spans="1:17" ht="12" customHeight="1" x14ac:dyDescent="0.25">
      <c r="A7" s="88" t="s">
        <v>99</v>
      </c>
      <c r="B7" s="100">
        <f>IF(SER_hh_fech!B7=0,0,SER_hh_fech!B7/SER_summary!B$26)</f>
        <v>111.48384256849481</v>
      </c>
      <c r="C7" s="100">
        <f>IF(SER_hh_fech!C7=0,0,SER_hh_fech!C7/SER_summary!C$26)</f>
        <v>117.78070374691436</v>
      </c>
      <c r="D7" s="100">
        <f>IF(SER_hh_fech!D7=0,0,SER_hh_fech!D7/SER_summary!D$26)</f>
        <v>111.8874653723373</v>
      </c>
      <c r="E7" s="100">
        <f>IF(SER_hh_fech!E7=0,0,SER_hh_fech!E7/SER_summary!E$26)</f>
        <v>119.91422928515182</v>
      </c>
      <c r="F7" s="100">
        <f>IF(SER_hh_fech!F7=0,0,SER_hh_fech!F7/SER_summary!F$26)</f>
        <v>118.00398059692286</v>
      </c>
      <c r="G7" s="100">
        <f>IF(SER_hh_fech!G7=0,0,SER_hh_fech!G7/SER_summary!G$26)</f>
        <v>123.71538085563471</v>
      </c>
      <c r="H7" s="100">
        <f>IF(SER_hh_fech!H7=0,0,SER_hh_fech!H7/SER_summary!H$26)</f>
        <v>133.27673813757849</v>
      </c>
      <c r="I7" s="100">
        <f>IF(SER_hh_fech!I7=0,0,SER_hh_fech!I7/SER_summary!I$26)</f>
        <v>111.40174113805067</v>
      </c>
      <c r="J7" s="100">
        <f>IF(SER_hh_fech!J7=0,0,SER_hh_fech!J7/SER_summary!J$26)</f>
        <v>127.85940018066729</v>
      </c>
      <c r="K7" s="100">
        <f>IF(SER_hh_fech!K7=0,0,SER_hh_fech!K7/SER_summary!K$26)</f>
        <v>121.99838681418112</v>
      </c>
      <c r="L7" s="100">
        <f>IF(SER_hh_fech!L7=0,0,SER_hh_fech!L7/SER_summary!L$26)</f>
        <v>129.54925701550337</v>
      </c>
      <c r="M7" s="100">
        <f>IF(SER_hh_fech!M7=0,0,SER_hh_fech!M7/SER_summary!M$26)</f>
        <v>115.17233258060959</v>
      </c>
      <c r="N7" s="100">
        <f>IF(SER_hh_fech!N7=0,0,SER_hh_fech!N7/SER_summary!N$26)</f>
        <v>112.91903167610343</v>
      </c>
      <c r="O7" s="100">
        <f>IF(SER_hh_fech!O7=0,0,SER_hh_fech!O7/SER_summary!O$26)</f>
        <v>113.51198575014519</v>
      </c>
      <c r="P7" s="100">
        <f>IF(SER_hh_fech!P7=0,0,SER_hh_fech!P7/SER_summary!P$26)</f>
        <v>100.69488885512163</v>
      </c>
      <c r="Q7" s="100">
        <f>IF(SER_hh_fech!Q7=0,0,SER_hh_fech!Q7/SER_summary!Q$26)</f>
        <v>115.20119306939883</v>
      </c>
    </row>
    <row r="8" spans="1:17" ht="12" customHeight="1" x14ac:dyDescent="0.25">
      <c r="A8" s="88" t="s">
        <v>101</v>
      </c>
      <c r="B8" s="100">
        <f>IF(SER_hh_fech!B8=0,0,SER_hh_fech!B8/SER_summary!B$26)</f>
        <v>76.945255717457655</v>
      </c>
      <c r="C8" s="100">
        <f>IF(SER_hh_fech!C8=0,0,SER_hh_fech!C8/SER_summary!C$26)</f>
        <v>77.888047819912273</v>
      </c>
      <c r="D8" s="100">
        <f>IF(SER_hh_fech!D8=0,0,SER_hh_fech!D8/SER_summary!D$26)</f>
        <v>71.247151418516808</v>
      </c>
      <c r="E8" s="100">
        <f>IF(SER_hh_fech!E8=0,0,SER_hh_fech!E8/SER_summary!E$26)</f>
        <v>76.96427310948124</v>
      </c>
      <c r="F8" s="100">
        <f>IF(SER_hh_fech!F8=0,0,SER_hh_fech!F8/SER_summary!F$26)</f>
        <v>79.82726409771216</v>
      </c>
      <c r="G8" s="100">
        <f>IF(SER_hh_fech!G8=0,0,SER_hh_fech!G8/SER_summary!G$26)</f>
        <v>91.257407378955662</v>
      </c>
      <c r="H8" s="100">
        <f>IF(SER_hh_fech!H8=0,0,SER_hh_fech!H8/SER_summary!H$26)</f>
        <v>90.13651552624269</v>
      </c>
      <c r="I8" s="100">
        <f>IF(SER_hh_fech!I8=0,0,SER_hh_fech!I8/SER_summary!I$26)</f>
        <v>83.630745595741089</v>
      </c>
      <c r="J8" s="100">
        <f>IF(SER_hh_fech!J8=0,0,SER_hh_fech!J8/SER_summary!J$26)</f>
        <v>90.634763504186068</v>
      </c>
      <c r="K8" s="100">
        <f>IF(SER_hh_fech!K8=0,0,SER_hh_fech!K8/SER_summary!K$26)</f>
        <v>84.815136248921036</v>
      </c>
      <c r="L8" s="100">
        <f>IF(SER_hh_fech!L8=0,0,SER_hh_fech!L8/SER_summary!L$26)</f>
        <v>93.216627288511532</v>
      </c>
      <c r="M8" s="100">
        <f>IF(SER_hh_fech!M8=0,0,SER_hh_fech!M8/SER_summary!M$26)</f>
        <v>77.942828992346534</v>
      </c>
      <c r="N8" s="100">
        <f>IF(SER_hh_fech!N8=0,0,SER_hh_fech!N8/SER_summary!N$26)</f>
        <v>80.999188285685946</v>
      </c>
      <c r="O8" s="100">
        <f>IF(SER_hh_fech!O8=0,0,SER_hh_fech!O8/SER_summary!O$26)</f>
        <v>79.86966624023151</v>
      </c>
      <c r="P8" s="100">
        <f>IF(SER_hh_fech!P8=0,0,SER_hh_fech!P8/SER_summary!P$26)</f>
        <v>66.738703220531534</v>
      </c>
      <c r="Q8" s="100">
        <f>IF(SER_hh_fech!Q8=0,0,SER_hh_fech!Q8/SER_summary!Q$26)</f>
        <v>74.230232428082999</v>
      </c>
    </row>
    <row r="9" spans="1:17" ht="12" customHeight="1" x14ac:dyDescent="0.25">
      <c r="A9" s="88" t="s">
        <v>106</v>
      </c>
      <c r="B9" s="100">
        <f>IF(SER_hh_fech!B9=0,0,SER_hh_fech!B9/SER_summary!B$26)</f>
        <v>115.5316982532045</v>
      </c>
      <c r="C9" s="100">
        <f>IF(SER_hh_fech!C9=0,0,SER_hh_fech!C9/SER_summary!C$26)</f>
        <v>120.90672676043549</v>
      </c>
      <c r="D9" s="100">
        <f>IF(SER_hh_fech!D9=0,0,SER_hh_fech!D9/SER_summary!D$26)</f>
        <v>108.86436783862203</v>
      </c>
      <c r="E9" s="100">
        <f>IF(SER_hh_fech!E9=0,0,SER_hh_fech!E9/SER_summary!E$26)</f>
        <v>122.41403977071241</v>
      </c>
      <c r="F9" s="100">
        <f>IF(SER_hh_fech!F9=0,0,SER_hh_fech!F9/SER_summary!F$26)</f>
        <v>124.27110135643703</v>
      </c>
      <c r="G9" s="100">
        <f>IF(SER_hh_fech!G9=0,0,SER_hh_fech!G9/SER_summary!G$26)</f>
        <v>131.08278709868131</v>
      </c>
      <c r="H9" s="100">
        <f>IF(SER_hh_fech!H9=0,0,SER_hh_fech!H9/SER_summary!H$26)</f>
        <v>132.86248911890092</v>
      </c>
      <c r="I9" s="100">
        <f>IF(SER_hh_fech!I9=0,0,SER_hh_fech!I9/SER_summary!I$26)</f>
        <v>110.40014865179245</v>
      </c>
      <c r="J9" s="100">
        <f>IF(SER_hh_fech!J9=0,0,SER_hh_fech!J9/SER_summary!J$26)</f>
        <v>124.92195817224345</v>
      </c>
      <c r="K9" s="100">
        <f>IF(SER_hh_fech!K9=0,0,SER_hh_fech!K9/SER_summary!K$26)</f>
        <v>115.90431926413623</v>
      </c>
      <c r="L9" s="100">
        <f>IF(SER_hh_fech!L9=0,0,SER_hh_fech!L9/SER_summary!L$26)</f>
        <v>127.85302669121161</v>
      </c>
      <c r="M9" s="100">
        <f>IF(SER_hh_fech!M9=0,0,SER_hh_fech!M9/SER_summary!M$26)</f>
        <v>105.22620282443391</v>
      </c>
      <c r="N9" s="100">
        <f>IF(SER_hh_fech!N9=0,0,SER_hh_fech!N9/SER_summary!N$26)</f>
        <v>110.00427899640172</v>
      </c>
      <c r="O9" s="100">
        <f>IF(SER_hh_fech!O9=0,0,SER_hh_fech!O9/SER_summary!O$26)</f>
        <v>110.50044589076916</v>
      </c>
      <c r="P9" s="100">
        <f>IF(SER_hh_fech!P9=0,0,SER_hh_fech!P9/SER_summary!P$26)</f>
        <v>92.135963886834986</v>
      </c>
      <c r="Q9" s="100">
        <f>IF(SER_hh_fech!Q9=0,0,SER_hh_fech!Q9/SER_summary!Q$26)</f>
        <v>100.8893313596443</v>
      </c>
    </row>
    <row r="10" spans="1:17" ht="12" customHeight="1" x14ac:dyDescent="0.25">
      <c r="A10" s="88" t="s">
        <v>34</v>
      </c>
      <c r="B10" s="100">
        <f>IF(SER_hh_fech!B10=0,0,SER_hh_fech!B10/SER_summary!B$26)</f>
        <v>168.19929106512572</v>
      </c>
      <c r="C10" s="100">
        <f>IF(SER_hh_fech!C10=0,0,SER_hh_fech!C10/SER_summary!C$26)</f>
        <v>185.86785939452199</v>
      </c>
      <c r="D10" s="100">
        <f>IF(SER_hh_fech!D10=0,0,SER_hh_fech!D10/SER_summary!D$26)</f>
        <v>169.37047580210785</v>
      </c>
      <c r="E10" s="100">
        <f>IF(SER_hh_fech!E10=0,0,SER_hh_fech!E10/SER_summary!E$26)</f>
        <v>182.55531102325503</v>
      </c>
      <c r="F10" s="100">
        <f>IF(SER_hh_fech!F10=0,0,SER_hh_fech!F10/SER_summary!F$26)</f>
        <v>179.29610968311889</v>
      </c>
      <c r="G10" s="100">
        <f>IF(SER_hh_fech!G10=0,0,SER_hh_fech!G10/SER_summary!G$26)</f>
        <v>187.69160803394854</v>
      </c>
      <c r="H10" s="100">
        <f>IF(SER_hh_fech!H10=0,0,SER_hh_fech!H10/SER_summary!H$26)</f>
        <v>184.08881860182717</v>
      </c>
      <c r="I10" s="100">
        <f>IF(SER_hh_fech!I10=0,0,SER_hh_fech!I10/SER_summary!I$26)</f>
        <v>169.42926190611144</v>
      </c>
      <c r="J10" s="100">
        <f>IF(SER_hh_fech!J10=0,0,SER_hh_fech!J10/SER_summary!J$26)</f>
        <v>157.65028293009465</v>
      </c>
      <c r="K10" s="100">
        <f>IF(SER_hh_fech!K10=0,0,SER_hh_fech!K10/SER_summary!K$26)</f>
        <v>170.40762511765874</v>
      </c>
      <c r="L10" s="100">
        <f>IF(SER_hh_fech!L10=0,0,SER_hh_fech!L10/SER_summary!L$26)</f>
        <v>175.77202083469942</v>
      </c>
      <c r="M10" s="100">
        <f>IF(SER_hh_fech!M10=0,0,SER_hh_fech!M10/SER_summary!M$26)</f>
        <v>147.90608343851886</v>
      </c>
      <c r="N10" s="100">
        <f>IF(SER_hh_fech!N10=0,0,SER_hh_fech!N10/SER_summary!N$26)</f>
        <v>153.75456889069306</v>
      </c>
      <c r="O10" s="100">
        <f>IF(SER_hh_fech!O10=0,0,SER_hh_fech!O10/SER_summary!O$26)</f>
        <v>147.74046097736169</v>
      </c>
      <c r="P10" s="100">
        <f>IF(SER_hh_fech!P10=0,0,SER_hh_fech!P10/SER_summary!P$26)</f>
        <v>120.11756007756537</v>
      </c>
      <c r="Q10" s="100">
        <f>IF(SER_hh_fech!Q10=0,0,SER_hh_fech!Q10/SER_summary!Q$26)</f>
        <v>126.09635975282245</v>
      </c>
    </row>
    <row r="11" spans="1:17" ht="12" customHeight="1" x14ac:dyDescent="0.25">
      <c r="A11" s="88" t="s">
        <v>61</v>
      </c>
      <c r="B11" s="100">
        <f>IF(SER_hh_fech!B11=0,0,SER_hh_fech!B11/SER_summary!B$26)</f>
        <v>68.33733510455032</v>
      </c>
      <c r="C11" s="100">
        <f>IF(SER_hh_fech!C11=0,0,SER_hh_fech!C11/SER_summary!C$26)</f>
        <v>67.710112486812932</v>
      </c>
      <c r="D11" s="100">
        <f>IF(SER_hh_fech!D11=0,0,SER_hh_fech!D11/SER_summary!D$26)</f>
        <v>64.750611727157775</v>
      </c>
      <c r="E11" s="100">
        <f>IF(SER_hh_fech!E11=0,0,SER_hh_fech!E11/SER_summary!E$26)</f>
        <v>81.936994891355482</v>
      </c>
      <c r="F11" s="100">
        <f>IF(SER_hh_fech!F11=0,0,SER_hh_fech!F11/SER_summary!F$26)</f>
        <v>79.346606389679295</v>
      </c>
      <c r="G11" s="100">
        <f>IF(SER_hh_fech!G11=0,0,SER_hh_fech!G11/SER_summary!G$26)</f>
        <v>92.189053714761485</v>
      </c>
      <c r="H11" s="100">
        <f>IF(SER_hh_fech!H11=0,0,SER_hh_fech!H11/SER_summary!H$26)</f>
        <v>91.176390826017695</v>
      </c>
      <c r="I11" s="100">
        <f>IF(SER_hh_fech!I11=0,0,SER_hh_fech!I11/SER_summary!I$26)</f>
        <v>85.628547101877345</v>
      </c>
      <c r="J11" s="100">
        <f>IF(SER_hh_fech!J11=0,0,SER_hh_fech!J11/SER_summary!J$26)</f>
        <v>91.930470812501042</v>
      </c>
      <c r="K11" s="100">
        <f>IF(SER_hh_fech!K11=0,0,SER_hh_fech!K11/SER_summary!K$26)</f>
        <v>93.590935559474545</v>
      </c>
      <c r="L11" s="100">
        <f>IF(SER_hh_fech!L11=0,0,SER_hh_fech!L11/SER_summary!L$26)</f>
        <v>93.398027204712136</v>
      </c>
      <c r="M11" s="100">
        <f>IF(SER_hh_fech!M11=0,0,SER_hh_fech!M11/SER_summary!M$26)</f>
        <v>88.475390436953759</v>
      </c>
      <c r="N11" s="100">
        <f>IF(SER_hh_fech!N11=0,0,SER_hh_fech!N11/SER_summary!N$26)</f>
        <v>80.463685550675223</v>
      </c>
      <c r="O11" s="100">
        <f>IF(SER_hh_fech!O11=0,0,SER_hh_fech!O11/SER_summary!O$26)</f>
        <v>79.322878097277112</v>
      </c>
      <c r="P11" s="100">
        <f>IF(SER_hh_fech!P11=0,0,SER_hh_fech!P11/SER_summary!P$26)</f>
        <v>69.079252148458778</v>
      </c>
      <c r="Q11" s="100">
        <f>IF(SER_hh_fech!Q11=0,0,SER_hh_fech!Q11/SER_summary!Q$26)</f>
        <v>72.457902370697965</v>
      </c>
    </row>
    <row r="12" spans="1:17" ht="12" customHeight="1" x14ac:dyDescent="0.25">
      <c r="A12" s="88" t="s">
        <v>42</v>
      </c>
      <c r="B12" s="100">
        <f>IF(SER_hh_fech!B12=0,0,SER_hh_fech!B12/SER_summary!B$26)</f>
        <v>136.31004495095152</v>
      </c>
      <c r="C12" s="100">
        <f>IF(SER_hh_fech!C12=0,0,SER_hh_fech!C12/SER_summary!C$26)</f>
        <v>146.33643448548733</v>
      </c>
      <c r="D12" s="100">
        <f>IF(SER_hh_fech!D12=0,0,SER_hh_fech!D12/SER_summary!D$26)</f>
        <v>134.45401703535853</v>
      </c>
      <c r="E12" s="100">
        <f>IF(SER_hh_fech!E12=0,0,SER_hh_fech!E12/SER_summary!E$26)</f>
        <v>128.94248264188838</v>
      </c>
      <c r="F12" s="100">
        <f>IF(SER_hh_fech!F12=0,0,SER_hh_fech!F12/SER_summary!F$26)</f>
        <v>128.4079426132341</v>
      </c>
      <c r="G12" s="100">
        <f>IF(SER_hh_fech!G12=0,0,SER_hh_fech!G12/SER_summary!G$26)</f>
        <v>127.53682422616494</v>
      </c>
      <c r="H12" s="100">
        <f>IF(SER_hh_fech!H12=0,0,SER_hh_fech!H12/SER_summary!H$26)</f>
        <v>121.10268558144398</v>
      </c>
      <c r="I12" s="100">
        <f>IF(SER_hh_fech!I12=0,0,SER_hh_fech!I12/SER_summary!I$26)</f>
        <v>108.37405594661307</v>
      </c>
      <c r="J12" s="100">
        <f>IF(SER_hh_fech!J12=0,0,SER_hh_fech!J12/SER_summary!J$26)</f>
        <v>115.73256958828692</v>
      </c>
      <c r="K12" s="100">
        <f>IF(SER_hh_fech!K12=0,0,SER_hh_fech!K12/SER_summary!K$26)</f>
        <v>113.32860978910611</v>
      </c>
      <c r="L12" s="100">
        <f>IF(SER_hh_fech!L12=0,0,SER_hh_fech!L12/SER_summary!L$26)</f>
        <v>131.21176110597148</v>
      </c>
      <c r="M12" s="100">
        <f>IF(SER_hh_fech!M12=0,0,SER_hh_fech!M12/SER_summary!M$26)</f>
        <v>103.9107951021752</v>
      </c>
      <c r="N12" s="100">
        <f>IF(SER_hh_fech!N12=0,0,SER_hh_fech!N12/SER_summary!N$26)</f>
        <v>107.62078019241991</v>
      </c>
      <c r="O12" s="100">
        <f>IF(SER_hh_fech!O12=0,0,SER_hh_fech!O12/SER_summary!O$26)</f>
        <v>107.65723461407326</v>
      </c>
      <c r="P12" s="100">
        <f>IF(SER_hh_fech!P12=0,0,SER_hh_fech!P12/SER_summary!P$26)</f>
        <v>99.215414236646041</v>
      </c>
      <c r="Q12" s="100">
        <f>IF(SER_hh_fech!Q12=0,0,SER_hh_fech!Q12/SER_summary!Q$26)</f>
        <v>102.11081515021904</v>
      </c>
    </row>
    <row r="13" spans="1:17" ht="12" customHeight="1" x14ac:dyDescent="0.25">
      <c r="A13" s="88" t="s">
        <v>105</v>
      </c>
      <c r="B13" s="100">
        <f>IF(SER_hh_fech!B13=0,0,SER_hh_fech!B13/SER_summary!B$26)</f>
        <v>74.008880173618408</v>
      </c>
      <c r="C13" s="100">
        <f>IF(SER_hh_fech!C13=0,0,SER_hh_fech!C13/SER_summary!C$26)</f>
        <v>79.198356943030717</v>
      </c>
      <c r="D13" s="100">
        <f>IF(SER_hh_fech!D13=0,0,SER_hh_fech!D13/SER_summary!D$26)</f>
        <v>72.282982740185489</v>
      </c>
      <c r="E13" s="100">
        <f>IF(SER_hh_fech!E13=0,0,SER_hh_fech!E13/SER_summary!E$26)</f>
        <v>73.825191818428124</v>
      </c>
      <c r="F13" s="100">
        <f>IF(SER_hh_fech!F13=0,0,SER_hh_fech!F13/SER_summary!F$26)</f>
        <v>73.51372505017369</v>
      </c>
      <c r="G13" s="100">
        <f>IF(SER_hh_fech!G13=0,0,SER_hh_fech!G13/SER_summary!G$26)</f>
        <v>75.455344883546829</v>
      </c>
      <c r="H13" s="100">
        <f>IF(SER_hh_fech!H13=0,0,SER_hh_fech!H13/SER_summary!H$26)</f>
        <v>73.455290729026103</v>
      </c>
      <c r="I13" s="100">
        <f>IF(SER_hh_fech!I13=0,0,SER_hh_fech!I13/SER_summary!I$26)</f>
        <v>65.934895301083017</v>
      </c>
      <c r="J13" s="100">
        <f>IF(SER_hh_fech!J13=0,0,SER_hh_fech!J13/SER_summary!J$26)</f>
        <v>69.282786235297934</v>
      </c>
      <c r="K13" s="100">
        <f>IF(SER_hh_fech!K13=0,0,SER_hh_fech!K13/SER_summary!K$26)</f>
        <v>66.046581920912644</v>
      </c>
      <c r="L13" s="100">
        <f>IF(SER_hh_fech!L13=0,0,SER_hh_fech!L13/SER_summary!L$26)</f>
        <v>70.937312661922874</v>
      </c>
      <c r="M13" s="100">
        <f>IF(SER_hh_fech!M13=0,0,SER_hh_fech!M13/SER_summary!M$26)</f>
        <v>59.097651203568432</v>
      </c>
      <c r="N13" s="100">
        <f>IF(SER_hh_fech!N13=0,0,SER_hh_fech!N13/SER_summary!N$26)</f>
        <v>55.466431352270554</v>
      </c>
      <c r="O13" s="100">
        <f>IF(SER_hh_fech!O13=0,0,SER_hh_fech!O13/SER_summary!O$26)</f>
        <v>51.361460330548013</v>
      </c>
      <c r="P13" s="100">
        <f>IF(SER_hh_fech!P13=0,0,SER_hh_fech!P13/SER_summary!P$26)</f>
        <v>40.75820637287724</v>
      </c>
      <c r="Q13" s="100">
        <f>IF(SER_hh_fech!Q13=0,0,SER_hh_fech!Q13/SER_summary!Q$26)</f>
        <v>42.130770276523428</v>
      </c>
    </row>
    <row r="14" spans="1:17" ht="12" customHeight="1" x14ac:dyDescent="0.25">
      <c r="A14" s="51" t="s">
        <v>104</v>
      </c>
      <c r="B14" s="22">
        <f>IF(SER_hh_fech!B14=0,0,SER_hh_fech!B14/SER_summary!B$26)</f>
        <v>122.38744470241336</v>
      </c>
      <c r="C14" s="22">
        <f>IF(SER_hh_fech!C14=0,0,SER_hh_fech!C14/SER_summary!C$26)</f>
        <v>138.66235092647207</v>
      </c>
      <c r="D14" s="22">
        <f>IF(SER_hh_fech!D14=0,0,SER_hh_fech!D14/SER_summary!D$26)</f>
        <v>120.52872791568849</v>
      </c>
      <c r="E14" s="22">
        <f>IF(SER_hh_fech!E14=0,0,SER_hh_fech!E14/SER_summary!E$26)</f>
        <v>123.45755584879926</v>
      </c>
      <c r="F14" s="22">
        <f>IF(SER_hh_fech!F14=0,0,SER_hh_fech!F14/SER_summary!F$26)</f>
        <v>123.78709840074214</v>
      </c>
      <c r="G14" s="22">
        <f>IF(SER_hh_fech!G14=0,0,SER_hh_fech!G14/SER_summary!G$26)</f>
        <v>126.92600890401174</v>
      </c>
      <c r="H14" s="22">
        <f>IF(SER_hh_fech!H14=0,0,SER_hh_fech!H14/SER_summary!H$26)</f>
        <v>120.14394243339832</v>
      </c>
      <c r="I14" s="22">
        <f>IF(SER_hh_fech!I14=0,0,SER_hh_fech!I14/SER_summary!I$26)</f>
        <v>110.06879737108162</v>
      </c>
      <c r="J14" s="22">
        <f>IF(SER_hh_fech!J14=0,0,SER_hh_fech!J14/SER_summary!J$26)</f>
        <v>111.95029756715563</v>
      </c>
      <c r="K14" s="22">
        <f>IF(SER_hh_fech!K14=0,0,SER_hh_fech!K14/SER_summary!K$26)</f>
        <v>108.41281515399213</v>
      </c>
      <c r="L14" s="22">
        <f>IF(SER_hh_fech!L14=0,0,SER_hh_fech!L14/SER_summary!L$26)</f>
        <v>118.84392253097801</v>
      </c>
      <c r="M14" s="22">
        <f>IF(SER_hh_fech!M14=0,0,SER_hh_fech!M14/SER_summary!M$26)</f>
        <v>103.59575710621294</v>
      </c>
      <c r="N14" s="22">
        <f>IF(SER_hh_fech!N14=0,0,SER_hh_fech!N14/SER_summary!N$26)</f>
        <v>104.96476034231385</v>
      </c>
      <c r="O14" s="22">
        <f>IF(SER_hh_fech!O14=0,0,SER_hh_fech!O14/SER_summary!O$26)</f>
        <v>104.84489803465995</v>
      </c>
      <c r="P14" s="22">
        <f>IF(SER_hh_fech!P14=0,0,SER_hh_fech!P14/SER_summary!P$26)</f>
        <v>94.755912342444304</v>
      </c>
      <c r="Q14" s="22">
        <f>IF(SER_hh_fech!Q14=0,0,SER_hh_fech!Q14/SER_summary!Q$26)</f>
        <v>98.827039868697923</v>
      </c>
    </row>
    <row r="15" spans="1:17" ht="12" customHeight="1" x14ac:dyDescent="0.25">
      <c r="A15" s="105" t="s">
        <v>108</v>
      </c>
      <c r="B15" s="104">
        <f>IF(SER_hh_fech!B15=0,0,SER_hh_fech!B15/SER_summary!B$26)</f>
        <v>1.3429183604220614</v>
      </c>
      <c r="C15" s="104">
        <f>IF(SER_hh_fech!C15=0,0,SER_hh_fech!C15/SER_summary!C$26)</f>
        <v>1.4236656811905448</v>
      </c>
      <c r="D15" s="104">
        <f>IF(SER_hh_fech!D15=0,0,SER_hh_fech!D15/SER_summary!D$26)</f>
        <v>1.3225924176392616</v>
      </c>
      <c r="E15" s="104">
        <f>IF(SER_hh_fech!E15=0,0,SER_hh_fech!E15/SER_summary!E$26)</f>
        <v>1.4277751377147543</v>
      </c>
      <c r="F15" s="104">
        <f>IF(SER_hh_fech!F15=0,0,SER_hh_fech!F15/SER_summary!F$26)</f>
        <v>1.4351795055680516</v>
      </c>
      <c r="G15" s="104">
        <f>IF(SER_hh_fech!G15=0,0,SER_hh_fech!G15/SER_summary!G$26)</f>
        <v>1.533225497370214</v>
      </c>
      <c r="H15" s="104">
        <f>IF(SER_hh_fech!H15=0,0,SER_hh_fech!H15/SER_summary!H$26)</f>
        <v>1.5964668807060205</v>
      </c>
      <c r="I15" s="104">
        <f>IF(SER_hh_fech!I15=0,0,SER_hh_fech!I15/SER_summary!I$26)</f>
        <v>1.3437339483448982</v>
      </c>
      <c r="J15" s="104">
        <f>IF(SER_hh_fech!J15=0,0,SER_hh_fech!J15/SER_summary!J$26)</f>
        <v>1.5345071975038977</v>
      </c>
      <c r="K15" s="104">
        <f>IF(SER_hh_fech!K15=0,0,SER_hh_fech!K15/SER_summary!K$26)</f>
        <v>1.4513218893238038</v>
      </c>
      <c r="L15" s="104">
        <f>IF(SER_hh_fech!L15=0,0,SER_hh_fech!L15/SER_summary!L$26)</f>
        <v>1.595061099304536</v>
      </c>
      <c r="M15" s="104">
        <f>IF(SER_hh_fech!M15=0,0,SER_hh_fech!M15/SER_summary!M$26)</f>
        <v>1.3325214566574128</v>
      </c>
      <c r="N15" s="104">
        <f>IF(SER_hh_fech!N15=0,0,SER_hh_fech!N15/SER_summary!N$26)</f>
        <v>1.3797359615840623</v>
      </c>
      <c r="O15" s="104">
        <f>IF(SER_hh_fech!O15=0,0,SER_hh_fech!O15/SER_summary!O$26)</f>
        <v>1.4170166505093393</v>
      </c>
      <c r="P15" s="104">
        <f>IF(SER_hh_fech!P15=0,0,SER_hh_fech!P15/SER_summary!P$26)</f>
        <v>1.2012284219194982</v>
      </c>
      <c r="Q15" s="104">
        <f>IF(SER_hh_fech!Q15=0,0,SER_hh_fech!Q15/SER_summary!Q$26)</f>
        <v>1.3221217499014344</v>
      </c>
    </row>
    <row r="16" spans="1:17" ht="12.95" customHeight="1" x14ac:dyDescent="0.25">
      <c r="A16" s="90" t="s">
        <v>102</v>
      </c>
      <c r="B16" s="101">
        <f>IF(SER_hh_fech!B16=0,0,SER_hh_fech!B16/SER_summary!B$26)</f>
        <v>20.643237633040528</v>
      </c>
      <c r="C16" s="101">
        <f>IF(SER_hh_fech!C16=0,0,SER_hh_fech!C16/SER_summary!C$26)</f>
        <v>20.242056394240151</v>
      </c>
      <c r="D16" s="101">
        <f>IF(SER_hh_fech!D16=0,0,SER_hh_fech!D16/SER_summary!D$26)</f>
        <v>19.879354322392018</v>
      </c>
      <c r="E16" s="101">
        <f>IF(SER_hh_fech!E16=0,0,SER_hh_fech!E16/SER_summary!E$26)</f>
        <v>19.550663277186832</v>
      </c>
      <c r="F16" s="101">
        <f>IF(SER_hh_fech!F16=0,0,SER_hh_fech!F16/SER_summary!F$26)</f>
        <v>19.299400727576003</v>
      </c>
      <c r="G16" s="101">
        <f>IF(SER_hh_fech!G16=0,0,SER_hh_fech!G16/SER_summary!G$26)</f>
        <v>19.072836759457406</v>
      </c>
      <c r="H16" s="101">
        <f>IF(SER_hh_fech!H16=0,0,SER_hh_fech!H16/SER_summary!H$26)</f>
        <v>18.917062550266859</v>
      </c>
      <c r="I16" s="101">
        <f>IF(SER_hh_fech!I16=0,0,SER_hh_fech!I16/SER_summary!I$26)</f>
        <v>18.715168475440482</v>
      </c>
      <c r="J16" s="101">
        <f>IF(SER_hh_fech!J16=0,0,SER_hh_fech!J16/SER_summary!J$26)</f>
        <v>18.562420078938199</v>
      </c>
      <c r="K16" s="101">
        <f>IF(SER_hh_fech!K16=0,0,SER_hh_fech!K16/SER_summary!K$26)</f>
        <v>18.22085368481277</v>
      </c>
      <c r="L16" s="101">
        <f>IF(SER_hh_fech!L16=0,0,SER_hh_fech!L16/SER_summary!L$26)</f>
        <v>17.994183486893885</v>
      </c>
      <c r="M16" s="101">
        <f>IF(SER_hh_fech!M16=0,0,SER_hh_fech!M16/SER_summary!M$26)</f>
        <v>17.582362106869748</v>
      </c>
      <c r="N16" s="101">
        <f>IF(SER_hh_fech!N16=0,0,SER_hh_fech!N16/SER_summary!N$26)</f>
        <v>17.310651288812466</v>
      </c>
      <c r="O16" s="101">
        <f>IF(SER_hh_fech!O16=0,0,SER_hh_fech!O16/SER_summary!O$26)</f>
        <v>16.955409212134992</v>
      </c>
      <c r="P16" s="101">
        <f>IF(SER_hh_fech!P16=0,0,SER_hh_fech!P16/SER_summary!P$26)</f>
        <v>16.550000142837693</v>
      </c>
      <c r="Q16" s="101">
        <f>IF(SER_hh_fech!Q16=0,0,SER_hh_fech!Q16/SER_summary!Q$26)</f>
        <v>15.859546090129374</v>
      </c>
    </row>
    <row r="17" spans="1:17" ht="12.95" customHeight="1" x14ac:dyDescent="0.25">
      <c r="A17" s="88" t="s">
        <v>101</v>
      </c>
      <c r="B17" s="103">
        <f>IF(SER_hh_fech!B17=0,0,SER_hh_fech!B17/SER_summary!B$26)</f>
        <v>5.0877367798232704</v>
      </c>
      <c r="C17" s="103">
        <f>IF(SER_hh_fech!C17=0,0,SER_hh_fech!C17/SER_summary!C$26)</f>
        <v>5.6840557553763515</v>
      </c>
      <c r="D17" s="103">
        <f>IF(SER_hh_fech!D17=0,0,SER_hh_fech!D17/SER_summary!D$26)</f>
        <v>6.3549895542344483</v>
      </c>
      <c r="E17" s="103">
        <f>IF(SER_hh_fech!E17=0,0,SER_hh_fech!E17/SER_summary!E$26)</f>
        <v>6.5362033698806545</v>
      </c>
      <c r="F17" s="103">
        <f>IF(SER_hh_fech!F17=0,0,SER_hh_fech!F17/SER_summary!F$26)</f>
        <v>6.8309333328847854</v>
      </c>
      <c r="G17" s="103">
        <f>IF(SER_hh_fech!G17=0,0,SER_hh_fech!G17/SER_summary!G$26)</f>
        <v>6.9801184100185329</v>
      </c>
      <c r="H17" s="103">
        <f>IF(SER_hh_fech!H17=0,0,SER_hh_fech!H17/SER_summary!H$26)</f>
        <v>7.4644158993561502</v>
      </c>
      <c r="I17" s="103">
        <f>IF(SER_hh_fech!I17=0,0,SER_hh_fech!I17/SER_summary!I$26)</f>
        <v>8.2751604608398726</v>
      </c>
      <c r="J17" s="103">
        <f>IF(SER_hh_fech!J17=0,0,SER_hh_fech!J17/SER_summary!J$26)</f>
        <v>8.724508644414712</v>
      </c>
      <c r="K17" s="103">
        <f>IF(SER_hh_fech!K17=0,0,SER_hh_fech!K17/SER_summary!K$26)</f>
        <v>9.2058905634310229</v>
      </c>
      <c r="L17" s="103">
        <f>IF(SER_hh_fech!L17=0,0,SER_hh_fech!L17/SER_summary!L$26)</f>
        <v>9.6461784347624455</v>
      </c>
      <c r="M17" s="103">
        <f>IF(SER_hh_fech!M17=0,0,SER_hh_fech!M17/SER_summary!M$26)</f>
        <v>10.279136150776575</v>
      </c>
      <c r="N17" s="103">
        <f>IF(SER_hh_fech!N17=0,0,SER_hh_fech!N17/SER_summary!N$26)</f>
        <v>11.145025082785585</v>
      </c>
      <c r="O17" s="103">
        <f>IF(SER_hh_fech!O17=0,0,SER_hh_fech!O17/SER_summary!O$26)</f>
        <v>12.056808611465204</v>
      </c>
      <c r="P17" s="103">
        <f>IF(SER_hh_fech!P17=0,0,SER_hh_fech!P17/SER_summary!P$26)</f>
        <v>13.395672353660258</v>
      </c>
      <c r="Q17" s="103">
        <f>IF(SER_hh_fech!Q17=0,0,SER_hh_fech!Q17/SER_summary!Q$26)</f>
        <v>13.835725033138672</v>
      </c>
    </row>
    <row r="18" spans="1:17" ht="12" customHeight="1" x14ac:dyDescent="0.25">
      <c r="A18" s="88" t="s">
        <v>100</v>
      </c>
      <c r="B18" s="103">
        <f>IF(SER_hh_fech!B18=0,0,SER_hh_fech!B18/SER_summary!B$26)</f>
        <v>20.747747747458344</v>
      </c>
      <c r="C18" s="103">
        <f>IF(SER_hh_fech!C18=0,0,SER_hh_fech!C18/SER_summary!C$26)</f>
        <v>20.340346008729718</v>
      </c>
      <c r="D18" s="103">
        <f>IF(SER_hh_fech!D18=0,0,SER_hh_fech!D18/SER_summary!D$26)</f>
        <v>19.972653110195544</v>
      </c>
      <c r="E18" s="103">
        <f>IF(SER_hh_fech!E18=0,0,SER_hh_fech!E18/SER_summary!E$26)</f>
        <v>19.642351148760334</v>
      </c>
      <c r="F18" s="103">
        <f>IF(SER_hh_fech!F18=0,0,SER_hh_fech!F18/SER_summary!F$26)</f>
        <v>19.387047985867657</v>
      </c>
      <c r="G18" s="103">
        <f>IF(SER_hh_fech!G18=0,0,SER_hh_fech!G18/SER_summary!G$26)</f>
        <v>19.159476530307245</v>
      </c>
      <c r="H18" s="103">
        <f>IF(SER_hh_fech!H18=0,0,SER_hh_fech!H18/SER_summary!H$26)</f>
        <v>19.002875265216304</v>
      </c>
      <c r="I18" s="103">
        <f>IF(SER_hh_fech!I18=0,0,SER_hh_fech!I18/SER_summary!I$26)</f>
        <v>18.802548429118268</v>
      </c>
      <c r="J18" s="103">
        <f>IF(SER_hh_fech!J18=0,0,SER_hh_fech!J18/SER_summary!J$26)</f>
        <v>18.648701306482216</v>
      </c>
      <c r="K18" s="103">
        <f>IF(SER_hh_fech!K18=0,0,SER_hh_fech!K18/SER_summary!K$26)</f>
        <v>18.304781235134442</v>
      </c>
      <c r="L18" s="103">
        <f>IF(SER_hh_fech!L18=0,0,SER_hh_fech!L18/SER_summary!L$26)</f>
        <v>18.079413357908436</v>
      </c>
      <c r="M18" s="103">
        <f>IF(SER_hh_fech!M18=0,0,SER_hh_fech!M18/SER_summary!M$26)</f>
        <v>17.665255554305972</v>
      </c>
      <c r="N18" s="103">
        <f>IF(SER_hh_fech!N18=0,0,SER_hh_fech!N18/SER_summary!N$26)</f>
        <v>17.397033835673472</v>
      </c>
      <c r="O18" s="103">
        <f>IF(SER_hh_fech!O18=0,0,SER_hh_fech!O18/SER_summary!O$26)</f>
        <v>17.044390251942485</v>
      </c>
      <c r="P18" s="103">
        <f>IF(SER_hh_fech!P18=0,0,SER_hh_fech!P18/SER_summary!P$26)</f>
        <v>16.629006580966276</v>
      </c>
      <c r="Q18" s="103">
        <f>IF(SER_hh_fech!Q18=0,0,SER_hh_fech!Q18/SER_summary!Q$26)</f>
        <v>15.924695568877661</v>
      </c>
    </row>
    <row r="19" spans="1:17" ht="12.95" customHeight="1" x14ac:dyDescent="0.25">
      <c r="A19" s="90" t="s">
        <v>47</v>
      </c>
      <c r="B19" s="101">
        <f>IF(SER_hh_fech!B19=0,0,SER_hh_fech!B19/SER_summary!B$26)</f>
        <v>21.837968222066895</v>
      </c>
      <c r="C19" s="101">
        <f>IF(SER_hh_fech!C19=0,0,SER_hh_fech!C19/SER_summary!C$26)</f>
        <v>21.901947007333852</v>
      </c>
      <c r="D19" s="101">
        <f>IF(SER_hh_fech!D19=0,0,SER_hh_fech!D19/SER_summary!D$26)</f>
        <v>21.881347248199422</v>
      </c>
      <c r="E19" s="101">
        <f>IF(SER_hh_fech!E19=0,0,SER_hh_fech!E19/SER_summary!E$26)</f>
        <v>22.019906299761551</v>
      </c>
      <c r="F19" s="101">
        <f>IF(SER_hh_fech!F19=0,0,SER_hh_fech!F19/SER_summary!F$26)</f>
        <v>22.062676222551676</v>
      </c>
      <c r="G19" s="101">
        <f>IF(SER_hh_fech!G19=0,0,SER_hh_fech!G19/SER_summary!G$26)</f>
        <v>21.970776720428365</v>
      </c>
      <c r="H19" s="101">
        <f>IF(SER_hh_fech!H19=0,0,SER_hh_fech!H19/SER_summary!H$26)</f>
        <v>21.892091528342906</v>
      </c>
      <c r="I19" s="101">
        <f>IF(SER_hh_fech!I19=0,0,SER_hh_fech!I19/SER_summary!I$26)</f>
        <v>21.734161552363542</v>
      </c>
      <c r="J19" s="101">
        <f>IF(SER_hh_fech!J19=0,0,SER_hh_fech!J19/SER_summary!J$26)</f>
        <v>21.674388720472791</v>
      </c>
      <c r="K19" s="101">
        <f>IF(SER_hh_fech!K19=0,0,SER_hh_fech!K19/SER_summary!K$26)</f>
        <v>21.675242582747767</v>
      </c>
      <c r="L19" s="101">
        <f>IF(SER_hh_fech!L19=0,0,SER_hh_fech!L19/SER_summary!L$26)</f>
        <v>21.49311451999041</v>
      </c>
      <c r="M19" s="101">
        <f>IF(SER_hh_fech!M19=0,0,SER_hh_fech!M19/SER_summary!M$26)</f>
        <v>21.546397140480789</v>
      </c>
      <c r="N19" s="101">
        <f>IF(SER_hh_fech!N19=0,0,SER_hh_fech!N19/SER_summary!N$26)</f>
        <v>21.625935695413848</v>
      </c>
      <c r="O19" s="101">
        <f>IF(SER_hh_fech!O19=0,0,SER_hh_fech!O19/SER_summary!O$26)</f>
        <v>21.672383317638428</v>
      </c>
      <c r="P19" s="101">
        <f>IF(SER_hh_fech!P19=0,0,SER_hh_fech!P19/SER_summary!P$26)</f>
        <v>21.772534602225676</v>
      </c>
      <c r="Q19" s="101">
        <f>IF(SER_hh_fech!Q19=0,0,SER_hh_fech!Q19/SER_summary!Q$26)</f>
        <v>21.951410506844478</v>
      </c>
    </row>
    <row r="20" spans="1:17" ht="12" customHeight="1" x14ac:dyDescent="0.25">
      <c r="A20" s="88" t="s">
        <v>38</v>
      </c>
      <c r="B20" s="100">
        <f>IF(SER_hh_fech!B20=0,0,SER_hh_fech!B20/SER_summary!B$26)</f>
        <v>20.789540422448784</v>
      </c>
      <c r="C20" s="100">
        <f>IF(SER_hh_fech!C20=0,0,SER_hh_fech!C20/SER_summary!C$26)</f>
        <v>20.515435630789945</v>
      </c>
      <c r="D20" s="100">
        <f>IF(SER_hh_fech!D20=0,0,SER_hh_fech!D20/SER_summary!D$26)</f>
        <v>23.555212803549207</v>
      </c>
      <c r="E20" s="100">
        <f>IF(SER_hh_fech!E20=0,0,SER_hh_fech!E20/SER_summary!E$26)</f>
        <v>24.712640165579657</v>
      </c>
      <c r="F20" s="100">
        <f>IF(SER_hh_fech!F20=0,0,SER_hh_fech!F20/SER_summary!F$26)</f>
        <v>26.342425742644014</v>
      </c>
      <c r="G20" s="100">
        <f>IF(SER_hh_fech!G20=0,0,SER_hh_fech!G20/SER_summary!G$26)</f>
        <v>26.528777405161495</v>
      </c>
      <c r="H20" s="100">
        <f>IF(SER_hh_fech!H20=0,0,SER_hh_fech!H20/SER_summary!H$26)</f>
        <v>27.951517315499736</v>
      </c>
      <c r="I20" s="100">
        <f>IF(SER_hh_fech!I20=0,0,SER_hh_fech!I20/SER_summary!I$26)</f>
        <v>29.079540238676376</v>
      </c>
      <c r="J20" s="100">
        <f>IF(SER_hh_fech!J20=0,0,SER_hh_fech!J20/SER_summary!J$26)</f>
        <v>29.686495131002829</v>
      </c>
      <c r="K20" s="100">
        <f>IF(SER_hh_fech!K20=0,0,SER_hh_fech!K20/SER_summary!K$26)</f>
        <v>30.206711151778325</v>
      </c>
      <c r="L20" s="100">
        <f>IF(SER_hh_fech!L20=0,0,SER_hh_fech!L20/SER_summary!L$26)</f>
        <v>29.5852303113689</v>
      </c>
      <c r="M20" s="100">
        <f>IF(SER_hh_fech!M20=0,0,SER_hh_fech!M20/SER_summary!M$26)</f>
        <v>29.41847181988928</v>
      </c>
      <c r="N20" s="100">
        <f>IF(SER_hh_fech!N20=0,0,SER_hh_fech!N20/SER_summary!N$26)</f>
        <v>29.422085448903822</v>
      </c>
      <c r="O20" s="100">
        <f>IF(SER_hh_fech!O20=0,0,SER_hh_fech!O20/SER_summary!O$26)</f>
        <v>29.697555945759888</v>
      </c>
      <c r="P20" s="100">
        <f>IF(SER_hh_fech!P20=0,0,SER_hh_fech!P20/SER_summary!P$26)</f>
        <v>29.428403847441047</v>
      </c>
      <c r="Q20" s="100">
        <f>IF(SER_hh_fech!Q20=0,0,SER_hh_fech!Q20/SER_summary!Q$26)</f>
        <v>29.692349088271392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22.001058396758321</v>
      </c>
      <c r="C21" s="100">
        <f>IF(SER_hh_fech!C21=0,0,SER_hh_fech!C21/SER_summary!C$26)</f>
        <v>22.279188055914499</v>
      </c>
      <c r="D21" s="100">
        <f>IF(SER_hh_fech!D21=0,0,SER_hh_fech!D21/SER_summary!D$26)</f>
        <v>23.164707725795534</v>
      </c>
      <c r="E21" s="100">
        <f>IF(SER_hh_fech!E21=0,0,SER_hh_fech!E21/SER_summary!E$26)</f>
        <v>23.309671960704435</v>
      </c>
      <c r="F21" s="100">
        <f>IF(SER_hh_fech!F21=0,0,SER_hh_fech!F21/SER_summary!F$26)</f>
        <v>23.684916510386117</v>
      </c>
      <c r="G21" s="100">
        <f>IF(SER_hh_fech!G21=0,0,SER_hh_fech!G21/SER_summary!G$26)</f>
        <v>23.304038750281777</v>
      </c>
      <c r="H21" s="100">
        <f>IF(SER_hh_fech!H21=0,0,SER_hh_fech!H21/SER_summary!H$26)</f>
        <v>23.462453321513344</v>
      </c>
      <c r="I21" s="100">
        <f>IF(SER_hh_fech!I21=0,0,SER_hh_fech!I21/SER_summary!I$26)</f>
        <v>23.458750722053164</v>
      </c>
      <c r="J21" s="100">
        <f>IF(SER_hh_fech!J21=0,0,SER_hh_fech!J21/SER_summary!J$26)</f>
        <v>23.437104645856447</v>
      </c>
      <c r="K21" s="100">
        <f>IF(SER_hh_fech!K21=0,0,SER_hh_fech!K21/SER_summary!K$26)</f>
        <v>23.506511138599226</v>
      </c>
      <c r="L21" s="100">
        <f>IF(SER_hh_fech!L21=0,0,SER_hh_fech!L21/SER_summary!L$26)</f>
        <v>23.202311578507604</v>
      </c>
      <c r="M21" s="100">
        <f>IF(SER_hh_fech!M21=0,0,SER_hh_fech!M21/SER_summary!M$26)</f>
        <v>23.198337489149374</v>
      </c>
      <c r="N21" s="100">
        <f>IF(SER_hh_fech!N21=0,0,SER_hh_fech!N21/SER_summary!N$26)</f>
        <v>23.356777901289561</v>
      </c>
      <c r="O21" s="100">
        <f>IF(SER_hh_fech!O21=0,0,SER_hh_fech!O21/SER_summary!O$26)</f>
        <v>23.354748321363022</v>
      </c>
      <c r="P21" s="100">
        <f>IF(SER_hh_fech!P21=0,0,SER_hh_fech!P21/SER_summary!P$26)</f>
        <v>23.616206407421753</v>
      </c>
      <c r="Q21" s="100">
        <f>IF(SER_hh_fech!Q21=0,0,SER_hh_fech!Q21/SER_summary!Q$26)</f>
        <v>23.538728058325763</v>
      </c>
    </row>
    <row r="22" spans="1:17" ht="12" customHeight="1" x14ac:dyDescent="0.25">
      <c r="A22" s="88" t="s">
        <v>99</v>
      </c>
      <c r="B22" s="100">
        <f>IF(SER_hh_fech!B22=0,0,SER_hh_fech!B22/SER_summary!B$26)</f>
        <v>24.741740548818072</v>
      </c>
      <c r="C22" s="100">
        <f>IF(SER_hh_fech!C22=0,0,SER_hh_fech!C22/SER_summary!C$26)</f>
        <v>24.749369955646777</v>
      </c>
      <c r="D22" s="100">
        <f>IF(SER_hh_fech!D22=0,0,SER_hh_fech!D22/SER_summary!D$26)</f>
        <v>24.682562796239377</v>
      </c>
      <c r="E22" s="100">
        <f>IF(SER_hh_fech!E22=0,0,SER_hh_fech!E22/SER_summary!E$26)</f>
        <v>24.727880219809048</v>
      </c>
      <c r="F22" s="100">
        <f>IF(SER_hh_fech!F22=0,0,SER_hh_fech!F22/SER_summary!F$26)</f>
        <v>24.946004381864444</v>
      </c>
      <c r="G22" s="100">
        <f>IF(SER_hh_fech!G22=0,0,SER_hh_fech!G22/SER_summary!G$26)</f>
        <v>24.735927859806495</v>
      </c>
      <c r="H22" s="100">
        <f>IF(SER_hh_fech!H22=0,0,SER_hh_fech!H22/SER_summary!H$26)</f>
        <v>24.671402848114926</v>
      </c>
      <c r="I22" s="100">
        <f>IF(SER_hh_fech!I22=0,0,SER_hh_fech!I22/SER_summary!I$26)</f>
        <v>24.5189710214845</v>
      </c>
      <c r="J22" s="100">
        <f>IF(SER_hh_fech!J22=0,0,SER_hh_fech!J22/SER_summary!J$26)</f>
        <v>24.490989520686085</v>
      </c>
      <c r="K22" s="100">
        <f>IF(SER_hh_fech!K22=0,0,SER_hh_fech!K22/SER_summary!K$26)</f>
        <v>24.545229075294905</v>
      </c>
      <c r="L22" s="100">
        <f>IF(SER_hh_fech!L22=0,0,SER_hh_fech!L22/SER_summary!L$26)</f>
        <v>24.27226676593698</v>
      </c>
      <c r="M22" s="100">
        <f>IF(SER_hh_fech!M22=0,0,SER_hh_fech!M22/SER_summary!M$26)</f>
        <v>24.365673482826825</v>
      </c>
      <c r="N22" s="100">
        <f>IF(SER_hh_fech!N22=0,0,SER_hh_fech!N22/SER_summary!N$26)</f>
        <v>24.412815878338268</v>
      </c>
      <c r="O22" s="100">
        <f>IF(SER_hh_fech!O22=0,0,SER_hh_fech!O22/SER_summary!O$26)</f>
        <v>24.373561440270159</v>
      </c>
      <c r="P22" s="100">
        <f>IF(SER_hh_fech!P22=0,0,SER_hh_fech!P22/SER_summary!P$26)</f>
        <v>24.232754143087085</v>
      </c>
      <c r="Q22" s="100">
        <f>IF(SER_hh_fech!Q22=0,0,SER_hh_fech!Q22/SER_summary!Q$26)</f>
        <v>24.192064227454029</v>
      </c>
    </row>
    <row r="23" spans="1:17" ht="12" customHeight="1" x14ac:dyDescent="0.25">
      <c r="A23" s="88" t="s">
        <v>98</v>
      </c>
      <c r="B23" s="100">
        <f>IF(SER_hh_fech!B23=0,0,SER_hh_fech!B23/SER_summary!B$26)</f>
        <v>23.524668985673401</v>
      </c>
      <c r="C23" s="100">
        <f>IF(SER_hh_fech!C23=0,0,SER_hh_fech!C23/SER_summary!C$26)</f>
        <v>23.441326064184381</v>
      </c>
      <c r="D23" s="100">
        <f>IF(SER_hh_fech!D23=0,0,SER_hh_fech!D23/SER_summary!D$26)</f>
        <v>23.225054333399122</v>
      </c>
      <c r="E23" s="100">
        <f>IF(SER_hh_fech!E23=0,0,SER_hh_fech!E23/SER_summary!E$26)</f>
        <v>23.42953926206954</v>
      </c>
      <c r="F23" s="100">
        <f>IF(SER_hh_fech!F23=0,0,SER_hh_fech!F23/SER_summary!F$26)</f>
        <v>23.45437687980964</v>
      </c>
      <c r="G23" s="100">
        <f>IF(SER_hh_fech!G23=0,0,SER_hh_fech!G23/SER_summary!G$26)</f>
        <v>23.358512919943109</v>
      </c>
      <c r="H23" s="100">
        <f>IF(SER_hh_fech!H23=0,0,SER_hh_fech!H23/SER_summary!H$26)</f>
        <v>23.309925434031115</v>
      </c>
      <c r="I23" s="100">
        <f>IF(SER_hh_fech!I23=0,0,SER_hh_fech!I23/SER_summary!I$26)</f>
        <v>23.076560914056099</v>
      </c>
      <c r="J23" s="100">
        <f>IF(SER_hh_fech!J23=0,0,SER_hh_fech!J23/SER_summary!J$26)</f>
        <v>23.012243573243012</v>
      </c>
      <c r="K23" s="100">
        <f>IF(SER_hh_fech!K23=0,0,SER_hh_fech!K23/SER_summary!K$26)</f>
        <v>23.117612290571319</v>
      </c>
      <c r="L23" s="100">
        <f>IF(SER_hh_fech!L23=0,0,SER_hh_fech!L23/SER_summary!L$26)</f>
        <v>22.757634473402945</v>
      </c>
      <c r="M23" s="100">
        <f>IF(SER_hh_fech!M23=0,0,SER_hh_fech!M23/SER_summary!M$26)</f>
        <v>22.832325508069857</v>
      </c>
      <c r="N23" s="100">
        <f>IF(SER_hh_fech!N23=0,0,SER_hh_fech!N23/SER_summary!N$26)</f>
        <v>22.790216184147518</v>
      </c>
      <c r="O23" s="100">
        <f>IF(SER_hh_fech!O23=0,0,SER_hh_fech!O23/SER_summary!O$26)</f>
        <v>22.811003911945559</v>
      </c>
      <c r="P23" s="100">
        <f>IF(SER_hh_fech!P23=0,0,SER_hh_fech!P23/SER_summary!P$26)</f>
        <v>22.662406002104291</v>
      </c>
      <c r="Q23" s="100">
        <f>IF(SER_hh_fech!Q23=0,0,SER_hh_fech!Q23/SER_summary!Q$26)</f>
        <v>22.688569515455924</v>
      </c>
    </row>
    <row r="24" spans="1:17" ht="12" customHeight="1" x14ac:dyDescent="0.25">
      <c r="A24" s="88" t="s">
        <v>34</v>
      </c>
      <c r="B24" s="100">
        <f>IF(SER_hh_fech!B24=0,0,SER_hh_fech!B24/SER_summary!B$26)</f>
        <v>29.101310419823058</v>
      </c>
      <c r="C24" s="100">
        <f>IF(SER_hh_fech!C24=0,0,SER_hh_fech!C24/SER_summary!C$26)</f>
        <v>28.657812879206819</v>
      </c>
      <c r="D24" s="100">
        <f>IF(SER_hh_fech!D24=0,0,SER_hh_fech!D24/SER_summary!D$26)</f>
        <v>33.356488871827636</v>
      </c>
      <c r="E24" s="100">
        <f>IF(SER_hh_fech!E24=0,0,SER_hh_fech!E24/SER_summary!E$26)</f>
        <v>29.720319903265839</v>
      </c>
      <c r="F24" s="100">
        <f>IF(SER_hh_fech!F24=0,0,SER_hh_fech!F24/SER_summary!F$26)</f>
        <v>31.897170228001073</v>
      </c>
      <c r="G24" s="100">
        <f>IF(SER_hh_fech!G24=0,0,SER_hh_fech!G24/SER_summary!G$26)</f>
        <v>30.251161830029055</v>
      </c>
      <c r="H24" s="100">
        <f>IF(SER_hh_fech!H24=0,0,SER_hh_fech!H24/SER_summary!H$26)</f>
        <v>30.408886683248223</v>
      </c>
      <c r="I24" s="100">
        <f>IF(SER_hh_fech!I24=0,0,SER_hh_fech!I24/SER_summary!I$26)</f>
        <v>30.636459247485423</v>
      </c>
      <c r="J24" s="100">
        <f>IF(SER_hh_fech!J24=0,0,SER_hh_fech!J24/SER_summary!J$26)</f>
        <v>30.713706646969346</v>
      </c>
      <c r="K24" s="100">
        <f>IF(SER_hh_fech!K24=0,0,SER_hh_fech!K24/SER_summary!K$26)</f>
        <v>30.983013267833456</v>
      </c>
      <c r="L24" s="100">
        <f>IF(SER_hh_fech!L24=0,0,SER_hh_fech!L24/SER_summary!L$26)</f>
        <v>30.38557265418083</v>
      </c>
      <c r="M24" s="100">
        <f>IF(SER_hh_fech!M24=0,0,SER_hh_fech!M24/SER_summary!M$26)</f>
        <v>30.287884454670621</v>
      </c>
      <c r="N24" s="100">
        <f>IF(SER_hh_fech!N24=0,0,SER_hh_fech!N24/SER_summary!N$26)</f>
        <v>29.941339272303072</v>
      </c>
      <c r="O24" s="100">
        <f>IF(SER_hh_fech!O24=0,0,SER_hh_fech!O24/SER_summary!O$26)</f>
        <v>29.998047782163365</v>
      </c>
      <c r="P24" s="100">
        <f>IF(SER_hh_fech!P24=0,0,SER_hh_fech!P24/SER_summary!P$26)</f>
        <v>29.679217983894333</v>
      </c>
      <c r="Q24" s="100">
        <f>IF(SER_hh_fech!Q24=0,0,SER_hh_fech!Q24/SER_summary!Q$26)</f>
        <v>29.621858045662577</v>
      </c>
    </row>
    <row r="25" spans="1:17" ht="12" customHeight="1" x14ac:dyDescent="0.25">
      <c r="A25" s="88" t="s">
        <v>42</v>
      </c>
      <c r="B25" s="100">
        <f>IF(SER_hh_fech!B25=0,0,SER_hh_fech!B25/SER_summary!B$26)</f>
        <v>18.847031419413842</v>
      </c>
      <c r="C25" s="100">
        <f>IF(SER_hh_fech!C25=0,0,SER_hh_fech!C25/SER_summary!C$26)</f>
        <v>18.41223913314121</v>
      </c>
      <c r="D25" s="100">
        <f>IF(SER_hh_fech!D25=0,0,SER_hh_fech!D25/SER_summary!D$26)</f>
        <v>18.329516906574007</v>
      </c>
      <c r="E25" s="100">
        <f>IF(SER_hh_fech!E25=0,0,SER_hh_fech!E25/SER_summary!E$26)</f>
        <v>18.063332479371589</v>
      </c>
      <c r="F25" s="100">
        <f>IF(SER_hh_fech!F25=0,0,SER_hh_fech!F25/SER_summary!F$26)</f>
        <v>18.198393689842487</v>
      </c>
      <c r="G25" s="100">
        <f>IF(SER_hh_fech!G25=0,0,SER_hh_fech!G25/SER_summary!G$26)</f>
        <v>18.300024771159435</v>
      </c>
      <c r="H25" s="100">
        <f>IF(SER_hh_fech!H25=0,0,SER_hh_fech!H25/SER_summary!H$26)</f>
        <v>18.00548929719556</v>
      </c>
      <c r="I25" s="100">
        <f>IF(SER_hh_fech!I25=0,0,SER_hh_fech!I25/SER_summary!I$26)</f>
        <v>18.122459950864382</v>
      </c>
      <c r="J25" s="100">
        <f>IF(SER_hh_fech!J25=0,0,SER_hh_fech!J25/SER_summary!J$26)</f>
        <v>18.129465321204854</v>
      </c>
      <c r="K25" s="100">
        <f>IF(SER_hh_fech!K25=0,0,SER_hh_fech!K25/SER_summary!K$26)</f>
        <v>18.18414232600276</v>
      </c>
      <c r="L25" s="100">
        <f>IF(SER_hh_fech!L25=0,0,SER_hh_fech!L25/SER_summary!L$26)</f>
        <v>17.828050869930568</v>
      </c>
      <c r="M25" s="100">
        <f>IF(SER_hh_fech!M25=0,0,SER_hh_fech!M25/SER_summary!M$26)</f>
        <v>17.840983484737119</v>
      </c>
      <c r="N25" s="100">
        <f>IF(SER_hh_fech!N25=0,0,SER_hh_fech!N25/SER_summary!N$26)</f>
        <v>17.800721605236738</v>
      </c>
      <c r="O25" s="100">
        <f>IF(SER_hh_fech!O25=0,0,SER_hh_fech!O25/SER_summary!O$26)</f>
        <v>18.020656788851788</v>
      </c>
      <c r="P25" s="100">
        <f>IF(SER_hh_fech!P25=0,0,SER_hh_fech!P25/SER_summary!P$26)</f>
        <v>17.958033016406389</v>
      </c>
      <c r="Q25" s="100">
        <f>IF(SER_hh_fech!Q25=0,0,SER_hh_fech!Q25/SER_summary!Q$26)</f>
        <v>18.023168412854268</v>
      </c>
    </row>
    <row r="26" spans="1:17" ht="12" customHeight="1" x14ac:dyDescent="0.25">
      <c r="A26" s="88" t="s">
        <v>30</v>
      </c>
      <c r="B26" s="22">
        <f>IF(SER_hh_fech!B26=0,0,SER_hh_fech!B26/SER_summary!B$26)</f>
        <v>19.286894678871125</v>
      </c>
      <c r="C26" s="22">
        <f>IF(SER_hh_fech!C26=0,0,SER_hh_fech!C26/SER_summary!C$26)</f>
        <v>19.487461605283247</v>
      </c>
      <c r="D26" s="22">
        <f>IF(SER_hh_fech!D26=0,0,SER_hh_fech!D26/SER_summary!D$26)</f>
        <v>19.495992230521999</v>
      </c>
      <c r="E26" s="22">
        <f>IF(SER_hh_fech!E26=0,0,SER_hh_fech!E26/SER_summary!E$26)</f>
        <v>19.911026398484612</v>
      </c>
      <c r="F26" s="22">
        <f>IF(SER_hh_fech!F26=0,0,SER_hh_fech!F26/SER_summary!F$26)</f>
        <v>19.918641134197667</v>
      </c>
      <c r="G26" s="22">
        <f>IF(SER_hh_fech!G26=0,0,SER_hh_fech!G26/SER_summary!G$26)</f>
        <v>19.905432791196485</v>
      </c>
      <c r="H26" s="22">
        <f>IF(SER_hh_fech!H26=0,0,SER_hh_fech!H26/SER_summary!H$26)</f>
        <v>19.868389411526231</v>
      </c>
      <c r="I26" s="22">
        <f>IF(SER_hh_fech!I26=0,0,SER_hh_fech!I26/SER_summary!I$26)</f>
        <v>19.745986615795918</v>
      </c>
      <c r="J26" s="22">
        <f>IF(SER_hh_fech!J26=0,0,SER_hh_fech!J26/SER_summary!J$26)</f>
        <v>19.673476050450276</v>
      </c>
      <c r="K26" s="22">
        <f>IF(SER_hh_fech!K26=0,0,SER_hh_fech!K26/SER_summary!K$26)</f>
        <v>19.549419599908042</v>
      </c>
      <c r="L26" s="22">
        <f>IF(SER_hh_fech!L26=0,0,SER_hh_fech!L26/SER_summary!L$26)</f>
        <v>19.46910578920501</v>
      </c>
      <c r="M26" s="22">
        <f>IF(SER_hh_fech!M26=0,0,SER_hh_fech!M26/SER_summary!M$26)</f>
        <v>19.506791085028102</v>
      </c>
      <c r="N26" s="22">
        <f>IF(SER_hh_fech!N26=0,0,SER_hh_fech!N26/SER_summary!N$26)</f>
        <v>19.67215607669073</v>
      </c>
      <c r="O26" s="22">
        <f>IF(SER_hh_fech!O26=0,0,SER_hh_fech!O26/SER_summary!O$26)</f>
        <v>19.661981480904053</v>
      </c>
      <c r="P26" s="22">
        <f>IF(SER_hh_fech!P26=0,0,SER_hh_fech!P26/SER_summary!P$26)</f>
        <v>19.873049158982298</v>
      </c>
      <c r="Q26" s="22">
        <f>IF(SER_hh_fech!Q26=0,0,SER_hh_fech!Q26/SER_summary!Q$26)</f>
        <v>20.293187023236481</v>
      </c>
    </row>
    <row r="27" spans="1:17" ht="12" customHeight="1" x14ac:dyDescent="0.25">
      <c r="A27" s="93" t="s">
        <v>114</v>
      </c>
      <c r="B27" s="116">
        <f>IF(SER_hh_fech!B27=0,0,SER_hh_fech!B27/SER_summary!B$26)</f>
        <v>0.10407499046028093</v>
      </c>
      <c r="C27" s="116">
        <f>IF(SER_hh_fech!C27=0,0,SER_hh_fech!C27/SER_summary!C$26)</f>
        <v>0.10762118895475829</v>
      </c>
      <c r="D27" s="116">
        <f>IF(SER_hh_fech!D27=0,0,SER_hh_fech!D27/SER_summary!D$26)</f>
        <v>0.1140822759204633</v>
      </c>
      <c r="E27" s="116">
        <f>IF(SER_hh_fech!E27=0,0,SER_hh_fech!E27/SER_summary!E$26)</f>
        <v>0.12663310306800951</v>
      </c>
      <c r="F27" s="116">
        <f>IF(SER_hh_fech!F27=0,0,SER_hh_fech!F27/SER_summary!F$26)</f>
        <v>0.13435521963469846</v>
      </c>
      <c r="G27" s="116">
        <f>IF(SER_hh_fech!G27=0,0,SER_hh_fech!G27/SER_summary!G$26)</f>
        <v>0.14047474624835096</v>
      </c>
      <c r="H27" s="116">
        <f>IF(SER_hh_fech!H27=0,0,SER_hh_fech!H27/SER_summary!H$26)</f>
        <v>0.14537519581325858</v>
      </c>
      <c r="I27" s="116">
        <f>IF(SER_hh_fech!I27=0,0,SER_hh_fech!I27/SER_summary!I$26)</f>
        <v>0.17413638305939413</v>
      </c>
      <c r="J27" s="116">
        <f>IF(SER_hh_fech!J27=0,0,SER_hh_fech!J27/SER_summary!J$26)</f>
        <v>0.20047164927674604</v>
      </c>
      <c r="K27" s="116">
        <f>IF(SER_hh_fech!K27=0,0,SER_hh_fech!K27/SER_summary!K$26)</f>
        <v>0.20704682217475429</v>
      </c>
      <c r="L27" s="116">
        <f>IF(SER_hh_fech!L27=0,0,SER_hh_fech!L27/SER_summary!L$26)</f>
        <v>0.27330445696097111</v>
      </c>
      <c r="M27" s="116">
        <f>IF(SER_hh_fech!M27=0,0,SER_hh_fech!M27/SER_summary!M$26)</f>
        <v>0.29370894710440643</v>
      </c>
      <c r="N27" s="116">
        <f>IF(SER_hh_fech!N27=0,0,SER_hh_fech!N27/SER_summary!N$26)</f>
        <v>0.32215831313101573</v>
      </c>
      <c r="O27" s="116">
        <f>IF(SER_hh_fech!O27=0,0,SER_hh_fech!O27/SER_summary!O$26)</f>
        <v>0.3374111102048799</v>
      </c>
      <c r="P27" s="116">
        <f>IF(SER_hh_fech!P27=0,0,SER_hh_fech!P27/SER_summary!P$26)</f>
        <v>0.36331001785638717</v>
      </c>
      <c r="Q27" s="116">
        <f>IF(SER_hh_fech!Q27=0,0,SER_hh_fech!Q27/SER_summary!Q$26)</f>
        <v>0.37103539626244386</v>
      </c>
    </row>
    <row r="28" spans="1:17" ht="12" customHeight="1" x14ac:dyDescent="0.25">
      <c r="A28" s="91" t="s">
        <v>113</v>
      </c>
      <c r="B28" s="117">
        <f>IF(SER_hh_fech!B28=0,0,SER_hh_fech!B28/SER_summary!B$26)</f>
        <v>5.6442383569850234</v>
      </c>
      <c r="C28" s="117">
        <f>IF(SER_hh_fech!C28=0,0,SER_hh_fech!C28/SER_summary!C$26)</f>
        <v>5.6328251233856381</v>
      </c>
      <c r="D28" s="117">
        <f>IF(SER_hh_fech!D28=0,0,SER_hh_fech!D28/SER_summary!D$26)</f>
        <v>5.8596950932282192</v>
      </c>
      <c r="E28" s="117">
        <f>IF(SER_hh_fech!E28=0,0,SER_hh_fech!E28/SER_summary!E$26)</f>
        <v>6.2829680527325316</v>
      </c>
      <c r="F28" s="117">
        <f>IF(SER_hh_fech!F28=0,0,SER_hh_fech!F28/SER_summary!F$26)</f>
        <v>6.3721712953563872</v>
      </c>
      <c r="G28" s="117">
        <f>IF(SER_hh_fech!G28=0,0,SER_hh_fech!G28/SER_summary!G$26)</f>
        <v>5.6830698555286334</v>
      </c>
      <c r="H28" s="117">
        <f>IF(SER_hh_fech!H28=0,0,SER_hh_fech!H28/SER_summary!H$26)</f>
        <v>5.7082493248483317</v>
      </c>
      <c r="I28" s="117">
        <f>IF(SER_hh_fech!I28=0,0,SER_hh_fech!I28/SER_summary!I$26)</f>
        <v>6.114760901664348</v>
      </c>
      <c r="J28" s="117">
        <f>IF(SER_hh_fech!J28=0,0,SER_hh_fech!J28/SER_summary!J$26)</f>
        <v>6.499272752280298</v>
      </c>
      <c r="K28" s="117">
        <f>IF(SER_hh_fech!K28=0,0,SER_hh_fech!K28/SER_summary!K$26)</f>
        <v>6.0792539434969948</v>
      </c>
      <c r="L28" s="117">
        <f>IF(SER_hh_fech!L28=0,0,SER_hh_fech!L28/SER_summary!L$26)</f>
        <v>6.738305213535698</v>
      </c>
      <c r="M28" s="117">
        <f>IF(SER_hh_fech!M28=0,0,SER_hh_fech!M28/SER_summary!M$26)</f>
        <v>6.7025632731439906</v>
      </c>
      <c r="N28" s="117">
        <f>IF(SER_hh_fech!N28=0,0,SER_hh_fech!N28/SER_summary!N$26)</f>
        <v>6.8640178325021086</v>
      </c>
      <c r="O28" s="117">
        <f>IF(SER_hh_fech!O28=0,0,SER_hh_fech!O28/SER_summary!O$26)</f>
        <v>6.7462384603674534</v>
      </c>
      <c r="P28" s="117">
        <f>IF(SER_hh_fech!P28=0,0,SER_hh_fech!P28/SER_summary!P$26)</f>
        <v>6.9315463441259988</v>
      </c>
      <c r="Q28" s="117">
        <f>IF(SER_hh_fech!Q28=0,0,SER_hh_fech!Q28/SER_summary!Q$26)</f>
        <v>6.8949500659453298</v>
      </c>
    </row>
    <row r="29" spans="1:17" ht="12.95" customHeight="1" x14ac:dyDescent="0.25">
      <c r="A29" s="90" t="s">
        <v>46</v>
      </c>
      <c r="B29" s="101">
        <f>IF(SER_hh_fech!B29=0,0,SER_hh_fech!B29/SER_summary!B$26)</f>
        <v>25.184900666517137</v>
      </c>
      <c r="C29" s="101">
        <f>IF(SER_hh_fech!C29=0,0,SER_hh_fech!C29/SER_summary!C$26)</f>
        <v>25.482157770555506</v>
      </c>
      <c r="D29" s="101">
        <f>IF(SER_hh_fech!D29=0,0,SER_hh_fech!D29/SER_summary!D$26)</f>
        <v>25.267218734150386</v>
      </c>
      <c r="E29" s="101">
        <f>IF(SER_hh_fech!E29=0,0,SER_hh_fech!E29/SER_summary!E$26)</f>
        <v>25.551110284436412</v>
      </c>
      <c r="F29" s="101">
        <f>IF(SER_hh_fech!F29=0,0,SER_hh_fech!F29/SER_summary!F$26)</f>
        <v>25.670423601459628</v>
      </c>
      <c r="G29" s="101">
        <f>IF(SER_hh_fech!G29=0,0,SER_hh_fech!G29/SER_summary!G$26)</f>
        <v>25.669022908344626</v>
      </c>
      <c r="H29" s="101">
        <f>IF(SER_hh_fech!H29=0,0,SER_hh_fech!H29/SER_summary!H$26)</f>
        <v>25.399132532577113</v>
      </c>
      <c r="I29" s="101">
        <f>IF(SER_hh_fech!I29=0,0,SER_hh_fech!I29/SER_summary!I$26)</f>
        <v>25.28444204580012</v>
      </c>
      <c r="J29" s="101">
        <f>IF(SER_hh_fech!J29=0,0,SER_hh_fech!J29/SER_summary!J$26)</f>
        <v>25.190068321063844</v>
      </c>
      <c r="K29" s="101">
        <f>IF(SER_hh_fech!K29=0,0,SER_hh_fech!K29/SER_summary!K$26)</f>
        <v>25.140282729515047</v>
      </c>
      <c r="L29" s="101">
        <f>IF(SER_hh_fech!L29=0,0,SER_hh_fech!L29/SER_summary!L$26)</f>
        <v>25.075045871620166</v>
      </c>
      <c r="M29" s="101">
        <f>IF(SER_hh_fech!M29=0,0,SER_hh_fech!M29/SER_summary!M$26)</f>
        <v>24.876669826800903</v>
      </c>
      <c r="N29" s="101">
        <f>IF(SER_hh_fech!N29=0,0,SER_hh_fech!N29/SER_summary!N$26)</f>
        <v>24.953453998072099</v>
      </c>
      <c r="O29" s="101">
        <f>IF(SER_hh_fech!O29=0,0,SER_hh_fech!O29/SER_summary!O$26)</f>
        <v>25.039114247411554</v>
      </c>
      <c r="P29" s="101">
        <f>IF(SER_hh_fech!P29=0,0,SER_hh_fech!P29/SER_summary!P$26)</f>
        <v>25.029191728117478</v>
      </c>
      <c r="Q29" s="101">
        <f>IF(SER_hh_fech!Q29=0,0,SER_hh_fech!Q29/SER_summary!Q$26)</f>
        <v>24.95304048923742</v>
      </c>
    </row>
    <row r="30" spans="1:17" ht="12" customHeight="1" x14ac:dyDescent="0.25">
      <c r="A30" s="88" t="s">
        <v>66</v>
      </c>
      <c r="B30" s="100">
        <f>IF(SER_hh_fech!B30=0,0,SER_hh_fech!B30/SER_summary!B$26)</f>
        <v>30.704024786626501</v>
      </c>
      <c r="C30" s="100">
        <f>IF(SER_hh_fech!C30=0,0,SER_hh_fech!C30/SER_summary!C$26)</f>
        <v>31.624751240552925</v>
      </c>
      <c r="D30" s="100">
        <f>IF(SER_hh_fech!D30=0,0,SER_hh_fech!D30/SER_summary!D$26)</f>
        <v>31.14096726525376</v>
      </c>
      <c r="E30" s="100">
        <f>IF(SER_hh_fech!E30=0,0,SER_hh_fech!E30/SER_summary!E$26)</f>
        <v>32.570251927333224</v>
      </c>
      <c r="F30" s="100">
        <f>IF(SER_hh_fech!F30=0,0,SER_hh_fech!F30/SER_summary!F$26)</f>
        <v>31.962409195506297</v>
      </c>
      <c r="G30" s="100">
        <f>IF(SER_hh_fech!G30=0,0,SER_hh_fech!G30/SER_summary!G$26)</f>
        <v>34.64651156550768</v>
      </c>
      <c r="H30" s="100">
        <f>IF(SER_hh_fech!H30=0,0,SER_hh_fech!H30/SER_summary!H$26)</f>
        <v>32.176388849024114</v>
      </c>
      <c r="I30" s="100">
        <f>IF(SER_hh_fech!I30=0,0,SER_hh_fech!I30/SER_summary!I$26)</f>
        <v>32.137163697928386</v>
      </c>
      <c r="J30" s="100">
        <f>IF(SER_hh_fech!J30=0,0,SER_hh_fech!J30/SER_summary!J$26)</f>
        <v>33.573312392435746</v>
      </c>
      <c r="K30" s="100">
        <f>IF(SER_hh_fech!K30=0,0,SER_hh_fech!K30/SER_summary!K$26)</f>
        <v>32.248177695066765</v>
      </c>
      <c r="L30" s="100">
        <f>IF(SER_hh_fech!L30=0,0,SER_hh_fech!L30/SER_summary!L$26)</f>
        <v>33.097823842302155</v>
      </c>
      <c r="M30" s="100">
        <f>IF(SER_hh_fech!M30=0,0,SER_hh_fech!M30/SER_summary!M$26)</f>
        <v>32.408022975972003</v>
      </c>
      <c r="N30" s="100">
        <f>IF(SER_hh_fech!N30=0,0,SER_hh_fech!N30/SER_summary!N$26)</f>
        <v>32.248322579589434</v>
      </c>
      <c r="O30" s="100">
        <f>IF(SER_hh_fech!O30=0,0,SER_hh_fech!O30/SER_summary!O$26)</f>
        <v>33.048719945676837</v>
      </c>
      <c r="P30" s="100">
        <f>IF(SER_hh_fech!P30=0,0,SER_hh_fech!P30/SER_summary!P$26)</f>
        <v>30.98853238365751</v>
      </c>
      <c r="Q30" s="100">
        <f>IF(SER_hh_fech!Q30=0,0,SER_hh_fech!Q30/SER_summary!Q$26)</f>
        <v>29.85064205167242</v>
      </c>
    </row>
    <row r="31" spans="1:17" ht="12" customHeight="1" x14ac:dyDescent="0.25">
      <c r="A31" s="88" t="s">
        <v>98</v>
      </c>
      <c r="B31" s="100">
        <f>IF(SER_hh_fech!B31=0,0,SER_hh_fech!B31/SER_summary!B$26)</f>
        <v>28.386860031555397</v>
      </c>
      <c r="C31" s="100">
        <f>IF(SER_hh_fech!C31=0,0,SER_hh_fech!C31/SER_summary!C$26)</f>
        <v>28.565524017559927</v>
      </c>
      <c r="D31" s="100">
        <f>IF(SER_hh_fech!D31=0,0,SER_hh_fech!D31/SER_summary!D$26)</f>
        <v>28.387780522441169</v>
      </c>
      <c r="E31" s="100">
        <f>IF(SER_hh_fech!E31=0,0,SER_hh_fech!E31/SER_summary!E$26)</f>
        <v>29.199550749388656</v>
      </c>
      <c r="F31" s="100">
        <f>IF(SER_hh_fech!F31=0,0,SER_hh_fech!F31/SER_summary!F$26)</f>
        <v>29.267603504176151</v>
      </c>
      <c r="G31" s="100">
        <f>IF(SER_hh_fech!G31=0,0,SER_hh_fech!G31/SER_summary!G$26)</f>
        <v>28.982132948911421</v>
      </c>
      <c r="H31" s="100">
        <f>IF(SER_hh_fech!H31=0,0,SER_hh_fech!H31/SER_summary!H$26)</f>
        <v>29.024945830450115</v>
      </c>
      <c r="I31" s="100">
        <f>IF(SER_hh_fech!I31=0,0,SER_hh_fech!I31/SER_summary!I$26)</f>
        <v>29.011128242672971</v>
      </c>
      <c r="J31" s="100">
        <f>IF(SER_hh_fech!J31=0,0,SER_hh_fech!J31/SER_summary!J$26)</f>
        <v>29.039807477405333</v>
      </c>
      <c r="K31" s="100">
        <f>IF(SER_hh_fech!K31=0,0,SER_hh_fech!K31/SER_summary!K$26)</f>
        <v>28.881964696782884</v>
      </c>
      <c r="L31" s="100">
        <f>IF(SER_hh_fech!L31=0,0,SER_hh_fech!L31/SER_summary!L$26)</f>
        <v>28.83824214918458</v>
      </c>
      <c r="M31" s="100">
        <f>IF(SER_hh_fech!M31=0,0,SER_hh_fech!M31/SER_summary!M$26)</f>
        <v>28.783579589063432</v>
      </c>
      <c r="N31" s="100">
        <f>IF(SER_hh_fech!N31=0,0,SER_hh_fech!N31/SER_summary!N$26)</f>
        <v>28.572525933844073</v>
      </c>
      <c r="O31" s="100">
        <f>IF(SER_hh_fech!O31=0,0,SER_hh_fech!O31/SER_summary!O$26)</f>
        <v>28.574799366269222</v>
      </c>
      <c r="P31" s="100">
        <f>IF(SER_hh_fech!P31=0,0,SER_hh_fech!P31/SER_summary!P$26)</f>
        <v>28.349254073006211</v>
      </c>
      <c r="Q31" s="100">
        <f>IF(SER_hh_fech!Q31=0,0,SER_hh_fech!Q31/SER_summary!Q$26)</f>
        <v>27.357353206624786</v>
      </c>
    </row>
    <row r="32" spans="1:17" ht="12" customHeight="1" x14ac:dyDescent="0.25">
      <c r="A32" s="88" t="s">
        <v>34</v>
      </c>
      <c r="B32" s="100">
        <f>IF(SER_hh_fech!B32=0,0,SER_hh_fech!B32/SER_summary!B$26)</f>
        <v>34.16896974934766</v>
      </c>
      <c r="C32" s="100">
        <f>IF(SER_hh_fech!C32=0,0,SER_hh_fech!C32/SER_summary!C$26)</f>
        <v>34.157105551008939</v>
      </c>
      <c r="D32" s="100">
        <f>IF(SER_hh_fech!D32=0,0,SER_hh_fech!D32/SER_summary!D$26)</f>
        <v>34.259003723460104</v>
      </c>
      <c r="E32" s="100">
        <f>IF(SER_hh_fech!E32=0,0,SER_hh_fech!E32/SER_summary!E$26)</f>
        <v>34.584603267839668</v>
      </c>
      <c r="F32" s="100">
        <f>IF(SER_hh_fech!F32=0,0,SER_hh_fech!F32/SER_summary!F$26)</f>
        <v>35.91712555678501</v>
      </c>
      <c r="G32" s="100">
        <f>IF(SER_hh_fech!G32=0,0,SER_hh_fech!G32/SER_summary!G$26)</f>
        <v>35.672883603898647</v>
      </c>
      <c r="H32" s="100">
        <f>IF(SER_hh_fech!H32=0,0,SER_hh_fech!H32/SER_summary!H$26)</f>
        <v>38.495000082856116</v>
      </c>
      <c r="I32" s="100">
        <f>IF(SER_hh_fech!I32=0,0,SER_hh_fech!I32/SER_summary!I$26)</f>
        <v>39.012904944776793</v>
      </c>
      <c r="J32" s="100">
        <f>IF(SER_hh_fech!J32=0,0,SER_hh_fech!J32/SER_summary!J$26)</f>
        <v>39.288578475050961</v>
      </c>
      <c r="K32" s="100">
        <f>IF(SER_hh_fech!K32=0,0,SER_hh_fech!K32/SER_summary!K$26)</f>
        <v>38.278536905581774</v>
      </c>
      <c r="L32" s="100">
        <f>IF(SER_hh_fech!L32=0,0,SER_hh_fech!L32/SER_summary!L$26)</f>
        <v>38.201381079056112</v>
      </c>
      <c r="M32" s="100">
        <f>IF(SER_hh_fech!M32=0,0,SER_hh_fech!M32/SER_summary!M$26)</f>
        <v>38.926287980680989</v>
      </c>
      <c r="N32" s="100">
        <f>IF(SER_hh_fech!N32=0,0,SER_hh_fech!N32/SER_summary!N$26)</f>
        <v>49.174183790660749</v>
      </c>
      <c r="O32" s="100">
        <f>IF(SER_hh_fech!O32=0,0,SER_hh_fech!O32/SER_summary!O$26)</f>
        <v>33.509409764218894</v>
      </c>
      <c r="P32" s="100">
        <f>IF(SER_hh_fech!P32=0,0,SER_hh_fech!P32/SER_summary!P$26)</f>
        <v>32.90393767482491</v>
      </c>
      <c r="Q32" s="100">
        <f>IF(SER_hh_fech!Q32=0,0,SER_hh_fech!Q32/SER_summary!Q$26)</f>
        <v>33.19512749113472</v>
      </c>
    </row>
    <row r="33" spans="1:17" ht="12" customHeight="1" x14ac:dyDescent="0.25">
      <c r="A33" s="49" t="s">
        <v>30</v>
      </c>
      <c r="B33" s="18">
        <f>IF(SER_hh_fech!B33=0,0,SER_hh_fech!B33/SER_summary!B$26)</f>
        <v>21.88272889507483</v>
      </c>
      <c r="C33" s="18">
        <f>IF(SER_hh_fech!C33=0,0,SER_hh_fech!C33/SER_summary!C$26)</f>
        <v>22.021462205526031</v>
      </c>
      <c r="D33" s="18">
        <f>IF(SER_hh_fech!D33=0,0,SER_hh_fech!D33/SER_summary!D$26)</f>
        <v>22.034303050102707</v>
      </c>
      <c r="E33" s="18">
        <f>IF(SER_hh_fech!E33=0,0,SER_hh_fech!E33/SER_summary!E$26)</f>
        <v>22.084559098631757</v>
      </c>
      <c r="F33" s="18">
        <f>IF(SER_hh_fech!F33=0,0,SER_hh_fech!F33/SER_summary!F$26)</f>
        <v>22.216760432626167</v>
      </c>
      <c r="G33" s="18">
        <f>IF(SER_hh_fech!G33=0,0,SER_hh_fech!G33/SER_summary!G$26)</f>
        <v>22.13484295794758</v>
      </c>
      <c r="H33" s="18">
        <f>IF(SER_hh_fech!H33=0,0,SER_hh_fech!H33/SER_summary!H$26)</f>
        <v>22.284407421110682</v>
      </c>
      <c r="I33" s="18">
        <f>IF(SER_hh_fech!I33=0,0,SER_hh_fech!I33/SER_summary!I$26)</f>
        <v>22.216027254444743</v>
      </c>
      <c r="J33" s="18">
        <f>IF(SER_hh_fech!J33=0,0,SER_hh_fech!J33/SER_summary!J$26)</f>
        <v>21.947280427157306</v>
      </c>
      <c r="K33" s="18">
        <f>IF(SER_hh_fech!K33=0,0,SER_hh_fech!K33/SER_summary!K$26)</f>
        <v>22.053619676999183</v>
      </c>
      <c r="L33" s="18">
        <f>IF(SER_hh_fech!L33=0,0,SER_hh_fech!L33/SER_summary!L$26)</f>
        <v>21.940610441426713</v>
      </c>
      <c r="M33" s="18">
        <f>IF(SER_hh_fech!M33=0,0,SER_hh_fech!M33/SER_summary!M$26)</f>
        <v>21.846917538554269</v>
      </c>
      <c r="N33" s="18">
        <f>IF(SER_hh_fech!N33=0,0,SER_hh_fech!N33/SER_summary!N$26)</f>
        <v>22.011330821408261</v>
      </c>
      <c r="O33" s="18">
        <f>IF(SER_hh_fech!O33=0,0,SER_hh_fech!O33/SER_summary!O$26)</f>
        <v>22.079292680734543</v>
      </c>
      <c r="P33" s="18">
        <f>IF(SER_hh_fech!P33=0,0,SER_hh_fech!P33/SER_summary!P$26)</f>
        <v>22.16641175505486</v>
      </c>
      <c r="Q33" s="18">
        <f>IF(SER_hh_fech!Q33=0,0,SER_hh_fech!Q33/SER_summary!Q$26)</f>
        <v>22.512051807237281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111.93170921353482</v>
      </c>
      <c r="C3" s="106">
        <f>IF(SER_hh_tesh!C3=0,0,SER_hh_tesh!C3/SER_summary!C$26)</f>
        <v>117.80945475464047</v>
      </c>
      <c r="D3" s="106">
        <f>IF(SER_hh_tesh!D3=0,0,SER_hh_tesh!D3/SER_summary!D$26)</f>
        <v>112.85994898379495</v>
      </c>
      <c r="E3" s="106">
        <f>IF(SER_hh_tesh!E3=0,0,SER_hh_tesh!E3/SER_summary!E$26)</f>
        <v>121.64994050634441</v>
      </c>
      <c r="F3" s="106">
        <f>IF(SER_hh_tesh!F3=0,0,SER_hh_tesh!F3/SER_summary!F$26)</f>
        <v>123.51619583050105</v>
      </c>
      <c r="G3" s="106">
        <f>IF(SER_hh_tesh!G3=0,0,SER_hh_tesh!G3/SER_summary!G$26)</f>
        <v>128.47812977211672</v>
      </c>
      <c r="H3" s="106">
        <f>IF(SER_hh_tesh!H3=0,0,SER_hh_tesh!H3/SER_summary!H$26)</f>
        <v>131.73014707614408</v>
      </c>
      <c r="I3" s="106">
        <f>IF(SER_hh_tesh!I3=0,0,SER_hh_tesh!I3/SER_summary!I$26)</f>
        <v>120.05453000705586</v>
      </c>
      <c r="J3" s="106">
        <f>IF(SER_hh_tesh!J3=0,0,SER_hh_tesh!J3/SER_summary!J$26)</f>
        <v>130.14721237031051</v>
      </c>
      <c r="K3" s="106">
        <f>IF(SER_hh_tesh!K3=0,0,SER_hh_tesh!K3/SER_summary!K$26)</f>
        <v>127.53075073339723</v>
      </c>
      <c r="L3" s="106">
        <f>IF(SER_hh_tesh!L3=0,0,SER_hh_tesh!L3/SER_summary!L$26)</f>
        <v>137.81175466834071</v>
      </c>
      <c r="M3" s="106">
        <f>IF(SER_hh_tesh!M3=0,0,SER_hh_tesh!M3/SER_summary!M$26)</f>
        <v>123.71653475603303</v>
      </c>
      <c r="N3" s="106">
        <f>IF(SER_hh_tesh!N3=0,0,SER_hh_tesh!N3/SER_summary!N$26)</f>
        <v>127.41381516559832</v>
      </c>
      <c r="O3" s="106">
        <f>IF(SER_hh_tesh!O3=0,0,SER_hh_tesh!O3/SER_summary!O$26)</f>
        <v>129.09494596805442</v>
      </c>
      <c r="P3" s="106">
        <f>IF(SER_hh_tesh!P3=0,0,SER_hh_tesh!P3/SER_summary!P$26)</f>
        <v>119.38216842265811</v>
      </c>
      <c r="Q3" s="106">
        <f>IF(SER_hh_tesh!Q3=0,0,SER_hh_tesh!Q3/SER_summary!Q$26)</f>
        <v>127.65469569955823</v>
      </c>
    </row>
    <row r="4" spans="1:17" ht="12.95" customHeight="1" x14ac:dyDescent="0.25">
      <c r="A4" s="90" t="s">
        <v>44</v>
      </c>
      <c r="B4" s="101">
        <f>IF(SER_hh_tesh!B4=0,0,SER_hh_tesh!B4/SER_summary!B$26)</f>
        <v>78.663624825765481</v>
      </c>
      <c r="C4" s="101">
        <f>IF(SER_hh_tesh!C4=0,0,SER_hh_tesh!C4/SER_summary!C$26)</f>
        <v>83.656753901663436</v>
      </c>
      <c r="D4" s="101">
        <f>IF(SER_hh_tesh!D4=0,0,SER_hh_tesh!D4/SER_summary!D$26)</f>
        <v>77.810605032877277</v>
      </c>
      <c r="E4" s="101">
        <f>IF(SER_hh_tesh!E4=0,0,SER_hh_tesh!E4/SER_summary!E$26)</f>
        <v>85.567257810448169</v>
      </c>
      <c r="F4" s="101">
        <f>IF(SER_hh_tesh!F4=0,0,SER_hh_tesh!F4/SER_summary!F$26)</f>
        <v>86.480465588170276</v>
      </c>
      <c r="G4" s="101">
        <f>IF(SER_hh_tesh!G4=0,0,SER_hh_tesh!G4/SER_summary!G$26)</f>
        <v>90.618487085699769</v>
      </c>
      <c r="H4" s="101">
        <f>IF(SER_hh_tesh!H4=0,0,SER_hh_tesh!H4/SER_summary!H$26)</f>
        <v>92.776817799021984</v>
      </c>
      <c r="I4" s="101">
        <f>IF(SER_hh_tesh!I4=0,0,SER_hh_tesh!I4/SER_summary!I$26)</f>
        <v>79.891276491711011</v>
      </c>
      <c r="J4" s="101">
        <f>IF(SER_hh_tesh!J4=0,0,SER_hh_tesh!J4/SER_summary!J$26)</f>
        <v>89.118080823105529</v>
      </c>
      <c r="K4" s="101">
        <f>IF(SER_hh_tesh!K4=0,0,SER_hh_tesh!K4/SER_summary!K$26)</f>
        <v>85.445033967808641</v>
      </c>
      <c r="L4" s="101">
        <f>IF(SER_hh_tesh!L4=0,0,SER_hh_tesh!L4/SER_summary!L$26)</f>
        <v>94.932704891383409</v>
      </c>
      <c r="M4" s="101">
        <f>IF(SER_hh_tesh!M4=0,0,SER_hh_tesh!M4/SER_summary!M$26)</f>
        <v>80.254564465044268</v>
      </c>
      <c r="N4" s="101">
        <f>IF(SER_hh_tesh!N4=0,0,SER_hh_tesh!N4/SER_summary!N$26)</f>
        <v>83.24689005379247</v>
      </c>
      <c r="O4" s="101">
        <f>IF(SER_hh_tesh!O4=0,0,SER_hh_tesh!O4/SER_summary!O$26)</f>
        <v>84.268969707726754</v>
      </c>
      <c r="P4" s="101">
        <f>IF(SER_hh_tesh!P4=0,0,SER_hh_tesh!P4/SER_summary!P$26)</f>
        <v>73.642773359731265</v>
      </c>
      <c r="Q4" s="101">
        <f>IF(SER_hh_tesh!Q4=0,0,SER_hh_tesh!Q4/SER_summary!Q$26)</f>
        <v>80.899819193958706</v>
      </c>
    </row>
    <row r="5" spans="1:17" ht="12" customHeight="1" x14ac:dyDescent="0.25">
      <c r="A5" s="88" t="s">
        <v>38</v>
      </c>
      <c r="B5" s="100">
        <f>IF(SER_hh_tesh!B5=0,0,SER_hh_tesh!B5/SER_summary!B$26)</f>
        <v>107.32570097465259</v>
      </c>
      <c r="C5" s="100">
        <f>IF(SER_hh_tesh!C5=0,0,SER_hh_tesh!C5/SER_summary!C$26)</f>
        <v>81.623457441760067</v>
      </c>
      <c r="D5" s="100">
        <f>IF(SER_hh_tesh!D5=0,0,SER_hh_tesh!D5/SER_summary!D$26)</f>
        <v>105.27937658220402</v>
      </c>
      <c r="E5" s="100">
        <f>IF(SER_hh_tesh!E5=0,0,SER_hh_tesh!E5/SER_summary!E$26)</f>
        <v>121.0223632389654</v>
      </c>
      <c r="F5" s="100">
        <f>IF(SER_hh_tesh!F5=0,0,SER_hh_tesh!F5/SER_summary!F$26)</f>
        <v>125.23536145102018</v>
      </c>
      <c r="G5" s="100">
        <f>IF(SER_hh_tesh!G5=0,0,SER_hh_tesh!G5/SER_summary!G$26)</f>
        <v>99.616457334280241</v>
      </c>
      <c r="H5" s="100">
        <f>IF(SER_hh_tesh!H5=0,0,SER_hh_tesh!H5/SER_summary!H$26)</f>
        <v>116.02813464409763</v>
      </c>
      <c r="I5" s="100">
        <f>IF(SER_hh_tesh!I5=0,0,SER_hh_tesh!I5/SER_summary!I$26)</f>
        <v>105.24600736914924</v>
      </c>
      <c r="J5" s="100">
        <f>IF(SER_hh_tesh!J5=0,0,SER_hh_tesh!J5/SER_summary!J$26)</f>
        <v>106.06667342025496</v>
      </c>
      <c r="K5" s="100">
        <f>IF(SER_hh_tesh!K5=0,0,SER_hh_tesh!K5/SER_summary!K$26)</f>
        <v>123.67352580535513</v>
      </c>
      <c r="L5" s="100">
        <f>IF(SER_hh_tesh!L5=0,0,SER_hh_tesh!L5/SER_summary!L$26)</f>
        <v>116.55833222590213</v>
      </c>
      <c r="M5" s="100">
        <f>IF(SER_hh_tesh!M5=0,0,SER_hh_tesh!M5/SER_summary!M$26)</f>
        <v>109.95735675447727</v>
      </c>
      <c r="N5" s="100">
        <f>IF(SER_hh_tesh!N5=0,0,SER_hh_tesh!N5/SER_summary!N$26)</f>
        <v>91.451986703448696</v>
      </c>
      <c r="O5" s="100">
        <f>IF(SER_hh_tesh!O5=0,0,SER_hh_tesh!O5/SER_summary!O$26)</f>
        <v>97.878946539225836</v>
      </c>
      <c r="P5" s="100">
        <f>IF(SER_hh_tesh!P5=0,0,SER_hh_tesh!P5/SER_summary!P$26)</f>
        <v>86.05329591929835</v>
      </c>
      <c r="Q5" s="100">
        <f>IF(SER_hh_tesh!Q5=0,0,SER_hh_tesh!Q5/SER_summary!Q$26)</f>
        <v>86.37617488085202</v>
      </c>
    </row>
    <row r="6" spans="1:17" ht="12" customHeight="1" x14ac:dyDescent="0.25">
      <c r="A6" s="88" t="s">
        <v>66</v>
      </c>
      <c r="B6" s="100">
        <f>IF(SER_hh_tesh!B6=0,0,SER_hh_tesh!B6/SER_summary!B$26)</f>
        <v>33.547066523434005</v>
      </c>
      <c r="C6" s="100">
        <f>IF(SER_hh_tesh!C6=0,0,SER_hh_tesh!C6/SER_summary!C$26)</f>
        <v>34.806929323430957</v>
      </c>
      <c r="D6" s="100">
        <f>IF(SER_hh_tesh!D6=0,0,SER_hh_tesh!D6/SER_summary!D$26)</f>
        <v>33.018505407228758</v>
      </c>
      <c r="E6" s="100">
        <f>IF(SER_hh_tesh!E6=0,0,SER_hh_tesh!E6/SER_summary!E$26)</f>
        <v>41.895323883621863</v>
      </c>
      <c r="F6" s="100">
        <f>IF(SER_hh_tesh!F6=0,0,SER_hh_tesh!F6/SER_summary!F$26)</f>
        <v>43.106392043960369</v>
      </c>
      <c r="G6" s="100">
        <f>IF(SER_hh_tesh!G6=0,0,SER_hh_tesh!G6/SER_summary!G$26)</f>
        <v>54.466816551158409</v>
      </c>
      <c r="H6" s="100">
        <f>IF(SER_hh_tesh!H6=0,0,SER_hh_tesh!H6/SER_summary!H$26)</f>
        <v>54.770961818583721</v>
      </c>
      <c r="I6" s="100">
        <f>IF(SER_hh_tesh!I6=0,0,SER_hh_tesh!I6/SER_summary!I$26)</f>
        <v>49.337471332571681</v>
      </c>
      <c r="J6" s="100">
        <f>IF(SER_hh_tesh!J6=0,0,SER_hh_tesh!J6/SER_summary!J$26)</f>
        <v>61.633392687072671</v>
      </c>
      <c r="K6" s="100">
        <f>IF(SER_hh_tesh!K6=0,0,SER_hh_tesh!K6/SER_summary!K$26)</f>
        <v>61.303183005798388</v>
      </c>
      <c r="L6" s="100">
        <f>IF(SER_hh_tesh!L6=0,0,SER_hh_tesh!L6/SER_summary!L$26)</f>
        <v>62.504879039383049</v>
      </c>
      <c r="M6" s="100">
        <f>IF(SER_hh_tesh!M6=0,0,SER_hh_tesh!M6/SER_summary!M$26)</f>
        <v>52.841223421126507</v>
      </c>
      <c r="N6" s="100">
        <f>IF(SER_hh_tesh!N6=0,0,SER_hh_tesh!N6/SER_summary!N$26)</f>
        <v>55.23000622240334</v>
      </c>
      <c r="O6" s="100">
        <f>IF(SER_hh_tesh!O6=0,0,SER_hh_tesh!O6/SER_summary!O$26)</f>
        <v>55.491826365290557</v>
      </c>
      <c r="P6" s="100">
        <f>IF(SER_hh_tesh!P6=0,0,SER_hh_tesh!P6/SER_summary!P$26)</f>
        <v>46.114690519301163</v>
      </c>
      <c r="Q6" s="100">
        <f>IF(SER_hh_tesh!Q6=0,0,SER_hh_tesh!Q6/SER_summary!Q$26)</f>
        <v>56.902626767092713</v>
      </c>
    </row>
    <row r="7" spans="1:17" ht="12" customHeight="1" x14ac:dyDescent="0.25">
      <c r="A7" s="88" t="s">
        <v>99</v>
      </c>
      <c r="B7" s="100">
        <f>IF(SER_hh_tesh!B7=0,0,SER_hh_tesh!B7/SER_summary!B$26)</f>
        <v>68.733575311582513</v>
      </c>
      <c r="C7" s="100">
        <f>IF(SER_hh_tesh!C7=0,0,SER_hh_tesh!C7/SER_summary!C$26)</f>
        <v>73.058173199327157</v>
      </c>
      <c r="D7" s="100">
        <f>IF(SER_hh_tesh!D7=0,0,SER_hh_tesh!D7/SER_summary!D$26)</f>
        <v>69.5450332924663</v>
      </c>
      <c r="E7" s="100">
        <f>IF(SER_hh_tesh!E7=0,0,SER_hh_tesh!E7/SER_summary!E$26)</f>
        <v>74.906098475164711</v>
      </c>
      <c r="F7" s="100">
        <f>IF(SER_hh_tesh!F7=0,0,SER_hh_tesh!F7/SER_summary!F$26)</f>
        <v>73.784226406813659</v>
      </c>
      <c r="G7" s="100">
        <f>IF(SER_hh_tesh!G7=0,0,SER_hh_tesh!G7/SER_summary!G$26)</f>
        <v>77.671548019614065</v>
      </c>
      <c r="H7" s="100">
        <f>IF(SER_hh_tesh!H7=0,0,SER_hh_tesh!H7/SER_summary!H$26)</f>
        <v>84.802891390383209</v>
      </c>
      <c r="I7" s="100">
        <f>IF(SER_hh_tesh!I7=0,0,SER_hh_tesh!I7/SER_summary!I$26)</f>
        <v>70.662948843845228</v>
      </c>
      <c r="J7" s="100">
        <f>IF(SER_hh_tesh!J7=0,0,SER_hh_tesh!J7/SER_summary!J$26)</f>
        <v>82.440879669996804</v>
      </c>
      <c r="K7" s="100">
        <f>IF(SER_hh_tesh!K7=0,0,SER_hh_tesh!K7/SER_summary!K$26)</f>
        <v>79.231261456127271</v>
      </c>
      <c r="L7" s="100">
        <f>IF(SER_hh_tesh!L7=0,0,SER_hh_tesh!L7/SER_summary!L$26)</f>
        <v>84.879253441233729</v>
      </c>
      <c r="M7" s="100">
        <f>IF(SER_hh_tesh!M7=0,0,SER_hh_tesh!M7/SER_summary!M$26)</f>
        <v>75.927761122447322</v>
      </c>
      <c r="N7" s="100">
        <f>IF(SER_hh_tesh!N7=0,0,SER_hh_tesh!N7/SER_summary!N$26)</f>
        <v>75.164629957419137</v>
      </c>
      <c r="O7" s="100">
        <f>IF(SER_hh_tesh!O7=0,0,SER_hh_tesh!O7/SER_summary!O$26)</f>
        <v>76.174519451111266</v>
      </c>
      <c r="P7" s="100">
        <f>IF(SER_hh_tesh!P7=0,0,SER_hh_tesh!P7/SER_summary!P$26)</f>
        <v>68.113447660130518</v>
      </c>
      <c r="Q7" s="100">
        <f>IF(SER_hh_tesh!Q7=0,0,SER_hh_tesh!Q7/SER_summary!Q$26)</f>
        <v>78.396055961941485</v>
      </c>
    </row>
    <row r="8" spans="1:17" ht="12" customHeight="1" x14ac:dyDescent="0.25">
      <c r="A8" s="88" t="s">
        <v>101</v>
      </c>
      <c r="B8" s="100">
        <f>IF(SER_hh_tesh!B8=0,0,SER_hh_tesh!B8/SER_summary!B$26)</f>
        <v>76.621328090794407</v>
      </c>
      <c r="C8" s="100">
        <f>IF(SER_hh_tesh!C8=0,0,SER_hh_tesh!C8/SER_summary!C$26)</f>
        <v>78.140912383914042</v>
      </c>
      <c r="D8" s="100">
        <f>IF(SER_hh_tesh!D8=0,0,SER_hh_tesh!D8/SER_summary!D$26)</f>
        <v>72.008974039389756</v>
      </c>
      <c r="E8" s="100">
        <f>IF(SER_hh_tesh!E8=0,0,SER_hh_tesh!E8/SER_summary!E$26)</f>
        <v>78.431074913430464</v>
      </c>
      <c r="F8" s="100">
        <f>IF(SER_hh_tesh!F8=0,0,SER_hh_tesh!F8/SER_summary!F$26)</f>
        <v>81.769209501320603</v>
      </c>
      <c r="G8" s="100">
        <f>IF(SER_hh_tesh!G8=0,0,SER_hh_tesh!G8/SER_summary!G$26)</f>
        <v>93.833688839527625</v>
      </c>
      <c r="H8" s="100">
        <f>IF(SER_hh_tesh!H8=0,0,SER_hh_tesh!H8/SER_summary!H$26)</f>
        <v>93.170111640898043</v>
      </c>
      <c r="I8" s="100">
        <f>IF(SER_hh_tesh!I8=0,0,SER_hh_tesh!I8/SER_summary!I$26)</f>
        <v>86.714955733459107</v>
      </c>
      <c r="J8" s="100">
        <f>IF(SER_hh_tesh!J8=0,0,SER_hh_tesh!J8/SER_summary!J$26)</f>
        <v>94.469742738614585</v>
      </c>
      <c r="K8" s="100">
        <f>IF(SER_hh_tesh!K8=0,0,SER_hh_tesh!K8/SER_summary!K$26)</f>
        <v>88.8636006226576</v>
      </c>
      <c r="L8" s="100">
        <f>IF(SER_hh_tesh!L8=0,0,SER_hh_tesh!L8/SER_summary!L$26)</f>
        <v>98.308372766495964</v>
      </c>
      <c r="M8" s="100">
        <f>IF(SER_hh_tesh!M8=0,0,SER_hh_tesh!M8/SER_summary!M$26)</f>
        <v>82.752878066795347</v>
      </c>
      <c r="N8" s="100">
        <f>IF(SER_hh_tesh!N8=0,0,SER_hh_tesh!N8/SER_summary!N$26)</f>
        <v>86.501130416702367</v>
      </c>
      <c r="O8" s="100">
        <f>IF(SER_hh_tesh!O8=0,0,SER_hh_tesh!O8/SER_summary!O$26)</f>
        <v>86.032693230195164</v>
      </c>
      <c r="P8" s="100">
        <f>IF(SER_hh_tesh!P8=0,0,SER_hh_tesh!P8/SER_summary!P$26)</f>
        <v>72.652617286732138</v>
      </c>
      <c r="Q8" s="100">
        <f>IF(SER_hh_tesh!Q8=0,0,SER_hh_tesh!Q8/SER_summary!Q$26)</f>
        <v>81.617044464244202</v>
      </c>
    </row>
    <row r="9" spans="1:17" ht="12" customHeight="1" x14ac:dyDescent="0.25">
      <c r="A9" s="88" t="s">
        <v>106</v>
      </c>
      <c r="B9" s="100">
        <f>IF(SER_hh_tesh!B9=0,0,SER_hh_tesh!B9/SER_summary!B$26)</f>
        <v>75.875511360345143</v>
      </c>
      <c r="C9" s="100">
        <f>IF(SER_hh_tesh!C9=0,0,SER_hh_tesh!C9/SER_summary!C$26)</f>
        <v>80.118458621494156</v>
      </c>
      <c r="D9" s="100">
        <f>IF(SER_hh_tesh!D9=0,0,SER_hh_tesh!D9/SER_summary!D$26)</f>
        <v>73.123695670177511</v>
      </c>
      <c r="E9" s="100">
        <f>IF(SER_hh_tesh!E9=0,0,SER_hh_tesh!E9/SER_summary!E$26)</f>
        <v>83.290208835764332</v>
      </c>
      <c r="F9" s="100">
        <f>IF(SER_hh_tesh!F9=0,0,SER_hh_tesh!F9/SER_summary!F$26)</f>
        <v>85.616385081195901</v>
      </c>
      <c r="G9" s="100">
        <f>IF(SER_hh_tesh!G9=0,0,SER_hh_tesh!G9/SER_summary!G$26)</f>
        <v>91.462844523857171</v>
      </c>
      <c r="H9" s="100">
        <f>IF(SER_hh_tesh!H9=0,0,SER_hh_tesh!H9/SER_summary!H$26)</f>
        <v>93.949034385557169</v>
      </c>
      <c r="I9" s="100">
        <f>IF(SER_hh_tesh!I9=0,0,SER_hh_tesh!I9/SER_summary!I$26)</f>
        <v>78.921586694469312</v>
      </c>
      <c r="J9" s="100">
        <f>IF(SER_hh_tesh!J9=0,0,SER_hh_tesh!J9/SER_summary!J$26)</f>
        <v>90.242304252439681</v>
      </c>
      <c r="K9" s="100">
        <f>IF(SER_hh_tesh!K9=0,0,SER_hh_tesh!K9/SER_summary!K$26)</f>
        <v>84.45622278982151</v>
      </c>
      <c r="L9" s="100">
        <f>IF(SER_hh_tesh!L9=0,0,SER_hh_tesh!L9/SER_summary!L$26)</f>
        <v>94.13054440753605</v>
      </c>
      <c r="M9" s="100">
        <f>IF(SER_hh_tesh!M9=0,0,SER_hh_tesh!M9/SER_summary!M$26)</f>
        <v>78.100293217675883</v>
      </c>
      <c r="N9" s="100">
        <f>IF(SER_hh_tesh!N9=0,0,SER_hh_tesh!N9/SER_summary!N$26)</f>
        <v>82.758684562721911</v>
      </c>
      <c r="O9" s="100">
        <f>IF(SER_hh_tesh!O9=0,0,SER_hh_tesh!O9/SER_summary!O$26)</f>
        <v>84.296194179812133</v>
      </c>
      <c r="P9" s="100">
        <f>IF(SER_hh_tesh!P9=0,0,SER_hh_tesh!P9/SER_summary!P$26)</f>
        <v>70.953527087655743</v>
      </c>
      <c r="Q9" s="100">
        <f>IF(SER_hh_tesh!Q9=0,0,SER_hh_tesh!Q9/SER_summary!Q$26)</f>
        <v>77.957567775834647</v>
      </c>
    </row>
    <row r="10" spans="1:17" ht="12" customHeight="1" x14ac:dyDescent="0.25">
      <c r="A10" s="88" t="s">
        <v>34</v>
      </c>
      <c r="B10" s="100">
        <f>IF(SER_hh_tesh!B10=0,0,SER_hh_tesh!B10/SER_summary!B$26)</f>
        <v>82.629322933423026</v>
      </c>
      <c r="C10" s="100">
        <f>IF(SER_hh_tesh!C10=0,0,SER_hh_tesh!C10/SER_summary!C$26)</f>
        <v>92.043760253332067</v>
      </c>
      <c r="D10" s="100">
        <f>IF(SER_hh_tesh!D10=0,0,SER_hh_tesh!D10/SER_summary!D$26)</f>
        <v>85.176161819538791</v>
      </c>
      <c r="E10" s="100">
        <f>IF(SER_hh_tesh!E10=0,0,SER_hh_tesh!E10/SER_summary!E$26)</f>
        <v>94.545472035556202</v>
      </c>
      <c r="F10" s="100">
        <f>IF(SER_hh_tesh!F10=0,0,SER_hh_tesh!F10/SER_summary!F$26)</f>
        <v>94.701017838624239</v>
      </c>
      <c r="G10" s="100">
        <f>IF(SER_hh_tesh!G10=0,0,SER_hh_tesh!G10/SER_summary!G$26)</f>
        <v>99.593440445277338</v>
      </c>
      <c r="H10" s="100">
        <f>IF(SER_hh_tesh!H10=0,0,SER_hh_tesh!H10/SER_summary!H$26)</f>
        <v>98.521747845437702</v>
      </c>
      <c r="I10" s="100">
        <f>IF(SER_hh_tesh!I10=0,0,SER_hh_tesh!I10/SER_summary!I$26)</f>
        <v>92.412226558211188</v>
      </c>
      <c r="J10" s="100">
        <f>IF(SER_hh_tesh!J10=0,0,SER_hh_tesh!J10/SER_summary!J$26)</f>
        <v>87.022535771843351</v>
      </c>
      <c r="K10" s="100">
        <f>IF(SER_hh_tesh!K10=0,0,SER_hh_tesh!K10/SER_summary!K$26)</f>
        <v>95.677908044034226</v>
      </c>
      <c r="L10" s="100">
        <f>IF(SER_hh_tesh!L10=0,0,SER_hh_tesh!L10/SER_summary!L$26)</f>
        <v>99.529753230689195</v>
      </c>
      <c r="M10" s="100">
        <f>IF(SER_hh_tesh!M10=0,0,SER_hh_tesh!M10/SER_summary!M$26)</f>
        <v>84.707511279930188</v>
      </c>
      <c r="N10" s="100">
        <f>IF(SER_hh_tesh!N10=0,0,SER_hh_tesh!N10/SER_summary!N$26)</f>
        <v>88.256529354159582</v>
      </c>
      <c r="O10" s="100">
        <f>IF(SER_hh_tesh!O10=0,0,SER_hh_tesh!O10/SER_summary!O$26)</f>
        <v>85.582251595109824</v>
      </c>
      <c r="P10" s="100">
        <f>IF(SER_hh_tesh!P10=0,0,SER_hh_tesh!P10/SER_summary!P$26)</f>
        <v>82.298438935013138</v>
      </c>
      <c r="Q10" s="100">
        <f>IF(SER_hh_tesh!Q10=0,0,SER_hh_tesh!Q10/SER_summary!Q$26)</f>
        <v>93.015195894672317</v>
      </c>
    </row>
    <row r="11" spans="1:17" ht="12" customHeight="1" x14ac:dyDescent="0.25">
      <c r="A11" s="88" t="s">
        <v>61</v>
      </c>
      <c r="B11" s="100">
        <f>IF(SER_hh_tesh!B11=0,0,SER_hh_tesh!B11/SER_summary!B$26)</f>
        <v>49.137060529340239</v>
      </c>
      <c r="C11" s="100">
        <f>IF(SER_hh_tesh!C11=0,0,SER_hh_tesh!C11/SER_summary!C$26)</f>
        <v>48.888579706525697</v>
      </c>
      <c r="D11" s="100">
        <f>IF(SER_hh_tesh!D11=0,0,SER_hh_tesh!D11/SER_summary!D$26)</f>
        <v>47.146080178753778</v>
      </c>
      <c r="E11" s="100">
        <f>IF(SER_hh_tesh!E11=0,0,SER_hh_tesh!E11/SER_summary!E$26)</f>
        <v>61.718487109844624</v>
      </c>
      <c r="F11" s="100">
        <f>IF(SER_hh_tesh!F11=0,0,SER_hh_tesh!F11/SER_summary!F$26)</f>
        <v>60.162025789796296</v>
      </c>
      <c r="G11" s="100">
        <f>IF(SER_hh_tesh!G11=0,0,SER_hh_tesh!G11/SER_summary!G$26)</f>
        <v>70.503210754864725</v>
      </c>
      <c r="H11" s="100">
        <f>IF(SER_hh_tesh!H11=0,0,SER_hh_tesh!H11/SER_summary!H$26)</f>
        <v>70.247229654858444</v>
      </c>
      <c r="I11" s="100">
        <f>IF(SER_hh_tesh!I11=0,0,SER_hh_tesh!I11/SER_summary!I$26)</f>
        <v>66.438916955763375</v>
      </c>
      <c r="J11" s="100">
        <f>IF(SER_hh_tesh!J11=0,0,SER_hh_tesh!J11/SER_summary!J$26)</f>
        <v>71.525529978513731</v>
      </c>
      <c r="K11" s="100">
        <f>IF(SER_hh_tesh!K11=0,0,SER_hh_tesh!K11/SER_summary!K$26)</f>
        <v>73.383002252162512</v>
      </c>
      <c r="L11" s="100">
        <f>IF(SER_hh_tesh!L11=0,0,SER_hh_tesh!L11/SER_summary!L$26)</f>
        <v>74.864721847146299</v>
      </c>
      <c r="M11" s="100">
        <f>IF(SER_hh_tesh!M11=0,0,SER_hh_tesh!M11/SER_summary!M$26)</f>
        <v>71.328203267340058</v>
      </c>
      <c r="N11" s="100">
        <f>IF(SER_hh_tesh!N11=0,0,SER_hh_tesh!N11/SER_summary!N$26)</f>
        <v>65.082721825745864</v>
      </c>
      <c r="O11" s="100">
        <f>IF(SER_hh_tesh!O11=0,0,SER_hh_tesh!O11/SER_summary!O$26)</f>
        <v>64.340303424509031</v>
      </c>
      <c r="P11" s="100">
        <f>IF(SER_hh_tesh!P11=0,0,SER_hh_tesh!P11/SER_summary!P$26)</f>
        <v>57.230958780190768</v>
      </c>
      <c r="Q11" s="100">
        <f>IF(SER_hh_tesh!Q11=0,0,SER_hh_tesh!Q11/SER_summary!Q$26)</f>
        <v>59.745294327455589</v>
      </c>
    </row>
    <row r="12" spans="1:17" ht="12" customHeight="1" x14ac:dyDescent="0.25">
      <c r="A12" s="88" t="s">
        <v>42</v>
      </c>
      <c r="B12" s="100">
        <f>IF(SER_hh_tesh!B12=0,0,SER_hh_tesh!B12/SER_summary!B$26)</f>
        <v>101.83678585570448</v>
      </c>
      <c r="C12" s="100">
        <f>IF(SER_hh_tesh!C12=0,0,SER_hh_tesh!C12/SER_summary!C$26)</f>
        <v>109.69625847781978</v>
      </c>
      <c r="D12" s="100">
        <f>IF(SER_hh_tesh!D12=0,0,SER_hh_tesh!D12/SER_summary!D$26)</f>
        <v>101.4155365791556</v>
      </c>
      <c r="E12" s="100">
        <f>IF(SER_hh_tesh!E12=0,0,SER_hh_tesh!E12/SER_summary!E$26)</f>
        <v>101.04345325965362</v>
      </c>
      <c r="F12" s="100">
        <f>IF(SER_hh_tesh!F12=0,0,SER_hh_tesh!F12/SER_summary!F$26)</f>
        <v>101.16978904817846</v>
      </c>
      <c r="G12" s="100">
        <f>IF(SER_hh_tesh!G12=0,0,SER_hh_tesh!G12/SER_summary!G$26)</f>
        <v>100.66781300724573</v>
      </c>
      <c r="H12" s="100">
        <f>IF(SER_hh_tesh!H12=0,0,SER_hh_tesh!H12/SER_summary!H$26)</f>
        <v>95.843398647352629</v>
      </c>
      <c r="I12" s="100">
        <f>IF(SER_hh_tesh!I12=0,0,SER_hh_tesh!I12/SER_summary!I$26)</f>
        <v>86.173141299795674</v>
      </c>
      <c r="J12" s="100">
        <f>IF(SER_hh_tesh!J12=0,0,SER_hh_tesh!J12/SER_summary!J$26)</f>
        <v>92.563270604571059</v>
      </c>
      <c r="K12" s="100">
        <f>IF(SER_hh_tesh!K12=0,0,SER_hh_tesh!K12/SER_summary!K$26)</f>
        <v>91.005258213502785</v>
      </c>
      <c r="L12" s="100">
        <f>IF(SER_hh_tesh!L12=0,0,SER_hh_tesh!L12/SER_summary!L$26)</f>
        <v>106.40149681638928</v>
      </c>
      <c r="M12" s="100">
        <f>IF(SER_hh_tesh!M12=0,0,SER_hh_tesh!M12/SER_summary!M$26)</f>
        <v>84.036786377514318</v>
      </c>
      <c r="N12" s="100">
        <f>IF(SER_hh_tesh!N12=0,0,SER_hh_tesh!N12/SER_summary!N$26)</f>
        <v>87.55048188116605</v>
      </c>
      <c r="O12" s="100">
        <f>IF(SER_hh_tesh!O12=0,0,SER_hh_tesh!O12/SER_summary!O$26)</f>
        <v>87.372744183480322</v>
      </c>
      <c r="P12" s="100">
        <f>IF(SER_hh_tesh!P12=0,0,SER_hh_tesh!P12/SER_summary!P$26)</f>
        <v>80.803026185415902</v>
      </c>
      <c r="Q12" s="100">
        <f>IF(SER_hh_tesh!Q12=0,0,SER_hh_tesh!Q12/SER_summary!Q$26)</f>
        <v>83.494746602475161</v>
      </c>
    </row>
    <row r="13" spans="1:17" ht="12" customHeight="1" x14ac:dyDescent="0.25">
      <c r="A13" s="88" t="s">
        <v>105</v>
      </c>
      <c r="B13" s="100">
        <f>IF(SER_hh_tesh!B13=0,0,SER_hh_tesh!B13/SER_summary!B$26)</f>
        <v>87.374707266376177</v>
      </c>
      <c r="C13" s="100">
        <f>IF(SER_hh_tesh!C13=0,0,SER_hh_tesh!C13/SER_summary!C$26)</f>
        <v>94.696575541380682</v>
      </c>
      <c r="D13" s="100">
        <f>IF(SER_hh_tesh!D13=0,0,SER_hh_tesh!D13/SER_summary!D$26)</f>
        <v>87.479776013914645</v>
      </c>
      <c r="E13" s="100">
        <f>IF(SER_hh_tesh!E13=0,0,SER_hh_tesh!E13/SER_summary!E$26)</f>
        <v>90.273601733449908</v>
      </c>
      <c r="F13" s="100">
        <f>IF(SER_hh_tesh!F13=0,0,SER_hh_tesh!F13/SER_summary!F$26)</f>
        <v>90.15108884079288</v>
      </c>
      <c r="G13" s="100">
        <f>IF(SER_hh_tesh!G13=0,0,SER_hh_tesh!G13/SER_summary!G$26)</f>
        <v>92.793354150999022</v>
      </c>
      <c r="H13" s="100">
        <f>IF(SER_hh_tesh!H13=0,0,SER_hh_tesh!H13/SER_summary!H$26)</f>
        <v>90.397264715296743</v>
      </c>
      <c r="I13" s="100">
        <f>IF(SER_hh_tesh!I13=0,0,SER_hh_tesh!I13/SER_summary!I$26)</f>
        <v>80.943488089464765</v>
      </c>
      <c r="J13" s="100">
        <f>IF(SER_hh_tesh!J13=0,0,SER_hh_tesh!J13/SER_summary!J$26)</f>
        <v>85.246520554750802</v>
      </c>
      <c r="K13" s="100">
        <f>IF(SER_hh_tesh!K13=0,0,SER_hh_tesh!K13/SER_summary!K$26)</f>
        <v>81.454273329778673</v>
      </c>
      <c r="L13" s="100">
        <f>IF(SER_hh_tesh!L13=0,0,SER_hh_tesh!L13/SER_summary!L$26)</f>
        <v>92.377934672302331</v>
      </c>
      <c r="M13" s="100">
        <f>IF(SER_hh_tesh!M13=0,0,SER_hh_tesh!M13/SER_summary!M$26)</f>
        <v>83.805563630834783</v>
      </c>
      <c r="N13" s="100">
        <f>IF(SER_hh_tesh!N13=0,0,SER_hh_tesh!N13/SER_summary!N$26)</f>
        <v>87.646301905248038</v>
      </c>
      <c r="O13" s="100">
        <f>IF(SER_hh_tesh!O13=0,0,SER_hh_tesh!O13/SER_summary!O$26)</f>
        <v>88.187314729867566</v>
      </c>
      <c r="P13" s="100">
        <f>IF(SER_hh_tesh!P13=0,0,SER_hh_tesh!P13/SER_summary!P$26)</f>
        <v>77.553898092597166</v>
      </c>
      <c r="Q13" s="100">
        <f>IF(SER_hh_tesh!Q13=0,0,SER_hh_tesh!Q13/SER_summary!Q$26)</f>
        <v>85.885676610741967</v>
      </c>
    </row>
    <row r="14" spans="1:17" ht="12" customHeight="1" x14ac:dyDescent="0.25">
      <c r="A14" s="51" t="s">
        <v>104</v>
      </c>
      <c r="B14" s="22">
        <f>IF(SER_hh_tesh!B14=0,0,SER_hh_tesh!B14/SER_summary!B$26)</f>
        <v>87.232905161821208</v>
      </c>
      <c r="C14" s="22">
        <f>IF(SER_hh_tesh!C14=0,0,SER_hh_tesh!C14/SER_summary!C$26)</f>
        <v>99.365742323779102</v>
      </c>
      <c r="D14" s="22">
        <f>IF(SER_hh_tesh!D14=0,0,SER_hh_tesh!D14/SER_summary!D$26)</f>
        <v>87.840722851752048</v>
      </c>
      <c r="E14" s="22">
        <f>IF(SER_hh_tesh!E14=0,0,SER_hh_tesh!E14/SER_summary!E$26)</f>
        <v>91.205941107704675</v>
      </c>
      <c r="F14" s="22">
        <f>IF(SER_hh_tesh!F14=0,0,SER_hh_tesh!F14/SER_summary!F$26)</f>
        <v>91.457703382846148</v>
      </c>
      <c r="G14" s="22">
        <f>IF(SER_hh_tesh!G14=0,0,SER_hh_tesh!G14/SER_summary!G$26)</f>
        <v>93.930553934442798</v>
      </c>
      <c r="H14" s="22">
        <f>IF(SER_hh_tesh!H14=0,0,SER_hh_tesh!H14/SER_summary!H$26)</f>
        <v>89.341309079735751</v>
      </c>
      <c r="I14" s="22">
        <f>IF(SER_hh_tesh!I14=0,0,SER_hh_tesh!I14/SER_summary!I$26)</f>
        <v>81.63630259957111</v>
      </c>
      <c r="J14" s="22">
        <f>IF(SER_hh_tesh!J14=0,0,SER_hh_tesh!J14/SER_summary!J$26)</f>
        <v>83.703736906499344</v>
      </c>
      <c r="K14" s="22">
        <f>IF(SER_hh_tesh!K14=0,0,SER_hh_tesh!K14/SER_summary!K$26)</f>
        <v>81.910759910579273</v>
      </c>
      <c r="L14" s="22">
        <f>IF(SER_hh_tesh!L14=0,0,SER_hh_tesh!L14/SER_summary!L$26)</f>
        <v>90.842038119647995</v>
      </c>
      <c r="M14" s="22">
        <f>IF(SER_hh_tesh!M14=0,0,SER_hh_tesh!M14/SER_summary!M$26)</f>
        <v>79.253547795934097</v>
      </c>
      <c r="N14" s="22">
        <f>IF(SER_hh_tesh!N14=0,0,SER_hh_tesh!N14/SER_summary!N$26)</f>
        <v>81.191605158140106</v>
      </c>
      <c r="O14" s="22">
        <f>IF(SER_hh_tesh!O14=0,0,SER_hh_tesh!O14/SER_summary!O$26)</f>
        <v>81.455544280100369</v>
      </c>
      <c r="P14" s="22">
        <f>IF(SER_hh_tesh!P14=0,0,SER_hh_tesh!P14/SER_summary!P$26)</f>
        <v>73.597875608115331</v>
      </c>
      <c r="Q14" s="22">
        <f>IF(SER_hh_tesh!Q14=0,0,SER_hh_tesh!Q14/SER_summary!Q$26)</f>
        <v>77.618191317280676</v>
      </c>
    </row>
    <row r="15" spans="1:17" ht="12" customHeight="1" x14ac:dyDescent="0.25">
      <c r="A15" s="105" t="s">
        <v>108</v>
      </c>
      <c r="B15" s="104">
        <f>IF(SER_hh_tesh!B15=0,0,SER_hh_tesh!B15/SER_summary!B$26)</f>
        <v>1.3429183604220616</v>
      </c>
      <c r="C15" s="104">
        <f>IF(SER_hh_tesh!C15=0,0,SER_hh_tesh!C15/SER_summary!C$26)</f>
        <v>1.4236656811905457</v>
      </c>
      <c r="D15" s="104">
        <f>IF(SER_hh_tesh!D15=0,0,SER_hh_tesh!D15/SER_summary!D$26)</f>
        <v>1.3225924176392616</v>
      </c>
      <c r="E15" s="104">
        <f>IF(SER_hh_tesh!E15=0,0,SER_hh_tesh!E15/SER_summary!E$26)</f>
        <v>1.4277751377147547</v>
      </c>
      <c r="F15" s="104">
        <f>IF(SER_hh_tesh!F15=0,0,SER_hh_tesh!F15/SER_summary!F$26)</f>
        <v>1.4351795055680521</v>
      </c>
      <c r="G15" s="104">
        <f>IF(SER_hh_tesh!G15=0,0,SER_hh_tesh!G15/SER_summary!G$26)</f>
        <v>1.533225497370214</v>
      </c>
      <c r="H15" s="104">
        <f>IF(SER_hh_tesh!H15=0,0,SER_hh_tesh!H15/SER_summary!H$26)</f>
        <v>1.5964668807060205</v>
      </c>
      <c r="I15" s="104">
        <f>IF(SER_hh_tesh!I15=0,0,SER_hh_tesh!I15/SER_summary!I$26)</f>
        <v>1.3437339483448989</v>
      </c>
      <c r="J15" s="104">
        <f>IF(SER_hh_tesh!J15=0,0,SER_hh_tesh!J15/SER_summary!J$26)</f>
        <v>1.5345071975038984</v>
      </c>
      <c r="K15" s="104">
        <f>IF(SER_hh_tesh!K15=0,0,SER_hh_tesh!K15/SER_summary!K$26)</f>
        <v>1.4513218893238038</v>
      </c>
      <c r="L15" s="104">
        <f>IF(SER_hh_tesh!L15=0,0,SER_hh_tesh!L15/SER_summary!L$26)</f>
        <v>1.595061099304536</v>
      </c>
      <c r="M15" s="104">
        <f>IF(SER_hh_tesh!M15=0,0,SER_hh_tesh!M15/SER_summary!M$26)</f>
        <v>1.3325214566574128</v>
      </c>
      <c r="N15" s="104">
        <f>IF(SER_hh_tesh!N15=0,0,SER_hh_tesh!N15/SER_summary!N$26)</f>
        <v>1.3797359615840623</v>
      </c>
      <c r="O15" s="104">
        <f>IF(SER_hh_tesh!O15=0,0,SER_hh_tesh!O15/SER_summary!O$26)</f>
        <v>1.4170166505093393</v>
      </c>
      <c r="P15" s="104">
        <f>IF(SER_hh_tesh!P15=0,0,SER_hh_tesh!P15/SER_summary!P$26)</f>
        <v>1.2012284219194977</v>
      </c>
      <c r="Q15" s="104">
        <f>IF(SER_hh_tesh!Q15=0,0,SER_hh_tesh!Q15/SER_summary!Q$26)</f>
        <v>1.3221217499014346</v>
      </c>
    </row>
    <row r="16" spans="1:17" ht="12.95" customHeight="1" x14ac:dyDescent="0.25">
      <c r="A16" s="90" t="s">
        <v>102</v>
      </c>
      <c r="B16" s="101">
        <f>IF(SER_hh_tesh!B16=0,0,SER_hh_tesh!B16/SER_summary!B$26)</f>
        <v>34.325441442409833</v>
      </c>
      <c r="C16" s="101">
        <f>IF(SER_hh_tesh!C16=0,0,SER_hh_tesh!C16/SER_summary!C$26)</f>
        <v>34.664151303390227</v>
      </c>
      <c r="D16" s="101">
        <f>IF(SER_hh_tesh!D16=0,0,SER_hh_tesh!D16/SER_summary!D$26)</f>
        <v>34.989930844035158</v>
      </c>
      <c r="E16" s="101">
        <f>IF(SER_hh_tesh!E16=0,0,SER_hh_tesh!E16/SER_summary!E$26)</f>
        <v>35.098525271942819</v>
      </c>
      <c r="F16" s="101">
        <f>IF(SER_hh_tesh!F16=0,0,SER_hh_tesh!F16/SER_summary!F$26)</f>
        <v>35.359041699673668</v>
      </c>
      <c r="G16" s="101">
        <f>IF(SER_hh_tesh!G16=0,0,SER_hh_tesh!G16/SER_summary!G$26)</f>
        <v>35.608460291880945</v>
      </c>
      <c r="H16" s="101">
        <f>IF(SER_hh_tesh!H16=0,0,SER_hh_tesh!H16/SER_summary!H$26)</f>
        <v>36.044134462739194</v>
      </c>
      <c r="I16" s="101">
        <f>IF(SER_hh_tesh!I16=0,0,SER_hh_tesh!I16/SER_summary!I$26)</f>
        <v>36.371306192693645</v>
      </c>
      <c r="J16" s="101">
        <f>IF(SER_hh_tesh!J16=0,0,SER_hh_tesh!J16/SER_summary!J$26)</f>
        <v>36.681425191257588</v>
      </c>
      <c r="K16" s="101">
        <f>IF(SER_hh_tesh!K16=0,0,SER_hh_tesh!K16/SER_summary!K$26)</f>
        <v>36.654498299267992</v>
      </c>
      <c r="L16" s="101">
        <f>IF(SER_hh_tesh!L16=0,0,SER_hh_tesh!L16/SER_summary!L$26)</f>
        <v>36.846850129219142</v>
      </c>
      <c r="M16" s="101">
        <f>IF(SER_hh_tesh!M16=0,0,SER_hh_tesh!M16/SER_summary!M$26)</f>
        <v>37.069146908625655</v>
      </c>
      <c r="N16" s="101">
        <f>IF(SER_hh_tesh!N16=0,0,SER_hh_tesh!N16/SER_summary!N$26)</f>
        <v>37.86303345147634</v>
      </c>
      <c r="O16" s="101">
        <f>IF(SER_hh_tesh!O16=0,0,SER_hh_tesh!O16/SER_summary!O$26)</f>
        <v>38.363380836134368</v>
      </c>
      <c r="P16" s="101">
        <f>IF(SER_hh_tesh!P16=0,0,SER_hh_tesh!P16/SER_summary!P$26)</f>
        <v>39.516691833860541</v>
      </c>
      <c r="Q16" s="101">
        <f>IF(SER_hh_tesh!Q16=0,0,SER_hh_tesh!Q16/SER_summary!Q$26)</f>
        <v>40.470926792022333</v>
      </c>
    </row>
    <row r="17" spans="1:17" ht="12.95" customHeight="1" x14ac:dyDescent="0.25">
      <c r="A17" s="88" t="s">
        <v>101</v>
      </c>
      <c r="B17" s="103">
        <f>IF(SER_hh_tesh!B17=0,0,SER_hh_tesh!B17/SER_summary!B$26)</f>
        <v>8.4851849474081487</v>
      </c>
      <c r="C17" s="103">
        <f>IF(SER_hh_tesh!C17=0,0,SER_hh_tesh!C17/SER_summary!C$26)</f>
        <v>9.8171960713958413</v>
      </c>
      <c r="D17" s="103">
        <f>IF(SER_hh_tesh!D17=0,0,SER_hh_tesh!D17/SER_summary!D$26)</f>
        <v>11.316946436796753</v>
      </c>
      <c r="E17" s="103">
        <f>IF(SER_hh_tesh!E17=0,0,SER_hh_tesh!E17/SER_summary!E$26)</f>
        <v>11.870626352848667</v>
      </c>
      <c r="F17" s="103">
        <f>IF(SER_hh_tesh!F17=0,0,SER_hh_tesh!F17/SER_summary!F$26)</f>
        <v>12.626262062347411</v>
      </c>
      <c r="G17" s="103">
        <f>IF(SER_hh_tesh!G17=0,0,SER_hh_tesh!G17/SER_summary!G$26)</f>
        <v>13.110480353120767</v>
      </c>
      <c r="H17" s="103">
        <f>IF(SER_hh_tesh!H17=0,0,SER_hh_tesh!H17/SER_summary!H$26)</f>
        <v>14.324233328482993</v>
      </c>
      <c r="I17" s="103">
        <f>IF(SER_hh_tesh!I17=0,0,SER_hh_tesh!I17/SER_summary!I$26)</f>
        <v>16.29685477956594</v>
      </c>
      <c r="J17" s="103">
        <f>IF(SER_hh_tesh!J17=0,0,SER_hh_tesh!J17/SER_summary!J$26)</f>
        <v>17.481732056333829</v>
      </c>
      <c r="K17" s="103">
        <f>IF(SER_hh_tesh!K17=0,0,SER_hh_tesh!K17/SER_summary!K$26)</f>
        <v>18.798297725368702</v>
      </c>
      <c r="L17" s="103">
        <f>IF(SER_hh_tesh!L17=0,0,SER_hh_tesh!L17/SER_summary!L$26)</f>
        <v>20.152480492160656</v>
      </c>
      <c r="M17" s="103">
        <f>IF(SER_hh_tesh!M17=0,0,SER_hh_tesh!M17/SER_summary!M$26)</f>
        <v>22.252417986057349</v>
      </c>
      <c r="N17" s="103">
        <f>IF(SER_hh_tesh!N17=0,0,SER_hh_tesh!N17/SER_summary!N$26)</f>
        <v>25.366115552296758</v>
      </c>
      <c r="O17" s="103">
        <f>IF(SER_hh_tesh!O17=0,0,SER_hh_tesh!O17/SER_summary!O$26)</f>
        <v>28.908435462111427</v>
      </c>
      <c r="P17" s="103">
        <f>IF(SER_hh_tesh!P17=0,0,SER_hh_tesh!P17/SER_summary!P$26)</f>
        <v>34.527905167824279</v>
      </c>
      <c r="Q17" s="103">
        <f>IF(SER_hh_tesh!Q17=0,0,SER_hh_tesh!Q17/SER_summary!Q$26)</f>
        <v>38.056839808136516</v>
      </c>
    </row>
    <row r="18" spans="1:17" ht="12" customHeight="1" x14ac:dyDescent="0.25">
      <c r="A18" s="88" t="s">
        <v>100</v>
      </c>
      <c r="B18" s="103">
        <f>IF(SER_hh_tesh!B18=0,0,SER_hh_tesh!B18/SER_summary!B$26)</f>
        <v>34.49905000624593</v>
      </c>
      <c r="C18" s="103">
        <f>IF(SER_hh_tesh!C18=0,0,SER_hh_tesh!C18/SER_summary!C$26)</f>
        <v>34.831907694640314</v>
      </c>
      <c r="D18" s="103">
        <f>IF(SER_hh_tesh!D18=0,0,SER_hh_tesh!D18/SER_summary!D$26)</f>
        <v>35.153240602885148</v>
      </c>
      <c r="E18" s="103">
        <f>IF(SER_hh_tesh!E18=0,0,SER_hh_tesh!E18/SER_summary!E$26)</f>
        <v>35.262167607328593</v>
      </c>
      <c r="F18" s="103">
        <f>IF(SER_hh_tesh!F18=0,0,SER_hh_tesh!F18/SER_summary!F$26)</f>
        <v>35.518842078139457</v>
      </c>
      <c r="G18" s="103">
        <f>IF(SER_hh_tesh!G18=0,0,SER_hh_tesh!G18/SER_summary!G$26)</f>
        <v>35.76964984167055</v>
      </c>
      <c r="H18" s="103">
        <f>IF(SER_hh_tesh!H18=0,0,SER_hh_tesh!H18/SER_summary!H$26)</f>
        <v>36.206877952656953</v>
      </c>
      <c r="I18" s="103">
        <f>IF(SER_hh_tesh!I18=0,0,SER_hh_tesh!I18/SER_summary!I$26)</f>
        <v>36.53932374901477</v>
      </c>
      <c r="J18" s="103">
        <f>IF(SER_hh_tesh!J18=0,0,SER_hh_tesh!J18/SER_summary!J$26)</f>
        <v>36.849811855762056</v>
      </c>
      <c r="K18" s="103">
        <f>IF(SER_hh_tesh!K18=0,0,SER_hh_tesh!K18/SER_summary!K$26)</f>
        <v>36.820736047780272</v>
      </c>
      <c r="L18" s="103">
        <f>IF(SER_hh_tesh!L18=0,0,SER_hh_tesh!L18/SER_summary!L$26)</f>
        <v>37.017293122718812</v>
      </c>
      <c r="M18" s="103">
        <f>IF(SER_hh_tesh!M18=0,0,SER_hh_tesh!M18/SER_summary!M$26)</f>
        <v>37.237320500337539</v>
      </c>
      <c r="N18" s="103">
        <f>IF(SER_hh_tesh!N18=0,0,SER_hh_tesh!N18/SER_summary!N$26)</f>
        <v>38.0381195757355</v>
      </c>
      <c r="O18" s="103">
        <f>IF(SER_hh_tesh!O18=0,0,SER_hh_tesh!O18/SER_summary!O$26)</f>
        <v>38.535125981184279</v>
      </c>
      <c r="P18" s="103">
        <f>IF(SER_hh_tesh!P18=0,0,SER_hh_tesh!P18/SER_summary!P$26)</f>
        <v>39.641645957658078</v>
      </c>
      <c r="Q18" s="103">
        <f>IF(SER_hh_tesh!Q18=0,0,SER_hh_tesh!Q18/SER_summary!Q$26)</f>
        <v>40.548639447550812</v>
      </c>
    </row>
    <row r="19" spans="1:17" ht="12.95" customHeight="1" x14ac:dyDescent="0.25">
      <c r="A19" s="90" t="s">
        <v>47</v>
      </c>
      <c r="B19" s="101">
        <f>IF(SER_hh_tesh!B19=0,0,SER_hh_tesh!B19/SER_summary!B$26)</f>
        <v>13.653352304762482</v>
      </c>
      <c r="C19" s="101">
        <f>IF(SER_hh_tesh!C19=0,0,SER_hh_tesh!C19/SER_summary!C$26)</f>
        <v>13.721848379262315</v>
      </c>
      <c r="D19" s="101">
        <f>IF(SER_hh_tesh!D19=0,0,SER_hh_tesh!D19/SER_summary!D$26)</f>
        <v>13.76034360836791</v>
      </c>
      <c r="E19" s="101">
        <f>IF(SER_hh_tesh!E19=0,0,SER_hh_tesh!E19/SER_summary!E$26)</f>
        <v>13.965506063645151</v>
      </c>
      <c r="F19" s="101">
        <f>IF(SER_hh_tesh!F19=0,0,SER_hh_tesh!F19/SER_summary!F$26)</f>
        <v>14.092665365449049</v>
      </c>
      <c r="G19" s="101">
        <f>IF(SER_hh_tesh!G19=0,0,SER_hh_tesh!G19/SER_summary!G$26)</f>
        <v>14.128662418634265</v>
      </c>
      <c r="H19" s="101">
        <f>IF(SER_hh_tesh!H19=0,0,SER_hh_tesh!H19/SER_summary!H$26)</f>
        <v>14.187578999055956</v>
      </c>
      <c r="I19" s="101">
        <f>IF(SER_hh_tesh!I19=0,0,SER_hh_tesh!I19/SER_summary!I$26)</f>
        <v>14.235245105350943</v>
      </c>
      <c r="J19" s="101">
        <f>IF(SER_hh_tesh!J19=0,0,SER_hh_tesh!J19/SER_summary!J$26)</f>
        <v>14.318778309730028</v>
      </c>
      <c r="K19" s="101">
        <f>IF(SER_hh_tesh!K19=0,0,SER_hh_tesh!K19/SER_summary!K$26)</f>
        <v>14.405181108956853</v>
      </c>
      <c r="L19" s="101">
        <f>IF(SER_hh_tesh!L19=0,0,SER_hh_tesh!L19/SER_summary!L$26)</f>
        <v>14.405852115125539</v>
      </c>
      <c r="M19" s="101">
        <f>IF(SER_hh_tesh!M19=0,0,SER_hh_tesh!M19/SER_summary!M$26)</f>
        <v>14.554027954941192</v>
      </c>
      <c r="N19" s="101">
        <f>IF(SER_hh_tesh!N19=0,0,SER_hh_tesh!N19/SER_summary!N$26)</f>
        <v>14.711406579593882</v>
      </c>
      <c r="O19" s="101">
        <f>IF(SER_hh_tesh!O19=0,0,SER_hh_tesh!O19/SER_summary!O$26)</f>
        <v>14.849524960881878</v>
      </c>
      <c r="P19" s="101">
        <f>IF(SER_hh_tesh!P19=0,0,SER_hh_tesh!P19/SER_summary!P$26)</f>
        <v>14.960086284094459</v>
      </c>
      <c r="Q19" s="101">
        <f>IF(SER_hh_tesh!Q19=0,0,SER_hh_tesh!Q19/SER_summary!Q$26)</f>
        <v>15.170375297175944</v>
      </c>
    </row>
    <row r="20" spans="1:17" ht="12" customHeight="1" x14ac:dyDescent="0.25">
      <c r="A20" s="88" t="s">
        <v>38</v>
      </c>
      <c r="B20" s="100">
        <f>IF(SER_hh_tesh!B20=0,0,SER_hh_tesh!B20/SER_summary!B$26)</f>
        <v>9.3841303582100437</v>
      </c>
      <c r="C20" s="100">
        <f>IF(SER_hh_tesh!C20=0,0,SER_hh_tesh!C20/SER_summary!C$26)</f>
        <v>9.4615742518868533</v>
      </c>
      <c r="D20" s="100">
        <f>IF(SER_hh_tesh!D20=0,0,SER_hh_tesh!D20/SER_summary!D$26)</f>
        <v>10.934296293073135</v>
      </c>
      <c r="E20" s="100">
        <f>IF(SER_hh_tesh!E20=0,0,SER_hh_tesh!E20/SER_summary!E$26)</f>
        <v>11.524194522631838</v>
      </c>
      <c r="F20" s="100">
        <f>IF(SER_hh_tesh!F20=0,0,SER_hh_tesh!F20/SER_summary!F$26)</f>
        <v>12.307494120734649</v>
      </c>
      <c r="G20" s="100">
        <f>IF(SER_hh_tesh!G20=0,0,SER_hh_tesh!G20/SER_summary!G$26)</f>
        <v>12.442688208472049</v>
      </c>
      <c r="H20" s="100">
        <f>IF(SER_hh_tesh!H20=0,0,SER_hh_tesh!H20/SER_summary!H$26)</f>
        <v>13.18826633718362</v>
      </c>
      <c r="I20" s="100">
        <f>IF(SER_hh_tesh!I20=0,0,SER_hh_tesh!I20/SER_summary!I$26)</f>
        <v>13.869838946739742</v>
      </c>
      <c r="J20" s="100">
        <f>IF(SER_hh_tesh!J20=0,0,SER_hh_tesh!J20/SER_summary!J$26)</f>
        <v>14.214142318769428</v>
      </c>
      <c r="K20" s="100">
        <f>IF(SER_hh_tesh!K20=0,0,SER_hh_tesh!K20/SER_summary!K$26)</f>
        <v>14.515533724129613</v>
      </c>
      <c r="L20" s="100">
        <f>IF(SER_hh_tesh!L20=0,0,SER_hh_tesh!L20/SER_summary!L$26)</f>
        <v>14.300517949809169</v>
      </c>
      <c r="M20" s="100">
        <f>IF(SER_hh_tesh!M20=0,0,SER_hh_tesh!M20/SER_summary!M$26)</f>
        <v>14.269706573854613</v>
      </c>
      <c r="N20" s="100">
        <f>IF(SER_hh_tesh!N20=0,0,SER_hh_tesh!N20/SER_summary!N$26)</f>
        <v>14.312770057282746</v>
      </c>
      <c r="O20" s="100">
        <f>IF(SER_hh_tesh!O20=0,0,SER_hh_tesh!O20/SER_summary!O$26)</f>
        <v>14.485054096813769</v>
      </c>
      <c r="P20" s="100">
        <f>IF(SER_hh_tesh!P20=0,0,SER_hh_tesh!P20/SER_summary!P$26)</f>
        <v>14.393356710571661</v>
      </c>
      <c r="Q20" s="100">
        <f>IF(SER_hh_tesh!Q20=0,0,SER_hh_tesh!Q20/SER_summary!Q$26)</f>
        <v>14.550938663064839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11.98652112868227</v>
      </c>
      <c r="C21" s="100">
        <f>IF(SER_hh_tesh!C21=0,0,SER_hh_tesh!C21/SER_summary!C$26)</f>
        <v>12.296317859513199</v>
      </c>
      <c r="D21" s="100">
        <f>IF(SER_hh_tesh!D21=0,0,SER_hh_tesh!D21/SER_summary!D$26)</f>
        <v>12.982671164599644</v>
      </c>
      <c r="E21" s="100">
        <f>IF(SER_hh_tesh!E21=0,0,SER_hh_tesh!E21/SER_summary!E$26)</f>
        <v>13.258224123392781</v>
      </c>
      <c r="F21" s="100">
        <f>IF(SER_hh_tesh!F21=0,0,SER_hh_tesh!F21/SER_summary!F$26)</f>
        <v>13.667635450785562</v>
      </c>
      <c r="G21" s="100">
        <f>IF(SER_hh_tesh!G21=0,0,SER_hh_tesh!G21/SER_summary!G$26)</f>
        <v>13.595736330169455</v>
      </c>
      <c r="H21" s="100">
        <f>IF(SER_hh_tesh!H21=0,0,SER_hh_tesh!H21/SER_summary!H$26)</f>
        <v>13.806950034671058</v>
      </c>
      <c r="I21" s="100">
        <f>IF(SER_hh_tesh!I21=0,0,SER_hh_tesh!I21/SER_summary!I$26)</f>
        <v>13.890106336143559</v>
      </c>
      <c r="J21" s="100">
        <f>IF(SER_hh_tesh!J21=0,0,SER_hh_tesh!J21/SER_summary!J$26)</f>
        <v>13.948711042583758</v>
      </c>
      <c r="K21" s="100">
        <f>IF(SER_hh_tesh!K21=0,0,SER_hh_tesh!K21/SER_summary!K$26)</f>
        <v>14.048954113641633</v>
      </c>
      <c r="L21" s="100">
        <f>IF(SER_hh_tesh!L21=0,0,SER_hh_tesh!L21/SER_summary!L$26)</f>
        <v>13.926040161385478</v>
      </c>
      <c r="M21" s="100">
        <f>IF(SER_hh_tesh!M21=0,0,SER_hh_tesh!M21/SER_summary!M$26)</f>
        <v>13.996670416323244</v>
      </c>
      <c r="N21" s="100">
        <f>IF(SER_hh_tesh!N21=0,0,SER_hh_tesh!N21/SER_summary!N$26)</f>
        <v>14.204079863898873</v>
      </c>
      <c r="O21" s="100">
        <f>IF(SER_hh_tesh!O21=0,0,SER_hh_tesh!O21/SER_summary!O$26)</f>
        <v>14.258026102487227</v>
      </c>
      <c r="P21" s="100">
        <f>IF(SER_hh_tesh!P21=0,0,SER_hh_tesh!P21/SER_summary!P$26)</f>
        <v>14.636870801528111</v>
      </c>
      <c r="Q21" s="100">
        <f>IF(SER_hh_tesh!Q21=0,0,SER_hh_tesh!Q21/SER_summary!Q$26)</f>
        <v>14.631931055015013</v>
      </c>
    </row>
    <row r="22" spans="1:17" ht="12" customHeight="1" x14ac:dyDescent="0.25">
      <c r="A22" s="88" t="s">
        <v>99</v>
      </c>
      <c r="B22" s="100">
        <f>IF(SER_hh_tesh!B22=0,0,SER_hh_tesh!B22/SER_summary!B$26)</f>
        <v>13.761968867823608</v>
      </c>
      <c r="C22" s="100">
        <f>IF(SER_hh_tesh!C22=0,0,SER_hh_tesh!C22/SER_summary!C$26)</f>
        <v>13.82901916152222</v>
      </c>
      <c r="D22" s="100">
        <f>IF(SER_hh_tesh!D22=0,0,SER_hh_tesh!D22/SER_summary!D$26)</f>
        <v>13.842108921513436</v>
      </c>
      <c r="E22" s="100">
        <f>IF(SER_hh_tesh!E22=0,0,SER_hh_tesh!E22/SER_summary!E$26)</f>
        <v>13.894133995539717</v>
      </c>
      <c r="F22" s="100">
        <f>IF(SER_hh_tesh!F22=0,0,SER_hh_tesh!F22/SER_summary!F$26)</f>
        <v>14.049851241979514</v>
      </c>
      <c r="G22" s="100">
        <f>IF(SER_hh_tesh!G22=0,0,SER_hh_tesh!G22/SER_summary!G$26)</f>
        <v>14.006201466617833</v>
      </c>
      <c r="H22" s="100">
        <f>IF(SER_hh_tesh!H22=0,0,SER_hh_tesh!H22/SER_summary!H$26)</f>
        <v>14.050572011601041</v>
      </c>
      <c r="I22" s="100">
        <f>IF(SER_hh_tesh!I22=0,0,SER_hh_tesh!I22/SER_summary!I$26)</f>
        <v>14.041332341718535</v>
      </c>
      <c r="J22" s="100">
        <f>IF(SER_hh_tesh!J22=0,0,SER_hh_tesh!J22/SER_summary!J$26)</f>
        <v>14.132077891889587</v>
      </c>
      <c r="K22" s="100">
        <f>IF(SER_hh_tesh!K22=0,0,SER_hh_tesh!K22/SER_summary!K$26)</f>
        <v>14.257361303525112</v>
      </c>
      <c r="L22" s="100">
        <f>IF(SER_hh_tesh!L22=0,0,SER_hh_tesh!L22/SER_summary!L$26)</f>
        <v>14.191856879570183</v>
      </c>
      <c r="M22" s="100">
        <f>IF(SER_hh_tesh!M22=0,0,SER_hh_tesh!M22/SER_summary!M$26)</f>
        <v>14.368865420590225</v>
      </c>
      <c r="N22" s="100">
        <f>IF(SER_hh_tesh!N22=0,0,SER_hh_tesh!N22/SER_summary!N$26)</f>
        <v>14.505469858799829</v>
      </c>
      <c r="O22" s="100">
        <f>IF(SER_hh_tesh!O22=0,0,SER_hh_tesh!O22/SER_summary!O$26)</f>
        <v>14.600491895194954</v>
      </c>
      <c r="P22" s="100">
        <f>IF(SER_hh_tesh!P22=0,0,SER_hh_tesh!P22/SER_summary!P$26)</f>
        <v>14.634392428909155</v>
      </c>
      <c r="Q22" s="100">
        <f>IF(SER_hh_tesh!Q22=0,0,SER_hh_tesh!Q22/SER_summary!Q$26)</f>
        <v>14.709011813522949</v>
      </c>
    </row>
    <row r="23" spans="1:17" ht="12" customHeight="1" x14ac:dyDescent="0.25">
      <c r="A23" s="88" t="s">
        <v>98</v>
      </c>
      <c r="B23" s="100">
        <f>IF(SER_hh_tesh!B23=0,0,SER_hh_tesh!B23/SER_summary!B$26)</f>
        <v>13.816216728906609</v>
      </c>
      <c r="C23" s="100">
        <f>IF(SER_hh_tesh!C23=0,0,SER_hh_tesh!C23/SER_summary!C$26)</f>
        <v>13.829898480041882</v>
      </c>
      <c r="D23" s="100">
        <f>IF(SER_hh_tesh!D23=0,0,SER_hh_tesh!D23/SER_summary!D$26)</f>
        <v>13.754626642747038</v>
      </c>
      <c r="E23" s="100">
        <f>IF(SER_hh_tesh!E23=0,0,SER_hh_tesh!E23/SER_summary!E$26)</f>
        <v>13.931471024954059</v>
      </c>
      <c r="F23" s="100">
        <f>IF(SER_hh_tesh!F23=0,0,SER_hh_tesh!F23/SER_summary!F$26)</f>
        <v>13.979564442948085</v>
      </c>
      <c r="G23" s="100">
        <f>IF(SER_hh_tesh!G23=0,0,SER_hh_tesh!G23/SER_summary!G$26)</f>
        <v>13.980357607797767</v>
      </c>
      <c r="H23" s="100">
        <f>IF(SER_hh_tesh!H23=0,0,SER_hh_tesh!H23/SER_summary!H$26)</f>
        <v>14.015725657126684</v>
      </c>
      <c r="I23" s="100">
        <f>IF(SER_hh_tesh!I23=0,0,SER_hh_tesh!I23/SER_summary!I$26)</f>
        <v>13.935580202819347</v>
      </c>
      <c r="J23" s="100">
        <f>IF(SER_hh_tesh!J23=0,0,SER_hh_tesh!J23/SER_summary!J$26)</f>
        <v>13.960002246365031</v>
      </c>
      <c r="K23" s="100">
        <f>IF(SER_hh_tesh!K23=0,0,SER_hh_tesh!K23/SER_summary!K$26)</f>
        <v>14.096697748144077</v>
      </c>
      <c r="L23" s="100">
        <f>IF(SER_hh_tesh!L23=0,0,SER_hh_tesh!L23/SER_summary!L$26)</f>
        <v>13.956975626133872</v>
      </c>
      <c r="M23" s="100">
        <f>IF(SER_hh_tesh!M23=0,0,SER_hh_tesh!M23/SER_summary!M$26)</f>
        <v>14.075698987116038</v>
      </c>
      <c r="N23" s="100">
        <f>IF(SER_hh_tesh!N23=0,0,SER_hh_tesh!N23/SER_summary!N$26)</f>
        <v>14.117821119145551</v>
      </c>
      <c r="O23" s="100">
        <f>IF(SER_hh_tesh!O23=0,0,SER_hh_tesh!O23/SER_summary!O$26)</f>
        <v>14.193371174466485</v>
      </c>
      <c r="P23" s="100">
        <f>IF(SER_hh_tesh!P23=0,0,SER_hh_tesh!P23/SER_summary!P$26)</f>
        <v>14.213878127936686</v>
      </c>
      <c r="Q23" s="100">
        <f>IF(SER_hh_tesh!Q23=0,0,SER_hh_tesh!Q23/SER_summary!Q$26)</f>
        <v>14.297970826207074</v>
      </c>
    </row>
    <row r="24" spans="1:17" ht="12" customHeight="1" x14ac:dyDescent="0.25">
      <c r="A24" s="88" t="s">
        <v>34</v>
      </c>
      <c r="B24" s="100">
        <f>IF(SER_hh_tesh!B24=0,0,SER_hh_tesh!B24/SER_summary!B$26)</f>
        <v>13.182304966508132</v>
      </c>
      <c r="C24" s="100">
        <f>IF(SER_hh_tesh!C24=0,0,SER_hh_tesh!C24/SER_summary!C$26)</f>
        <v>13.045810619907249</v>
      </c>
      <c r="D24" s="100">
        <f>IF(SER_hh_tesh!D24=0,0,SER_hh_tesh!D24/SER_summary!D$26)</f>
        <v>15.275548605708861</v>
      </c>
      <c r="E24" s="100">
        <f>IF(SER_hh_tesh!E24=0,0,SER_hh_tesh!E24/SER_summary!E$26)</f>
        <v>13.676987309885416</v>
      </c>
      <c r="F24" s="100">
        <f>IF(SER_hh_tesh!F24=0,0,SER_hh_tesh!F24/SER_summary!F$26)</f>
        <v>14.843307399463203</v>
      </c>
      <c r="G24" s="100">
        <f>IF(SER_hh_tesh!G24=0,0,SER_hh_tesh!G24/SER_summary!G$26)</f>
        <v>14.272240253686217</v>
      </c>
      <c r="H24" s="100">
        <f>IF(SER_hh_tesh!H24=0,0,SER_hh_tesh!H24/SER_summary!H$26)</f>
        <v>14.474502825727495</v>
      </c>
      <c r="I24" s="100">
        <f>IF(SER_hh_tesh!I24=0,0,SER_hh_tesh!I24/SER_summary!I$26)</f>
        <v>14.74741304636731</v>
      </c>
      <c r="J24" s="100">
        <f>IF(SER_hh_tesh!J24=0,0,SER_hh_tesh!J24/SER_summary!J$26)</f>
        <v>14.939438707375805</v>
      </c>
      <c r="K24" s="100">
        <f>IF(SER_hh_tesh!K24=0,0,SER_hh_tesh!K24/SER_summary!K$26)</f>
        <v>15.235942846770854</v>
      </c>
      <c r="L24" s="100">
        <f>IF(SER_hh_tesh!L24=0,0,SER_hh_tesh!L24/SER_summary!L$26)</f>
        <v>15.128613262308473</v>
      </c>
      <c r="M24" s="100">
        <f>IF(SER_hh_tesh!M24=0,0,SER_hh_tesh!M24/SER_summary!M$26)</f>
        <v>15.257989374056514</v>
      </c>
      <c r="N24" s="100">
        <f>IF(SER_hh_tesh!N24=0,0,SER_hh_tesh!N24/SER_summary!N$26)</f>
        <v>15.293203759272812</v>
      </c>
      <c r="O24" s="100">
        <f>IF(SER_hh_tesh!O24=0,0,SER_hh_tesh!O24/SER_summary!O$26)</f>
        <v>15.459030948687113</v>
      </c>
      <c r="P24" s="100">
        <f>IF(SER_hh_tesh!P24=0,0,SER_hh_tesh!P24/SER_summary!P$26)</f>
        <v>15.41734369182374</v>
      </c>
      <c r="Q24" s="100">
        <f>IF(SER_hh_tesh!Q24=0,0,SER_hh_tesh!Q24/SER_summary!Q$26)</f>
        <v>15.473102772872199</v>
      </c>
    </row>
    <row r="25" spans="1:17" ht="12" customHeight="1" x14ac:dyDescent="0.25">
      <c r="A25" s="88" t="s">
        <v>42</v>
      </c>
      <c r="B25" s="100">
        <f>IF(SER_hh_tesh!B25=0,0,SER_hh_tesh!B25/SER_summary!B$26)</f>
        <v>13.368486593833152</v>
      </c>
      <c r="C25" s="100">
        <f>IF(SER_hh_tesh!C25=0,0,SER_hh_tesh!C25/SER_summary!C$26)</f>
        <v>13.105930497723666</v>
      </c>
      <c r="D25" s="100">
        <f>IF(SER_hh_tesh!D25=0,0,SER_hh_tesh!D25/SER_summary!D$26)</f>
        <v>13.095212335731587</v>
      </c>
      <c r="E25" s="100">
        <f>IF(SER_hh_tesh!E25=0,0,SER_hh_tesh!E25/SER_summary!E$26)</f>
        <v>13.56262941165973</v>
      </c>
      <c r="F25" s="100">
        <f>IF(SER_hh_tesh!F25=0,0,SER_hh_tesh!F25/SER_summary!F$26)</f>
        <v>13.698316487756836</v>
      </c>
      <c r="G25" s="100">
        <f>IF(SER_hh_tesh!G25=0,0,SER_hh_tesh!G25/SER_summary!G$26)</f>
        <v>13.808527728028599</v>
      </c>
      <c r="H25" s="100">
        <f>IF(SER_hh_tesh!H25=0,0,SER_hh_tesh!H25/SER_summary!H$26)</f>
        <v>13.619139931814974</v>
      </c>
      <c r="I25" s="100">
        <f>IF(SER_hh_tesh!I25=0,0,SER_hh_tesh!I25/SER_summary!I$26)</f>
        <v>13.772994400808306</v>
      </c>
      <c r="J25" s="100">
        <f>IF(SER_hh_tesh!J25=0,0,SER_hh_tesh!J25/SER_summary!J$26)</f>
        <v>13.820379798369716</v>
      </c>
      <c r="K25" s="100">
        <f>IF(SER_hh_tesh!K25=0,0,SER_hh_tesh!K25/SER_summary!K$26)</f>
        <v>13.920125254149593</v>
      </c>
      <c r="L25" s="100">
        <f>IF(SER_hh_tesh!L25=0,0,SER_hh_tesh!L25/SER_summary!L$26)</f>
        <v>13.714240110196741</v>
      </c>
      <c r="M25" s="100">
        <f>IF(SER_hh_tesh!M25=0,0,SER_hh_tesh!M25/SER_summary!M$26)</f>
        <v>13.78042308408074</v>
      </c>
      <c r="N25" s="100">
        <f>IF(SER_hh_tesh!N25=0,0,SER_hh_tesh!N25/SER_summary!N$26)</f>
        <v>13.783041649301904</v>
      </c>
      <c r="O25" s="100">
        <f>IF(SER_hh_tesh!O25=0,0,SER_hh_tesh!O25/SER_summary!O$26)</f>
        <v>13.893184342705714</v>
      </c>
      <c r="P25" s="100">
        <f>IF(SER_hh_tesh!P25=0,0,SER_hh_tesh!P25/SER_summary!P$26)</f>
        <v>13.894766357119845</v>
      </c>
      <c r="Q25" s="100">
        <f>IF(SER_hh_tesh!Q25=0,0,SER_hh_tesh!Q25/SER_summary!Q$26)</f>
        <v>13.982297295537993</v>
      </c>
    </row>
    <row r="26" spans="1:17" ht="12" customHeight="1" x14ac:dyDescent="0.25">
      <c r="A26" s="88" t="s">
        <v>30</v>
      </c>
      <c r="B26" s="22">
        <f>IF(SER_hh_tesh!B26=0,0,SER_hh_tesh!B26/SER_summary!B$26)</f>
        <v>13.395803954358346</v>
      </c>
      <c r="C26" s="22">
        <f>IF(SER_hh_tesh!C26=0,0,SER_hh_tesh!C26/SER_summary!C$26)</f>
        <v>13.549965151365765</v>
      </c>
      <c r="D26" s="22">
        <f>IF(SER_hh_tesh!D26=0,0,SER_hh_tesh!D26/SER_summary!D$26)</f>
        <v>13.611247547936294</v>
      </c>
      <c r="E26" s="22">
        <f>IF(SER_hh_tesh!E26=0,0,SER_hh_tesh!E26/SER_summary!E$26)</f>
        <v>13.87348073770948</v>
      </c>
      <c r="F26" s="22">
        <f>IF(SER_hh_tesh!F26=0,0,SER_hh_tesh!F26/SER_summary!F$26)</f>
        <v>13.996347760711183</v>
      </c>
      <c r="G26" s="22">
        <f>IF(SER_hh_tesh!G26=0,0,SER_hh_tesh!G26/SER_summary!G$26)</f>
        <v>14.077984314230534</v>
      </c>
      <c r="H26" s="22">
        <f>IF(SER_hh_tesh!H26=0,0,SER_hh_tesh!H26/SER_summary!H$26)</f>
        <v>14.203843412263696</v>
      </c>
      <c r="I26" s="22">
        <f>IF(SER_hh_tesh!I26=0,0,SER_hh_tesh!I26/SER_summary!I$26)</f>
        <v>14.265203536620511</v>
      </c>
      <c r="J26" s="22">
        <f>IF(SER_hh_tesh!J26=0,0,SER_hh_tesh!J26/SER_summary!J$26)</f>
        <v>14.332104325588414</v>
      </c>
      <c r="K26" s="22">
        <f>IF(SER_hh_tesh!K26=0,0,SER_hh_tesh!K26/SER_summary!K$26)</f>
        <v>14.339862472844336</v>
      </c>
      <c r="L26" s="22">
        <f>IF(SER_hh_tesh!L26=0,0,SER_hh_tesh!L26/SER_summary!L$26)</f>
        <v>14.388519494048364</v>
      </c>
      <c r="M26" s="22">
        <f>IF(SER_hh_tesh!M26=0,0,SER_hh_tesh!M26/SER_summary!M$26)</f>
        <v>14.527622531292048</v>
      </c>
      <c r="N26" s="22">
        <f>IF(SER_hh_tesh!N26=0,0,SER_hh_tesh!N26/SER_summary!N$26)</f>
        <v>14.762947186587484</v>
      </c>
      <c r="O26" s="22">
        <f>IF(SER_hh_tesh!O26=0,0,SER_hh_tesh!O26/SER_summary!O$26)</f>
        <v>14.917678694254342</v>
      </c>
      <c r="P26" s="22">
        <f>IF(SER_hh_tesh!P26=0,0,SER_hh_tesh!P26/SER_summary!P$26)</f>
        <v>15.130972529301703</v>
      </c>
      <c r="Q26" s="22">
        <f>IF(SER_hh_tesh!Q26=0,0,SER_hh_tesh!Q26/SER_summary!Q$26)</f>
        <v>15.542447272829655</v>
      </c>
    </row>
    <row r="27" spans="1:17" ht="12" customHeight="1" x14ac:dyDescent="0.25">
      <c r="A27" s="93" t="s">
        <v>114</v>
      </c>
      <c r="B27" s="116">
        <f>IF(SER_hh_tesh!B27=0,0,SER_hh_tesh!B27/SER_summary!B$26)</f>
        <v>0.10407499046028093</v>
      </c>
      <c r="C27" s="116">
        <f>IF(SER_hh_tesh!C27=0,0,SER_hh_tesh!C27/SER_summary!C$26)</f>
        <v>0.10762118895475829</v>
      </c>
      <c r="D27" s="116">
        <f>IF(SER_hh_tesh!D27=0,0,SER_hh_tesh!D27/SER_summary!D$26)</f>
        <v>0.1140822759204633</v>
      </c>
      <c r="E27" s="116">
        <f>IF(SER_hh_tesh!E27=0,0,SER_hh_tesh!E27/SER_summary!E$26)</f>
        <v>0.12663310306800951</v>
      </c>
      <c r="F27" s="116">
        <f>IF(SER_hh_tesh!F27=0,0,SER_hh_tesh!F27/SER_summary!F$26)</f>
        <v>0.13435521963469846</v>
      </c>
      <c r="G27" s="116">
        <f>IF(SER_hh_tesh!G27=0,0,SER_hh_tesh!G27/SER_summary!G$26)</f>
        <v>0.14047474624835096</v>
      </c>
      <c r="H27" s="116">
        <f>IF(SER_hh_tesh!H27=0,0,SER_hh_tesh!H27/SER_summary!H$26)</f>
        <v>0.14537519581325867</v>
      </c>
      <c r="I27" s="116">
        <f>IF(SER_hh_tesh!I27=0,0,SER_hh_tesh!I27/SER_summary!I$26)</f>
        <v>0.17413638305939411</v>
      </c>
      <c r="J27" s="116">
        <f>IF(SER_hh_tesh!J27=0,0,SER_hh_tesh!J27/SER_summary!J$26)</f>
        <v>0.20047164927674607</v>
      </c>
      <c r="K27" s="116">
        <f>IF(SER_hh_tesh!K27=0,0,SER_hh_tesh!K27/SER_summary!K$26)</f>
        <v>0.20704682217475429</v>
      </c>
      <c r="L27" s="116">
        <f>IF(SER_hh_tesh!L27=0,0,SER_hh_tesh!L27/SER_summary!L$26)</f>
        <v>0.27330445696097111</v>
      </c>
      <c r="M27" s="116">
        <f>IF(SER_hh_tesh!M27=0,0,SER_hh_tesh!M27/SER_summary!M$26)</f>
        <v>0.29370894710440643</v>
      </c>
      <c r="N27" s="116">
        <f>IF(SER_hh_tesh!N27=0,0,SER_hh_tesh!N27/SER_summary!N$26)</f>
        <v>0.32215831313101573</v>
      </c>
      <c r="O27" s="116">
        <f>IF(SER_hh_tesh!O27=0,0,SER_hh_tesh!O27/SER_summary!O$26)</f>
        <v>0.3374111102048799</v>
      </c>
      <c r="P27" s="116">
        <f>IF(SER_hh_tesh!P27=0,0,SER_hh_tesh!P27/SER_summary!P$26)</f>
        <v>0.36331001785638717</v>
      </c>
      <c r="Q27" s="116">
        <f>IF(SER_hh_tesh!Q27=0,0,SER_hh_tesh!Q27/SER_summary!Q$26)</f>
        <v>0.37103539626244386</v>
      </c>
    </row>
    <row r="28" spans="1:17" ht="12" customHeight="1" x14ac:dyDescent="0.25">
      <c r="A28" s="91" t="s">
        <v>113</v>
      </c>
      <c r="B28" s="117">
        <f>IF(SER_hh_tesh!B28=0,0,SER_hh_tesh!B28/SER_summary!B$26)</f>
        <v>5.6442383569850234</v>
      </c>
      <c r="C28" s="117">
        <f>IF(SER_hh_tesh!C28=0,0,SER_hh_tesh!C28/SER_summary!C$26)</f>
        <v>5.6328251233856381</v>
      </c>
      <c r="D28" s="117">
        <f>IF(SER_hh_tesh!D28=0,0,SER_hh_tesh!D28/SER_summary!D$26)</f>
        <v>5.8596950932282192</v>
      </c>
      <c r="E28" s="117">
        <f>IF(SER_hh_tesh!E28=0,0,SER_hh_tesh!E28/SER_summary!E$26)</f>
        <v>6.2829680527325316</v>
      </c>
      <c r="F28" s="117">
        <f>IF(SER_hh_tesh!F28=0,0,SER_hh_tesh!F28/SER_summary!F$26)</f>
        <v>6.3721712953563872</v>
      </c>
      <c r="G28" s="117">
        <f>IF(SER_hh_tesh!G28=0,0,SER_hh_tesh!G28/SER_summary!G$26)</f>
        <v>5.6830698555286334</v>
      </c>
      <c r="H28" s="117">
        <f>IF(SER_hh_tesh!H28=0,0,SER_hh_tesh!H28/SER_summary!H$26)</f>
        <v>5.7082493248483335</v>
      </c>
      <c r="I28" s="117">
        <f>IF(SER_hh_tesh!I28=0,0,SER_hh_tesh!I28/SER_summary!I$26)</f>
        <v>6.1147609016643472</v>
      </c>
      <c r="J28" s="117">
        <f>IF(SER_hh_tesh!J28=0,0,SER_hh_tesh!J28/SER_summary!J$26)</f>
        <v>6.4992727522802998</v>
      </c>
      <c r="K28" s="117">
        <f>IF(SER_hh_tesh!K28=0,0,SER_hh_tesh!K28/SER_summary!K$26)</f>
        <v>6.0792539434969948</v>
      </c>
      <c r="L28" s="117">
        <f>IF(SER_hh_tesh!L28=0,0,SER_hh_tesh!L28/SER_summary!L$26)</f>
        <v>6.738305213535698</v>
      </c>
      <c r="M28" s="117">
        <f>IF(SER_hh_tesh!M28=0,0,SER_hh_tesh!M28/SER_summary!M$26)</f>
        <v>6.7025632731439906</v>
      </c>
      <c r="N28" s="117">
        <f>IF(SER_hh_tesh!N28=0,0,SER_hh_tesh!N28/SER_summary!N$26)</f>
        <v>6.8640178325021086</v>
      </c>
      <c r="O28" s="117">
        <f>IF(SER_hh_tesh!O28=0,0,SER_hh_tesh!O28/SER_summary!O$26)</f>
        <v>6.7462384603674534</v>
      </c>
      <c r="P28" s="117">
        <f>IF(SER_hh_tesh!P28=0,0,SER_hh_tesh!P28/SER_summary!P$26)</f>
        <v>6.9315463441259988</v>
      </c>
      <c r="Q28" s="117">
        <f>IF(SER_hh_tesh!Q28=0,0,SER_hh_tesh!Q28/SER_summary!Q$26)</f>
        <v>6.8949500659453298</v>
      </c>
    </row>
    <row r="29" spans="1:17" ht="12.95" customHeight="1" x14ac:dyDescent="0.25">
      <c r="A29" s="90" t="s">
        <v>46</v>
      </c>
      <c r="B29" s="101">
        <f>IF(SER_hh_tesh!B29=0,0,SER_hh_tesh!B29/SER_summary!B$26)</f>
        <v>13.290800237326479</v>
      </c>
      <c r="C29" s="101">
        <f>IF(SER_hh_tesh!C29=0,0,SER_hh_tesh!C29/SER_summary!C$26)</f>
        <v>13.49349286556493</v>
      </c>
      <c r="D29" s="101">
        <f>IF(SER_hh_tesh!D29=0,0,SER_hh_tesh!D29/SER_summary!D$26)</f>
        <v>13.563461260105047</v>
      </c>
      <c r="E29" s="101">
        <f>IF(SER_hh_tesh!E29=0,0,SER_hh_tesh!E29/SER_summary!E$26)</f>
        <v>13.923574563635642</v>
      </c>
      <c r="F29" s="101">
        <f>IF(SER_hh_tesh!F29=0,0,SER_hh_tesh!F29/SER_summary!F$26)</f>
        <v>14.065463558231292</v>
      </c>
      <c r="G29" s="101">
        <f>IF(SER_hh_tesh!G29=0,0,SER_hh_tesh!G29/SER_summary!G$26)</f>
        <v>14.199886759914286</v>
      </c>
      <c r="H29" s="101">
        <f>IF(SER_hh_tesh!H29=0,0,SER_hh_tesh!H29/SER_summary!H$26)</f>
        <v>14.290418424048838</v>
      </c>
      <c r="I29" s="101">
        <f>IF(SER_hh_tesh!I29=0,0,SER_hh_tesh!I29/SER_summary!I$26)</f>
        <v>14.391865216018864</v>
      </c>
      <c r="J29" s="101">
        <f>IF(SER_hh_tesh!J29=0,0,SER_hh_tesh!J29/SER_summary!J$26)</f>
        <v>14.462554676229797</v>
      </c>
      <c r="K29" s="101">
        <f>IF(SER_hh_tesh!K29=0,0,SER_hh_tesh!K29/SER_summary!K$26)</f>
        <v>14.550215294689743</v>
      </c>
      <c r="L29" s="101">
        <f>IF(SER_hh_tesh!L29=0,0,SER_hh_tesh!L29/SER_summary!L$26)</f>
        <v>14.642753337654732</v>
      </c>
      <c r="M29" s="101">
        <f>IF(SER_hh_tesh!M29=0,0,SER_hh_tesh!M29/SER_summary!M$26)</f>
        <v>14.691778905132352</v>
      </c>
      <c r="N29" s="101">
        <f>IF(SER_hh_tesh!N29=0,0,SER_hh_tesh!N29/SER_summary!N$26)</f>
        <v>14.829371666871129</v>
      </c>
      <c r="O29" s="101">
        <f>IF(SER_hh_tesh!O29=0,0,SER_hh_tesh!O29/SER_summary!O$26)</f>
        <v>14.949471941683575</v>
      </c>
      <c r="P29" s="101">
        <f>IF(SER_hh_tesh!P29=0,0,SER_hh_tesh!P29/SER_summary!P$26)</f>
        <v>14.952942996757859</v>
      </c>
      <c r="Q29" s="101">
        <f>IF(SER_hh_tesh!Q29=0,0,SER_hh_tesh!Q29/SER_summary!Q$26)</f>
        <v>14.878525735982148</v>
      </c>
    </row>
    <row r="30" spans="1:17" ht="12" customHeight="1" x14ac:dyDescent="0.25">
      <c r="A30" s="88" t="s">
        <v>66</v>
      </c>
      <c r="B30" s="100">
        <f>IF(SER_hh_tesh!B30=0,0,SER_hh_tesh!B30/SER_summary!B$26)</f>
        <v>13.144980311014473</v>
      </c>
      <c r="C30" s="100">
        <f>IF(SER_hh_tesh!C30=0,0,SER_hh_tesh!C30/SER_summary!C$26)</f>
        <v>13.638066972585401</v>
      </c>
      <c r="D30" s="100">
        <f>IF(SER_hh_tesh!D30=0,0,SER_hh_tesh!D30/SER_summary!D$26)</f>
        <v>13.754901505674216</v>
      </c>
      <c r="E30" s="100">
        <f>IF(SER_hh_tesh!E30=0,0,SER_hh_tesh!E30/SER_summary!E$26)</f>
        <v>14.570219992802956</v>
      </c>
      <c r="F30" s="100">
        <f>IF(SER_hh_tesh!F30=0,0,SER_hh_tesh!F30/SER_summary!F$26)</f>
        <v>14.406334515209732</v>
      </c>
      <c r="G30" s="100">
        <f>IF(SER_hh_tesh!G30=0,0,SER_hh_tesh!G30/SER_summary!G$26)</f>
        <v>15.70673971881731</v>
      </c>
      <c r="H30" s="100">
        <f>IF(SER_hh_tesh!H30=0,0,SER_hh_tesh!H30/SER_summary!H$26)</f>
        <v>14.616550481803783</v>
      </c>
      <c r="I30" s="100">
        <f>IF(SER_hh_tesh!I30=0,0,SER_hh_tesh!I30/SER_summary!I$26)</f>
        <v>14.755036437859212</v>
      </c>
      <c r="J30" s="100">
        <f>IF(SER_hh_tesh!J30=0,0,SER_hh_tesh!J30/SER_summary!J$26)</f>
        <v>15.47414590448339</v>
      </c>
      <c r="K30" s="100">
        <f>IF(SER_hh_tesh!K30=0,0,SER_hh_tesh!K30/SER_summary!K$26)</f>
        <v>15.019502419026903</v>
      </c>
      <c r="L30" s="100">
        <f>IF(SER_hh_tesh!L30=0,0,SER_hh_tesh!L30/SER_summary!L$26)</f>
        <v>15.615163130734016</v>
      </c>
      <c r="M30" s="100">
        <f>IF(SER_hh_tesh!M30=0,0,SER_hh_tesh!M30/SER_summary!M$26)</f>
        <v>15.32348311715044</v>
      </c>
      <c r="N30" s="100">
        <f>IF(SER_hh_tesh!N30=0,0,SER_hh_tesh!N30/SER_summary!N$26)</f>
        <v>15.307280551423052</v>
      </c>
      <c r="O30" s="100">
        <f>IF(SER_hh_tesh!O30=0,0,SER_hh_tesh!O30/SER_summary!O$26)</f>
        <v>15.737290269636535</v>
      </c>
      <c r="P30" s="100">
        <f>IF(SER_hh_tesh!P30=0,0,SER_hh_tesh!P30/SER_summary!P$26)</f>
        <v>14.871359818065621</v>
      </c>
      <c r="Q30" s="100">
        <f>IF(SER_hh_tesh!Q30=0,0,SER_hh_tesh!Q30/SER_summary!Q$26)</f>
        <v>14.443083524768813</v>
      </c>
    </row>
    <row r="31" spans="1:17" ht="12" customHeight="1" x14ac:dyDescent="0.25">
      <c r="A31" s="88" t="s">
        <v>98</v>
      </c>
      <c r="B31" s="100">
        <f>IF(SER_hh_tesh!B31=0,0,SER_hh_tesh!B31/SER_summary!B$26)</f>
        <v>13.201210009631646</v>
      </c>
      <c r="C31" s="100">
        <f>IF(SER_hh_tesh!C31=0,0,SER_hh_tesh!C31/SER_summary!C$26)</f>
        <v>13.385398769674724</v>
      </c>
      <c r="D31" s="100">
        <f>IF(SER_hh_tesh!D31=0,0,SER_hh_tesh!D31/SER_summary!D$26)</f>
        <v>13.400571627882144</v>
      </c>
      <c r="E31" s="100">
        <f>IF(SER_hh_tesh!E31=0,0,SER_hh_tesh!E31/SER_summary!E$26)</f>
        <v>13.861428451030333</v>
      </c>
      <c r="F31" s="100">
        <f>IF(SER_hh_tesh!F31=0,0,SER_hh_tesh!F31/SER_summary!F$26)</f>
        <v>14.033932690744146</v>
      </c>
      <c r="G31" s="100">
        <f>IF(SER_hh_tesh!G31=0,0,SER_hh_tesh!G31/SER_summary!G$26)</f>
        <v>14.035638642472771</v>
      </c>
      <c r="H31" s="100">
        <f>IF(SER_hh_tesh!H31=0,0,SER_hh_tesh!H31/SER_summary!H$26)</f>
        <v>14.199127041080954</v>
      </c>
      <c r="I31" s="100">
        <f>IF(SER_hh_tesh!I31=0,0,SER_hh_tesh!I31/SER_summary!I$26)</f>
        <v>14.334167922791508</v>
      </c>
      <c r="J31" s="100">
        <f>IF(SER_hh_tesh!J31=0,0,SER_hh_tesh!J31/SER_summary!J$26)</f>
        <v>14.511652533114475</v>
      </c>
      <c r="K31" s="100">
        <f>IF(SER_hh_tesh!K31=0,0,SER_hh_tesh!K31/SER_summary!K$26)</f>
        <v>14.584465536490779</v>
      </c>
      <c r="L31" s="100">
        <f>IF(SER_hh_tesh!L31=0,0,SER_hh_tesh!L31/SER_summary!L$26)</f>
        <v>14.702924395174133</v>
      </c>
      <c r="M31" s="100">
        <f>IF(SER_hh_tesh!M31=0,0,SER_hh_tesh!M31/SER_summary!M$26)</f>
        <v>14.817718514007732</v>
      </c>
      <c r="N31" s="100">
        <f>IF(SER_hh_tesh!N31=0,0,SER_hh_tesh!N31/SER_summary!N$26)</f>
        <v>14.859711479401044</v>
      </c>
      <c r="O31" s="100">
        <f>IF(SER_hh_tesh!O31=0,0,SER_hh_tesh!O31/SER_summary!O$26)</f>
        <v>14.94059348133038</v>
      </c>
      <c r="P31" s="100">
        <f>IF(SER_hh_tesh!P31=0,0,SER_hh_tesh!P31/SER_summary!P$26)</f>
        <v>14.867633206225324</v>
      </c>
      <c r="Q31" s="100">
        <f>IF(SER_hh_tesh!Q31=0,0,SER_hh_tesh!Q31/SER_summary!Q$26)</f>
        <v>14.390027716173835</v>
      </c>
    </row>
    <row r="32" spans="1:17" ht="12" customHeight="1" x14ac:dyDescent="0.25">
      <c r="A32" s="88" t="s">
        <v>34</v>
      </c>
      <c r="B32" s="100">
        <f>IF(SER_hh_tesh!B32=0,0,SER_hh_tesh!B32/SER_summary!B$26)</f>
        <v>11.464154698721904</v>
      </c>
      <c r="C32" s="100">
        <f>IF(SER_hh_tesh!C32=0,0,SER_hh_tesh!C32/SER_summary!C$26)</f>
        <v>11.489729369261731</v>
      </c>
      <c r="D32" s="100">
        <f>IF(SER_hh_tesh!D32=0,0,SER_hh_tesh!D32/SER_summary!D$26)</f>
        <v>11.628311238373797</v>
      </c>
      <c r="E32" s="100">
        <f>IF(SER_hh_tesh!E32=0,0,SER_hh_tesh!E32/SER_summary!E$26)</f>
        <v>11.819540766125932</v>
      </c>
      <c r="F32" s="100">
        <f>IF(SER_hh_tesh!F32=0,0,SER_hh_tesh!F32/SER_summary!F$26)</f>
        <v>12.29868392217408</v>
      </c>
      <c r="G32" s="100">
        <f>IF(SER_hh_tesh!G32=0,0,SER_hh_tesh!G32/SER_summary!G$26)</f>
        <v>12.271600667398095</v>
      </c>
      <c r="H32" s="100">
        <f>IF(SER_hh_tesh!H32=0,0,SER_hh_tesh!H32/SER_summary!H$26)</f>
        <v>13.429935165291237</v>
      </c>
      <c r="I32" s="100">
        <f>IF(SER_hh_tesh!I32=0,0,SER_hh_tesh!I32/SER_summary!I$26)</f>
        <v>13.676836798030351</v>
      </c>
      <c r="J32" s="100">
        <f>IF(SER_hh_tesh!J32=0,0,SER_hh_tesh!J32/SER_summary!J$26)</f>
        <v>13.870485630156811</v>
      </c>
      <c r="K32" s="100">
        <f>IF(SER_hh_tesh!K32=0,0,SER_hh_tesh!K32/SER_summary!K$26)</f>
        <v>13.580637287976618</v>
      </c>
      <c r="L32" s="100">
        <f>IF(SER_hh_tesh!L32=0,0,SER_hh_tesh!L32/SER_summary!L$26)</f>
        <v>13.620015029761928</v>
      </c>
      <c r="M32" s="100">
        <f>IF(SER_hh_tesh!M32=0,0,SER_hh_tesh!M32/SER_summary!M$26)</f>
        <v>13.912805836783951</v>
      </c>
      <c r="N32" s="100">
        <f>IF(SER_hh_tesh!N32=0,0,SER_hh_tesh!N32/SER_summary!N$26)</f>
        <v>17.681422692391696</v>
      </c>
      <c r="O32" s="100">
        <f>IF(SER_hh_tesh!O32=0,0,SER_hh_tesh!O32/SER_summary!O$26)</f>
        <v>12.041081519101528</v>
      </c>
      <c r="P32" s="100">
        <f>IF(SER_hh_tesh!P32=0,0,SER_hh_tesh!P32/SER_summary!P$26)</f>
        <v>11.843966568797725</v>
      </c>
      <c r="Q32" s="100">
        <f>IF(SER_hh_tesh!Q32=0,0,SER_hh_tesh!Q32/SER_summary!Q$26)</f>
        <v>11.971641448031496</v>
      </c>
    </row>
    <row r="33" spans="1:17" ht="12" customHeight="1" x14ac:dyDescent="0.25">
      <c r="A33" s="49" t="s">
        <v>30</v>
      </c>
      <c r="B33" s="18">
        <f>IF(SER_hh_tesh!B33=0,0,SER_hh_tesh!B33/SER_summary!B$26)</f>
        <v>13.382468356603891</v>
      </c>
      <c r="C33" s="18">
        <f>IF(SER_hh_tesh!C33=0,0,SER_hh_tesh!C33/SER_summary!C$26)</f>
        <v>13.557062748442741</v>
      </c>
      <c r="D33" s="18">
        <f>IF(SER_hh_tesh!D33=0,0,SER_hh_tesh!D33/SER_summary!D$26)</f>
        <v>13.663832569175359</v>
      </c>
      <c r="E33" s="18">
        <f>IF(SER_hh_tesh!E33=0,0,SER_hh_tesh!E33/SER_summary!E$26)</f>
        <v>13.869982179356592</v>
      </c>
      <c r="F33" s="18">
        <f>IF(SER_hh_tesh!F33=0,0,SER_hh_tesh!F33/SER_summary!F$26)</f>
        <v>14.031887586591454</v>
      </c>
      <c r="G33" s="18">
        <f>IF(SER_hh_tesh!G33=0,0,SER_hh_tesh!G33/SER_summary!G$26)</f>
        <v>14.083419919457345</v>
      </c>
      <c r="H33" s="18">
        <f>IF(SER_hh_tesh!H33=0,0,SER_hh_tesh!H33/SER_summary!H$26)</f>
        <v>14.308307571640601</v>
      </c>
      <c r="I33" s="18">
        <f>IF(SER_hh_tesh!I33=0,0,SER_hh_tesh!I33/SER_summary!I$26)</f>
        <v>14.383253806998486</v>
      </c>
      <c r="J33" s="18">
        <f>IF(SER_hh_tesh!J33=0,0,SER_hh_tesh!J33/SER_summary!J$26)</f>
        <v>14.322245557491406</v>
      </c>
      <c r="K33" s="18">
        <f>IF(SER_hh_tesh!K33=0,0,SER_hh_tesh!K33/SER_summary!K$26)</f>
        <v>14.476756306754677</v>
      </c>
      <c r="L33" s="18">
        <f>IF(SER_hh_tesh!L33=0,0,SER_hh_tesh!L33/SER_summary!L$26)</f>
        <v>14.500207004710706</v>
      </c>
      <c r="M33" s="18">
        <f>IF(SER_hh_tesh!M33=0,0,SER_hh_tesh!M33/SER_summary!M$26)</f>
        <v>14.55730838969995</v>
      </c>
      <c r="N33" s="18">
        <f>IF(SER_hh_tesh!N33=0,0,SER_hh_tesh!N33/SER_summary!N$26)</f>
        <v>14.758098492333751</v>
      </c>
      <c r="O33" s="18">
        <f>IF(SER_hh_tesh!O33=0,0,SER_hh_tesh!O33/SER_summary!O$26)</f>
        <v>14.88851347129507</v>
      </c>
      <c r="P33" s="18">
        <f>IF(SER_hh_tesh!P33=0,0,SER_hh_tesh!P33/SER_summary!P$26)</f>
        <v>15.026591063478616</v>
      </c>
      <c r="Q33" s="18">
        <f>IF(SER_hh_tesh!Q33=0,0,SER_hh_tesh!Q33/SER_summary!Q$26)</f>
        <v>15.306739989586475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26.451166527619574</v>
      </c>
      <c r="C3" s="106">
        <f>IF(SER_hh_emih!C3=0,0,SER_hh_emih!C3/SER_summary!C$26)</f>
        <v>27.448397271610609</v>
      </c>
      <c r="D3" s="106">
        <f>IF(SER_hh_emih!D3=0,0,SER_hh_emih!D3/SER_summary!D$26)</f>
        <v>25.426455475217601</v>
      </c>
      <c r="E3" s="106">
        <f>IF(SER_hh_emih!E3=0,0,SER_hh_emih!E3/SER_summary!E$26)</f>
        <v>26.103402651019259</v>
      </c>
      <c r="F3" s="106">
        <f>IF(SER_hh_emih!F3=0,0,SER_hh_emih!F3/SER_summary!F$26)</f>
        <v>26.029085751510898</v>
      </c>
      <c r="G3" s="106">
        <f>IF(SER_hh_emih!G3=0,0,SER_hh_emih!G3/SER_summary!G$26)</f>
        <v>26.736152147292813</v>
      </c>
      <c r="H3" s="106">
        <f>IF(SER_hh_emih!H3=0,0,SER_hh_emih!H3/SER_summary!H$26)</f>
        <v>26.579780106863872</v>
      </c>
      <c r="I3" s="106">
        <f>IF(SER_hh_emih!I3=0,0,SER_hh_emih!I3/SER_summary!I$26)</f>
        <v>22.730365146188682</v>
      </c>
      <c r="J3" s="106">
        <f>IF(SER_hh_emih!J3=0,0,SER_hh_emih!J3/SER_summary!J$26)</f>
        <v>24.83062463797588</v>
      </c>
      <c r="K3" s="106">
        <f>IF(SER_hh_emih!K3=0,0,SER_hh_emih!K3/SER_summary!K$26)</f>
        <v>23.494430353077565</v>
      </c>
      <c r="L3" s="106">
        <f>IF(SER_hh_emih!L3=0,0,SER_hh_emih!L3/SER_summary!L$26)</f>
        <v>24.48912553179138</v>
      </c>
      <c r="M3" s="106">
        <f>IF(SER_hh_emih!M3=0,0,SER_hh_emih!M3/SER_summary!M$26)</f>
        <v>21.394193047370297</v>
      </c>
      <c r="N3" s="106">
        <f>IF(SER_hh_emih!N3=0,0,SER_hh_emih!N3/SER_summary!N$26)</f>
        <v>21.387063668400721</v>
      </c>
      <c r="O3" s="106">
        <f>IF(SER_hh_emih!O3=0,0,SER_hh_emih!O3/SER_summary!O$26)</f>
        <v>21.911617807375432</v>
      </c>
      <c r="P3" s="106">
        <f>IF(SER_hh_emih!P3=0,0,SER_hh_emih!P3/SER_summary!P$26)</f>
        <v>19.04983585792235</v>
      </c>
      <c r="Q3" s="106">
        <f>IF(SER_hh_emih!Q3=0,0,SER_hh_emih!Q3/SER_summary!Q$26)</f>
        <v>19.629695016463746</v>
      </c>
    </row>
    <row r="4" spans="1:17" ht="12.95" customHeight="1" x14ac:dyDescent="0.25">
      <c r="A4" s="90" t="s">
        <v>44</v>
      </c>
      <c r="B4" s="101">
        <f>IF(SER_hh_emih!B4=0,0,SER_hh_emih!B4/SER_summary!B$26)</f>
        <v>20.710023928622089</v>
      </c>
      <c r="C4" s="101">
        <f>IF(SER_hh_emih!C4=0,0,SER_hh_emih!C4/SER_summary!C$26)</f>
        <v>21.58018664327718</v>
      </c>
      <c r="D4" s="101">
        <f>IF(SER_hh_emih!D4=0,0,SER_hh_emih!D4/SER_summary!D$26)</f>
        <v>19.665477486488278</v>
      </c>
      <c r="E4" s="101">
        <f>IF(SER_hh_emih!E4=0,0,SER_hh_emih!E4/SER_summary!E$26)</f>
        <v>20.448947444590349</v>
      </c>
      <c r="F4" s="101">
        <f>IF(SER_hh_emih!F4=0,0,SER_hh_emih!F4/SER_summary!F$26)</f>
        <v>20.373060881469513</v>
      </c>
      <c r="G4" s="101">
        <f>IF(SER_hh_emih!G4=0,0,SER_hh_emih!G4/SER_summary!G$26)</f>
        <v>21.154701233190075</v>
      </c>
      <c r="H4" s="101">
        <f>IF(SER_hh_emih!H4=0,0,SER_hh_emih!H4/SER_summary!H$26)</f>
        <v>21.201247971740582</v>
      </c>
      <c r="I4" s="101">
        <f>IF(SER_hh_emih!I4=0,0,SER_hh_emih!I4/SER_summary!I$26)</f>
        <v>17.536659735540514</v>
      </c>
      <c r="J4" s="101">
        <f>IF(SER_hh_emih!J4=0,0,SER_hh_emih!J4/SER_summary!J$26)</f>
        <v>19.687477321056672</v>
      </c>
      <c r="K4" s="101">
        <f>IF(SER_hh_emih!K4=0,0,SER_hh_emih!K4/SER_summary!K$26)</f>
        <v>18.37950771852606</v>
      </c>
      <c r="L4" s="101">
        <f>IF(SER_hh_emih!L4=0,0,SER_hh_emih!L4/SER_summary!L$26)</f>
        <v>19.441822323755481</v>
      </c>
      <c r="M4" s="101">
        <f>IF(SER_hh_emih!M4=0,0,SER_hh_emih!M4/SER_summary!M$26)</f>
        <v>16.451399046449769</v>
      </c>
      <c r="N4" s="101">
        <f>IF(SER_hh_emih!N4=0,0,SER_hh_emih!N4/SER_summary!N$26)</f>
        <v>16.456483734999491</v>
      </c>
      <c r="O4" s="101">
        <f>IF(SER_hh_emih!O4=0,0,SER_hh_emih!O4/SER_summary!O$26)</f>
        <v>16.956504442975376</v>
      </c>
      <c r="P4" s="101">
        <f>IF(SER_hh_emih!P4=0,0,SER_hh_emih!P4/SER_summary!P$26)</f>
        <v>13.957188754867834</v>
      </c>
      <c r="Q4" s="101">
        <f>IF(SER_hh_emih!Q4=0,0,SER_hh_emih!Q4/SER_summary!Q$26)</f>
        <v>14.435958610618766</v>
      </c>
    </row>
    <row r="5" spans="1:17" ht="12" customHeight="1" x14ac:dyDescent="0.25">
      <c r="A5" s="88" t="s">
        <v>38</v>
      </c>
      <c r="B5" s="100">
        <f>IF(SER_hh_emih!B5=0,0,SER_hh_emih!B5/SER_summary!B$26)</f>
        <v>75.12990356180417</v>
      </c>
      <c r="C5" s="100">
        <f>IF(SER_hh_emih!C5=0,0,SER_hh_emih!C5/SER_summary!C$26)</f>
        <v>55.383242739466908</v>
      </c>
      <c r="D5" s="100">
        <f>IF(SER_hh_emih!D5=0,0,SER_hh_emih!D5/SER_summary!D$26)</f>
        <v>72.314942166223773</v>
      </c>
      <c r="E5" s="100">
        <f>IF(SER_hh_emih!E5=0,0,SER_hh_emih!E5/SER_summary!E$26)</f>
        <v>84.000763317810808</v>
      </c>
      <c r="F5" s="100">
        <f>IF(SER_hh_emih!F5=0,0,SER_hh_emih!F5/SER_summary!F$26)</f>
        <v>86.816499044002981</v>
      </c>
      <c r="G5" s="100">
        <f>IF(SER_hh_emih!G5=0,0,SER_hh_emih!G5/SER_summary!G$26)</f>
        <v>65.975634806387646</v>
      </c>
      <c r="H5" s="100">
        <f>IF(SER_hh_emih!H5=0,0,SER_hh_emih!H5/SER_summary!H$26)</f>
        <v>76.653636429875661</v>
      </c>
      <c r="I5" s="100">
        <f>IF(SER_hh_emih!I5=0,0,SER_hh_emih!I5/SER_summary!I$26)</f>
        <v>67.575344945199845</v>
      </c>
      <c r="J5" s="100">
        <f>IF(SER_hh_emih!J5=0,0,SER_hh_emih!J5/SER_summary!J$26)</f>
        <v>68.084344502554373</v>
      </c>
      <c r="K5" s="100">
        <f>IF(SER_hh_emih!K5=0,0,SER_hh_emih!K5/SER_summary!K$26)</f>
        <v>78.48685641683953</v>
      </c>
      <c r="L5" s="100">
        <f>IF(SER_hh_emih!L5=0,0,SER_hh_emih!L5/SER_summary!L$26)</f>
        <v>73.358963129161921</v>
      </c>
      <c r="M5" s="100">
        <f>IF(SER_hh_emih!M5=0,0,SER_hh_emih!M5/SER_summary!M$26)</f>
        <v>69.921093401230792</v>
      </c>
      <c r="N5" s="100">
        <f>IF(SER_hh_emih!N5=0,0,SER_hh_emih!N5/SER_summary!N$26)</f>
        <v>57.247060355593327</v>
      </c>
      <c r="O5" s="100">
        <f>IF(SER_hh_emih!O5=0,0,SER_hh_emih!O5/SER_summary!O$26)</f>
        <v>61.465223179462846</v>
      </c>
      <c r="P5" s="100">
        <f>IF(SER_hh_emih!P5=0,0,SER_hh_emih!P5/SER_summary!P$26)</f>
        <v>53.779064748782517</v>
      </c>
      <c r="Q5" s="100">
        <f>IF(SER_hh_emih!Q5=0,0,SER_hh_emih!Q5/SER_summary!Q$26)</f>
        <v>53.073694290949589</v>
      </c>
    </row>
    <row r="6" spans="1:17" ht="12" customHeight="1" x14ac:dyDescent="0.25">
      <c r="A6" s="88" t="s">
        <v>66</v>
      </c>
      <c r="B6" s="100">
        <f>IF(SER_hh_emih!B6=0,0,SER_hh_emih!B6/SER_summary!B$26)</f>
        <v>12.288433694045031</v>
      </c>
      <c r="C6" s="100">
        <f>IF(SER_hh_emih!C6=0,0,SER_hh_emih!C6/SER_summary!C$26)</f>
        <v>12.743361125838994</v>
      </c>
      <c r="D6" s="100">
        <f>IF(SER_hh_emih!D6=0,0,SER_hh_emih!D6/SER_summary!D$26)</f>
        <v>12.062501637310989</v>
      </c>
      <c r="E6" s="100">
        <f>IF(SER_hh_emih!E6=0,0,SER_hh_emih!E6/SER_summary!E$26)</f>
        <v>15.300091896856332</v>
      </c>
      <c r="F6" s="100">
        <f>IF(SER_hh_emih!F6=0,0,SER_hh_emih!F6/SER_summary!F$26)</f>
        <v>15.718331484183709</v>
      </c>
      <c r="G6" s="100">
        <f>IF(SER_hh_emih!G6=0,0,SER_hh_emih!G6/SER_summary!G$26)</f>
        <v>19.848692218328704</v>
      </c>
      <c r="H6" s="100">
        <f>IF(SER_hh_emih!H6=0,0,SER_hh_emih!H6/SER_summary!H$26)</f>
        <v>19.92772316889118</v>
      </c>
      <c r="I6" s="100">
        <f>IF(SER_hh_emih!I6=0,0,SER_hh_emih!I6/SER_summary!I$26)</f>
        <v>17.837528044412839</v>
      </c>
      <c r="J6" s="100">
        <f>IF(SER_hh_emih!J6=0,0,SER_hh_emih!J6/SER_summary!J$26)</f>
        <v>22.264780127092255</v>
      </c>
      <c r="K6" s="100">
        <f>IF(SER_hh_emih!K6=0,0,SER_hh_emih!K6/SER_summary!K$26)</f>
        <v>21.982709940410633</v>
      </c>
      <c r="L6" s="100">
        <f>IF(SER_hh_emih!L6=0,0,SER_hh_emih!L6/SER_summary!L$26)</f>
        <v>22.201012364443432</v>
      </c>
      <c r="M6" s="100">
        <f>IF(SER_hh_emih!M6=0,0,SER_hh_emih!M6/SER_summary!M$26)</f>
        <v>18.611959109872107</v>
      </c>
      <c r="N6" s="100">
        <f>IF(SER_hh_emih!N6=0,0,SER_hh_emih!N6/SER_summary!N$26)</f>
        <v>19.239303877358932</v>
      </c>
      <c r="O6" s="100">
        <f>IF(SER_hh_emih!O6=0,0,SER_hh_emih!O6/SER_summary!O$26)</f>
        <v>19.109389990758487</v>
      </c>
      <c r="P6" s="100">
        <f>IF(SER_hh_emih!P6=0,0,SER_hh_emih!P6/SER_summary!P$26)</f>
        <v>15.681425799376884</v>
      </c>
      <c r="Q6" s="100">
        <f>IF(SER_hh_emih!Q6=0,0,SER_hh_emih!Q6/SER_summary!Q$26)</f>
        <v>19.15565820974409</v>
      </c>
    </row>
    <row r="7" spans="1:17" ht="12" customHeight="1" x14ac:dyDescent="0.25">
      <c r="A7" s="88" t="s">
        <v>99</v>
      </c>
      <c r="B7" s="100">
        <f>IF(SER_hh_emih!B7=0,0,SER_hh_emih!B7/SER_summary!B$26)</f>
        <v>29.760976721363203</v>
      </c>
      <c r="C7" s="100">
        <f>IF(SER_hh_emih!C7=0,0,SER_hh_emih!C7/SER_summary!C$26)</f>
        <v>31.446156252343258</v>
      </c>
      <c r="D7" s="100">
        <f>IF(SER_hh_emih!D7=0,0,SER_hh_emih!D7/SER_summary!D$26)</f>
        <v>29.872265763861623</v>
      </c>
      <c r="E7" s="100">
        <f>IF(SER_hh_emih!E7=0,0,SER_hh_emih!E7/SER_summary!E$26)</f>
        <v>32.009400949763496</v>
      </c>
      <c r="F7" s="100">
        <f>IF(SER_hh_emih!F7=0,0,SER_hh_emih!F7/SER_summary!F$26)</f>
        <v>31.465125462210889</v>
      </c>
      <c r="G7" s="100">
        <f>IF(SER_hh_emih!G7=0,0,SER_hh_emih!G7/SER_summary!G$26)</f>
        <v>32.945013337231124</v>
      </c>
      <c r="H7" s="100">
        <f>IF(SER_hh_emih!H7=0,0,SER_hh_emih!H7/SER_summary!H$26)</f>
        <v>35.398897110496151</v>
      </c>
      <c r="I7" s="100">
        <f>IF(SER_hh_emih!I7=0,0,SER_hh_emih!I7/SER_summary!I$26)</f>
        <v>29.474627988770596</v>
      </c>
      <c r="J7" s="100">
        <f>IF(SER_hh_emih!J7=0,0,SER_hh_emih!J7/SER_summary!J$26)</f>
        <v>33.832283474837375</v>
      </c>
      <c r="K7" s="100">
        <f>IF(SER_hh_emih!K7=0,0,SER_hh_emih!K7/SER_summary!K$26)</f>
        <v>32.116249491175111</v>
      </c>
      <c r="L7" s="100">
        <f>IF(SER_hh_emih!L7=0,0,SER_hh_emih!L7/SER_summary!L$26)</f>
        <v>34.132701455558227</v>
      </c>
      <c r="M7" s="100">
        <f>IF(SER_hh_emih!M7=0,0,SER_hh_emih!M7/SER_summary!M$26)</f>
        <v>30.391776801386047</v>
      </c>
      <c r="N7" s="100">
        <f>IF(SER_hh_emih!N7=0,0,SER_hh_emih!N7/SER_summary!N$26)</f>
        <v>29.746359327907967</v>
      </c>
      <c r="O7" s="100">
        <f>IF(SER_hh_emih!O7=0,0,SER_hh_emih!O7/SER_summary!O$26)</f>
        <v>29.941399312334813</v>
      </c>
      <c r="P7" s="100">
        <f>IF(SER_hh_emih!P7=0,0,SER_hh_emih!P7/SER_summary!P$26)</f>
        <v>26.526162232970005</v>
      </c>
      <c r="Q7" s="100">
        <f>IF(SER_hh_emih!Q7=0,0,SER_hh_emih!Q7/SER_summary!Q$26)</f>
        <v>30.352949194983228</v>
      </c>
    </row>
    <row r="8" spans="1:17" ht="12" customHeight="1" x14ac:dyDescent="0.25">
      <c r="A8" s="88" t="s">
        <v>101</v>
      </c>
      <c r="B8" s="100">
        <f>IF(SER_hh_emih!B8=0,0,SER_hh_emih!B8/SER_summary!B$26)</f>
        <v>15.42455903708364</v>
      </c>
      <c r="C8" s="100">
        <f>IF(SER_hh_emih!C8=0,0,SER_hh_emih!C8/SER_summary!C$26)</f>
        <v>15.608718639705163</v>
      </c>
      <c r="D8" s="100">
        <f>IF(SER_hh_emih!D8=0,0,SER_hh_emih!D8/SER_summary!D$26)</f>
        <v>14.262953610018396</v>
      </c>
      <c r="E8" s="100">
        <f>IF(SER_hh_emih!E8=0,0,SER_hh_emih!E8/SER_summary!E$26)</f>
        <v>15.395518762025281</v>
      </c>
      <c r="F8" s="100">
        <f>IF(SER_hh_emih!F8=0,0,SER_hh_emih!F8/SER_summary!F$26)</f>
        <v>15.951043300396913</v>
      </c>
      <c r="G8" s="100">
        <f>IF(SER_hh_emih!G8=0,0,SER_hh_emih!G8/SER_summary!G$26)</f>
        <v>18.289308078428881</v>
      </c>
      <c r="H8" s="100">
        <f>IF(SER_hh_emih!H8=0,0,SER_hh_emih!H8/SER_summary!H$26)</f>
        <v>18.051012792995746</v>
      </c>
      <c r="I8" s="100">
        <f>IF(SER_hh_emih!I8=0,0,SER_hh_emih!I8/SER_summary!I$26)</f>
        <v>16.723671826645404</v>
      </c>
      <c r="J8" s="100">
        <f>IF(SER_hh_emih!J8=0,0,SER_hh_emih!J8/SER_summary!J$26)</f>
        <v>18.125583030118744</v>
      </c>
      <c r="K8" s="100">
        <f>IF(SER_hh_emih!K8=0,0,SER_hh_emih!K8/SER_summary!K$26)</f>
        <v>16.902680318745176</v>
      </c>
      <c r="L8" s="100">
        <f>IF(SER_hh_emih!L8=0,0,SER_hh_emih!L8/SER_summary!L$26)</f>
        <v>18.540196073957183</v>
      </c>
      <c r="M8" s="100">
        <f>IF(SER_hh_emih!M8=0,0,SER_hh_emih!M8/SER_summary!M$26)</f>
        <v>15.440871348906507</v>
      </c>
      <c r="N8" s="100">
        <f>IF(SER_hh_emih!N8=0,0,SER_hh_emih!N8/SER_summary!N$26)</f>
        <v>15.993809681798314</v>
      </c>
      <c r="O8" s="100">
        <f>IF(SER_hh_emih!O8=0,0,SER_hh_emih!O8/SER_summary!O$26)</f>
        <v>15.743753073878542</v>
      </c>
      <c r="P8" s="100">
        <f>IF(SER_hh_emih!P8=0,0,SER_hh_emih!P8/SER_summary!P$26)</f>
        <v>13.0975173892417</v>
      </c>
      <c r="Q8" s="100">
        <f>IF(SER_hh_emih!Q8=0,0,SER_hh_emih!Q8/SER_summary!Q$26)</f>
        <v>14.581591123589664</v>
      </c>
    </row>
    <row r="9" spans="1:17" ht="12" customHeight="1" x14ac:dyDescent="0.25">
      <c r="A9" s="88" t="s">
        <v>106</v>
      </c>
      <c r="B9" s="100">
        <f>IF(SER_hh_emih!B9=0,0,SER_hh_emih!B9/SER_summary!B$26)</f>
        <v>23.22186668091296</v>
      </c>
      <c r="C9" s="100">
        <f>IF(SER_hh_emih!C9=0,0,SER_hh_emih!C9/SER_summary!C$26)</f>
        <v>24.300684711723967</v>
      </c>
      <c r="D9" s="100">
        <f>IF(SER_hh_emih!D9=0,0,SER_hh_emih!D9/SER_summary!D$26)</f>
        <v>21.867966877889796</v>
      </c>
      <c r="E9" s="100">
        <f>IF(SER_hh_emih!E9=0,0,SER_hh_emih!E9/SER_summary!E$26)</f>
        <v>24.505857963585981</v>
      </c>
      <c r="F9" s="100">
        <f>IF(SER_hh_emih!F9=0,0,SER_hh_emih!F9/SER_summary!F$26)</f>
        <v>24.859752822357294</v>
      </c>
      <c r="G9" s="100">
        <f>IF(SER_hh_emih!G9=0,0,SER_hh_emih!G9/SER_summary!G$26)</f>
        <v>26.25542905723557</v>
      </c>
      <c r="H9" s="100">
        <f>IF(SER_hh_emih!H9=0,0,SER_hh_emih!H9/SER_summary!H$26)</f>
        <v>26.578794223484525</v>
      </c>
      <c r="I9" s="100">
        <f>IF(SER_hh_emih!I9=0,0,SER_hh_emih!I9/SER_summary!I$26)</f>
        <v>22.002848014321369</v>
      </c>
      <c r="J9" s="100">
        <f>IF(SER_hh_emih!J9=0,0,SER_hh_emih!J9/SER_summary!J$26)</f>
        <v>24.941332711522129</v>
      </c>
      <c r="K9" s="100">
        <f>IF(SER_hh_emih!K9=0,0,SER_hh_emih!K9/SER_summary!K$26)</f>
        <v>23.064300917461068</v>
      </c>
      <c r="L9" s="100">
        <f>IF(SER_hh_emih!L9=0,0,SER_hh_emih!L9/SER_summary!L$26)</f>
        <v>25.418368978358071</v>
      </c>
      <c r="M9" s="100">
        <f>IF(SER_hh_emih!M9=0,0,SER_hh_emih!M9/SER_summary!M$26)</f>
        <v>20.792190810694411</v>
      </c>
      <c r="N9" s="100">
        <f>IF(SER_hh_emih!N9=0,0,SER_hh_emih!N9/SER_summary!N$26)</f>
        <v>21.658724211960912</v>
      </c>
      <c r="O9" s="100">
        <f>IF(SER_hh_emih!O9=0,0,SER_hh_emih!O9/SER_summary!O$26)</f>
        <v>21.671051279808957</v>
      </c>
      <c r="P9" s="100">
        <f>IF(SER_hh_emih!P9=0,0,SER_hh_emih!P9/SER_summary!P$26)</f>
        <v>17.915487205747976</v>
      </c>
      <c r="Q9" s="100">
        <f>IF(SER_hh_emih!Q9=0,0,SER_hh_emih!Q9/SER_summary!Q$26)</f>
        <v>19.624770891368435</v>
      </c>
    </row>
    <row r="10" spans="1:17" ht="12" customHeight="1" x14ac:dyDescent="0.25">
      <c r="A10" s="88" t="s">
        <v>34</v>
      </c>
      <c r="B10" s="100">
        <f>IF(SER_hh_emih!B10=0,0,SER_hh_emih!B10/SER_summary!B$26)</f>
        <v>14.839557494093258</v>
      </c>
      <c r="C10" s="100">
        <f>IF(SER_hh_emih!C10=0,0,SER_hh_emih!C10/SER_summary!C$26)</f>
        <v>15.518879967131143</v>
      </c>
      <c r="D10" s="100">
        <f>IF(SER_hh_emih!D10=0,0,SER_hh_emih!D10/SER_summary!D$26)</f>
        <v>14.663606236712218</v>
      </c>
      <c r="E10" s="100">
        <f>IF(SER_hh_emih!E10=0,0,SER_hh_emih!E10/SER_summary!E$26)</f>
        <v>15.490455788203018</v>
      </c>
      <c r="F10" s="100">
        <f>IF(SER_hh_emih!F10=0,0,SER_hh_emih!F10/SER_summary!F$26)</f>
        <v>14.880602501658121</v>
      </c>
      <c r="G10" s="100">
        <f>IF(SER_hh_emih!G10=0,0,SER_hh_emih!G10/SER_summary!G$26)</f>
        <v>10.589055752164978</v>
      </c>
      <c r="H10" s="100">
        <f>IF(SER_hh_emih!H10=0,0,SER_hh_emih!H10/SER_summary!H$26)</f>
        <v>9.7192234982412486</v>
      </c>
      <c r="I10" s="100">
        <f>IF(SER_hh_emih!I10=0,0,SER_hh_emih!I10/SER_summary!I$26)</f>
        <v>8.9159417194109079</v>
      </c>
      <c r="J10" s="100">
        <f>IF(SER_hh_emih!J10=0,0,SER_hh_emih!J10/SER_summary!J$26)</f>
        <v>8.9232924035746795</v>
      </c>
      <c r="K10" s="100">
        <f>IF(SER_hh_emih!K10=0,0,SER_hh_emih!K10/SER_summary!K$26)</f>
        <v>9.8129665141728051</v>
      </c>
      <c r="L10" s="100">
        <f>IF(SER_hh_emih!L10=0,0,SER_hh_emih!L10/SER_summary!L$26)</f>
        <v>10.060069562771044</v>
      </c>
      <c r="M10" s="100">
        <f>IF(SER_hh_emih!M10=0,0,SER_hh_emih!M10/SER_summary!M$26)</f>
        <v>8.2364278114449654</v>
      </c>
      <c r="N10" s="100">
        <f>IF(SER_hh_emih!N10=0,0,SER_hh_emih!N10/SER_summary!N$26)</f>
        <v>7.7391476131548611</v>
      </c>
      <c r="O10" s="100">
        <f>IF(SER_hh_emih!O10=0,0,SER_hh_emih!O10/SER_summary!O$26)</f>
        <v>8.6490008308204782</v>
      </c>
      <c r="P10" s="100">
        <f>IF(SER_hh_emih!P10=0,0,SER_hh_emih!P10/SER_summary!P$26)</f>
        <v>5.5080837932200808</v>
      </c>
      <c r="Q10" s="100">
        <f>IF(SER_hh_emih!Q10=0,0,SER_hh_emih!Q10/SER_summary!Q$26)</f>
        <v>4.2603571238549831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6.7646123564312662E-3</v>
      </c>
      <c r="C16" s="101">
        <f>IF(SER_hh_emih!C16=0,0,SER_hh_emih!C16/SER_summary!C$26)</f>
        <v>7.6257758301948777E-3</v>
      </c>
      <c r="D16" s="101">
        <f>IF(SER_hh_emih!D16=0,0,SER_hh_emih!D16/SER_summary!D$26)</f>
        <v>8.6971482233720102E-3</v>
      </c>
      <c r="E16" s="101">
        <f>IF(SER_hh_emih!E16=0,0,SER_hh_emih!E16/SER_summary!E$26)</f>
        <v>9.1197565957167413E-3</v>
      </c>
      <c r="F16" s="101">
        <f>IF(SER_hh_emih!F16=0,0,SER_hh_emih!F16/SER_summary!F$26)</f>
        <v>9.522237613400427E-3</v>
      </c>
      <c r="G16" s="101">
        <f>IF(SER_hh_emih!G16=0,0,SER_hh_emih!G16/SER_summary!G$26)</f>
        <v>9.9547251477328687E-3</v>
      </c>
      <c r="H16" s="101">
        <f>IF(SER_hh_emih!H16=0,0,SER_hh_emih!H16/SER_summary!H$26)</f>
        <v>1.112576344760109E-2</v>
      </c>
      <c r="I16" s="101">
        <f>IF(SER_hh_emih!I16=0,0,SER_hh_emih!I16/SER_summary!I$26)</f>
        <v>1.374463290509014E-2</v>
      </c>
      <c r="J16" s="101">
        <f>IF(SER_hh_emih!J16=0,0,SER_hh_emih!J16/SER_summary!J$26)</f>
        <v>1.5223739981144931E-2</v>
      </c>
      <c r="K16" s="101">
        <f>IF(SER_hh_emih!K16=0,0,SER_hh_emih!K16/SER_summary!K$26)</f>
        <v>1.7037199902398128E-2</v>
      </c>
      <c r="L16" s="101">
        <f>IF(SER_hh_emih!L16=0,0,SER_hh_emih!L16/SER_summary!L$26)</f>
        <v>1.9557270679087187E-2</v>
      </c>
      <c r="M16" s="101">
        <f>IF(SER_hh_emih!M16=0,0,SER_hh_emih!M16/SER_summary!M$26)</f>
        <v>2.3030537724742124E-2</v>
      </c>
      <c r="N16" s="101">
        <f>IF(SER_hh_emih!N16=0,0,SER_hh_emih!N16/SER_summary!N$26)</f>
        <v>3.071277081871425E-2</v>
      </c>
      <c r="O16" s="101">
        <f>IF(SER_hh_emih!O16=0,0,SER_hh_emih!O16/SER_summary!O$26)</f>
        <v>4.2834299685753086E-2</v>
      </c>
      <c r="P16" s="101">
        <f>IF(SER_hh_emih!P16=0,0,SER_hh_emih!P16/SER_summary!P$26)</f>
        <v>6.5151991820182831E-2</v>
      </c>
      <c r="Q16" s="101">
        <f>IF(SER_hh_emih!Q16=0,0,SER_hh_emih!Q16/SER_summary!Q$26)</f>
        <v>8.6001748441826342E-2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1.0136234591611666</v>
      </c>
      <c r="C17" s="103">
        <f>IF(SER_hh_emih!C17=0,0,SER_hh_emih!C17/SER_summary!C$26)</f>
        <v>1.1371047140102988</v>
      </c>
      <c r="D17" s="103">
        <f>IF(SER_hh_emih!D17=0,0,SER_hh_emih!D17/SER_summary!D$26)</f>
        <v>1.2694145464313533</v>
      </c>
      <c r="E17" s="103">
        <f>IF(SER_hh_emih!E17=0,0,SER_hh_emih!E17/SER_summary!E$26)</f>
        <v>1.3036061978498366</v>
      </c>
      <c r="F17" s="103">
        <f>IF(SER_hh_emih!F17=0,0,SER_hh_emih!F17/SER_summary!F$26)</f>
        <v>1.3641306021113013</v>
      </c>
      <c r="G17" s="103">
        <f>IF(SER_hh_emih!G17=0,0,SER_hh_emih!G17/SER_summary!G$26)</f>
        <v>1.3993823087714803</v>
      </c>
      <c r="H17" s="103">
        <f>IF(SER_hh_emih!H17=0,0,SER_hh_emih!H17/SER_summary!H$26)</f>
        <v>1.4959807474911346</v>
      </c>
      <c r="I17" s="103">
        <f>IF(SER_hh_emih!I17=0,0,SER_hh_emih!I17/SER_summary!I$26)</f>
        <v>1.6559299585692702</v>
      </c>
      <c r="J17" s="103">
        <f>IF(SER_hh_emih!J17=0,0,SER_hh_emih!J17/SER_summary!J$26)</f>
        <v>1.7510567815347393</v>
      </c>
      <c r="K17" s="103">
        <f>IF(SER_hh_emih!K17=0,0,SER_hh_emih!K17/SER_summary!K$26)</f>
        <v>1.8470647441719201</v>
      </c>
      <c r="L17" s="103">
        <f>IF(SER_hh_emih!L17=0,0,SER_hh_emih!L17/SER_summary!L$26)</f>
        <v>1.9351320860750489</v>
      </c>
      <c r="M17" s="103">
        <f>IF(SER_hh_emih!M17=0,0,SER_hh_emih!M17/SER_summary!M$26)</f>
        <v>2.0521079388490109</v>
      </c>
      <c r="N17" s="103">
        <f>IF(SER_hh_emih!N17=0,0,SER_hh_emih!N17/SER_summary!N$26)</f>
        <v>2.2228623600668951</v>
      </c>
      <c r="O17" s="103">
        <f>IF(SER_hh_emih!O17=0,0,SER_hh_emih!O17/SER_summary!O$26)</f>
        <v>2.4009560593758952</v>
      </c>
      <c r="P17" s="103">
        <f>IF(SER_hh_emih!P17=0,0,SER_hh_emih!P17/SER_summary!P$26)</f>
        <v>2.6663417579528703</v>
      </c>
      <c r="Q17" s="103">
        <f>IF(SER_hh_emih!Q17=0,0,SER_hh_emih!Q17/SER_summary!Q$26)</f>
        <v>2.7575833601236406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2.8972737309887977</v>
      </c>
      <c r="C19" s="101">
        <f>IF(SER_hh_emih!C19=0,0,SER_hh_emih!C19/SER_summary!C$26)</f>
        <v>2.9318649674500135</v>
      </c>
      <c r="D19" s="101">
        <f>IF(SER_hh_emih!D19=0,0,SER_hh_emih!D19/SER_summary!D$26)</f>
        <v>2.9361642186434116</v>
      </c>
      <c r="E19" s="101">
        <f>IF(SER_hh_emih!E19=0,0,SER_hh_emih!E19/SER_summary!E$26)</f>
        <v>2.9089254846026469</v>
      </c>
      <c r="F19" s="101">
        <f>IF(SER_hh_emih!F19=0,0,SER_hh_emih!F19/SER_summary!F$26)</f>
        <v>2.8643142640864117</v>
      </c>
      <c r="G19" s="101">
        <f>IF(SER_hh_emih!G19=0,0,SER_hh_emih!G19/SER_summary!G$26)</f>
        <v>2.8159484462279831</v>
      </c>
      <c r="H19" s="101">
        <f>IF(SER_hh_emih!H19=0,0,SER_hh_emih!H19/SER_summary!H$26)</f>
        <v>2.7832399793252081</v>
      </c>
      <c r="I19" s="101">
        <f>IF(SER_hh_emih!I19=0,0,SER_hh_emih!I19/SER_summary!I$26)</f>
        <v>2.6714467914673761</v>
      </c>
      <c r="J19" s="101">
        <f>IF(SER_hh_emih!J19=0,0,SER_hh_emih!J19/SER_summary!J$26)</f>
        <v>2.6247307841027663</v>
      </c>
      <c r="K19" s="101">
        <f>IF(SER_hh_emih!K19=0,0,SER_hh_emih!K19/SER_summary!K$26)</f>
        <v>2.612864934879028</v>
      </c>
      <c r="L19" s="101">
        <f>IF(SER_hh_emih!L19=0,0,SER_hh_emih!L19/SER_summary!L$26)</f>
        <v>2.5673781586111217</v>
      </c>
      <c r="M19" s="101">
        <f>IF(SER_hh_emih!M19=0,0,SER_hh_emih!M19/SER_summary!M$26)</f>
        <v>2.5435455841385872</v>
      </c>
      <c r="N19" s="101">
        <f>IF(SER_hh_emih!N19=0,0,SER_hh_emih!N19/SER_summary!N$26)</f>
        <v>2.527102765857931</v>
      </c>
      <c r="O19" s="101">
        <f>IF(SER_hh_emih!O19=0,0,SER_hh_emih!O19/SER_summary!O$26)</f>
        <v>2.5162778869790254</v>
      </c>
      <c r="P19" s="101">
        <f>IF(SER_hh_emih!P19=0,0,SER_hh_emih!P19/SER_summary!P$26)</f>
        <v>2.5865855232978632</v>
      </c>
      <c r="Q19" s="101">
        <f>IF(SER_hh_emih!Q19=0,0,SER_hh_emih!Q19/SER_summary!Q$26)</f>
        <v>2.5897731048491845</v>
      </c>
    </row>
    <row r="20" spans="1:17" ht="12" customHeight="1" x14ac:dyDescent="0.25">
      <c r="A20" s="88" t="s">
        <v>38</v>
      </c>
      <c r="B20" s="100">
        <f>IF(SER_hh_emih!B20=0,0,SER_hh_emih!B20/SER_summary!B$26)</f>
        <v>7.5155488197248888</v>
      </c>
      <c r="C20" s="100">
        <f>IF(SER_hh_emih!C20=0,0,SER_hh_emih!C20/SER_summary!C$26)</f>
        <v>7.2184693859158484</v>
      </c>
      <c r="D20" s="100">
        <f>IF(SER_hh_emih!D20=0,0,SER_hh_emih!D20/SER_summary!D$26)</f>
        <v>8.3519961242378429</v>
      </c>
      <c r="E20" s="100">
        <f>IF(SER_hh_emih!E20=0,0,SER_hh_emih!E20/SER_summary!E$26)</f>
        <v>8.7927764987259085</v>
      </c>
      <c r="F20" s="100">
        <f>IF(SER_hh_emih!F20=0,0,SER_hh_emih!F20/SER_summary!F$26)</f>
        <v>9.2537194429902954</v>
      </c>
      <c r="G20" s="100">
        <f>IF(SER_hh_emih!G20=0,0,SER_hh_emih!G20/SER_summary!G$26)</f>
        <v>9.166095841108465</v>
      </c>
      <c r="H20" s="100">
        <f>IF(SER_hh_emih!H20=0,0,SER_hh_emih!H20/SER_summary!H$26)</f>
        <v>9.6638088016067432</v>
      </c>
      <c r="I20" s="100">
        <f>IF(SER_hh_emih!I20=0,0,SER_hh_emih!I20/SER_summary!I$26)</f>
        <v>10.038270149808962</v>
      </c>
      <c r="J20" s="100">
        <f>IF(SER_hh_emih!J20=0,0,SER_hh_emih!J20/SER_summary!J$26)</f>
        <v>10.206363307000961</v>
      </c>
      <c r="K20" s="100">
        <f>IF(SER_hh_emih!K20=0,0,SER_hh_emih!K20/SER_summary!K$26)</f>
        <v>10.417491998192876</v>
      </c>
      <c r="L20" s="100">
        <f>IF(SER_hh_emih!L20=0,0,SER_hh_emih!L20/SER_summary!L$26)</f>
        <v>10.166294465409239</v>
      </c>
      <c r="M20" s="100">
        <f>IF(SER_hh_emih!M20=0,0,SER_hh_emih!M20/SER_summary!M$26)</f>
        <v>10.184082367438696</v>
      </c>
      <c r="N20" s="100">
        <f>IF(SER_hh_emih!N20=0,0,SER_hh_emih!N20/SER_summary!N$26)</f>
        <v>10.070238830182603</v>
      </c>
      <c r="O20" s="100">
        <f>IF(SER_hh_emih!O20=0,0,SER_hh_emih!O20/SER_summary!O$26)</f>
        <v>10.166554454483117</v>
      </c>
      <c r="P20" s="100">
        <f>IF(SER_hh_emih!P20=0,0,SER_hh_emih!P20/SER_summary!P$26)</f>
        <v>10.075409575806468</v>
      </c>
      <c r="Q20" s="100">
        <f>IF(SER_hh_emih!Q20=0,0,SER_hh_emih!Q20/SER_summary!Q$26)</f>
        <v>10.260825420852775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4.9986600222841959</v>
      </c>
      <c r="C21" s="100">
        <f>IF(SER_hh_emih!C21=0,0,SER_hh_emih!C21/SER_summary!C$26)</f>
        <v>5.0618513280461217</v>
      </c>
      <c r="D21" s="100">
        <f>IF(SER_hh_emih!D21=0,0,SER_hh_emih!D21/SER_summary!D$26)</f>
        <v>5.2630421840929742</v>
      </c>
      <c r="E21" s="100">
        <f>IF(SER_hh_emih!E21=0,0,SER_hh_emih!E21/SER_summary!E$26)</f>
        <v>5.2959781871084877</v>
      </c>
      <c r="F21" s="100">
        <f>IF(SER_hh_emih!F21=0,0,SER_hh_emih!F21/SER_summary!F$26)</f>
        <v>5.3812340823135223</v>
      </c>
      <c r="G21" s="100">
        <f>IF(SER_hh_emih!G21=0,0,SER_hh_emih!G21/SER_summary!G$26)</f>
        <v>5.2946983166936636</v>
      </c>
      <c r="H21" s="100">
        <f>IF(SER_hh_emih!H21=0,0,SER_hh_emih!H21/SER_summary!H$26)</f>
        <v>5.3306902480763441</v>
      </c>
      <c r="I21" s="100">
        <f>IF(SER_hh_emih!I21=0,0,SER_hh_emih!I21/SER_summary!I$26)</f>
        <v>5.3298490141881212</v>
      </c>
      <c r="J21" s="100">
        <f>IF(SER_hh_emih!J21=0,0,SER_hh_emih!J21/SER_summary!J$26)</f>
        <v>5.324931006437196</v>
      </c>
      <c r="K21" s="100">
        <f>IF(SER_hh_emih!K21=0,0,SER_hh_emih!K21/SER_summary!K$26)</f>
        <v>5.3407002232768432</v>
      </c>
      <c r="L21" s="100">
        <f>IF(SER_hh_emih!L21=0,0,SER_hh_emih!L21/SER_summary!L$26)</f>
        <v>5.2715858128514608</v>
      </c>
      <c r="M21" s="100">
        <f>IF(SER_hh_emih!M21=0,0,SER_hh_emih!M21/SER_summary!M$26)</f>
        <v>5.2706828962170995</v>
      </c>
      <c r="N21" s="100">
        <f>IF(SER_hh_emih!N21=0,0,SER_hh_emih!N21/SER_summary!N$26)</f>
        <v>5.3066806986771882</v>
      </c>
      <c r="O21" s="100">
        <f>IF(SER_hh_emih!O21=0,0,SER_hh_emih!O21/SER_summary!O$26)</f>
        <v>5.306219576313989</v>
      </c>
      <c r="P21" s="100">
        <f>IF(SER_hh_emih!P21=0,0,SER_hh_emih!P21/SER_summary!P$26)</f>
        <v>5.3656230858504799</v>
      </c>
      <c r="Q21" s="100">
        <f>IF(SER_hh_emih!Q21=0,0,SER_hh_emih!Q21/SER_summary!Q$26)</f>
        <v>5.3480199360731131</v>
      </c>
    </row>
    <row r="22" spans="1:17" ht="12" customHeight="1" x14ac:dyDescent="0.25">
      <c r="A22" s="88" t="s">
        <v>99</v>
      </c>
      <c r="B22" s="100">
        <f>IF(SER_hh_emih!B22=0,0,SER_hh_emih!B22/SER_summary!B$26)</f>
        <v>6.6031962149150729</v>
      </c>
      <c r="C22" s="100">
        <f>IF(SER_hh_emih!C22=0,0,SER_hh_emih!C22/SER_summary!C$26)</f>
        <v>6.6066171112944234</v>
      </c>
      <c r="D22" s="100">
        <f>IF(SER_hh_emih!D22=0,0,SER_hh_emih!D22/SER_summary!D$26)</f>
        <v>6.5884166728955034</v>
      </c>
      <c r="E22" s="100">
        <f>IF(SER_hh_emih!E22=0,0,SER_hh_emih!E22/SER_summary!E$26)</f>
        <v>6.6003543904325577</v>
      </c>
      <c r="F22" s="100">
        <f>IF(SER_hh_emih!F22=0,0,SER_hh_emih!F22/SER_summary!F$26)</f>
        <v>6.6496818843074985</v>
      </c>
      <c r="G22" s="100">
        <f>IF(SER_hh_emih!G22=0,0,SER_hh_emih!G22/SER_summary!G$26)</f>
        <v>6.5812091810991564</v>
      </c>
      <c r="H22" s="100">
        <f>IF(SER_hh_emih!H22=0,0,SER_hh_emih!H22/SER_summary!H$26)</f>
        <v>6.5469889773748848</v>
      </c>
      <c r="I22" s="100">
        <f>IF(SER_hh_emih!I22=0,0,SER_hh_emih!I22/SER_summary!I$26)</f>
        <v>6.4650139947992997</v>
      </c>
      <c r="J22" s="100">
        <f>IF(SER_hh_emih!J22=0,0,SER_hh_emih!J22/SER_summary!J$26)</f>
        <v>6.4680306508645264</v>
      </c>
      <c r="K22" s="100">
        <f>IF(SER_hh_emih!K22=0,0,SER_hh_emih!K22/SER_summary!K$26)</f>
        <v>6.4382825183891415</v>
      </c>
      <c r="L22" s="100">
        <f>IF(SER_hh_emih!L22=0,0,SER_hh_emih!L22/SER_summary!L$26)</f>
        <v>6.3758458050338787</v>
      </c>
      <c r="M22" s="100">
        <f>IF(SER_hh_emih!M22=0,0,SER_hh_emih!M22/SER_summary!M$26)</f>
        <v>6.4108621901515628</v>
      </c>
      <c r="N22" s="100">
        <f>IF(SER_hh_emih!N22=0,0,SER_hh_emih!N22/SER_summary!N$26)</f>
        <v>6.4155359822425968</v>
      </c>
      <c r="O22" s="100">
        <f>IF(SER_hh_emih!O22=0,0,SER_hh_emih!O22/SER_summary!O$26)</f>
        <v>6.420162252149118</v>
      </c>
      <c r="P22" s="100">
        <f>IF(SER_hh_emih!P22=0,0,SER_hh_emih!P22/SER_summary!P$26)</f>
        <v>6.372448057506757</v>
      </c>
      <c r="Q22" s="100">
        <f>IF(SER_hh_emih!Q22=0,0,SER_hh_emih!Q22/SER_summary!Q$26)</f>
        <v>6.3617640236026114</v>
      </c>
    </row>
    <row r="23" spans="1:17" ht="12" customHeight="1" x14ac:dyDescent="0.25">
      <c r="A23" s="88" t="s">
        <v>98</v>
      </c>
      <c r="B23" s="100">
        <f>IF(SER_hh_emih!B23=0,0,SER_hh_emih!B23/SER_summary!B$26)</f>
        <v>4.7263918401891978</v>
      </c>
      <c r="C23" s="100">
        <f>IF(SER_hh_emih!C23=0,0,SER_hh_emih!C23/SER_summary!C$26)</f>
        <v>4.712585767376801</v>
      </c>
      <c r="D23" s="100">
        <f>IF(SER_hh_emih!D23=0,0,SER_hh_emih!D23/SER_summary!D$26)</f>
        <v>4.6664849231360472</v>
      </c>
      <c r="E23" s="100">
        <f>IF(SER_hh_emih!E23=0,0,SER_hh_emih!E23/SER_summary!E$26)</f>
        <v>4.6902493689379341</v>
      </c>
      <c r="F23" s="100">
        <f>IF(SER_hh_emih!F23=0,0,SER_hh_emih!F23/SER_summary!F$26)</f>
        <v>4.6941164845635655</v>
      </c>
      <c r="G23" s="100">
        <f>IF(SER_hh_emih!G23=0,0,SER_hh_emih!G23/SER_summary!G$26)</f>
        <v>4.6767069639912622</v>
      </c>
      <c r="H23" s="100">
        <f>IF(SER_hh_emih!H23=0,0,SER_hh_emih!H23/SER_summary!H$26)</f>
        <v>4.6650807206378282</v>
      </c>
      <c r="I23" s="100">
        <f>IF(SER_hh_emih!I23=0,0,SER_hh_emih!I23/SER_summary!I$26)</f>
        <v>4.5942147526741364</v>
      </c>
      <c r="J23" s="100">
        <f>IF(SER_hh_emih!J23=0,0,SER_hh_emih!J23/SER_summary!J$26)</f>
        <v>4.5896457197761595</v>
      </c>
      <c r="K23" s="100">
        <f>IF(SER_hh_emih!K23=0,0,SER_hh_emih!K23/SER_summary!K$26)</f>
        <v>4.5943274443158035</v>
      </c>
      <c r="L23" s="100">
        <f>IF(SER_hh_emih!L23=0,0,SER_hh_emih!L23/SER_summary!L$26)</f>
        <v>4.5171198155237597</v>
      </c>
      <c r="M23" s="100">
        <f>IF(SER_hh_emih!M23=0,0,SER_hh_emih!M23/SER_summary!M$26)</f>
        <v>4.5067521698071245</v>
      </c>
      <c r="N23" s="100">
        <f>IF(SER_hh_emih!N23=0,0,SER_hh_emih!N23/SER_summary!N$26)</f>
        <v>4.4810276182038535</v>
      </c>
      <c r="O23" s="100">
        <f>IF(SER_hh_emih!O23=0,0,SER_hh_emih!O23/SER_summary!O$26)</f>
        <v>4.4792881938561662</v>
      </c>
      <c r="P23" s="100">
        <f>IF(SER_hh_emih!P23=0,0,SER_hh_emih!P23/SER_summary!P$26)</f>
        <v>4.4147585097306274</v>
      </c>
      <c r="Q23" s="100">
        <f>IF(SER_hh_emih!Q23=0,0,SER_hh_emih!Q23/SER_summary!Q$26)</f>
        <v>4.4218446119259962</v>
      </c>
    </row>
    <row r="24" spans="1:17" ht="12" customHeight="1" x14ac:dyDescent="0.25">
      <c r="A24" s="88" t="s">
        <v>34</v>
      </c>
      <c r="B24" s="100">
        <f>IF(SER_hh_emih!B24=0,0,SER_hh_emih!B24/SER_summary!B$26)</f>
        <v>2.3321388730815547</v>
      </c>
      <c r="C24" s="100">
        <f>IF(SER_hh_emih!C24=0,0,SER_hh_emih!C24/SER_summary!C$26)</f>
        <v>2.0377489891581031</v>
      </c>
      <c r="D24" s="100">
        <f>IF(SER_hh_emih!D24=0,0,SER_hh_emih!D24/SER_summary!D$26)</f>
        <v>2.1823246699485366</v>
      </c>
      <c r="E24" s="100">
        <f>IF(SER_hh_emih!E24=0,0,SER_hh_emih!E24/SER_summary!E$26)</f>
        <v>1.9075936918054843</v>
      </c>
      <c r="F24" s="100">
        <f>IF(SER_hh_emih!F24=0,0,SER_hh_emih!F24/SER_summary!F$26)</f>
        <v>2.0643740807397988</v>
      </c>
      <c r="G24" s="100">
        <f>IF(SER_hh_emih!G24=0,0,SER_hh_emih!G24/SER_summary!G$26)</f>
        <v>1.1334318630302209</v>
      </c>
      <c r="H24" s="100">
        <f>IF(SER_hh_emih!H24=0,0,SER_hh_emih!H24/SER_summary!H$26)</f>
        <v>1.1656605849097041</v>
      </c>
      <c r="I24" s="100">
        <f>IF(SER_hh_emih!I24=0,0,SER_hh_emih!I24/SER_summary!I$26)</f>
        <v>1.017552776064496</v>
      </c>
      <c r="J24" s="100">
        <f>IF(SER_hh_emih!J24=0,0,SER_hh_emih!J24/SER_summary!J$26)</f>
        <v>1.0865737042975379</v>
      </c>
      <c r="K24" s="100">
        <f>IF(SER_hh_emih!K24=0,0,SER_hh_emih!K24/SER_summary!K$26)</f>
        <v>1.1407763072339374</v>
      </c>
      <c r="L24" s="100">
        <f>IF(SER_hh_emih!L24=0,0,SER_hh_emih!L24/SER_summary!L$26)</f>
        <v>1.0705459699487185</v>
      </c>
      <c r="M24" s="100">
        <f>IF(SER_hh_emih!M24=0,0,SER_hh_emih!M24/SER_summary!M$26)</f>
        <v>1.147380684483825</v>
      </c>
      <c r="N24" s="100">
        <f>IF(SER_hh_emih!N24=0,0,SER_hh_emih!N24/SER_summary!N$26)</f>
        <v>1.0924887107664203</v>
      </c>
      <c r="O24" s="100">
        <f>IF(SER_hh_emih!O24=0,0,SER_hh_emih!O24/SER_summary!O$26)</f>
        <v>1.1159283625287046</v>
      </c>
      <c r="P24" s="100">
        <f>IF(SER_hh_emih!P24=0,0,SER_hh_emih!P24/SER_summary!P$26)</f>
        <v>1.1802469133273927</v>
      </c>
      <c r="Q24" s="100">
        <f>IF(SER_hh_emih!Q24=0,0,SER_hh_emih!Q24/SER_summary!Q$26)</f>
        <v>1.0103089239998748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2.8426225927764821</v>
      </c>
      <c r="C29" s="101">
        <f>IF(SER_hh_emih!C29=0,0,SER_hh_emih!C29/SER_summary!C$26)</f>
        <v>2.9348195093050222</v>
      </c>
      <c r="D29" s="101">
        <f>IF(SER_hh_emih!D29=0,0,SER_hh_emih!D29/SER_summary!D$26)</f>
        <v>2.8228934988283076</v>
      </c>
      <c r="E29" s="101">
        <f>IF(SER_hh_emih!E29=0,0,SER_hh_emih!E29/SER_summary!E$26)</f>
        <v>2.7434007532747655</v>
      </c>
      <c r="F29" s="101">
        <f>IF(SER_hh_emih!F29=0,0,SER_hh_emih!F29/SER_summary!F$26)</f>
        <v>2.789319855947908</v>
      </c>
      <c r="G29" s="101">
        <f>IF(SER_hh_emih!G29=0,0,SER_hh_emih!G29/SER_summary!G$26)</f>
        <v>2.7628379489528352</v>
      </c>
      <c r="H29" s="101">
        <f>IF(SER_hh_emih!H29=0,0,SER_hh_emih!H29/SER_summary!H$26)</f>
        <v>2.592058729167646</v>
      </c>
      <c r="I29" s="101">
        <f>IF(SER_hh_emih!I29=0,0,SER_hh_emih!I29/SER_summary!I$26)</f>
        <v>2.5178991372171322</v>
      </c>
      <c r="J29" s="101">
        <f>IF(SER_hh_emih!J29=0,0,SER_hh_emih!J29/SER_summary!J$26)</f>
        <v>2.513333379703774</v>
      </c>
      <c r="K29" s="101">
        <f>IF(SER_hh_emih!K29=0,0,SER_hh_emih!K29/SER_summary!K$26)</f>
        <v>2.4959546590316677</v>
      </c>
      <c r="L29" s="101">
        <f>IF(SER_hh_emih!L29=0,0,SER_hh_emih!L29/SER_summary!L$26)</f>
        <v>2.4725842389535573</v>
      </c>
      <c r="M29" s="101">
        <f>IF(SER_hh_emih!M29=0,0,SER_hh_emih!M29/SER_summary!M$26)</f>
        <v>2.3904161151105896</v>
      </c>
      <c r="N29" s="101">
        <f>IF(SER_hh_emih!N29=0,0,SER_hh_emih!N29/SER_summary!N$26)</f>
        <v>2.3916131023671259</v>
      </c>
      <c r="O29" s="101">
        <f>IF(SER_hh_emih!O29=0,0,SER_hh_emih!O29/SER_summary!O$26)</f>
        <v>2.4220572341287752</v>
      </c>
      <c r="P29" s="101">
        <f>IF(SER_hh_emih!P29=0,0,SER_hh_emih!P29/SER_summary!P$26)</f>
        <v>2.4799683212847139</v>
      </c>
      <c r="Q29" s="101">
        <f>IF(SER_hh_emih!Q29=0,0,SER_hh_emih!Q29/SER_summary!Q$26)</f>
        <v>2.5684626783527937</v>
      </c>
    </row>
    <row r="30" spans="1:17" ht="12" customHeight="1" x14ac:dyDescent="0.25">
      <c r="A30" s="88" t="s">
        <v>66</v>
      </c>
      <c r="B30" s="100">
        <f>IF(SER_hh_emih!B30=0,0,SER_hh_emih!B30/SER_summary!B$26)</f>
        <v>6.9759817212587736</v>
      </c>
      <c r="C30" s="100">
        <f>IF(SER_hh_emih!C30=0,0,SER_hh_emih!C30/SER_summary!C$26)</f>
        <v>7.1851715899325281</v>
      </c>
      <c r="D30" s="100">
        <f>IF(SER_hh_emih!D30=0,0,SER_hh_emih!D30/SER_summary!D$26)</f>
        <v>7.0752554407573607</v>
      </c>
      <c r="E30" s="100">
        <f>IF(SER_hh_emih!E30=0,0,SER_hh_emih!E30/SER_summary!E$26)</f>
        <v>7.3999901863300233</v>
      </c>
      <c r="F30" s="100">
        <f>IF(SER_hh_emih!F30=0,0,SER_hh_emih!F30/SER_summary!F$26)</f>
        <v>7.2618877774083304</v>
      </c>
      <c r="G30" s="100">
        <f>IF(SER_hh_emih!G30=0,0,SER_hh_emih!G30/SER_summary!G$26)</f>
        <v>7.8717182215028236</v>
      </c>
      <c r="H30" s="100">
        <f>IF(SER_hh_emih!H30=0,0,SER_hh_emih!H30/SER_summary!H$26)</f>
        <v>7.310504144872688</v>
      </c>
      <c r="I30" s="100">
        <f>IF(SER_hh_emih!I30=0,0,SER_hh_emih!I30/SER_summary!I$26)</f>
        <v>7.3015921556804235</v>
      </c>
      <c r="J30" s="100">
        <f>IF(SER_hh_emih!J30=0,0,SER_hh_emih!J30/SER_summary!J$26)</f>
        <v>7.6278864155214574</v>
      </c>
      <c r="K30" s="100">
        <f>IF(SER_hh_emih!K30=0,0,SER_hh_emih!K30/SER_summary!K$26)</f>
        <v>7.3268146344995069</v>
      </c>
      <c r="L30" s="100">
        <f>IF(SER_hh_emih!L30=0,0,SER_hh_emih!L30/SER_summary!L$26)</f>
        <v>7.5198549943168835</v>
      </c>
      <c r="M30" s="100">
        <f>IF(SER_hh_emih!M30=0,0,SER_hh_emih!M30/SER_summary!M$26)</f>
        <v>7.3631316243916594</v>
      </c>
      <c r="N30" s="100">
        <f>IF(SER_hh_emih!N30=0,0,SER_hh_emih!N30/SER_summary!N$26)</f>
        <v>7.3268475523918335</v>
      </c>
      <c r="O30" s="100">
        <f>IF(SER_hh_emih!O30=0,0,SER_hh_emih!O30/SER_summary!O$26)</f>
        <v>7.5086985453600654</v>
      </c>
      <c r="P30" s="100">
        <f>IF(SER_hh_emih!P30=0,0,SER_hh_emih!P30/SER_summary!P$26)</f>
        <v>7.0406221001745708</v>
      </c>
      <c r="Q30" s="100">
        <f>IF(SER_hh_emih!Q30=0,0,SER_hh_emih!Q30/SER_summary!Q$26)</f>
        <v>6.7820924053906317</v>
      </c>
    </row>
    <row r="31" spans="1:17" ht="12" customHeight="1" x14ac:dyDescent="0.25">
      <c r="A31" s="88" t="s">
        <v>98</v>
      </c>
      <c r="B31" s="100">
        <f>IF(SER_hh_emih!B31=0,0,SER_hh_emih!B31/SER_summary!B$26)</f>
        <v>5.7086809589223106</v>
      </c>
      <c r="C31" s="100">
        <f>IF(SER_hh_emih!C31=0,0,SER_hh_emih!C31/SER_summary!C$26)</f>
        <v>5.746371765136689</v>
      </c>
      <c r="D31" s="100">
        <f>IF(SER_hh_emih!D31=0,0,SER_hh_emih!D31/SER_summary!D$26)</f>
        <v>5.7075193090241845</v>
      </c>
      <c r="E31" s="100">
        <f>IF(SER_hh_emih!E31=0,0,SER_hh_emih!E31/SER_summary!E$26)</f>
        <v>5.8347628366170099</v>
      </c>
      <c r="F31" s="100">
        <f>IF(SER_hh_emih!F31=0,0,SER_hh_emih!F31/SER_summary!F$26)</f>
        <v>5.8463668269644407</v>
      </c>
      <c r="G31" s="100">
        <f>IF(SER_hh_emih!G31=0,0,SER_hh_emih!G31/SER_summary!G$26)</f>
        <v>5.7901246826619532</v>
      </c>
      <c r="H31" s="100">
        <f>IF(SER_hh_emih!H31=0,0,SER_hh_emih!H31/SER_summary!H$26)</f>
        <v>5.8003915467118539</v>
      </c>
      <c r="I31" s="100">
        <f>IF(SER_hh_emih!I31=0,0,SER_hh_emih!I31/SER_summary!I$26)</f>
        <v>5.7585738361787842</v>
      </c>
      <c r="J31" s="100">
        <f>IF(SER_hh_emih!J31=0,0,SER_hh_emih!J31/SER_summary!J$26)</f>
        <v>5.7738928414114739</v>
      </c>
      <c r="K31" s="100">
        <f>IF(SER_hh_emih!K31=0,0,SER_hh_emih!K31/SER_summary!K$26)</f>
        <v>5.7135133533132141</v>
      </c>
      <c r="L31" s="100">
        <f>IF(SER_hh_emih!L31=0,0,SER_hh_emih!L31/SER_summary!L$26)</f>
        <v>5.6982239941765824</v>
      </c>
      <c r="M31" s="100">
        <f>IF(SER_hh_emih!M31=0,0,SER_hh_emih!M31/SER_summary!M$26)</f>
        <v>5.6497460544240115</v>
      </c>
      <c r="N31" s="100">
        <f>IF(SER_hh_emih!N31=0,0,SER_hh_emih!N31/SER_summary!N$26)</f>
        <v>5.5825222678748831</v>
      </c>
      <c r="O31" s="100">
        <f>IF(SER_hh_emih!O31=0,0,SER_hh_emih!O31/SER_summary!O$26)</f>
        <v>5.5746552129244069</v>
      </c>
      <c r="P31" s="100">
        <f>IF(SER_hh_emih!P31=0,0,SER_hh_emih!P31/SER_summary!P$26)</f>
        <v>5.4857469492620039</v>
      </c>
      <c r="Q31" s="100">
        <f>IF(SER_hh_emih!Q31=0,0,SER_hh_emih!Q31/SER_summary!Q$26)</f>
        <v>5.30188596668164</v>
      </c>
    </row>
    <row r="32" spans="1:17" ht="12" customHeight="1" x14ac:dyDescent="0.25">
      <c r="A32" s="88" t="s">
        <v>34</v>
      </c>
      <c r="B32" s="100">
        <f>IF(SER_hh_emih!B32=0,0,SER_hh_emih!B32/SER_summary!B$26)</f>
        <v>2.9954083137091092</v>
      </c>
      <c r="C32" s="100">
        <f>IF(SER_hh_emih!C32=0,0,SER_hh_emih!C32/SER_summary!C$26)</f>
        <v>3.1834543416313608</v>
      </c>
      <c r="D32" s="100">
        <f>IF(SER_hh_emih!D32=0,0,SER_hh_emih!D32/SER_summary!D$26)</f>
        <v>3.1693994458218646</v>
      </c>
      <c r="E32" s="100">
        <f>IF(SER_hh_emih!E32=0,0,SER_hh_emih!E32/SER_summary!E$26)</f>
        <v>2.9144560538638542</v>
      </c>
      <c r="F32" s="100">
        <f>IF(SER_hh_emih!F32=0,0,SER_hh_emih!F32/SER_summary!F$26)</f>
        <v>2.2743806685250534</v>
      </c>
      <c r="G32" s="100">
        <f>IF(SER_hh_emih!G32=0,0,SER_hh_emih!G32/SER_summary!G$26)</f>
        <v>2.4754688571279098</v>
      </c>
      <c r="H32" s="100">
        <f>IF(SER_hh_emih!H32=0,0,SER_hh_emih!H32/SER_summary!H$26)</f>
        <v>1.0738997614034564</v>
      </c>
      <c r="I32" s="100">
        <f>IF(SER_hh_emih!I32=0,0,SER_hh_emih!I32/SER_summary!I$26)</f>
        <v>0.31179943061804843</v>
      </c>
      <c r="J32" s="100">
        <f>IF(SER_hh_emih!J32=0,0,SER_hh_emih!J32/SER_summary!J$26)</f>
        <v>3.0641754976633878E-2</v>
      </c>
      <c r="K32" s="100">
        <f>IF(SER_hh_emih!K32=0,0,SER_hh_emih!K32/SER_summary!K$26)</f>
        <v>8.4448865365781889E-2</v>
      </c>
      <c r="L32" s="100">
        <f>IF(SER_hh_emih!L32=0,0,SER_hh_emih!L32/SER_summary!L$26)</f>
        <v>9.5156790710597502E-2</v>
      </c>
      <c r="M32" s="100">
        <f>IF(SER_hh_emih!M32=0,0,SER_hh_emih!M32/SER_summary!M$26)</f>
        <v>3.9648161680207891E-2</v>
      </c>
      <c r="N32" s="100">
        <f>IF(SER_hh_emih!N32=0,0,SER_hh_emih!N32/SER_summary!N$26)</f>
        <v>1.4745927420316581E-2</v>
      </c>
      <c r="O32" s="100">
        <f>IF(SER_hh_emih!O32=0,0,SER_hh_emih!O32/SER_summary!O$26)</f>
        <v>1.4299223012858995E-2</v>
      </c>
      <c r="P32" s="100">
        <f>IF(SER_hh_emih!P32=0,0,SER_hh_emih!P32/SER_summary!P$26)</f>
        <v>1.6033943125836402E-2</v>
      </c>
      <c r="Q32" s="100">
        <f>IF(SER_hh_emih!Q32=0,0,SER_hh_emih!Q32/SER_summary!Q$26)</f>
        <v>1.7583408373253992E-2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629657.98112045531</v>
      </c>
      <c r="D3" s="98">
        <f t="shared" si="0"/>
        <v>594508.70271009393</v>
      </c>
      <c r="E3" s="98">
        <f t="shared" si="0"/>
        <v>623202.32014616008</v>
      </c>
      <c r="F3" s="98">
        <f t="shared" si="0"/>
        <v>670064.38582184445</v>
      </c>
      <c r="G3" s="98">
        <f t="shared" si="0"/>
        <v>649995.89251481695</v>
      </c>
      <c r="H3" s="98">
        <f t="shared" si="0"/>
        <v>785702.84001501731</v>
      </c>
      <c r="I3" s="98">
        <f t="shared" si="0"/>
        <v>810003.86473532987</v>
      </c>
      <c r="J3" s="98">
        <f t="shared" si="0"/>
        <v>668694.36236337177</v>
      </c>
      <c r="K3" s="98">
        <f t="shared" si="0"/>
        <v>503594.9102056917</v>
      </c>
      <c r="L3" s="98">
        <f t="shared" si="0"/>
        <v>608499.69397284905</v>
      </c>
      <c r="M3" s="98">
        <f t="shared" si="0"/>
        <v>672699.68062762229</v>
      </c>
      <c r="N3" s="98">
        <f t="shared" si="0"/>
        <v>630799.10785711731</v>
      </c>
      <c r="O3" s="98">
        <f t="shared" si="0"/>
        <v>638736.14740347594</v>
      </c>
      <c r="P3" s="98">
        <f t="shared" si="0"/>
        <v>733137.54671701754</v>
      </c>
      <c r="Q3" s="98">
        <f t="shared" si="0"/>
        <v>734708.54064308037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629657.98112045531</v>
      </c>
      <c r="D4" s="89">
        <f t="shared" ref="D4:Q4" si="2">SUM(D5:D14)</f>
        <v>594508.70271009393</v>
      </c>
      <c r="E4" s="89">
        <f t="shared" si="2"/>
        <v>623202.32014616008</v>
      </c>
      <c r="F4" s="89">
        <f t="shared" si="2"/>
        <v>670064.38582184445</v>
      </c>
      <c r="G4" s="89">
        <f t="shared" si="2"/>
        <v>649995.89251481695</v>
      </c>
      <c r="H4" s="89">
        <f t="shared" si="2"/>
        <v>785702.84001501731</v>
      </c>
      <c r="I4" s="89">
        <f t="shared" si="2"/>
        <v>810003.86473532987</v>
      </c>
      <c r="J4" s="89">
        <f t="shared" si="2"/>
        <v>668694.36236337177</v>
      </c>
      <c r="K4" s="89">
        <f t="shared" si="2"/>
        <v>503594.9102056917</v>
      </c>
      <c r="L4" s="89">
        <f t="shared" si="2"/>
        <v>608499.69397284905</v>
      </c>
      <c r="M4" s="89">
        <f t="shared" si="2"/>
        <v>672699.68062762229</v>
      </c>
      <c r="N4" s="89">
        <f t="shared" si="2"/>
        <v>630799.10785711731</v>
      </c>
      <c r="O4" s="89">
        <f t="shared" si="2"/>
        <v>638736.14740347594</v>
      </c>
      <c r="P4" s="89">
        <f t="shared" si="2"/>
        <v>733137.54671701754</v>
      </c>
      <c r="Q4" s="89">
        <f t="shared" si="2"/>
        <v>734708.54064308037</v>
      </c>
    </row>
    <row r="5" spans="1:17" ht="12" customHeight="1" x14ac:dyDescent="0.25">
      <c r="A5" s="88" t="s">
        <v>38</v>
      </c>
      <c r="B5" s="87"/>
      <c r="C5" s="87">
        <v>8126.5967952332903</v>
      </c>
      <c r="D5" s="87">
        <v>1569.2789271306879</v>
      </c>
      <c r="E5" s="87">
        <v>7713.6354318242793</v>
      </c>
      <c r="F5" s="87">
        <v>7866.486812209735</v>
      </c>
      <c r="G5" s="87">
        <v>7606.6234745664424</v>
      </c>
      <c r="H5" s="87">
        <v>12115.611168138352</v>
      </c>
      <c r="I5" s="87">
        <v>13005.608291285964</v>
      </c>
      <c r="J5" s="87">
        <v>11812.439091706232</v>
      </c>
      <c r="K5" s="87">
        <v>14724.197222344666</v>
      </c>
      <c r="L5" s="87">
        <v>9430.299529603255</v>
      </c>
      <c r="M5" s="87">
        <v>4306.061764984307</v>
      </c>
      <c r="N5" s="87">
        <v>3590.045743628918</v>
      </c>
      <c r="O5" s="87">
        <v>2200.8099327655027</v>
      </c>
      <c r="P5" s="87">
        <v>1684.3033064983163</v>
      </c>
      <c r="Q5" s="87">
        <v>17378.320560413169</v>
      </c>
    </row>
    <row r="6" spans="1:17" ht="12" customHeight="1" x14ac:dyDescent="0.25">
      <c r="A6" s="88" t="s">
        <v>66</v>
      </c>
      <c r="B6" s="87"/>
      <c r="C6" s="87">
        <v>1058.2300994101397</v>
      </c>
      <c r="D6" s="87">
        <v>3429.6246664364835</v>
      </c>
      <c r="E6" s="87">
        <v>252.77809616495318</v>
      </c>
      <c r="F6" s="87">
        <v>1682.7689400224351</v>
      </c>
      <c r="G6" s="87">
        <v>48.451618560205915</v>
      </c>
      <c r="H6" s="87">
        <v>1285.5309625850866</v>
      </c>
      <c r="I6" s="87">
        <v>3730.1727226549092</v>
      </c>
      <c r="J6" s="87">
        <v>166.52618815613312</v>
      </c>
      <c r="K6" s="87">
        <v>1450.0243207827266</v>
      </c>
      <c r="L6" s="87">
        <v>2320.8533651441521</v>
      </c>
      <c r="M6" s="87">
        <v>4042.9042686338958</v>
      </c>
      <c r="N6" s="87">
        <v>0</v>
      </c>
      <c r="O6" s="87">
        <v>3875.6123438109785</v>
      </c>
      <c r="P6" s="87">
        <v>4533.3302881916024</v>
      </c>
      <c r="Q6" s="87">
        <v>0</v>
      </c>
    </row>
    <row r="7" spans="1:17" ht="12" customHeight="1" x14ac:dyDescent="0.25">
      <c r="A7" s="88" t="s">
        <v>99</v>
      </c>
      <c r="B7" s="87"/>
      <c r="C7" s="87">
        <v>226505.35305309482</v>
      </c>
      <c r="D7" s="87">
        <v>81342.830707417699</v>
      </c>
      <c r="E7" s="87">
        <v>75233.748236451327</v>
      </c>
      <c r="F7" s="87">
        <v>136967.76979018049</v>
      </c>
      <c r="G7" s="87">
        <v>101488.56848673341</v>
      </c>
      <c r="H7" s="87">
        <v>119292.55678663985</v>
      </c>
      <c r="I7" s="87">
        <v>79408.574728771811</v>
      </c>
      <c r="J7" s="87">
        <v>165457.99108672715</v>
      </c>
      <c r="K7" s="87">
        <v>92817.235116294134</v>
      </c>
      <c r="L7" s="87">
        <v>51105.327395470478</v>
      </c>
      <c r="M7" s="87">
        <v>127326.92284854433</v>
      </c>
      <c r="N7" s="87">
        <v>106350.38358825135</v>
      </c>
      <c r="O7" s="87">
        <v>107860.50717779918</v>
      </c>
      <c r="P7" s="87">
        <v>151233.02872280127</v>
      </c>
      <c r="Q7" s="87">
        <v>24500.263778817418</v>
      </c>
    </row>
    <row r="8" spans="1:17" ht="12" customHeight="1" x14ac:dyDescent="0.25">
      <c r="A8" s="88" t="s">
        <v>101</v>
      </c>
      <c r="B8" s="87"/>
      <c r="C8" s="87">
        <v>544.58365963210656</v>
      </c>
      <c r="D8" s="87">
        <v>490.83615222218327</v>
      </c>
      <c r="E8" s="87">
        <v>589.92481376582032</v>
      </c>
      <c r="F8" s="87">
        <v>807.24814433027427</v>
      </c>
      <c r="G8" s="87">
        <v>920.8950458172726</v>
      </c>
      <c r="H8" s="87">
        <v>1194.4441121368011</v>
      </c>
      <c r="I8" s="87">
        <v>1476.447045841948</v>
      </c>
      <c r="J8" s="87">
        <v>1073.332939707519</v>
      </c>
      <c r="K8" s="87">
        <v>893.79485986475106</v>
      </c>
      <c r="L8" s="87">
        <v>1402.2876110921998</v>
      </c>
      <c r="M8" s="87">
        <v>4206.2609403202814</v>
      </c>
      <c r="N8" s="87">
        <v>3311.896293697891</v>
      </c>
      <c r="O8" s="87">
        <v>6373.4949136896921</v>
      </c>
      <c r="P8" s="87">
        <v>9543.934955139619</v>
      </c>
      <c r="Q8" s="87">
        <v>10496.685778276567</v>
      </c>
    </row>
    <row r="9" spans="1:17" ht="12" customHeight="1" x14ac:dyDescent="0.25">
      <c r="A9" s="88" t="s">
        <v>106</v>
      </c>
      <c r="B9" s="87"/>
      <c r="C9" s="87">
        <v>217958.01103015544</v>
      </c>
      <c r="D9" s="87">
        <v>209526.30898604513</v>
      </c>
      <c r="E9" s="87">
        <v>279794.20412163233</v>
      </c>
      <c r="F9" s="87">
        <v>288723.24003792141</v>
      </c>
      <c r="G9" s="87">
        <v>344504.78863814543</v>
      </c>
      <c r="H9" s="87">
        <v>368679.45243330998</v>
      </c>
      <c r="I9" s="87">
        <v>406841.35657898657</v>
      </c>
      <c r="J9" s="87">
        <v>230496.68947512179</v>
      </c>
      <c r="K9" s="87">
        <v>183063.77295877604</v>
      </c>
      <c r="L9" s="87">
        <v>284849.04079473531</v>
      </c>
      <c r="M9" s="87">
        <v>301955.74451932823</v>
      </c>
      <c r="N9" s="87">
        <v>277597.81022530806</v>
      </c>
      <c r="O9" s="87">
        <v>331209.32108184416</v>
      </c>
      <c r="P9" s="87">
        <v>82876.105448160044</v>
      </c>
      <c r="Q9" s="87">
        <v>138535.33729109724</v>
      </c>
    </row>
    <row r="10" spans="1:17" ht="12" customHeight="1" x14ac:dyDescent="0.25">
      <c r="A10" s="88" t="s">
        <v>34</v>
      </c>
      <c r="B10" s="87"/>
      <c r="C10" s="87">
        <v>11025.324971868611</v>
      </c>
      <c r="D10" s="87">
        <v>13874.689024535452</v>
      </c>
      <c r="E10" s="87">
        <v>9406.2905283822656</v>
      </c>
      <c r="F10" s="87">
        <v>14880.793981070086</v>
      </c>
      <c r="G10" s="87">
        <v>4010.1756213133413</v>
      </c>
      <c r="H10" s="87">
        <v>8210.375874845915</v>
      </c>
      <c r="I10" s="87">
        <v>25001.652916535837</v>
      </c>
      <c r="J10" s="87">
        <v>13102.358907051304</v>
      </c>
      <c r="K10" s="87">
        <v>10272.028999455808</v>
      </c>
      <c r="L10" s="87">
        <v>5932.6701267725248</v>
      </c>
      <c r="M10" s="87">
        <v>12640.395134460048</v>
      </c>
      <c r="N10" s="87">
        <v>8424.578473744783</v>
      </c>
      <c r="O10" s="87">
        <v>15135.916940256098</v>
      </c>
      <c r="P10" s="87">
        <v>114848.6430722076</v>
      </c>
      <c r="Q10" s="87">
        <v>91254.047522114197</v>
      </c>
    </row>
    <row r="11" spans="1:17" ht="12" customHeight="1" x14ac:dyDescent="0.25">
      <c r="A11" s="88" t="s">
        <v>61</v>
      </c>
      <c r="B11" s="87"/>
      <c r="C11" s="87">
        <v>2807.8097377187664</v>
      </c>
      <c r="D11" s="87">
        <v>5023.0864522777165</v>
      </c>
      <c r="E11" s="87">
        <v>1689.1556680806773</v>
      </c>
      <c r="F11" s="87">
        <v>3352.9811017218617</v>
      </c>
      <c r="G11" s="87">
        <v>5698.5559500302134</v>
      </c>
      <c r="H11" s="87">
        <v>3401.8182570354315</v>
      </c>
      <c r="I11" s="87">
        <v>5398.8022632196198</v>
      </c>
      <c r="J11" s="87">
        <v>3017.465910998093</v>
      </c>
      <c r="K11" s="87">
        <v>1460.1042888594527</v>
      </c>
      <c r="L11" s="87">
        <v>1912.4905964738155</v>
      </c>
      <c r="M11" s="87">
        <v>4533.1688708819174</v>
      </c>
      <c r="N11" s="87">
        <v>2128.2602480664505</v>
      </c>
      <c r="O11" s="87">
        <v>3860.9342874296967</v>
      </c>
      <c r="P11" s="87">
        <v>5548.5184146541988</v>
      </c>
      <c r="Q11" s="87">
        <v>578.26620763419544</v>
      </c>
    </row>
    <row r="12" spans="1:17" ht="12" customHeight="1" x14ac:dyDescent="0.25">
      <c r="A12" s="88" t="s">
        <v>42</v>
      </c>
      <c r="B12" s="87"/>
      <c r="C12" s="87">
        <v>52172.302738734332</v>
      </c>
      <c r="D12" s="87">
        <v>76365.345731014633</v>
      </c>
      <c r="E12" s="87">
        <v>124580.88058683644</v>
      </c>
      <c r="F12" s="87">
        <v>103075.74193110714</v>
      </c>
      <c r="G12" s="87">
        <v>66806.222365829759</v>
      </c>
      <c r="H12" s="87">
        <v>76053.57861513157</v>
      </c>
      <c r="I12" s="87">
        <v>92239.570594098157</v>
      </c>
      <c r="J12" s="87">
        <v>58258.012065798408</v>
      </c>
      <c r="K12" s="87">
        <v>54883.540362130007</v>
      </c>
      <c r="L12" s="87">
        <v>80277.395206034998</v>
      </c>
      <c r="M12" s="87">
        <v>74782.455355128681</v>
      </c>
      <c r="N12" s="87">
        <v>41449.176332579234</v>
      </c>
      <c r="O12" s="87">
        <v>48995.062354542672</v>
      </c>
      <c r="P12" s="87">
        <v>79102.95326779531</v>
      </c>
      <c r="Q12" s="87">
        <v>27985.419060550223</v>
      </c>
    </row>
    <row r="13" spans="1:17" ht="12" customHeight="1" x14ac:dyDescent="0.25">
      <c r="A13" s="88" t="s">
        <v>105</v>
      </c>
      <c r="B13" s="87"/>
      <c r="C13" s="87">
        <v>14358.420285126158</v>
      </c>
      <c r="D13" s="87">
        <v>17922.105217643744</v>
      </c>
      <c r="E13" s="87">
        <v>18556.056226071814</v>
      </c>
      <c r="F13" s="87">
        <v>25928.882283640629</v>
      </c>
      <c r="G13" s="87">
        <v>30642.128111443482</v>
      </c>
      <c r="H13" s="87">
        <v>38915.085620682861</v>
      </c>
      <c r="I13" s="87">
        <v>57219.180682347287</v>
      </c>
      <c r="J13" s="87">
        <v>40700.301511544654</v>
      </c>
      <c r="K13" s="87">
        <v>40354.175638860732</v>
      </c>
      <c r="L13" s="87">
        <v>43667.10214604708</v>
      </c>
      <c r="M13" s="87">
        <v>60307.524775832258</v>
      </c>
      <c r="N13" s="87">
        <v>93634.032541877852</v>
      </c>
      <c r="O13" s="87">
        <v>98236.199047557122</v>
      </c>
      <c r="P13" s="87">
        <v>202202.99216827913</v>
      </c>
      <c r="Q13" s="87">
        <v>225686.28656558675</v>
      </c>
    </row>
    <row r="14" spans="1:17" ht="12" customHeight="1" x14ac:dyDescent="0.25">
      <c r="A14" s="51" t="s">
        <v>104</v>
      </c>
      <c r="B14" s="94"/>
      <c r="C14" s="94">
        <v>95101.348749481607</v>
      </c>
      <c r="D14" s="94">
        <v>184964.59684537014</v>
      </c>
      <c r="E14" s="94">
        <v>105385.64643695022</v>
      </c>
      <c r="F14" s="94">
        <v>86778.472799640265</v>
      </c>
      <c r="G14" s="94">
        <v>88269.48320237732</v>
      </c>
      <c r="H14" s="94">
        <v>156554.38618451133</v>
      </c>
      <c r="I14" s="94">
        <v>125682.49891158771</v>
      </c>
      <c r="J14" s="94">
        <v>144609.24518656035</v>
      </c>
      <c r="K14" s="94">
        <v>103676.03643832337</v>
      </c>
      <c r="L14" s="94">
        <v>127602.22720147515</v>
      </c>
      <c r="M14" s="94">
        <v>78598.242149508325</v>
      </c>
      <c r="N14" s="94">
        <v>94312.92440996271</v>
      </c>
      <c r="O14" s="94">
        <v>20988.28932378094</v>
      </c>
      <c r="P14" s="94">
        <v>81563.737073290482</v>
      </c>
      <c r="Q14" s="94">
        <v>198293.9138785906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520198.21208584751</v>
      </c>
      <c r="D15" s="96">
        <f t="shared" ref="D15:Q15" si="4">SUM(D5:D12)</f>
        <v>391622.00064708001</v>
      </c>
      <c r="E15" s="96">
        <f t="shared" si="4"/>
        <v>499260.61748313811</v>
      </c>
      <c r="F15" s="96">
        <f t="shared" si="4"/>
        <v>557357.03073856351</v>
      </c>
      <c r="G15" s="96">
        <f t="shared" si="4"/>
        <v>531084.28120099613</v>
      </c>
      <c r="H15" s="96">
        <f t="shared" si="4"/>
        <v>590233.36820982303</v>
      </c>
      <c r="I15" s="96">
        <f t="shared" si="4"/>
        <v>627102.18514139485</v>
      </c>
      <c r="J15" s="96">
        <f t="shared" si="4"/>
        <v>483384.81566526671</v>
      </c>
      <c r="K15" s="96">
        <f t="shared" si="4"/>
        <v>359564.69812850759</v>
      </c>
      <c r="L15" s="96">
        <f t="shared" si="4"/>
        <v>437230.36462532677</v>
      </c>
      <c r="M15" s="96">
        <f t="shared" si="4"/>
        <v>533793.91370228166</v>
      </c>
      <c r="N15" s="96">
        <f t="shared" si="4"/>
        <v>442852.15090527671</v>
      </c>
      <c r="O15" s="96">
        <f t="shared" si="4"/>
        <v>519511.65903213795</v>
      </c>
      <c r="P15" s="96">
        <f t="shared" si="4"/>
        <v>449370.81747544796</v>
      </c>
      <c r="Q15" s="96">
        <f t="shared" si="4"/>
        <v>310728.340198903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292572.2823645185</v>
      </c>
      <c r="D16" s="89">
        <f t="shared" ref="D16:Q16" si="6">SUM(D17:D18)</f>
        <v>343876.21953586448</v>
      </c>
      <c r="E16" s="89">
        <f t="shared" si="6"/>
        <v>255280.90375314199</v>
      </c>
      <c r="F16" s="89">
        <f t="shared" si="6"/>
        <v>346410.06758821901</v>
      </c>
      <c r="G16" s="89">
        <f t="shared" si="6"/>
        <v>340343.41038598382</v>
      </c>
      <c r="H16" s="89">
        <f t="shared" si="6"/>
        <v>444995.27869814227</v>
      </c>
      <c r="I16" s="89">
        <f t="shared" si="6"/>
        <v>491742.53262068512</v>
      </c>
      <c r="J16" s="89">
        <f t="shared" si="6"/>
        <v>336505.85051266634</v>
      </c>
      <c r="K16" s="89">
        <f t="shared" si="6"/>
        <v>310372.36174275848</v>
      </c>
      <c r="L16" s="89">
        <f t="shared" si="6"/>
        <v>269765.98534869961</v>
      </c>
      <c r="M16" s="89">
        <f t="shared" si="6"/>
        <v>204658.81073301949</v>
      </c>
      <c r="N16" s="89">
        <f t="shared" si="6"/>
        <v>104407.46575255861</v>
      </c>
      <c r="O16" s="89">
        <f t="shared" si="6"/>
        <v>125704.69102517249</v>
      </c>
      <c r="P16" s="89">
        <f t="shared" si="6"/>
        <v>228036.21891093624</v>
      </c>
      <c r="Q16" s="89">
        <f t="shared" si="6"/>
        <v>285144.85646818933</v>
      </c>
    </row>
    <row r="17" spans="1:17" ht="12.95" customHeight="1" x14ac:dyDescent="0.25">
      <c r="A17" s="88" t="s">
        <v>101</v>
      </c>
      <c r="B17" s="87"/>
      <c r="C17" s="87">
        <v>2054.5583833071969</v>
      </c>
      <c r="D17" s="87">
        <v>2755.690814188546</v>
      </c>
      <c r="E17" s="87">
        <v>2431.9845849768612</v>
      </c>
      <c r="F17" s="87">
        <v>2364.4641076746288</v>
      </c>
      <c r="G17" s="87">
        <v>2990.3908131859203</v>
      </c>
      <c r="H17" s="87">
        <v>4767.6128449726475</v>
      </c>
      <c r="I17" s="87">
        <v>7759.8997735190733</v>
      </c>
      <c r="J17" s="87">
        <v>5176.4987777654542</v>
      </c>
      <c r="K17" s="87">
        <v>5450.0635253730943</v>
      </c>
      <c r="L17" s="87">
        <v>6946.6323108950019</v>
      </c>
      <c r="M17" s="87">
        <v>9181.9217014394726</v>
      </c>
      <c r="N17" s="87">
        <v>18623.94144830963</v>
      </c>
      <c r="O17" s="87">
        <v>29450.554219513793</v>
      </c>
      <c r="P17" s="87">
        <v>51315.826538682828</v>
      </c>
      <c r="Q17" s="87">
        <v>56917.110881427579</v>
      </c>
    </row>
    <row r="18" spans="1:17" ht="12" customHeight="1" x14ac:dyDescent="0.25">
      <c r="A18" s="88" t="s">
        <v>100</v>
      </c>
      <c r="B18" s="87"/>
      <c r="C18" s="87">
        <v>290517.72398121131</v>
      </c>
      <c r="D18" s="87">
        <v>341120.52872167592</v>
      </c>
      <c r="E18" s="87">
        <v>252848.91916816513</v>
      </c>
      <c r="F18" s="87">
        <v>344045.60348054441</v>
      </c>
      <c r="G18" s="87">
        <v>337353.01957279793</v>
      </c>
      <c r="H18" s="87">
        <v>440227.66585316963</v>
      </c>
      <c r="I18" s="87">
        <v>483982.63284716604</v>
      </c>
      <c r="J18" s="87">
        <v>331329.35173490091</v>
      </c>
      <c r="K18" s="87">
        <v>304922.29821738537</v>
      </c>
      <c r="L18" s="87">
        <v>262819.3530378046</v>
      </c>
      <c r="M18" s="87">
        <v>195476.88903158001</v>
      </c>
      <c r="N18" s="87">
        <v>85783.524304248975</v>
      </c>
      <c r="O18" s="87">
        <v>96254.136805658694</v>
      </c>
      <c r="P18" s="87">
        <v>176720.39237225341</v>
      </c>
      <c r="Q18" s="87">
        <v>228227.74558676174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629657.98112045531</v>
      </c>
      <c r="D19" s="89">
        <f t="shared" ref="D19:Q19" si="8">SUM(D20:D26)</f>
        <v>594508.70271009393</v>
      </c>
      <c r="E19" s="89">
        <f t="shared" si="8"/>
        <v>623202.3201461602</v>
      </c>
      <c r="F19" s="89">
        <f t="shared" si="8"/>
        <v>670064.38582184445</v>
      </c>
      <c r="G19" s="89">
        <f t="shared" si="8"/>
        <v>649995.89251481695</v>
      </c>
      <c r="H19" s="89">
        <f t="shared" si="8"/>
        <v>785702.84001501731</v>
      </c>
      <c r="I19" s="89">
        <f t="shared" si="8"/>
        <v>810003.86473532976</v>
      </c>
      <c r="J19" s="89">
        <f t="shared" si="8"/>
        <v>668694.36236337177</v>
      </c>
      <c r="K19" s="89">
        <f t="shared" si="8"/>
        <v>503594.91020569165</v>
      </c>
      <c r="L19" s="89">
        <f t="shared" si="8"/>
        <v>608499.69397284894</v>
      </c>
      <c r="M19" s="89">
        <f t="shared" si="8"/>
        <v>672699.68062762218</v>
      </c>
      <c r="N19" s="89">
        <f t="shared" si="8"/>
        <v>630799.1078571172</v>
      </c>
      <c r="O19" s="89">
        <f t="shared" si="8"/>
        <v>638736.14740347618</v>
      </c>
      <c r="P19" s="89">
        <f t="shared" si="8"/>
        <v>733137.54671701742</v>
      </c>
      <c r="Q19" s="89">
        <f t="shared" si="8"/>
        <v>734708.54064308037</v>
      </c>
    </row>
    <row r="20" spans="1:17" ht="12" customHeight="1" x14ac:dyDescent="0.25">
      <c r="A20" s="88" t="s">
        <v>38</v>
      </c>
      <c r="B20" s="87"/>
      <c r="C20" s="87">
        <v>4275.4625625092085</v>
      </c>
      <c r="D20" s="87">
        <v>1564.6832303382823</v>
      </c>
      <c r="E20" s="87">
        <v>151.02549246107861</v>
      </c>
      <c r="F20" s="87">
        <v>13.76052757393227</v>
      </c>
      <c r="G20" s="87">
        <v>5.130976489532947</v>
      </c>
      <c r="H20" s="87">
        <v>1451.6120210544475</v>
      </c>
      <c r="I20" s="87">
        <v>5914.7791629324392</v>
      </c>
      <c r="J20" s="87">
        <v>2141.8477861460319</v>
      </c>
      <c r="K20" s="87">
        <v>1757.061006006234</v>
      </c>
      <c r="L20" s="87">
        <v>3354.4799412053972</v>
      </c>
      <c r="M20" s="87">
        <v>1427.008436070653</v>
      </c>
      <c r="N20" s="87">
        <v>1296.0361334833381</v>
      </c>
      <c r="O20" s="87">
        <v>924.0768816172548</v>
      </c>
      <c r="P20" s="87">
        <v>1755.0774742578321</v>
      </c>
      <c r="Q20" s="87">
        <v>1062.3375279196835</v>
      </c>
    </row>
    <row r="21" spans="1:17" s="28" customFormat="1" ht="12" customHeight="1" x14ac:dyDescent="0.25">
      <c r="A21" s="88" t="s">
        <v>66</v>
      </c>
      <c r="B21" s="87"/>
      <c r="C21" s="87">
        <v>21355.238100134677</v>
      </c>
      <c r="D21" s="87">
        <v>24466.516750673578</v>
      </c>
      <c r="E21" s="87">
        <v>28351.094655402634</v>
      </c>
      <c r="F21" s="87">
        <v>25765.057153096091</v>
      </c>
      <c r="G21" s="87">
        <v>22901.367173245093</v>
      </c>
      <c r="H21" s="87">
        <v>26874.285310213625</v>
      </c>
      <c r="I21" s="87">
        <v>10896.755923619574</v>
      </c>
      <c r="J21" s="87">
        <v>9506.0391915003747</v>
      </c>
      <c r="K21" s="87">
        <v>5907.2117127117544</v>
      </c>
      <c r="L21" s="87">
        <v>8699.2868745159176</v>
      </c>
      <c r="M21" s="87">
        <v>7867.7598490691962</v>
      </c>
      <c r="N21" s="87">
        <v>19425.186973366104</v>
      </c>
      <c r="O21" s="87">
        <v>4989.6367409865861</v>
      </c>
      <c r="P21" s="87">
        <v>78764.32116042632</v>
      </c>
      <c r="Q21" s="87">
        <v>7228.684621567304</v>
      </c>
    </row>
    <row r="22" spans="1:17" ht="12" customHeight="1" x14ac:dyDescent="0.25">
      <c r="A22" s="88" t="s">
        <v>99</v>
      </c>
      <c r="B22" s="87"/>
      <c r="C22" s="87">
        <v>115157.73132912807</v>
      </c>
      <c r="D22" s="87">
        <v>89436.049665531464</v>
      </c>
      <c r="E22" s="87">
        <v>50728.10117439142</v>
      </c>
      <c r="F22" s="87">
        <v>49984.630654840155</v>
      </c>
      <c r="G22" s="87">
        <v>82777.274161565918</v>
      </c>
      <c r="H22" s="87">
        <v>75620.838324686338</v>
      </c>
      <c r="I22" s="87">
        <v>75742.73969285679</v>
      </c>
      <c r="J22" s="87">
        <v>86868.440158754325</v>
      </c>
      <c r="K22" s="87">
        <v>60080.212053323143</v>
      </c>
      <c r="L22" s="87">
        <v>65223.08903727807</v>
      </c>
      <c r="M22" s="87">
        <v>83364.067515003015</v>
      </c>
      <c r="N22" s="87">
        <v>76018.141553518173</v>
      </c>
      <c r="O22" s="87">
        <v>75467.319116098908</v>
      </c>
      <c r="P22" s="87">
        <v>78814.854071189664</v>
      </c>
      <c r="Q22" s="87">
        <v>89806.346246073095</v>
      </c>
    </row>
    <row r="23" spans="1:17" ht="12" customHeight="1" x14ac:dyDescent="0.25">
      <c r="A23" s="88" t="s">
        <v>98</v>
      </c>
      <c r="B23" s="87"/>
      <c r="C23" s="87">
        <v>227499.39484074392</v>
      </c>
      <c r="D23" s="87">
        <v>211145.01379145961</v>
      </c>
      <c r="E23" s="87">
        <v>197886.59073639</v>
      </c>
      <c r="F23" s="87">
        <v>198511.74588797902</v>
      </c>
      <c r="G23" s="87">
        <v>201225.03832467209</v>
      </c>
      <c r="H23" s="87">
        <v>290398.02242819383</v>
      </c>
      <c r="I23" s="87">
        <v>204805.3448362448</v>
      </c>
      <c r="J23" s="87">
        <v>174878.33698228706</v>
      </c>
      <c r="K23" s="87">
        <v>181098.99004364156</v>
      </c>
      <c r="L23" s="87">
        <v>234280.54199375404</v>
      </c>
      <c r="M23" s="87">
        <v>196572.39603853202</v>
      </c>
      <c r="N23" s="87">
        <v>204951.9722803898</v>
      </c>
      <c r="O23" s="87">
        <v>207377.6689397039</v>
      </c>
      <c r="P23" s="87">
        <v>344819.28168128995</v>
      </c>
      <c r="Q23" s="87">
        <v>297654.7533053747</v>
      </c>
    </row>
    <row r="24" spans="1:17" ht="12" customHeight="1" x14ac:dyDescent="0.25">
      <c r="A24" s="88" t="s">
        <v>34</v>
      </c>
      <c r="B24" s="87"/>
      <c r="C24" s="87">
        <v>5812.1601690811394</v>
      </c>
      <c r="D24" s="87">
        <v>1613.2803003644808</v>
      </c>
      <c r="E24" s="87">
        <v>4063.7591927316207</v>
      </c>
      <c r="F24" s="87">
        <v>2037.9328347945038</v>
      </c>
      <c r="G24" s="87">
        <v>3122.3675112813503</v>
      </c>
      <c r="H24" s="87">
        <v>2066.3911605011858</v>
      </c>
      <c r="I24" s="87">
        <v>2466.2675768864697</v>
      </c>
      <c r="J24" s="87">
        <v>2177.5420902123542</v>
      </c>
      <c r="K24" s="87">
        <v>2322.690769238005</v>
      </c>
      <c r="L24" s="87">
        <v>2864.7338882530976</v>
      </c>
      <c r="M24" s="87">
        <v>2823.4067112459138</v>
      </c>
      <c r="N24" s="87">
        <v>3035.4351538641263</v>
      </c>
      <c r="O24" s="87">
        <v>1860.864157729329</v>
      </c>
      <c r="P24" s="87">
        <v>2777.4604472087158</v>
      </c>
      <c r="Q24" s="87">
        <v>2579.1614521128731</v>
      </c>
    </row>
    <row r="25" spans="1:17" ht="12" customHeight="1" x14ac:dyDescent="0.25">
      <c r="A25" s="88" t="s">
        <v>42</v>
      </c>
      <c r="B25" s="87"/>
      <c r="C25" s="87">
        <v>40319.51329372418</v>
      </c>
      <c r="D25" s="87">
        <v>41372.650636962455</v>
      </c>
      <c r="E25" s="87">
        <v>140903.74430183801</v>
      </c>
      <c r="F25" s="87">
        <v>74479.978898788395</v>
      </c>
      <c r="G25" s="87">
        <v>63130.669114336983</v>
      </c>
      <c r="H25" s="87">
        <v>65197.981398310971</v>
      </c>
      <c r="I25" s="87">
        <v>62250.3304881843</v>
      </c>
      <c r="J25" s="87">
        <v>58309.991814051129</v>
      </c>
      <c r="K25" s="87">
        <v>54874.131933506535</v>
      </c>
      <c r="L25" s="87">
        <v>68072.562238984232</v>
      </c>
      <c r="M25" s="87">
        <v>61884.862724691673</v>
      </c>
      <c r="N25" s="87">
        <v>50044.806516014534</v>
      </c>
      <c r="O25" s="87">
        <v>49302.880354939916</v>
      </c>
      <c r="P25" s="87">
        <v>56565.745615523978</v>
      </c>
      <c r="Q25" s="87">
        <v>46092.643138517931</v>
      </c>
    </row>
    <row r="26" spans="1:17" ht="12" customHeight="1" x14ac:dyDescent="0.25">
      <c r="A26" s="88" t="s">
        <v>30</v>
      </c>
      <c r="B26" s="94"/>
      <c r="C26" s="94">
        <v>215238.4808251342</v>
      </c>
      <c r="D26" s="94">
        <v>224910.50833476408</v>
      </c>
      <c r="E26" s="94">
        <v>201118.00459294539</v>
      </c>
      <c r="F26" s="94">
        <v>319271.27986477228</v>
      </c>
      <c r="G26" s="94">
        <v>276834.04525322589</v>
      </c>
      <c r="H26" s="94">
        <v>324093.70937205694</v>
      </c>
      <c r="I26" s="94">
        <v>447927.64705460542</v>
      </c>
      <c r="J26" s="94">
        <v>334812.16434042045</v>
      </c>
      <c r="K26" s="94">
        <v>197554.61268726439</v>
      </c>
      <c r="L26" s="94">
        <v>226004.99999885817</v>
      </c>
      <c r="M26" s="94">
        <v>318760.17935300979</v>
      </c>
      <c r="N26" s="94">
        <v>276027.52924648114</v>
      </c>
      <c r="O26" s="94">
        <v>298813.70121240028</v>
      </c>
      <c r="P26" s="94">
        <v>169640.80626712102</v>
      </c>
      <c r="Q26" s="94">
        <v>290284.61435151479</v>
      </c>
    </row>
    <row r="27" spans="1:17" ht="12" customHeight="1" x14ac:dyDescent="0.25">
      <c r="A27" s="93" t="s">
        <v>33</v>
      </c>
      <c r="B27" s="119"/>
      <c r="C27" s="119">
        <v>15315.047828176703</v>
      </c>
      <c r="D27" s="119">
        <v>13423.845781075317</v>
      </c>
      <c r="E27" s="119">
        <v>15587.101641787347</v>
      </c>
      <c r="F27" s="119">
        <v>20188.108014077057</v>
      </c>
      <c r="G27" s="119">
        <v>36156.10305785136</v>
      </c>
      <c r="H27" s="119">
        <v>22129.687475815608</v>
      </c>
      <c r="I27" s="119">
        <v>46216.352138919632</v>
      </c>
      <c r="J27" s="119">
        <v>33853.606657031902</v>
      </c>
      <c r="K27" s="119">
        <v>31692.066117347458</v>
      </c>
      <c r="L27" s="119">
        <v>61951.908701482949</v>
      </c>
      <c r="M27" s="119">
        <v>40010.252779520757</v>
      </c>
      <c r="N27" s="119">
        <v>44182.511534079924</v>
      </c>
      <c r="O27" s="119">
        <v>41571.746850984528</v>
      </c>
      <c r="P27" s="119">
        <v>36684.194924325391</v>
      </c>
      <c r="Q27" s="119">
        <v>36814.943827742783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629657.98112045531</v>
      </c>
      <c r="D29" s="89">
        <f t="shared" ref="D29:Q29" si="10">SUM(D30:D33)</f>
        <v>594508.70271009393</v>
      </c>
      <c r="E29" s="89">
        <f t="shared" si="10"/>
        <v>623202.3201461602</v>
      </c>
      <c r="F29" s="89">
        <f t="shared" si="10"/>
        <v>670064.38582184445</v>
      </c>
      <c r="G29" s="89">
        <f t="shared" si="10"/>
        <v>649995.89251481683</v>
      </c>
      <c r="H29" s="89">
        <f t="shared" si="10"/>
        <v>785702.84001501719</v>
      </c>
      <c r="I29" s="89">
        <f t="shared" si="10"/>
        <v>810003.86473532976</v>
      </c>
      <c r="J29" s="89">
        <f t="shared" si="10"/>
        <v>668694.36236337153</v>
      </c>
      <c r="K29" s="89">
        <f t="shared" si="10"/>
        <v>503594.9102056917</v>
      </c>
      <c r="L29" s="89">
        <f t="shared" si="10"/>
        <v>608499.69397284882</v>
      </c>
      <c r="M29" s="89">
        <f t="shared" si="10"/>
        <v>672699.68062762229</v>
      </c>
      <c r="N29" s="89">
        <f t="shared" si="10"/>
        <v>630799.1078571172</v>
      </c>
      <c r="O29" s="89">
        <f t="shared" si="10"/>
        <v>638736.14740347618</v>
      </c>
      <c r="P29" s="89">
        <f t="shared" si="10"/>
        <v>733137.54671701754</v>
      </c>
      <c r="Q29" s="89">
        <f t="shared" si="10"/>
        <v>734708.54064308037</v>
      </c>
    </row>
    <row r="30" spans="1:17" s="28" customFormat="1" ht="12" customHeight="1" x14ac:dyDescent="0.25">
      <c r="A30" s="88" t="s">
        <v>66</v>
      </c>
      <c r="B30" s="87"/>
      <c r="C30" s="87">
        <v>89700.020348286023</v>
      </c>
      <c r="D30" s="87">
        <v>99301.897602762649</v>
      </c>
      <c r="E30" s="87">
        <v>98356.894425853548</v>
      </c>
      <c r="F30" s="87">
        <v>91956.817170521288</v>
      </c>
      <c r="G30" s="87">
        <v>44191.919181093821</v>
      </c>
      <c r="H30" s="87">
        <v>14547.183182268565</v>
      </c>
      <c r="I30" s="87">
        <v>73798.892291776181</v>
      </c>
      <c r="J30" s="87">
        <v>61665.209051029997</v>
      </c>
      <c r="K30" s="87">
        <v>39708.399837643126</v>
      </c>
      <c r="L30" s="87">
        <v>60833.692572469095</v>
      </c>
      <c r="M30" s="87">
        <v>21762.07230827133</v>
      </c>
      <c r="N30" s="87">
        <v>48233.125643300184</v>
      </c>
      <c r="O30" s="87">
        <v>22352.387227744832</v>
      </c>
      <c r="P30" s="87">
        <v>75769.254627625851</v>
      </c>
      <c r="Q30" s="87">
        <v>183538.50972424494</v>
      </c>
    </row>
    <row r="31" spans="1:17" ht="12" customHeight="1" x14ac:dyDescent="0.25">
      <c r="A31" s="88" t="s">
        <v>98</v>
      </c>
      <c r="B31" s="87"/>
      <c r="C31" s="87">
        <v>198748.29424892407</v>
      </c>
      <c r="D31" s="87">
        <v>177871.79899616589</v>
      </c>
      <c r="E31" s="87">
        <v>175655.91023338004</v>
      </c>
      <c r="F31" s="87">
        <v>250655.18448579905</v>
      </c>
      <c r="G31" s="87">
        <v>212061.71820356103</v>
      </c>
      <c r="H31" s="87">
        <v>239159.01954691514</v>
      </c>
      <c r="I31" s="87">
        <v>233365.59513438749</v>
      </c>
      <c r="J31" s="87">
        <v>229421.26126166523</v>
      </c>
      <c r="K31" s="87">
        <v>179865.69922597747</v>
      </c>
      <c r="L31" s="87">
        <v>197312.41624506094</v>
      </c>
      <c r="M31" s="87">
        <v>248666.42659132116</v>
      </c>
      <c r="N31" s="87">
        <v>280589.35114075319</v>
      </c>
      <c r="O31" s="87">
        <v>304830.25455267553</v>
      </c>
      <c r="P31" s="87">
        <v>345527.30017154792</v>
      </c>
      <c r="Q31" s="87">
        <v>304279.38473995245</v>
      </c>
    </row>
    <row r="32" spans="1:17" ht="12" customHeight="1" x14ac:dyDescent="0.25">
      <c r="A32" s="88" t="s">
        <v>34</v>
      </c>
      <c r="B32" s="87"/>
      <c r="C32" s="87">
        <v>62.786631498510509</v>
      </c>
      <c r="D32" s="87">
        <v>203.48067147079348</v>
      </c>
      <c r="E32" s="87">
        <v>233.40935374091794</v>
      </c>
      <c r="F32" s="87">
        <v>38.022244066175162</v>
      </c>
      <c r="G32" s="87">
        <v>328.37511567134788</v>
      </c>
      <c r="H32" s="87">
        <v>905.60518770507372</v>
      </c>
      <c r="I32" s="87">
        <v>508.45823453367802</v>
      </c>
      <c r="J32" s="87">
        <v>2394.5395650905994</v>
      </c>
      <c r="K32" s="87">
        <v>227.40113061164388</v>
      </c>
      <c r="L32" s="87">
        <v>728.35950433014455</v>
      </c>
      <c r="M32" s="87">
        <v>3.6598101313825833</v>
      </c>
      <c r="N32" s="87">
        <v>6747.2786492417308</v>
      </c>
      <c r="O32" s="87">
        <v>57.859958903362099</v>
      </c>
      <c r="P32" s="87">
        <v>327.34979491129883</v>
      </c>
      <c r="Q32" s="87">
        <v>1097.9833418583507</v>
      </c>
    </row>
    <row r="33" spans="1:17" ht="12" customHeight="1" x14ac:dyDescent="0.25">
      <c r="A33" s="49" t="s">
        <v>30</v>
      </c>
      <c r="B33" s="86"/>
      <c r="C33" s="86">
        <v>341146.87989174668</v>
      </c>
      <c r="D33" s="86">
        <v>317131.52543969452</v>
      </c>
      <c r="E33" s="86">
        <v>348956.10613318568</v>
      </c>
      <c r="F33" s="86">
        <v>327414.36192145792</v>
      </c>
      <c r="G33" s="86">
        <v>393413.88001449069</v>
      </c>
      <c r="H33" s="86">
        <v>531091.03209812846</v>
      </c>
      <c r="I33" s="86">
        <v>502330.9190746324</v>
      </c>
      <c r="J33" s="86">
        <v>375213.35248558572</v>
      </c>
      <c r="K33" s="86">
        <v>283793.41001145943</v>
      </c>
      <c r="L33" s="86">
        <v>349625.22565098869</v>
      </c>
      <c r="M33" s="86">
        <v>402267.52191789844</v>
      </c>
      <c r="N33" s="86">
        <v>295229.35242382216</v>
      </c>
      <c r="O33" s="86">
        <v>311495.64566415246</v>
      </c>
      <c r="P33" s="86">
        <v>311513.64212293248</v>
      </c>
      <c r="Q33" s="86">
        <v>245792.6628370246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4203.9263799880637</v>
      </c>
      <c r="D3" s="106">
        <f t="shared" si="0"/>
        <v>3764.1035430981956</v>
      </c>
      <c r="E3" s="106">
        <f t="shared" si="0"/>
        <v>4022.0870376936864</v>
      </c>
      <c r="F3" s="106">
        <f t="shared" si="0"/>
        <v>4476.8271522579817</v>
      </c>
      <c r="G3" s="106">
        <f t="shared" si="0"/>
        <v>4491.6548025365701</v>
      </c>
      <c r="H3" s="106">
        <f t="shared" si="0"/>
        <v>5489.4562242766051</v>
      </c>
      <c r="I3" s="106">
        <f t="shared" si="0"/>
        <v>5027.9381022966427</v>
      </c>
      <c r="J3" s="106">
        <f t="shared" si="0"/>
        <v>4503.7366741345322</v>
      </c>
      <c r="K3" s="106">
        <f t="shared" si="0"/>
        <v>3348.3769228941442</v>
      </c>
      <c r="L3" s="106">
        <f t="shared" si="0"/>
        <v>4119.1927716857008</v>
      </c>
      <c r="M3" s="106">
        <f t="shared" si="0"/>
        <v>3976.5983678856414</v>
      </c>
      <c r="N3" s="106">
        <f t="shared" si="0"/>
        <v>3590.7098620407414</v>
      </c>
      <c r="O3" s="106">
        <f t="shared" si="0"/>
        <v>3636.3206150248598</v>
      </c>
      <c r="P3" s="106">
        <f t="shared" si="0"/>
        <v>3647.1354887754769</v>
      </c>
      <c r="Q3" s="106">
        <f t="shared" si="0"/>
        <v>3673.1696128274316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2827.7354019497725</v>
      </c>
      <c r="D4" s="101">
        <f t="shared" si="1"/>
        <v>2425.2543781196769</v>
      </c>
      <c r="E4" s="101">
        <f t="shared" si="1"/>
        <v>2720.3121287291506</v>
      </c>
      <c r="F4" s="101">
        <f t="shared" si="1"/>
        <v>3023.9576460923054</v>
      </c>
      <c r="G4" s="101">
        <f t="shared" si="1"/>
        <v>3098.2749020481838</v>
      </c>
      <c r="H4" s="101">
        <f t="shared" si="1"/>
        <v>3820.1838045158156</v>
      </c>
      <c r="I4" s="101">
        <f t="shared" si="1"/>
        <v>3301.607766138055</v>
      </c>
      <c r="J4" s="101">
        <f t="shared" si="1"/>
        <v>3095.8335829965868</v>
      </c>
      <c r="K4" s="101">
        <f t="shared" si="1"/>
        <v>2262.1330743745025</v>
      </c>
      <c r="L4" s="101">
        <f t="shared" si="1"/>
        <v>2888.30824548498</v>
      </c>
      <c r="M4" s="101">
        <f t="shared" si="1"/>
        <v>2691.6214475090096</v>
      </c>
      <c r="N4" s="101">
        <f t="shared" si="1"/>
        <v>2403.9933097196877</v>
      </c>
      <c r="O4" s="101">
        <f t="shared" si="1"/>
        <v>2433.3845421375036</v>
      </c>
      <c r="P4" s="101">
        <f t="shared" si="1"/>
        <v>2177.2859994498203</v>
      </c>
      <c r="Q4" s="101">
        <f t="shared" si="1"/>
        <v>2167.765557677506</v>
      </c>
    </row>
    <row r="5" spans="1:17" ht="12" customHeight="1" x14ac:dyDescent="0.25">
      <c r="A5" s="88" t="s">
        <v>38</v>
      </c>
      <c r="B5" s="100"/>
      <c r="C5" s="100">
        <v>42.576769666522665</v>
      </c>
      <c r="D5" s="100">
        <v>11.551351079248656</v>
      </c>
      <c r="E5" s="100">
        <v>65.681281982881828</v>
      </c>
      <c r="F5" s="100">
        <v>69.436301426648797</v>
      </c>
      <c r="G5" s="100">
        <v>55.719905400916325</v>
      </c>
      <c r="H5" s="100">
        <v>103.65832240090523</v>
      </c>
      <c r="I5" s="100">
        <v>111.38252873049079</v>
      </c>
      <c r="J5" s="100">
        <v>96.651582902470082</v>
      </c>
      <c r="K5" s="100">
        <v>131.01918451677835</v>
      </c>
      <c r="L5" s="100">
        <v>73.166541620983253</v>
      </c>
      <c r="M5" s="100">
        <v>28.319137983047472</v>
      </c>
      <c r="N5" s="100">
        <v>23.640547158456098</v>
      </c>
      <c r="O5" s="100">
        <v>13.997299449011221</v>
      </c>
      <c r="P5" s="100">
        <v>7.7681632895349706</v>
      </c>
      <c r="Q5" s="100">
        <v>89.669353667823401</v>
      </c>
    </row>
    <row r="6" spans="1:17" ht="12" customHeight="1" x14ac:dyDescent="0.25">
      <c r="A6" s="88" t="s">
        <v>66</v>
      </c>
      <c r="B6" s="100"/>
      <c r="C6" s="100">
        <v>2.2613130664424022</v>
      </c>
      <c r="D6" s="100">
        <v>6.8317744784277439</v>
      </c>
      <c r="E6" s="100">
        <v>0.63569687036079614</v>
      </c>
      <c r="F6" s="100">
        <v>4.376751044223667</v>
      </c>
      <c r="G6" s="100">
        <v>0.12293822895256974</v>
      </c>
      <c r="H6" s="100">
        <v>3.7345373428828954</v>
      </c>
      <c r="I6" s="100">
        <v>10.538482063661931</v>
      </c>
      <c r="J6" s="100">
        <v>0.10787946252566105</v>
      </c>
      <c r="K6" s="100">
        <v>5.2368077564597719</v>
      </c>
      <c r="L6" s="100">
        <v>8.3519094066068167</v>
      </c>
      <c r="M6" s="100">
        <v>12.235409934746841</v>
      </c>
      <c r="N6" s="100">
        <v>0</v>
      </c>
      <c r="O6" s="100">
        <v>12.137454986638891</v>
      </c>
      <c r="P6" s="100">
        <v>11.700041362871309</v>
      </c>
      <c r="Q6" s="100">
        <v>0</v>
      </c>
    </row>
    <row r="7" spans="1:17" ht="12" customHeight="1" x14ac:dyDescent="0.25">
      <c r="A7" s="88" t="s">
        <v>99</v>
      </c>
      <c r="B7" s="100"/>
      <c r="C7" s="100">
        <v>937.13176038322558</v>
      </c>
      <c r="D7" s="100">
        <v>333.52554391843967</v>
      </c>
      <c r="E7" s="100">
        <v>210.51904979776654</v>
      </c>
      <c r="F7" s="100">
        <v>623.70295071584633</v>
      </c>
      <c r="G7" s="100">
        <v>523.62015109896822</v>
      </c>
      <c r="H7" s="100">
        <v>650.30262500712104</v>
      </c>
      <c r="I7" s="100">
        <v>415.54503071629216</v>
      </c>
      <c r="J7" s="100">
        <v>822.66366131723294</v>
      </c>
      <c r="K7" s="100">
        <v>449.31922997510964</v>
      </c>
      <c r="L7" s="100">
        <v>338.5842552758059</v>
      </c>
      <c r="M7" s="100">
        <v>599.0985566036951</v>
      </c>
      <c r="N7" s="100">
        <v>389.37291521744174</v>
      </c>
      <c r="O7" s="100">
        <v>478.49319199632225</v>
      </c>
      <c r="P7" s="100">
        <v>579.63363178684438</v>
      </c>
      <c r="Q7" s="100">
        <v>96.076687799760009</v>
      </c>
    </row>
    <row r="8" spans="1:17" ht="12" customHeight="1" x14ac:dyDescent="0.25">
      <c r="A8" s="88" t="s">
        <v>101</v>
      </c>
      <c r="B8" s="100"/>
      <c r="C8" s="100">
        <v>1.4257950031065196</v>
      </c>
      <c r="D8" s="100">
        <v>1.340854561206362</v>
      </c>
      <c r="E8" s="100">
        <v>1.8739214326997362</v>
      </c>
      <c r="F8" s="100">
        <v>2.5904438938300864</v>
      </c>
      <c r="G8" s="100">
        <v>3.4394131151551472</v>
      </c>
      <c r="H8" s="100">
        <v>4.4690490203643263</v>
      </c>
      <c r="I8" s="100">
        <v>5.4161118905857037</v>
      </c>
      <c r="J8" s="100">
        <v>3.8603385174074529</v>
      </c>
      <c r="K8" s="100">
        <v>2.6407278318448988</v>
      </c>
      <c r="L8" s="100">
        <v>5.0066281038467801</v>
      </c>
      <c r="M8" s="100">
        <v>13.888237393435999</v>
      </c>
      <c r="N8" s="100">
        <v>8.8762990325797091</v>
      </c>
      <c r="O8" s="100">
        <v>20.459848517110434</v>
      </c>
      <c r="P8" s="100">
        <v>23.22436961758801</v>
      </c>
      <c r="Q8" s="100">
        <v>32.615806022048474</v>
      </c>
    </row>
    <row r="9" spans="1:17" ht="12" customHeight="1" x14ac:dyDescent="0.25">
      <c r="A9" s="88" t="s">
        <v>106</v>
      </c>
      <c r="B9" s="100"/>
      <c r="C9" s="100">
        <v>862.74610989579435</v>
      </c>
      <c r="D9" s="100">
        <v>861.86197645256368</v>
      </c>
      <c r="E9" s="100">
        <v>1343.7675286991735</v>
      </c>
      <c r="F9" s="100">
        <v>1298.3872064954228</v>
      </c>
      <c r="G9" s="100">
        <v>1614.5750526646409</v>
      </c>
      <c r="H9" s="100">
        <v>1753.7361051180756</v>
      </c>
      <c r="I9" s="100">
        <v>1568.512998816951</v>
      </c>
      <c r="J9" s="100">
        <v>1148.7987137475791</v>
      </c>
      <c r="K9" s="100">
        <v>755.42230125863125</v>
      </c>
      <c r="L9" s="100">
        <v>1286.1278694802443</v>
      </c>
      <c r="M9" s="100">
        <v>1203.9491571266203</v>
      </c>
      <c r="N9" s="100">
        <v>1266.0409345833516</v>
      </c>
      <c r="O9" s="100">
        <v>1353.8393865416867</v>
      </c>
      <c r="P9" s="100">
        <v>275.60037248506961</v>
      </c>
      <c r="Q9" s="100">
        <v>480.27959245199963</v>
      </c>
    </row>
    <row r="10" spans="1:17" ht="12" customHeight="1" x14ac:dyDescent="0.25">
      <c r="A10" s="88" t="s">
        <v>34</v>
      </c>
      <c r="B10" s="100"/>
      <c r="C10" s="100">
        <v>87.2099054657903</v>
      </c>
      <c r="D10" s="100">
        <v>87.224756870125219</v>
      </c>
      <c r="E10" s="100">
        <v>65.052964152050947</v>
      </c>
      <c r="F10" s="100">
        <v>105.32499787905765</v>
      </c>
      <c r="G10" s="100">
        <v>29.592094127211279</v>
      </c>
      <c r="H10" s="100">
        <v>50.635799249005188</v>
      </c>
      <c r="I10" s="100">
        <v>139.02307553988643</v>
      </c>
      <c r="J10" s="100">
        <v>79.664909651847097</v>
      </c>
      <c r="K10" s="100">
        <v>81.161214738373531</v>
      </c>
      <c r="L10" s="100">
        <v>47.78450898227694</v>
      </c>
      <c r="M10" s="100">
        <v>64.774872834809074</v>
      </c>
      <c r="N10" s="100">
        <v>59.025732037659353</v>
      </c>
      <c r="O10" s="100">
        <v>90.137356182685878</v>
      </c>
      <c r="P10" s="100">
        <v>442.90632857876085</v>
      </c>
      <c r="Q10" s="100">
        <v>386.4372863269773</v>
      </c>
    </row>
    <row r="11" spans="1:17" ht="12" customHeight="1" x14ac:dyDescent="0.25">
      <c r="A11" s="88" t="s">
        <v>61</v>
      </c>
      <c r="B11" s="100"/>
      <c r="C11" s="100">
        <v>7.0787701787935964</v>
      </c>
      <c r="D11" s="100">
        <v>13.71465288871731</v>
      </c>
      <c r="E11" s="100">
        <v>7.5873626626912474</v>
      </c>
      <c r="F11" s="100">
        <v>5.8924476811328743</v>
      </c>
      <c r="G11" s="100">
        <v>14.980371214323856</v>
      </c>
      <c r="H11" s="100">
        <v>14.828843984366589</v>
      </c>
      <c r="I11" s="100">
        <v>19.704756802600347</v>
      </c>
      <c r="J11" s="100">
        <v>16.700749361818851</v>
      </c>
      <c r="K11" s="100">
        <v>4.2529120806686427</v>
      </c>
      <c r="L11" s="100">
        <v>7.4347087499352886</v>
      </c>
      <c r="M11" s="100">
        <v>16.143739765487243</v>
      </c>
      <c r="N11" s="100">
        <v>8.3013059695142566</v>
      </c>
      <c r="O11" s="100">
        <v>12.703834756039116</v>
      </c>
      <c r="P11" s="100">
        <v>13.542888233902859</v>
      </c>
      <c r="Q11" s="100">
        <v>1.4963605748100335</v>
      </c>
    </row>
    <row r="12" spans="1:17" ht="12" customHeight="1" x14ac:dyDescent="0.25">
      <c r="A12" s="88" t="s">
        <v>42</v>
      </c>
      <c r="B12" s="100"/>
      <c r="C12" s="100">
        <v>284.45927496631282</v>
      </c>
      <c r="D12" s="100">
        <v>346.92484985400756</v>
      </c>
      <c r="E12" s="100">
        <v>564.79093545066678</v>
      </c>
      <c r="F12" s="100">
        <v>466.88357255832045</v>
      </c>
      <c r="G12" s="100">
        <v>353.78201302344257</v>
      </c>
      <c r="H12" s="100">
        <v>353.04882797686406</v>
      </c>
      <c r="I12" s="100">
        <v>393.25930450855111</v>
      </c>
      <c r="J12" s="100">
        <v>278.83708578749503</v>
      </c>
      <c r="K12" s="100">
        <v>240.56822436776525</v>
      </c>
      <c r="L12" s="100">
        <v>406.47534662557598</v>
      </c>
      <c r="M12" s="100">
        <v>290.46598294482493</v>
      </c>
      <c r="N12" s="100">
        <v>177.59736527971444</v>
      </c>
      <c r="O12" s="100">
        <v>202.74520712029332</v>
      </c>
      <c r="P12" s="100">
        <v>248.08843248654111</v>
      </c>
      <c r="Q12" s="100">
        <v>105.62853666572443</v>
      </c>
    </row>
    <row r="13" spans="1:17" ht="12" customHeight="1" x14ac:dyDescent="0.25">
      <c r="A13" s="88" t="s">
        <v>105</v>
      </c>
      <c r="B13" s="100"/>
      <c r="C13" s="100">
        <v>42.612105617591695</v>
      </c>
      <c r="D13" s="100">
        <v>47.723022076560568</v>
      </c>
      <c r="E13" s="100">
        <v>49.367294155518543</v>
      </c>
      <c r="F13" s="100">
        <v>65.40531450237134</v>
      </c>
      <c r="G13" s="100">
        <v>79.403760737978445</v>
      </c>
      <c r="H13" s="100">
        <v>109.62688902755694</v>
      </c>
      <c r="I13" s="100">
        <v>124.26669182790668</v>
      </c>
      <c r="J13" s="100">
        <v>97.859201679573502</v>
      </c>
      <c r="K13" s="100">
        <v>106.62234788221809</v>
      </c>
      <c r="L13" s="100">
        <v>94.068533846067695</v>
      </c>
      <c r="M13" s="100">
        <v>103.04010715006639</v>
      </c>
      <c r="N13" s="100">
        <v>131.64164204342055</v>
      </c>
      <c r="O13" s="100">
        <v>137.27511037439317</v>
      </c>
      <c r="P13" s="100">
        <v>238.70177734773412</v>
      </c>
      <c r="Q13" s="100">
        <v>281.04795855172347</v>
      </c>
    </row>
    <row r="14" spans="1:17" ht="12" customHeight="1" x14ac:dyDescent="0.25">
      <c r="A14" s="51" t="s">
        <v>104</v>
      </c>
      <c r="B14" s="22"/>
      <c r="C14" s="22">
        <v>535.0340808724377</v>
      </c>
      <c r="D14" s="22">
        <v>696.85909167940417</v>
      </c>
      <c r="E14" s="22">
        <v>387.34455262705933</v>
      </c>
      <c r="F14" s="22">
        <v>353.29723411461106</v>
      </c>
      <c r="G14" s="22">
        <v>391.75768068800176</v>
      </c>
      <c r="H14" s="22">
        <v>740.45126333045312</v>
      </c>
      <c r="I14" s="22">
        <v>482.61585710077213</v>
      </c>
      <c r="J14" s="22">
        <v>521.32912749356228</v>
      </c>
      <c r="K14" s="22">
        <v>466.94410040530175</v>
      </c>
      <c r="L14" s="22">
        <v>595.52705718626498</v>
      </c>
      <c r="M14" s="22">
        <v>332.12897560003631</v>
      </c>
      <c r="N14" s="22">
        <v>314.35225190566479</v>
      </c>
      <c r="O14" s="22">
        <v>83.039467773409527</v>
      </c>
      <c r="P14" s="22">
        <v>319.42831991769361</v>
      </c>
      <c r="Q14" s="22">
        <v>681.82258239296425</v>
      </c>
    </row>
    <row r="15" spans="1:17" ht="12" customHeight="1" x14ac:dyDescent="0.25">
      <c r="A15" s="105" t="s">
        <v>108</v>
      </c>
      <c r="B15" s="104"/>
      <c r="C15" s="104">
        <v>25.199516833755055</v>
      </c>
      <c r="D15" s="104">
        <v>17.696504260975907</v>
      </c>
      <c r="E15" s="104">
        <v>23.691540898281453</v>
      </c>
      <c r="F15" s="104">
        <v>28.660425780840395</v>
      </c>
      <c r="G15" s="104">
        <v>31.281521748592581</v>
      </c>
      <c r="H15" s="104">
        <v>35.691542058220541</v>
      </c>
      <c r="I15" s="104">
        <v>31.342928140356502</v>
      </c>
      <c r="J15" s="104">
        <v>29.360333075074756</v>
      </c>
      <c r="K15" s="104">
        <v>18.946023561351542</v>
      </c>
      <c r="L15" s="104">
        <v>25.780886207372436</v>
      </c>
      <c r="M15" s="104">
        <v>27.577270172239999</v>
      </c>
      <c r="N15" s="104">
        <v>25.144316491884904</v>
      </c>
      <c r="O15" s="104">
        <v>28.556384439913295</v>
      </c>
      <c r="P15" s="104">
        <v>16.691674343280049</v>
      </c>
      <c r="Q15" s="104">
        <v>12.691393223674964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269.24037971187323</v>
      </c>
      <c r="D16" s="101">
        <f t="shared" si="2"/>
        <v>294.07643841755902</v>
      </c>
      <c r="E16" s="101">
        <f t="shared" si="2"/>
        <v>203.75092482901866</v>
      </c>
      <c r="F16" s="101">
        <f t="shared" si="2"/>
        <v>273.51456019729</v>
      </c>
      <c r="G16" s="101">
        <f t="shared" si="2"/>
        <v>263.01563220002976</v>
      </c>
      <c r="H16" s="101">
        <f t="shared" si="2"/>
        <v>333.65866708373608</v>
      </c>
      <c r="I16" s="101">
        <f t="shared" si="2"/>
        <v>351.72704463383798</v>
      </c>
      <c r="J16" s="101">
        <f t="shared" si="2"/>
        <v>246.75974300653721</v>
      </c>
      <c r="K16" s="101">
        <f t="shared" si="2"/>
        <v>205.47662586275922</v>
      </c>
      <c r="L16" s="101">
        <f t="shared" si="2"/>
        <v>179.01579204545175</v>
      </c>
      <c r="M16" s="101">
        <f t="shared" si="2"/>
        <v>130.87019942631184</v>
      </c>
      <c r="N16" s="101">
        <f t="shared" si="2"/>
        <v>63.610759852714395</v>
      </c>
      <c r="O16" s="101">
        <f t="shared" si="2"/>
        <v>70.356538602516082</v>
      </c>
      <c r="P16" s="101">
        <f t="shared" si="2"/>
        <v>125.56156368568035</v>
      </c>
      <c r="Q16" s="101">
        <f t="shared" si="2"/>
        <v>145.23635301506286</v>
      </c>
    </row>
    <row r="17" spans="1:17" ht="12.95" customHeight="1" x14ac:dyDescent="0.25">
      <c r="A17" s="88" t="s">
        <v>101</v>
      </c>
      <c r="B17" s="103"/>
      <c r="C17" s="103">
        <v>0.56724078781497345</v>
      </c>
      <c r="D17" s="103">
        <v>0.68586703624303613</v>
      </c>
      <c r="E17" s="103">
        <v>0.51913699768971311</v>
      </c>
      <c r="F17" s="103">
        <v>0.50383515999912931</v>
      </c>
      <c r="G17" s="103">
        <v>0.55081105271709374</v>
      </c>
      <c r="H17" s="103">
        <v>1.143370271170763</v>
      </c>
      <c r="I17" s="103">
        <v>2.4515439862614796</v>
      </c>
      <c r="J17" s="103">
        <v>1.7961859118318233</v>
      </c>
      <c r="K17" s="103">
        <v>1.7012195203507261</v>
      </c>
      <c r="L17" s="103">
        <v>2.4428380258376126</v>
      </c>
      <c r="M17" s="103">
        <v>4.352317907935733</v>
      </c>
      <c r="N17" s="103">
        <v>9.0949829886684945</v>
      </c>
      <c r="O17" s="103">
        <v>14.242099658184692</v>
      </c>
      <c r="P17" s="103">
        <v>27.720067577855399</v>
      </c>
      <c r="Q17" s="103">
        <v>25.738208624185098</v>
      </c>
    </row>
    <row r="18" spans="1:17" ht="12" customHeight="1" x14ac:dyDescent="0.25">
      <c r="A18" s="88" t="s">
        <v>100</v>
      </c>
      <c r="B18" s="103"/>
      <c r="C18" s="103">
        <v>268.67313892405826</v>
      </c>
      <c r="D18" s="103">
        <v>293.39057138131597</v>
      </c>
      <c r="E18" s="103">
        <v>203.23178783132894</v>
      </c>
      <c r="F18" s="103">
        <v>273.01072503729085</v>
      </c>
      <c r="G18" s="103">
        <v>262.46482114731265</v>
      </c>
      <c r="H18" s="103">
        <v>332.51529681256534</v>
      </c>
      <c r="I18" s="103">
        <v>349.27550064757651</v>
      </c>
      <c r="J18" s="103">
        <v>244.96355709470538</v>
      </c>
      <c r="K18" s="103">
        <v>203.7754063424085</v>
      </c>
      <c r="L18" s="103">
        <v>176.57295401961414</v>
      </c>
      <c r="M18" s="103">
        <v>126.5178815183761</v>
      </c>
      <c r="N18" s="103">
        <v>54.515776864045904</v>
      </c>
      <c r="O18" s="103">
        <v>56.114438944331383</v>
      </c>
      <c r="P18" s="103">
        <v>97.841496107824952</v>
      </c>
      <c r="Q18" s="103">
        <v>119.49814439087777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514.54842604317878</v>
      </c>
      <c r="D19" s="101">
        <f t="shared" si="3"/>
        <v>484.11475087090912</v>
      </c>
      <c r="E19" s="101">
        <f t="shared" si="3"/>
        <v>498.53636908882942</v>
      </c>
      <c r="F19" s="101">
        <f t="shared" si="3"/>
        <v>530.37530484765762</v>
      </c>
      <c r="G19" s="101">
        <f t="shared" si="3"/>
        <v>521.12804488551001</v>
      </c>
      <c r="H19" s="101">
        <f t="shared" si="3"/>
        <v>627.88919458695182</v>
      </c>
      <c r="I19" s="101">
        <f t="shared" si="3"/>
        <v>625.00437981967605</v>
      </c>
      <c r="J19" s="101">
        <f t="shared" si="3"/>
        <v>525.35031954971782</v>
      </c>
      <c r="K19" s="101">
        <f t="shared" si="3"/>
        <v>406.95404118332914</v>
      </c>
      <c r="L19" s="101">
        <f t="shared" si="3"/>
        <v>479.68015591058457</v>
      </c>
      <c r="M19" s="101">
        <f t="shared" si="3"/>
        <v>530.29360152388153</v>
      </c>
      <c r="N19" s="101">
        <f t="shared" si="3"/>
        <v>503.21396506876351</v>
      </c>
      <c r="O19" s="101">
        <f t="shared" si="3"/>
        <v>511.78996968597443</v>
      </c>
      <c r="P19" s="101">
        <f t="shared" si="3"/>
        <v>616.57764628753557</v>
      </c>
      <c r="Q19" s="101">
        <f t="shared" si="3"/>
        <v>607.39641715654727</v>
      </c>
    </row>
    <row r="20" spans="1:17" ht="12" customHeight="1" x14ac:dyDescent="0.25">
      <c r="A20" s="88" t="s">
        <v>38</v>
      </c>
      <c r="B20" s="100"/>
      <c r="C20" s="100">
        <v>3.0591859990502779</v>
      </c>
      <c r="D20" s="100">
        <v>1.3442837187060821</v>
      </c>
      <c r="E20" s="100">
        <v>0.13840655863320575</v>
      </c>
      <c r="F20" s="100">
        <v>9.233784475257795E-3</v>
      </c>
      <c r="G20" s="100">
        <v>3.4621101788578639E-3</v>
      </c>
      <c r="H20" s="100">
        <v>1.5975075320671779</v>
      </c>
      <c r="I20" s="100">
        <v>6.4602227417958336</v>
      </c>
      <c r="J20" s="100">
        <v>2.3297094878627567</v>
      </c>
      <c r="K20" s="100">
        <v>1.9445080312906233</v>
      </c>
      <c r="L20" s="100">
        <v>3.6302086318855755</v>
      </c>
      <c r="M20" s="100">
        <v>1.5177947302217016</v>
      </c>
      <c r="N20" s="100">
        <v>1.3906999509352382</v>
      </c>
      <c r="O20" s="100">
        <v>1.0123221017856825</v>
      </c>
      <c r="P20" s="100">
        <v>1.897572813807104</v>
      </c>
      <c r="Q20" s="100">
        <v>1.1565675429226352</v>
      </c>
    </row>
    <row r="21" spans="1:17" s="28" customFormat="1" ht="12" customHeight="1" x14ac:dyDescent="0.25">
      <c r="A21" s="88" t="s">
        <v>66</v>
      </c>
      <c r="B21" s="100"/>
      <c r="C21" s="100">
        <v>17.335947148947508</v>
      </c>
      <c r="D21" s="100">
        <v>21.902620791766633</v>
      </c>
      <c r="E21" s="100">
        <v>23.510714739359795</v>
      </c>
      <c r="F21" s="100">
        <v>22.091024308316083</v>
      </c>
      <c r="G21" s="100">
        <v>18.767440830228125</v>
      </c>
      <c r="H21" s="100">
        <v>23.439032863641092</v>
      </c>
      <c r="I21" s="100">
        <v>8.9745855492450026</v>
      </c>
      <c r="J21" s="100">
        <v>8.071869052732465</v>
      </c>
      <c r="K21" s="100">
        <v>4.993543973560576</v>
      </c>
      <c r="L21" s="100">
        <v>7.2409875244875161</v>
      </c>
      <c r="M21" s="100">
        <v>6.7677986457745627</v>
      </c>
      <c r="N21" s="100">
        <v>17.95690109275197</v>
      </c>
      <c r="O21" s="100">
        <v>4.17175897734157</v>
      </c>
      <c r="P21" s="100">
        <v>76.095492038593648</v>
      </c>
      <c r="Q21" s="100">
        <v>6.2957291305310532</v>
      </c>
    </row>
    <row r="22" spans="1:17" ht="12" customHeight="1" x14ac:dyDescent="0.25">
      <c r="A22" s="88" t="s">
        <v>99</v>
      </c>
      <c r="B22" s="100"/>
      <c r="C22" s="100">
        <v>105.51674785207237</v>
      </c>
      <c r="D22" s="100">
        <v>81.587503323029651</v>
      </c>
      <c r="E22" s="100">
        <v>47.473142071097435</v>
      </c>
      <c r="F22" s="100">
        <v>46.094457249480129</v>
      </c>
      <c r="G22" s="100">
        <v>72.533453493390041</v>
      </c>
      <c r="H22" s="100">
        <v>66.078920262931348</v>
      </c>
      <c r="I22" s="100">
        <v>64.829518285464914</v>
      </c>
      <c r="J22" s="100">
        <v>76.664645847140193</v>
      </c>
      <c r="K22" s="100">
        <v>52.99741455497805</v>
      </c>
      <c r="L22" s="100">
        <v>55.149380385034803</v>
      </c>
      <c r="M22" s="100">
        <v>73.970869856722643</v>
      </c>
      <c r="N22" s="100">
        <v>67.313155271408093</v>
      </c>
      <c r="O22" s="100">
        <v>67.606187028219495</v>
      </c>
      <c r="P22" s="100">
        <v>71.146597163262129</v>
      </c>
      <c r="Q22" s="100">
        <v>81.144578940540754</v>
      </c>
    </row>
    <row r="23" spans="1:17" ht="12" customHeight="1" x14ac:dyDescent="0.25">
      <c r="A23" s="88" t="s">
        <v>98</v>
      </c>
      <c r="B23" s="100"/>
      <c r="C23" s="100">
        <v>197.63220459938915</v>
      </c>
      <c r="D23" s="100">
        <v>184.59880673812825</v>
      </c>
      <c r="E23" s="100">
        <v>179.08283457456841</v>
      </c>
      <c r="F23" s="100">
        <v>177.45981121535638</v>
      </c>
      <c r="G23" s="100">
        <v>173.14919807105284</v>
      </c>
      <c r="H23" s="100">
        <v>251.04896643199228</v>
      </c>
      <c r="I23" s="100">
        <v>172.95855190948387</v>
      </c>
      <c r="J23" s="100">
        <v>148.74077559251359</v>
      </c>
      <c r="K23" s="100">
        <v>156.70370669806854</v>
      </c>
      <c r="L23" s="100">
        <v>194.48409160227828</v>
      </c>
      <c r="M23" s="100">
        <v>165.20518584849779</v>
      </c>
      <c r="N23" s="100">
        <v>172.34061778452843</v>
      </c>
      <c r="O23" s="100">
        <v>176.26487015979097</v>
      </c>
      <c r="P23" s="100">
        <v>288.24525984597403</v>
      </c>
      <c r="Q23" s="100">
        <v>253.34312584019276</v>
      </c>
    </row>
    <row r="24" spans="1:17" ht="12" customHeight="1" x14ac:dyDescent="0.25">
      <c r="A24" s="88" t="s">
        <v>34</v>
      </c>
      <c r="B24" s="100"/>
      <c r="C24" s="100">
        <v>5.4774001977032176</v>
      </c>
      <c r="D24" s="100">
        <v>1.7919742645825443</v>
      </c>
      <c r="E24" s="100">
        <v>4.1652363465077409</v>
      </c>
      <c r="F24" s="100">
        <v>2.3926890064908912</v>
      </c>
      <c r="G24" s="100">
        <v>3.1325883675834576</v>
      </c>
      <c r="H24" s="100">
        <v>2.2803541614720202</v>
      </c>
      <c r="I24" s="100">
        <v>2.7457656274630793</v>
      </c>
      <c r="J24" s="100">
        <v>2.4577441145179471</v>
      </c>
      <c r="K24" s="100">
        <v>2.5878343908549959</v>
      </c>
      <c r="L24" s="100">
        <v>3.1152622745042553</v>
      </c>
      <c r="M24" s="100">
        <v>3.0438157115222428</v>
      </c>
      <c r="N24" s="100">
        <v>3.2720954312743209</v>
      </c>
      <c r="O24" s="100">
        <v>2.1225527317267003</v>
      </c>
      <c r="P24" s="100">
        <v>3.0563702831702746</v>
      </c>
      <c r="Q24" s="100">
        <v>2.8110128741922233</v>
      </c>
    </row>
    <row r="25" spans="1:17" ht="12" customHeight="1" x14ac:dyDescent="0.25">
      <c r="A25" s="88" t="s">
        <v>42</v>
      </c>
      <c r="B25" s="100"/>
      <c r="C25" s="100">
        <v>28.154796066054228</v>
      </c>
      <c r="D25" s="100">
        <v>29.296077647741114</v>
      </c>
      <c r="E25" s="100">
        <v>94.678395402670446</v>
      </c>
      <c r="F25" s="100">
        <v>50.790045362725685</v>
      </c>
      <c r="G25" s="100">
        <v>44.42410013577372</v>
      </c>
      <c r="H25" s="100">
        <v>42.862014615640184</v>
      </c>
      <c r="I25" s="100">
        <v>41.942727006923356</v>
      </c>
      <c r="J25" s="100">
        <v>39.266198393993136</v>
      </c>
      <c r="K25" s="100">
        <v>36.345792864189995</v>
      </c>
      <c r="L25" s="100">
        <v>43.284079770656895</v>
      </c>
      <c r="M25" s="100">
        <v>40.408346635451132</v>
      </c>
      <c r="N25" s="100">
        <v>32.978832499679406</v>
      </c>
      <c r="O25" s="100">
        <v>33.2468399078872</v>
      </c>
      <c r="P25" s="100">
        <v>38.897379364847048</v>
      </c>
      <c r="Q25" s="100">
        <v>31.905279123476475</v>
      </c>
    </row>
    <row r="26" spans="1:17" ht="12" customHeight="1" x14ac:dyDescent="0.25">
      <c r="A26" s="88" t="s">
        <v>30</v>
      </c>
      <c r="B26" s="22"/>
      <c r="C26" s="22">
        <v>153.25339039162731</v>
      </c>
      <c r="D26" s="22">
        <v>159.94181463877121</v>
      </c>
      <c r="E26" s="22">
        <v>145.03950367382612</v>
      </c>
      <c r="F26" s="22">
        <v>226.09168015920349</v>
      </c>
      <c r="G26" s="22">
        <v>200.30096669065389</v>
      </c>
      <c r="H26" s="22">
        <v>235.05622006960982</v>
      </c>
      <c r="I26" s="22">
        <v>315.56161747525471</v>
      </c>
      <c r="J26" s="22">
        <v>238.73910521789426</v>
      </c>
      <c r="K26" s="22">
        <v>143.45144079685068</v>
      </c>
      <c r="L26" s="22">
        <v>157.50452151885489</v>
      </c>
      <c r="M26" s="22">
        <v>229.54235882727576</v>
      </c>
      <c r="N26" s="22">
        <v>196.46150057358162</v>
      </c>
      <c r="O26" s="22">
        <v>216.33883240264851</v>
      </c>
      <c r="P26" s="22">
        <v>127.67822539575286</v>
      </c>
      <c r="Q26" s="22">
        <v>221.31812559033733</v>
      </c>
    </row>
    <row r="27" spans="1:17" ht="12" customHeight="1" x14ac:dyDescent="0.25">
      <c r="A27" s="93" t="s">
        <v>33</v>
      </c>
      <c r="B27" s="121"/>
      <c r="C27" s="121">
        <v>4.1187537883347334</v>
      </c>
      <c r="D27" s="121">
        <v>3.6516697481836418</v>
      </c>
      <c r="E27" s="121">
        <v>4.4481357221662732</v>
      </c>
      <c r="F27" s="121">
        <v>5.4463637616097822</v>
      </c>
      <c r="G27" s="121">
        <v>8.816835186649115</v>
      </c>
      <c r="H27" s="121">
        <v>5.5261786495979015</v>
      </c>
      <c r="I27" s="121">
        <v>11.531391224045279</v>
      </c>
      <c r="J27" s="121">
        <v>9.0802718430635974</v>
      </c>
      <c r="K27" s="121">
        <v>7.9297998735356741</v>
      </c>
      <c r="L27" s="121">
        <v>15.271624202882355</v>
      </c>
      <c r="M27" s="121">
        <v>9.83743126841566</v>
      </c>
      <c r="N27" s="121">
        <v>11.500162464604493</v>
      </c>
      <c r="O27" s="121">
        <v>11.026606376574302</v>
      </c>
      <c r="P27" s="121">
        <v>9.5607493821285185</v>
      </c>
      <c r="Q27" s="121">
        <v>9.4219981143541336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592.40217228323922</v>
      </c>
      <c r="D29" s="101">
        <f t="shared" si="4"/>
        <v>560.65797569005053</v>
      </c>
      <c r="E29" s="101">
        <f t="shared" si="4"/>
        <v>599.48761504668801</v>
      </c>
      <c r="F29" s="101">
        <f t="shared" si="4"/>
        <v>648.9796411207285</v>
      </c>
      <c r="G29" s="101">
        <f t="shared" si="4"/>
        <v>609.23622340284612</v>
      </c>
      <c r="H29" s="101">
        <f t="shared" si="4"/>
        <v>707.72455809010171</v>
      </c>
      <c r="I29" s="101">
        <f t="shared" si="4"/>
        <v>749.59891170507444</v>
      </c>
      <c r="J29" s="101">
        <f t="shared" si="4"/>
        <v>635.79302858169035</v>
      </c>
      <c r="K29" s="101">
        <f t="shared" si="4"/>
        <v>473.8131814735533</v>
      </c>
      <c r="L29" s="101">
        <f t="shared" si="4"/>
        <v>572.18857824468421</v>
      </c>
      <c r="M29" s="101">
        <f t="shared" si="4"/>
        <v>623.81311942643833</v>
      </c>
      <c r="N29" s="101">
        <f t="shared" si="4"/>
        <v>619.89182739957619</v>
      </c>
      <c r="O29" s="101">
        <f t="shared" si="4"/>
        <v>620.78956459886535</v>
      </c>
      <c r="P29" s="101">
        <f t="shared" si="4"/>
        <v>727.71027935244024</v>
      </c>
      <c r="Q29" s="101">
        <f t="shared" si="4"/>
        <v>752.77128497831575</v>
      </c>
    </row>
    <row r="30" spans="1:17" s="28" customFormat="1" ht="12" customHeight="1" x14ac:dyDescent="0.25">
      <c r="A30" s="88" t="s">
        <v>66</v>
      </c>
      <c r="B30" s="100"/>
      <c r="C30" s="100">
        <v>111.97678047309992</v>
      </c>
      <c r="D30" s="100">
        <v>124.87795141381497</v>
      </c>
      <c r="E30" s="100">
        <v>126.38192093181473</v>
      </c>
      <c r="F30" s="100">
        <v>112.78650713710748</v>
      </c>
      <c r="G30" s="100">
        <v>54.328698391287567</v>
      </c>
      <c r="H30" s="100">
        <v>15.445275324575281</v>
      </c>
      <c r="I30" s="100">
        <v>90.064405514752124</v>
      </c>
      <c r="J30" s="100">
        <v>80.462365356769894</v>
      </c>
      <c r="K30" s="100">
        <v>42.49984629421251</v>
      </c>
      <c r="L30" s="100">
        <v>72.578638721234555</v>
      </c>
      <c r="M30" s="100">
        <v>24.454066609196193</v>
      </c>
      <c r="N30" s="100">
        <v>53.084534118616602</v>
      </c>
      <c r="O30" s="100">
        <v>28.832847206015028</v>
      </c>
      <c r="P30" s="100">
        <v>85.515081240226195</v>
      </c>
      <c r="Q30" s="100">
        <v>224.91086024568338</v>
      </c>
    </row>
    <row r="31" spans="1:17" ht="12" customHeight="1" x14ac:dyDescent="0.25">
      <c r="A31" s="88" t="s">
        <v>98</v>
      </c>
      <c r="B31" s="100"/>
      <c r="C31" s="100">
        <v>205.22825468136168</v>
      </c>
      <c r="D31" s="100">
        <v>177.02946757582819</v>
      </c>
      <c r="E31" s="100">
        <v>187.51898254716914</v>
      </c>
      <c r="F31" s="100">
        <v>265.26527236648468</v>
      </c>
      <c r="G31" s="100">
        <v>220.88992278447819</v>
      </c>
      <c r="H31" s="100">
        <v>252.16019576581331</v>
      </c>
      <c r="I31" s="100">
        <v>248.6001555122659</v>
      </c>
      <c r="J31" s="100">
        <v>244.53573594990505</v>
      </c>
      <c r="K31" s="100">
        <v>195.51963221533092</v>
      </c>
      <c r="L31" s="100">
        <v>213.92932048822371</v>
      </c>
      <c r="M31" s="100">
        <v>270.49815699113981</v>
      </c>
      <c r="N31" s="100">
        <v>299.71514116189309</v>
      </c>
      <c r="O31" s="100">
        <v>334.46151265648155</v>
      </c>
      <c r="P31" s="100">
        <v>390.48351952047426</v>
      </c>
      <c r="Q31" s="100">
        <v>330.34846552178948</v>
      </c>
    </row>
    <row r="32" spans="1:17" ht="12" customHeight="1" x14ac:dyDescent="0.25">
      <c r="A32" s="88" t="s">
        <v>34</v>
      </c>
      <c r="B32" s="100"/>
      <c r="C32" s="100">
        <v>8.0705178758094728E-2</v>
      </c>
      <c r="D32" s="100">
        <v>0.26310434407388855</v>
      </c>
      <c r="E32" s="100">
        <v>0.30513816370782448</v>
      </c>
      <c r="F32" s="100">
        <v>5.1368113146361041E-2</v>
      </c>
      <c r="G32" s="100">
        <v>0.44275330593502632</v>
      </c>
      <c r="H32" s="100">
        <v>1.4649796666558468</v>
      </c>
      <c r="I32" s="100">
        <v>0.81719145523118542</v>
      </c>
      <c r="J32" s="100">
        <v>3.6854668809024869</v>
      </c>
      <c r="K32" s="100">
        <v>0.36534542796397412</v>
      </c>
      <c r="L32" s="100">
        <v>1.0246575068530097</v>
      </c>
      <c r="M32" s="100">
        <v>5.2445616227655041E-3</v>
      </c>
      <c r="N32" s="100">
        <v>13.503816911792734</v>
      </c>
      <c r="O32" s="100">
        <v>7.7297025251686552E-2</v>
      </c>
      <c r="P32" s="100">
        <v>0.45716193422913665</v>
      </c>
      <c r="Q32" s="100">
        <v>1.5672001721812872</v>
      </c>
    </row>
    <row r="33" spans="1:17" ht="12" customHeight="1" x14ac:dyDescent="0.25">
      <c r="A33" s="49" t="s">
        <v>30</v>
      </c>
      <c r="B33" s="18"/>
      <c r="C33" s="18">
        <v>275.11643195001955</v>
      </c>
      <c r="D33" s="18">
        <v>258.48745235633351</v>
      </c>
      <c r="E33" s="18">
        <v>285.28157340399628</v>
      </c>
      <c r="F33" s="18">
        <v>270.87649350399005</v>
      </c>
      <c r="G33" s="18">
        <v>333.57484892114536</v>
      </c>
      <c r="H33" s="18">
        <v>438.65410733305731</v>
      </c>
      <c r="I33" s="18">
        <v>410.11715922282519</v>
      </c>
      <c r="J33" s="18">
        <v>307.10946039411289</v>
      </c>
      <c r="K33" s="18">
        <v>235.42835753604587</v>
      </c>
      <c r="L33" s="18">
        <v>284.65596152837293</v>
      </c>
      <c r="M33" s="18">
        <v>328.85565126447949</v>
      </c>
      <c r="N33" s="18">
        <v>253.58833520727376</v>
      </c>
      <c r="O33" s="18">
        <v>257.41790771111715</v>
      </c>
      <c r="P33" s="18">
        <v>251.25451665751058</v>
      </c>
      <c r="Q33" s="18">
        <v>195.94475903866157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3082.3636234864807</v>
      </c>
      <c r="D3" s="106">
        <f t="shared" si="0"/>
        <v>2917.1337822549904</v>
      </c>
      <c r="E3" s="106">
        <f t="shared" si="0"/>
        <v>3074.0518711165378</v>
      </c>
      <c r="F3" s="106">
        <f t="shared" si="0"/>
        <v>3451.0806385470141</v>
      </c>
      <c r="G3" s="106">
        <f t="shared" si="0"/>
        <v>3526.0750123683592</v>
      </c>
      <c r="H3" s="106">
        <f t="shared" si="0"/>
        <v>4392.4385601934291</v>
      </c>
      <c r="I3" s="106">
        <f t="shared" si="0"/>
        <v>4117.6205872856108</v>
      </c>
      <c r="J3" s="106">
        <f t="shared" si="0"/>
        <v>3581.3707038613557</v>
      </c>
      <c r="K3" s="106">
        <f t="shared" si="0"/>
        <v>2729.9934257768241</v>
      </c>
      <c r="L3" s="106">
        <f t="shared" si="0"/>
        <v>3405.1235302178902</v>
      </c>
      <c r="M3" s="106">
        <f t="shared" si="0"/>
        <v>3255.0602501052995</v>
      </c>
      <c r="N3" s="106">
        <f t="shared" si="0"/>
        <v>2955.9407164153199</v>
      </c>
      <c r="O3" s="106">
        <f t="shared" si="0"/>
        <v>3073.7586346713856</v>
      </c>
      <c r="P3" s="106">
        <f t="shared" si="0"/>
        <v>3377.3020713576179</v>
      </c>
      <c r="Q3" s="106">
        <f t="shared" si="0"/>
        <v>3652.7553794833348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2009.3179423736351</v>
      </c>
      <c r="D4" s="101">
        <f t="shared" si="1"/>
        <v>1808.7626918913941</v>
      </c>
      <c r="E4" s="101">
        <f t="shared" si="1"/>
        <v>2051.8076672401271</v>
      </c>
      <c r="F4" s="101">
        <f t="shared" si="1"/>
        <v>2244.0249986054528</v>
      </c>
      <c r="G4" s="101">
        <f t="shared" si="1"/>
        <v>2334.0551827312211</v>
      </c>
      <c r="H4" s="101">
        <f t="shared" si="1"/>
        <v>2905.6822715469748</v>
      </c>
      <c r="I4" s="101">
        <f t="shared" si="1"/>
        <v>2542.1804010474066</v>
      </c>
      <c r="J4" s="101">
        <f t="shared" si="1"/>
        <v>2341.7930834622225</v>
      </c>
      <c r="K4" s="101">
        <f t="shared" si="1"/>
        <v>1739.1615035358438</v>
      </c>
      <c r="L4" s="101">
        <f t="shared" si="1"/>
        <v>2341.3587623849417</v>
      </c>
      <c r="M4" s="101">
        <f t="shared" si="1"/>
        <v>2202.9738555309896</v>
      </c>
      <c r="N4" s="101">
        <f t="shared" si="1"/>
        <v>2084.6029210023398</v>
      </c>
      <c r="O4" s="101">
        <f t="shared" si="1"/>
        <v>2161.0838511728784</v>
      </c>
      <c r="P4" s="101">
        <f t="shared" si="1"/>
        <v>2195.3608443184789</v>
      </c>
      <c r="Q4" s="101">
        <f t="shared" si="1"/>
        <v>2375.3020138667948</v>
      </c>
    </row>
    <row r="5" spans="1:17" ht="12" customHeight="1" x14ac:dyDescent="0.25">
      <c r="A5" s="88" t="s">
        <v>38</v>
      </c>
      <c r="B5" s="100"/>
      <c r="C5" s="100">
        <v>22.92061868621721</v>
      </c>
      <c r="D5" s="100">
        <v>5.9403946870177746</v>
      </c>
      <c r="E5" s="100">
        <v>34.910418522871566</v>
      </c>
      <c r="F5" s="100">
        <v>36.870360222814043</v>
      </c>
      <c r="G5" s="100">
        <v>30.713122334339875</v>
      </c>
      <c r="H5" s="100">
        <v>56.993310276129527</v>
      </c>
      <c r="I5" s="100">
        <v>63.292265337122551</v>
      </c>
      <c r="J5" s="100">
        <v>53.362517932493034</v>
      </c>
      <c r="K5" s="100">
        <v>74.430508890584775</v>
      </c>
      <c r="L5" s="100">
        <v>41.087761030480728</v>
      </c>
      <c r="M5" s="100">
        <v>16.077038469039945</v>
      </c>
      <c r="N5" s="100">
        <v>13.381937853653859</v>
      </c>
      <c r="O5" s="100">
        <v>7.8857030187770052</v>
      </c>
      <c r="P5" s="100">
        <v>4.8196734747756524</v>
      </c>
      <c r="Q5" s="100">
        <v>55.542261001177813</v>
      </c>
    </row>
    <row r="6" spans="1:17" ht="12" customHeight="1" x14ac:dyDescent="0.25">
      <c r="A6" s="88" t="s">
        <v>66</v>
      </c>
      <c r="B6" s="100"/>
      <c r="C6" s="100">
        <v>1.4439548667639952</v>
      </c>
      <c r="D6" s="100">
        <v>4.3604159482379643</v>
      </c>
      <c r="E6" s="100">
        <v>0.40790991656159981</v>
      </c>
      <c r="F6" s="100">
        <v>2.8413475805983905</v>
      </c>
      <c r="G6" s="100">
        <v>9.0910913066624258E-2</v>
      </c>
      <c r="H6" s="100">
        <v>2.4759533564702907</v>
      </c>
      <c r="I6" s="100">
        <v>6.9669895722885187</v>
      </c>
      <c r="J6" s="100">
        <v>8.0752238054904793E-2</v>
      </c>
      <c r="K6" s="100">
        <v>3.4879958731923026</v>
      </c>
      <c r="L6" s="100">
        <v>5.5980768380274437</v>
      </c>
      <c r="M6" s="100">
        <v>8.2477688848132136</v>
      </c>
      <c r="N6" s="100">
        <v>0</v>
      </c>
      <c r="O6" s="100">
        <v>8.2642950797817019</v>
      </c>
      <c r="P6" s="100">
        <v>7.9986880579402797</v>
      </c>
      <c r="Q6" s="100">
        <v>0</v>
      </c>
    </row>
    <row r="7" spans="1:17" ht="12" customHeight="1" x14ac:dyDescent="0.25">
      <c r="A7" s="88" t="s">
        <v>99</v>
      </c>
      <c r="B7" s="100"/>
      <c r="C7" s="100">
        <v>607.29532868770468</v>
      </c>
      <c r="D7" s="100">
        <v>213.42194749076387</v>
      </c>
      <c r="E7" s="100">
        <v>134.00811820286151</v>
      </c>
      <c r="F7" s="100">
        <v>404.63752397290318</v>
      </c>
      <c r="G7" s="100">
        <v>346.47479667722001</v>
      </c>
      <c r="H7" s="100">
        <v>430.44455919615137</v>
      </c>
      <c r="I7" s="100">
        <v>272.77394308050663</v>
      </c>
      <c r="J7" s="100">
        <v>565.86715180543126</v>
      </c>
      <c r="K7" s="100">
        <v>306.26342158355453</v>
      </c>
      <c r="L7" s="100">
        <v>227.45522215413277</v>
      </c>
      <c r="M7" s="100">
        <v>406.68225042200345</v>
      </c>
      <c r="N7" s="100">
        <v>272.38118175960727</v>
      </c>
      <c r="O7" s="100">
        <v>327.86896438694913</v>
      </c>
      <c r="P7" s="100">
        <v>403.80203796260179</v>
      </c>
      <c r="Q7" s="100">
        <v>65.089330466790059</v>
      </c>
    </row>
    <row r="8" spans="1:17" ht="12" customHeight="1" x14ac:dyDescent="0.25">
      <c r="A8" s="88" t="s">
        <v>101</v>
      </c>
      <c r="B8" s="100"/>
      <c r="C8" s="100">
        <v>1.4678734674397729</v>
      </c>
      <c r="D8" s="100">
        <v>1.383713399692194</v>
      </c>
      <c r="E8" s="100">
        <v>1.9265993758787108</v>
      </c>
      <c r="F8" s="100">
        <v>2.7033598738561753</v>
      </c>
      <c r="G8" s="100">
        <v>3.5906536666970075</v>
      </c>
      <c r="H8" s="100">
        <v>4.7139475672229443</v>
      </c>
      <c r="I8" s="100">
        <v>5.7077733115466103</v>
      </c>
      <c r="J8" s="100">
        <v>4.1356476499314931</v>
      </c>
      <c r="K8" s="100">
        <v>2.8931251702522567</v>
      </c>
      <c r="L8" s="100">
        <v>5.4772199363263869</v>
      </c>
      <c r="M8" s="100">
        <v>14.97060377676825</v>
      </c>
      <c r="N8" s="100">
        <v>9.767484745102978</v>
      </c>
      <c r="O8" s="100">
        <v>22.482960826338218</v>
      </c>
      <c r="P8" s="100">
        <v>26.000925457297885</v>
      </c>
      <c r="Q8" s="100">
        <v>37.597833533958209</v>
      </c>
    </row>
    <row r="9" spans="1:17" ht="12" customHeight="1" x14ac:dyDescent="0.25">
      <c r="A9" s="88" t="s">
        <v>106</v>
      </c>
      <c r="B9" s="100"/>
      <c r="C9" s="100">
        <v>627.06942745905599</v>
      </c>
      <c r="D9" s="100">
        <v>632.48233278122984</v>
      </c>
      <c r="E9" s="100">
        <v>983.00292158402306</v>
      </c>
      <c r="F9" s="100">
        <v>980.18562682436948</v>
      </c>
      <c r="G9" s="100">
        <v>1215.5197321997059</v>
      </c>
      <c r="H9" s="100">
        <v>1340.9854621536936</v>
      </c>
      <c r="I9" s="100">
        <v>1222.370939614872</v>
      </c>
      <c r="J9" s="100">
        <v>876.4921919194544</v>
      </c>
      <c r="K9" s="100">
        <v>576.35546821011508</v>
      </c>
      <c r="L9" s="100">
        <v>1008.6674900731268</v>
      </c>
      <c r="M9" s="100">
        <v>947.82224575864757</v>
      </c>
      <c r="N9" s="100">
        <v>1000.9601166774457</v>
      </c>
      <c r="O9" s="100">
        <v>1098.9151255761801</v>
      </c>
      <c r="P9" s="100">
        <v>213.74888922941955</v>
      </c>
      <c r="Q9" s="100">
        <v>373.99126111105426</v>
      </c>
    </row>
    <row r="10" spans="1:17" ht="12" customHeight="1" x14ac:dyDescent="0.25">
      <c r="A10" s="88" t="s">
        <v>34</v>
      </c>
      <c r="B10" s="100"/>
      <c r="C10" s="100">
        <v>45.093470805953643</v>
      </c>
      <c r="D10" s="100">
        <v>47.907582886213532</v>
      </c>
      <c r="E10" s="100">
        <v>37.237792524423497</v>
      </c>
      <c r="F10" s="100">
        <v>60.292597344080214</v>
      </c>
      <c r="G10" s="100">
        <v>16.533831920475407</v>
      </c>
      <c r="H10" s="100">
        <v>29.983732956896947</v>
      </c>
      <c r="I10" s="100">
        <v>80.394544047053984</v>
      </c>
      <c r="J10" s="100">
        <v>46.155320780595233</v>
      </c>
      <c r="K10" s="100">
        <v>47.337079240632818</v>
      </c>
      <c r="L10" s="100">
        <v>28.142402490640936</v>
      </c>
      <c r="M10" s="100">
        <v>38.724098465882342</v>
      </c>
      <c r="N10" s="100">
        <v>33.892024081637189</v>
      </c>
      <c r="O10" s="100">
        <v>54.198352133384851</v>
      </c>
      <c r="P10" s="100">
        <v>394.97494375017936</v>
      </c>
      <c r="Q10" s="100">
        <v>350.65547495339331</v>
      </c>
    </row>
    <row r="11" spans="1:17" ht="12" customHeight="1" x14ac:dyDescent="0.25">
      <c r="A11" s="88" t="s">
        <v>61</v>
      </c>
      <c r="B11" s="100"/>
      <c r="C11" s="100">
        <v>5.3164216224801359</v>
      </c>
      <c r="D11" s="100">
        <v>10.37083523983509</v>
      </c>
      <c r="E11" s="100">
        <v>6.5348281202549687</v>
      </c>
      <c r="F11" s="100">
        <v>5.0114388835379362</v>
      </c>
      <c r="G11" s="100">
        <v>12.031183572163988</v>
      </c>
      <c r="H11" s="100">
        <v>11.504929856705864</v>
      </c>
      <c r="I11" s="100">
        <v>15.741549440396</v>
      </c>
      <c r="J11" s="100">
        <v>13.184499190414911</v>
      </c>
      <c r="K11" s="100">
        <v>3.4883675973616342</v>
      </c>
      <c r="L11" s="100">
        <v>6.3833448179161758</v>
      </c>
      <c r="M11" s="100">
        <v>13.152837484475112</v>
      </c>
      <c r="N11" s="100">
        <v>6.6849368241826337</v>
      </c>
      <c r="O11" s="100">
        <v>10.312635089514364</v>
      </c>
      <c r="P11" s="100">
        <v>11.138668873233602</v>
      </c>
      <c r="Q11" s="100">
        <v>1.2557139005076894</v>
      </c>
    </row>
    <row r="12" spans="1:17" ht="12" customHeight="1" x14ac:dyDescent="0.25">
      <c r="A12" s="88" t="s">
        <v>42</v>
      </c>
      <c r="B12" s="100"/>
      <c r="C12" s="100">
        <v>219.32328885739287</v>
      </c>
      <c r="D12" s="100">
        <v>274.25621484530461</v>
      </c>
      <c r="E12" s="100">
        <v>470.67649461520864</v>
      </c>
      <c r="F12" s="100">
        <v>373.62304685248461</v>
      </c>
      <c r="G12" s="100">
        <v>279.1468840947602</v>
      </c>
      <c r="H12" s="100">
        <v>286.3798301925911</v>
      </c>
      <c r="I12" s="100">
        <v>322.5824565541696</v>
      </c>
      <c r="J12" s="100">
        <v>226.48705946653897</v>
      </c>
      <c r="K12" s="100">
        <v>197.39904879622989</v>
      </c>
      <c r="L12" s="100">
        <v>337.01608495004865</v>
      </c>
      <c r="M12" s="100">
        <v>240.9940245238289</v>
      </c>
      <c r="N12" s="100">
        <v>146.25418988650162</v>
      </c>
      <c r="O12" s="100">
        <v>167.36027345146354</v>
      </c>
      <c r="P12" s="100">
        <v>207.88506042301913</v>
      </c>
      <c r="Q12" s="100">
        <v>87.986842492481898</v>
      </c>
    </row>
    <row r="13" spans="1:17" ht="12" customHeight="1" x14ac:dyDescent="0.25">
      <c r="A13" s="88" t="s">
        <v>105</v>
      </c>
      <c r="B13" s="100"/>
      <c r="C13" s="100">
        <v>52.780133846787166</v>
      </c>
      <c r="D13" s="100">
        <v>59.628051827403262</v>
      </c>
      <c r="E13" s="100">
        <v>61.083972549684979</v>
      </c>
      <c r="F13" s="100">
        <v>80.349316682899669</v>
      </c>
      <c r="G13" s="100">
        <v>98.445494851353999</v>
      </c>
      <c r="H13" s="100">
        <v>135.49747632747648</v>
      </c>
      <c r="I13" s="100">
        <v>150.44312241563955</v>
      </c>
      <c r="J13" s="100">
        <v>120.26995740883804</v>
      </c>
      <c r="K13" s="100">
        <v>133.99370177963482</v>
      </c>
      <c r="L13" s="100">
        <v>170.88069317211921</v>
      </c>
      <c r="M13" s="100">
        <v>225.16762206041068</v>
      </c>
      <c r="N13" s="100">
        <v>316.13080706161497</v>
      </c>
      <c r="O13" s="100">
        <v>368.05048973740656</v>
      </c>
      <c r="P13" s="100">
        <v>651.80757382409399</v>
      </c>
      <c r="Q13" s="100">
        <v>814.47683078782995</v>
      </c>
    </row>
    <row r="14" spans="1:17" ht="12" customHeight="1" x14ac:dyDescent="0.25">
      <c r="A14" s="51" t="s">
        <v>104</v>
      </c>
      <c r="B14" s="22"/>
      <c r="C14" s="22">
        <v>399.72477862655319</v>
      </c>
      <c r="D14" s="22">
        <v>539.81035705089016</v>
      </c>
      <c r="E14" s="22">
        <v>296.33154035478509</v>
      </c>
      <c r="F14" s="22">
        <v>266.73576266388915</v>
      </c>
      <c r="G14" s="22">
        <v>298.13272008355915</v>
      </c>
      <c r="H14" s="22">
        <v>568.69454804060035</v>
      </c>
      <c r="I14" s="22">
        <v>368.53966390642012</v>
      </c>
      <c r="J14" s="22">
        <v>404.58725378015697</v>
      </c>
      <c r="K14" s="22">
        <v>373.50472715529537</v>
      </c>
      <c r="L14" s="22">
        <v>483.37911812569513</v>
      </c>
      <c r="M14" s="22">
        <v>262.2135014991191</v>
      </c>
      <c r="N14" s="22">
        <v>258.73140700426353</v>
      </c>
      <c r="O14" s="22">
        <v>65.971070503292125</v>
      </c>
      <c r="P14" s="22">
        <v>255.79654872830957</v>
      </c>
      <c r="Q14" s="22">
        <v>575.42464778574231</v>
      </c>
    </row>
    <row r="15" spans="1:17" ht="12" customHeight="1" x14ac:dyDescent="0.25">
      <c r="A15" s="105" t="s">
        <v>108</v>
      </c>
      <c r="B15" s="104"/>
      <c r="C15" s="104">
        <v>26.882645447286713</v>
      </c>
      <c r="D15" s="104">
        <v>19.200845734805934</v>
      </c>
      <c r="E15" s="104">
        <v>25.687071473573251</v>
      </c>
      <c r="F15" s="104">
        <v>30.774617704019793</v>
      </c>
      <c r="G15" s="104">
        <v>33.375852417878683</v>
      </c>
      <c r="H15" s="104">
        <v>38.008521623036245</v>
      </c>
      <c r="I15" s="104">
        <v>33.367153767391045</v>
      </c>
      <c r="J15" s="104">
        <v>31.170731290312947</v>
      </c>
      <c r="K15" s="104">
        <v>20.00805923899021</v>
      </c>
      <c r="L15" s="104">
        <v>27.271348796427461</v>
      </c>
      <c r="M15" s="104">
        <v>28.921864186000867</v>
      </c>
      <c r="N15" s="104">
        <v>26.418835108330494</v>
      </c>
      <c r="O15" s="104">
        <v>29.77398136979097</v>
      </c>
      <c r="P15" s="104">
        <v>17.387834537608047</v>
      </c>
      <c r="Q15" s="104">
        <v>13.281817833859462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410.17049856014768</v>
      </c>
      <c r="D16" s="101">
        <f t="shared" si="2"/>
        <v>474.96491196244148</v>
      </c>
      <c r="E16" s="101">
        <f t="shared" si="2"/>
        <v>342.93609389783722</v>
      </c>
      <c r="F16" s="101">
        <f t="shared" si="2"/>
        <v>476.44073491178733</v>
      </c>
      <c r="G16" s="101">
        <f t="shared" si="2"/>
        <v>475.77243483968999</v>
      </c>
      <c r="H16" s="101">
        <f t="shared" si="2"/>
        <v>623.36532645883119</v>
      </c>
      <c r="I16" s="101">
        <f t="shared" si="2"/>
        <v>679.49870310975678</v>
      </c>
      <c r="J16" s="101">
        <f t="shared" si="2"/>
        <v>490.11902489713316</v>
      </c>
      <c r="K16" s="101">
        <f t="shared" si="2"/>
        <v>421.0552240715719</v>
      </c>
      <c r="L16" s="101">
        <f t="shared" si="2"/>
        <v>378.6503331736667</v>
      </c>
      <c r="M16" s="101">
        <f t="shared" si="2"/>
        <v>287.95688308936963</v>
      </c>
      <c r="N16" s="101">
        <f t="shared" si="2"/>
        <v>146.33941766926768</v>
      </c>
      <c r="O16" s="101">
        <f t="shared" si="2"/>
        <v>172.48248657130938</v>
      </c>
      <c r="P16" s="101">
        <f t="shared" si="2"/>
        <v>334.31278865103309</v>
      </c>
      <c r="Q16" s="101">
        <f t="shared" si="2"/>
        <v>425.8420076977377</v>
      </c>
    </row>
    <row r="17" spans="1:17" ht="12.95" customHeight="1" x14ac:dyDescent="0.25">
      <c r="A17" s="88" t="s">
        <v>101</v>
      </c>
      <c r="B17" s="103"/>
      <c r="C17" s="103">
        <v>1.0996102662132134</v>
      </c>
      <c r="D17" s="103">
        <v>1.3402199063401028</v>
      </c>
      <c r="E17" s="103">
        <v>1.0236769625144271</v>
      </c>
      <c r="F17" s="103">
        <v>1.00721775790346</v>
      </c>
      <c r="G17" s="103">
        <v>1.1014608781749653</v>
      </c>
      <c r="H17" s="103">
        <v>2.3466363542920994</v>
      </c>
      <c r="I17" s="103">
        <v>5.1132690274340327</v>
      </c>
      <c r="J17" s="103">
        <v>3.8354163007261532</v>
      </c>
      <c r="K17" s="103">
        <v>3.7368977117553297</v>
      </c>
      <c r="L17" s="103">
        <v>5.5477542879158284</v>
      </c>
      <c r="M17" s="103">
        <v>10.23890984540294</v>
      </c>
      <c r="N17" s="103">
        <v>22.518213998697561</v>
      </c>
      <c r="O17" s="103">
        <v>37.768768326444516</v>
      </c>
      <c r="P17" s="103">
        <v>80.317608922545588</v>
      </c>
      <c r="Q17" s="103">
        <v>83.524686505143364</v>
      </c>
    </row>
    <row r="18" spans="1:17" ht="12" customHeight="1" x14ac:dyDescent="0.25">
      <c r="A18" s="88" t="s">
        <v>100</v>
      </c>
      <c r="B18" s="103"/>
      <c r="C18" s="103">
        <v>409.07088829393444</v>
      </c>
      <c r="D18" s="103">
        <v>473.62469205610137</v>
      </c>
      <c r="E18" s="103">
        <v>341.91241693532282</v>
      </c>
      <c r="F18" s="103">
        <v>475.43351715388388</v>
      </c>
      <c r="G18" s="103">
        <v>474.67097396151502</v>
      </c>
      <c r="H18" s="103">
        <v>621.01869010453913</v>
      </c>
      <c r="I18" s="103">
        <v>674.38543408232272</v>
      </c>
      <c r="J18" s="103">
        <v>486.28360859640702</v>
      </c>
      <c r="K18" s="103">
        <v>417.31832635981658</v>
      </c>
      <c r="L18" s="103">
        <v>373.10257888575086</v>
      </c>
      <c r="M18" s="103">
        <v>277.7179732439667</v>
      </c>
      <c r="N18" s="103">
        <v>123.8212036705701</v>
      </c>
      <c r="O18" s="103">
        <v>134.71371824486488</v>
      </c>
      <c r="P18" s="103">
        <v>253.99517972848753</v>
      </c>
      <c r="Q18" s="103">
        <v>342.31732119259436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332.1904681656365</v>
      </c>
      <c r="D19" s="101">
        <f t="shared" si="3"/>
        <v>317.73769758184801</v>
      </c>
      <c r="E19" s="101">
        <f t="shared" si="3"/>
        <v>337.42428104308385</v>
      </c>
      <c r="F19" s="101">
        <f t="shared" si="3"/>
        <v>364.15091057740563</v>
      </c>
      <c r="G19" s="101">
        <f t="shared" si="3"/>
        <v>356.01443608152687</v>
      </c>
      <c r="H19" s="101">
        <f t="shared" si="3"/>
        <v>431.07943334552272</v>
      </c>
      <c r="I19" s="101">
        <f t="shared" si="3"/>
        <v>446.41619954436391</v>
      </c>
      <c r="J19" s="101">
        <f t="shared" si="3"/>
        <v>373.16655583303941</v>
      </c>
      <c r="K19" s="101">
        <f t="shared" si="3"/>
        <v>285.46498511872642</v>
      </c>
      <c r="L19" s="101">
        <f t="shared" si="3"/>
        <v>340.68306910663551</v>
      </c>
      <c r="M19" s="101">
        <f t="shared" si="3"/>
        <v>381.13176729874147</v>
      </c>
      <c r="N19" s="101">
        <f t="shared" si="3"/>
        <v>360.06266277660274</v>
      </c>
      <c r="O19" s="101">
        <f t="shared" si="3"/>
        <v>369.58886378734695</v>
      </c>
      <c r="P19" s="101">
        <f t="shared" si="3"/>
        <v>423.6117998835731</v>
      </c>
      <c r="Q19" s="101">
        <f t="shared" si="3"/>
        <v>430.39990868350878</v>
      </c>
    </row>
    <row r="20" spans="1:17" ht="12" customHeight="1" x14ac:dyDescent="0.25">
      <c r="A20" s="88" t="s">
        <v>38</v>
      </c>
      <c r="B20" s="100"/>
      <c r="C20" s="100">
        <v>1.453414323332868</v>
      </c>
      <c r="D20" s="100">
        <v>0.6416821973480884</v>
      </c>
      <c r="E20" s="100">
        <v>6.6486059428113156E-2</v>
      </c>
      <c r="F20" s="100">
        <v>4.4677143314688725E-3</v>
      </c>
      <c r="G20" s="100">
        <v>1.6826960322569979E-3</v>
      </c>
      <c r="H20" s="100">
        <v>0.76205914127082586</v>
      </c>
      <c r="I20" s="100">
        <v>3.1594099286944544</v>
      </c>
      <c r="J20" s="100">
        <v>1.14080722061464</v>
      </c>
      <c r="K20" s="100">
        <v>0.96799692044381735</v>
      </c>
      <c r="L20" s="100">
        <v>1.833225774415528</v>
      </c>
      <c r="M20" s="100">
        <v>0.76678246557789298</v>
      </c>
      <c r="N20" s="100">
        <v>0.70493932968683226</v>
      </c>
      <c r="O20" s="100">
        <v>0.51313113349205142</v>
      </c>
      <c r="P20" s="100">
        <v>0.95876528591640886</v>
      </c>
      <c r="Q20" s="100">
        <v>0.58271138264764999</v>
      </c>
    </row>
    <row r="21" spans="1:17" s="28" customFormat="1" ht="12" customHeight="1" x14ac:dyDescent="0.25">
      <c r="A21" s="88" t="s">
        <v>66</v>
      </c>
      <c r="B21" s="100"/>
      <c r="C21" s="100">
        <v>10.482126916459844</v>
      </c>
      <c r="D21" s="100">
        <v>13.519054651242131</v>
      </c>
      <c r="E21" s="100">
        <v>14.305724126470086</v>
      </c>
      <c r="F21" s="100">
        <v>13.858420290774031</v>
      </c>
      <c r="G21" s="100">
        <v>11.646793137281669</v>
      </c>
      <c r="H21" s="100">
        <v>14.528713917628632</v>
      </c>
      <c r="I21" s="100">
        <v>5.340542893966969</v>
      </c>
      <c r="J21" s="100">
        <v>4.914624166991608</v>
      </c>
      <c r="K21" s="100">
        <v>3.0203413528021148</v>
      </c>
      <c r="L21" s="100">
        <v>4.5274341130266338</v>
      </c>
      <c r="M21" s="100">
        <v>4.2670284067972899</v>
      </c>
      <c r="N21" s="100">
        <v>11.423001810022781</v>
      </c>
      <c r="O21" s="100">
        <v>2.570511179562625</v>
      </c>
      <c r="P21" s="100">
        <v>48.5430071472856</v>
      </c>
      <c r="Q21" s="100">
        <v>3.9075516688724865</v>
      </c>
    </row>
    <row r="22" spans="1:17" ht="12" customHeight="1" x14ac:dyDescent="0.25">
      <c r="A22" s="88" t="s">
        <v>99</v>
      </c>
      <c r="B22" s="100"/>
      <c r="C22" s="100">
        <v>61.811192064723997</v>
      </c>
      <c r="D22" s="100">
        <v>48.076411841387007</v>
      </c>
      <c r="E22" s="100">
        <v>27.363397238437045</v>
      </c>
      <c r="F22" s="100">
        <v>27.018364204341434</v>
      </c>
      <c r="G22" s="100">
        <v>43.64513642366888</v>
      </c>
      <c r="H22" s="100">
        <v>40.061896547585093</v>
      </c>
      <c r="I22" s="100">
        <v>39.769148503999467</v>
      </c>
      <c r="J22" s="100">
        <v>47.232301978997612</v>
      </c>
      <c r="K22" s="100">
        <v>32.649618131067399</v>
      </c>
      <c r="L22" s="100">
        <v>34.310948028840571</v>
      </c>
      <c r="M22" s="100">
        <v>46.391968208176465</v>
      </c>
      <c r="N22" s="100">
        <v>42.013132481864538</v>
      </c>
      <c r="O22" s="100">
        <v>42.015381057636219</v>
      </c>
      <c r="P22" s="100">
        <v>44.508592043903434</v>
      </c>
      <c r="Q22" s="100">
        <v>50.787092421359027</v>
      </c>
    </row>
    <row r="23" spans="1:17" ht="12" customHeight="1" x14ac:dyDescent="0.25">
      <c r="A23" s="88" t="s">
        <v>98</v>
      </c>
      <c r="B23" s="100"/>
      <c r="C23" s="100">
        <v>121.42110221776652</v>
      </c>
      <c r="D23" s="100">
        <v>112.58509394542901</v>
      </c>
      <c r="E23" s="100">
        <v>108.40777014058121</v>
      </c>
      <c r="F23" s="100">
        <v>107.44343889456266</v>
      </c>
      <c r="G23" s="100">
        <v>107.41043608213474</v>
      </c>
      <c r="H23" s="100">
        <v>156.22023135118974</v>
      </c>
      <c r="I23" s="100">
        <v>108.90948907973208</v>
      </c>
      <c r="J23" s="100">
        <v>94.660713214623442</v>
      </c>
      <c r="K23" s="100">
        <v>99.95052528967868</v>
      </c>
      <c r="L23" s="100">
        <v>124.97478158591754</v>
      </c>
      <c r="M23" s="100">
        <v>106.65578554821765</v>
      </c>
      <c r="N23" s="100">
        <v>110.59787021020517</v>
      </c>
      <c r="O23" s="100">
        <v>112.38131533555918</v>
      </c>
      <c r="P23" s="100">
        <v>188.34986275697196</v>
      </c>
      <c r="Q23" s="100">
        <v>164.46204757088793</v>
      </c>
    </row>
    <row r="24" spans="1:17" ht="12" customHeight="1" x14ac:dyDescent="0.25">
      <c r="A24" s="88" t="s">
        <v>34</v>
      </c>
      <c r="B24" s="100"/>
      <c r="C24" s="100">
        <v>2.5340553416063174</v>
      </c>
      <c r="D24" s="100">
        <v>0.91176481439885437</v>
      </c>
      <c r="E24" s="100">
        <v>1.9430271259605121</v>
      </c>
      <c r="F24" s="100">
        <v>1.2291507152810728</v>
      </c>
      <c r="G24" s="100">
        <v>1.6176206858648501</v>
      </c>
      <c r="H24" s="100">
        <v>1.1922965542430526</v>
      </c>
      <c r="I24" s="100">
        <v>1.4530673497666518</v>
      </c>
      <c r="J24" s="100">
        <v>1.3113130350842532</v>
      </c>
      <c r="K24" s="100">
        <v>1.3809272547871718</v>
      </c>
      <c r="L24" s="100">
        <v>1.6730894556151454</v>
      </c>
      <c r="M24" s="100">
        <v>1.645062014285573</v>
      </c>
      <c r="N24" s="100">
        <v>1.7691633264935651</v>
      </c>
      <c r="O24" s="100">
        <v>1.1467238843096055</v>
      </c>
      <c r="P24" s="100">
        <v>1.6455092647680714</v>
      </c>
      <c r="Q24" s="100">
        <v>1.5019144713880008</v>
      </c>
    </row>
    <row r="25" spans="1:17" ht="12" customHeight="1" x14ac:dyDescent="0.25">
      <c r="A25" s="88" t="s">
        <v>42</v>
      </c>
      <c r="B25" s="100"/>
      <c r="C25" s="100">
        <v>20.537162172452863</v>
      </c>
      <c r="D25" s="100">
        <v>21.433818407484392</v>
      </c>
      <c r="E25" s="100">
        <v>75.881428764150769</v>
      </c>
      <c r="F25" s="100">
        <v>38.170359595068376</v>
      </c>
      <c r="G25" s="100">
        <v>33.501115676322151</v>
      </c>
      <c r="H25" s="100">
        <v>32.56928889737771</v>
      </c>
      <c r="I25" s="100">
        <v>32.553911025141758</v>
      </c>
      <c r="J25" s="100">
        <v>30.280853171873957</v>
      </c>
      <c r="K25" s="100">
        <v>28.217987442683331</v>
      </c>
      <c r="L25" s="100">
        <v>33.800609494417643</v>
      </c>
      <c r="M25" s="100">
        <v>31.490928532799693</v>
      </c>
      <c r="N25" s="100">
        <v>25.586352050505692</v>
      </c>
      <c r="O25" s="100">
        <v>25.667514215124871</v>
      </c>
      <c r="P25" s="100">
        <v>30.518207802309156</v>
      </c>
      <c r="Q25" s="100">
        <v>24.711133987114508</v>
      </c>
    </row>
    <row r="26" spans="1:17" ht="12" customHeight="1" x14ac:dyDescent="0.25">
      <c r="A26" s="88" t="s">
        <v>30</v>
      </c>
      <c r="B26" s="22"/>
      <c r="C26" s="22">
        <v>110.33871872053383</v>
      </c>
      <c r="D26" s="22">
        <v>117.2537954979296</v>
      </c>
      <c r="E26" s="22">
        <v>105.29214538050134</v>
      </c>
      <c r="F26" s="22">
        <v>171.27303843514139</v>
      </c>
      <c r="G26" s="22">
        <v>149.65884661329659</v>
      </c>
      <c r="H26" s="22">
        <v>180.38380225755404</v>
      </c>
      <c r="I26" s="22">
        <v>243.84390309416347</v>
      </c>
      <c r="J26" s="22">
        <v>184.54352609182536</v>
      </c>
      <c r="K26" s="22">
        <v>111.33425040319925</v>
      </c>
      <c r="L26" s="22">
        <v>124.20978031498717</v>
      </c>
      <c r="M26" s="22">
        <v>179.99934065002594</v>
      </c>
      <c r="N26" s="22">
        <v>156.35086770754296</v>
      </c>
      <c r="O26" s="22">
        <v>174.14856023743326</v>
      </c>
      <c r="P26" s="22">
        <v>99.406933267135699</v>
      </c>
      <c r="Q26" s="22">
        <v>174.95070771730397</v>
      </c>
    </row>
    <row r="27" spans="1:17" ht="12" customHeight="1" x14ac:dyDescent="0.25">
      <c r="A27" s="93" t="s">
        <v>33</v>
      </c>
      <c r="B27" s="121"/>
      <c r="C27" s="121">
        <v>3.6126964087602675</v>
      </c>
      <c r="D27" s="121">
        <v>3.3160762266289132</v>
      </c>
      <c r="E27" s="121">
        <v>4.164302207554762</v>
      </c>
      <c r="F27" s="121">
        <v>5.1536707279052694</v>
      </c>
      <c r="G27" s="121">
        <v>8.5328047669257217</v>
      </c>
      <c r="H27" s="121">
        <v>5.3611446786736652</v>
      </c>
      <c r="I27" s="121">
        <v>11.386727668899027</v>
      </c>
      <c r="J27" s="121">
        <v>9.082416953028547</v>
      </c>
      <c r="K27" s="121">
        <v>7.9433383240646371</v>
      </c>
      <c r="L27" s="121">
        <v>15.353200339415302</v>
      </c>
      <c r="M27" s="121">
        <v>9.9148714728609448</v>
      </c>
      <c r="N27" s="121">
        <v>11.617335860281225</v>
      </c>
      <c r="O27" s="121">
        <v>11.14572674422913</v>
      </c>
      <c r="P27" s="121">
        <v>9.6809223152827766</v>
      </c>
      <c r="Q27" s="121">
        <v>9.4967494639351901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330.68471438706126</v>
      </c>
      <c r="D29" s="101">
        <f t="shared" si="4"/>
        <v>315.66848081930664</v>
      </c>
      <c r="E29" s="101">
        <f t="shared" si="4"/>
        <v>341.8838289354901</v>
      </c>
      <c r="F29" s="101">
        <f t="shared" si="4"/>
        <v>366.46399445236807</v>
      </c>
      <c r="G29" s="101">
        <f t="shared" si="4"/>
        <v>360.23295871592114</v>
      </c>
      <c r="H29" s="101">
        <f t="shared" si="4"/>
        <v>432.31152884210076</v>
      </c>
      <c r="I29" s="101">
        <f t="shared" si="4"/>
        <v>449.52528358408392</v>
      </c>
      <c r="J29" s="101">
        <f t="shared" si="4"/>
        <v>376.2920396689604</v>
      </c>
      <c r="K29" s="101">
        <f t="shared" si="4"/>
        <v>284.31171305068193</v>
      </c>
      <c r="L29" s="101">
        <f t="shared" si="4"/>
        <v>344.43136555264618</v>
      </c>
      <c r="M29" s="101">
        <f t="shared" si="4"/>
        <v>382.99774418619893</v>
      </c>
      <c r="N29" s="101">
        <f t="shared" si="4"/>
        <v>364.93571496710956</v>
      </c>
      <c r="O29" s="101">
        <f t="shared" si="4"/>
        <v>370.60343313985095</v>
      </c>
      <c r="P29" s="101">
        <f t="shared" si="4"/>
        <v>424.01663850453264</v>
      </c>
      <c r="Q29" s="101">
        <f t="shared" si="4"/>
        <v>421.21144923529363</v>
      </c>
    </row>
    <row r="30" spans="1:17" s="28" customFormat="1" ht="12" customHeight="1" x14ac:dyDescent="0.25">
      <c r="A30" s="88" t="s">
        <v>66</v>
      </c>
      <c r="B30" s="100"/>
      <c r="C30" s="100">
        <v>49.114271826361971</v>
      </c>
      <c r="D30" s="100">
        <v>57.707365568044473</v>
      </c>
      <c r="E30" s="100">
        <v>58.694068453193914</v>
      </c>
      <c r="F30" s="100">
        <v>51.988332405302216</v>
      </c>
      <c r="G30" s="100">
        <v>25.367803577403269</v>
      </c>
      <c r="H30" s="100">
        <v>7.3791756231166925</v>
      </c>
      <c r="I30" s="100">
        <v>43.14895290413579</v>
      </c>
      <c r="J30" s="100">
        <v>38.445342576452056</v>
      </c>
      <c r="K30" s="100">
        <v>20.888545513765202</v>
      </c>
      <c r="L30" s="100">
        <v>35.589468480959688</v>
      </c>
      <c r="M30" s="100">
        <v>11.960251521374177</v>
      </c>
      <c r="N30" s="100">
        <v>25.990385951893479</v>
      </c>
      <c r="O30" s="100">
        <v>13.936016280763301</v>
      </c>
      <c r="P30" s="100">
        <v>41.762671645340433</v>
      </c>
      <c r="Q30" s="100">
        <v>109.29054586054237</v>
      </c>
    </row>
    <row r="31" spans="1:17" ht="12" customHeight="1" x14ac:dyDescent="0.25">
      <c r="A31" s="88" t="s">
        <v>98</v>
      </c>
      <c r="B31" s="100"/>
      <c r="C31" s="100">
        <v>103.3166466520196</v>
      </c>
      <c r="D31" s="100">
        <v>89.777797563413074</v>
      </c>
      <c r="E31" s="100">
        <v>95.120182260094126</v>
      </c>
      <c r="F31" s="100">
        <v>136.11829686228376</v>
      </c>
      <c r="G31" s="100">
        <v>114.08139340659248</v>
      </c>
      <c r="H31" s="100">
        <v>131.26293279838924</v>
      </c>
      <c r="I31" s="100">
        <v>129.78548699215358</v>
      </c>
      <c r="J31" s="100">
        <v>128.4022973794178</v>
      </c>
      <c r="K31" s="100">
        <v>103.1087186384737</v>
      </c>
      <c r="L31" s="100">
        <v>113.66060571058759</v>
      </c>
      <c r="M31" s="100">
        <v>143.96628846212417</v>
      </c>
      <c r="N31" s="100">
        <v>159.76717999801679</v>
      </c>
      <c r="O31" s="100">
        <v>177.92230400989757</v>
      </c>
      <c r="P31" s="100">
        <v>206.69683741326645</v>
      </c>
      <c r="Q31" s="100">
        <v>174.48308400604228</v>
      </c>
    </row>
    <row r="32" spans="1:17" ht="12" customHeight="1" x14ac:dyDescent="0.25">
      <c r="A32" s="88" t="s">
        <v>34</v>
      </c>
      <c r="B32" s="100"/>
      <c r="C32" s="100">
        <v>2.7908853907334209E-2</v>
      </c>
      <c r="D32" s="100">
        <v>9.1513782861989565E-2</v>
      </c>
      <c r="E32" s="100">
        <v>0.10670228214683414</v>
      </c>
      <c r="F32" s="100">
        <v>1.8074214609273796E-2</v>
      </c>
      <c r="G32" s="100">
        <v>0.15288339927610595</v>
      </c>
      <c r="H32" s="100">
        <v>0.51750281992871483</v>
      </c>
      <c r="I32" s="100">
        <v>0.29084316681465638</v>
      </c>
      <c r="J32" s="100">
        <v>1.3085457094150792</v>
      </c>
      <c r="K32" s="100">
        <v>0.13237950134235732</v>
      </c>
      <c r="L32" s="100">
        <v>0.37035619669572378</v>
      </c>
      <c r="M32" s="100">
        <v>1.8889715511171191E-3</v>
      </c>
      <c r="N32" s="100">
        <v>4.8601570274128223</v>
      </c>
      <c r="O32" s="100">
        <v>2.7812197548711719E-2</v>
      </c>
      <c r="P32" s="100">
        <v>0.16724253072357489</v>
      </c>
      <c r="Q32" s="100">
        <v>0.57305195146802879</v>
      </c>
    </row>
    <row r="33" spans="1:17" ht="12" customHeight="1" x14ac:dyDescent="0.25">
      <c r="A33" s="49" t="s">
        <v>30</v>
      </c>
      <c r="B33" s="18"/>
      <c r="C33" s="18">
        <v>178.22588705477241</v>
      </c>
      <c r="D33" s="18">
        <v>168.09180390498713</v>
      </c>
      <c r="E33" s="18">
        <v>187.96287594005523</v>
      </c>
      <c r="F33" s="18">
        <v>178.33929097017281</v>
      </c>
      <c r="G33" s="18">
        <v>220.63087833264927</v>
      </c>
      <c r="H33" s="18">
        <v>293.15191760066614</v>
      </c>
      <c r="I33" s="18">
        <v>276.30000052097989</v>
      </c>
      <c r="J33" s="18">
        <v>208.13585400367546</v>
      </c>
      <c r="K33" s="18">
        <v>160.18206939710069</v>
      </c>
      <c r="L33" s="18">
        <v>194.81093516440322</v>
      </c>
      <c r="M33" s="18">
        <v>227.06931523114949</v>
      </c>
      <c r="N33" s="18">
        <v>174.31799198978652</v>
      </c>
      <c r="O33" s="18">
        <v>178.71730065164138</v>
      </c>
      <c r="P33" s="18">
        <v>175.38988691520217</v>
      </c>
      <c r="Q33" s="18">
        <v>136.86476741724096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0.73321065710366518</v>
      </c>
      <c r="D3" s="115">
        <f>IF(SER_hh_tes_in!D3=0,"",SER_hh_tes_in!D3/SER_hh_fec_in!D3)</f>
        <v>0.77498765611902565</v>
      </c>
      <c r="E3" s="115">
        <f>IF(SER_hh_tes_in!E3=0,"",SER_hh_tes_in!E3/SER_hh_fec_in!E3)</f>
        <v>0.76429272721040775</v>
      </c>
      <c r="F3" s="115">
        <f>IF(SER_hh_tes_in!F3=0,"",SER_hh_tes_in!F3/SER_hh_fec_in!F3)</f>
        <v>0.77087645360763801</v>
      </c>
      <c r="G3" s="115">
        <f>IF(SER_hh_tes_in!G3=0,"",SER_hh_tes_in!G3/SER_hh_fec_in!G3)</f>
        <v>0.78502805032503398</v>
      </c>
      <c r="H3" s="115">
        <f>IF(SER_hh_tes_in!H3=0,"",SER_hh_tes_in!H3/SER_hh_fec_in!H3)</f>
        <v>0.80015913794307747</v>
      </c>
      <c r="I3" s="115">
        <f>IF(SER_hh_tes_in!I3=0,"",SER_hh_tes_in!I3/SER_hh_fec_in!I3)</f>
        <v>0.81894814604117327</v>
      </c>
      <c r="J3" s="115">
        <f>IF(SER_hh_tes_in!J3=0,"",SER_hh_tes_in!J3/SER_hh_fec_in!J3)</f>
        <v>0.7951998447044144</v>
      </c>
      <c r="K3" s="115">
        <f>IF(SER_hh_tes_in!K3=0,"",SER_hh_tes_in!K3/SER_hh_fec_in!K3)</f>
        <v>0.81531843297294471</v>
      </c>
      <c r="L3" s="115">
        <f>IF(SER_hh_tes_in!L3=0,"",SER_hh_tes_in!L3/SER_hh_fec_in!L3)</f>
        <v>0.82664825827619826</v>
      </c>
      <c r="M3" s="115">
        <f>IF(SER_hh_tes_in!M3=0,"",SER_hh_tes_in!M3/SER_hh_fec_in!M3)</f>
        <v>0.81855393705148449</v>
      </c>
      <c r="N3" s="115">
        <f>IF(SER_hh_tes_in!N3=0,"",SER_hh_tes_in!N3/SER_hh_fec_in!N3)</f>
        <v>0.82321903745666125</v>
      </c>
      <c r="O3" s="115">
        <f>IF(SER_hh_tes_in!O3=0,"",SER_hh_tes_in!O3/SER_hh_fec_in!O3)</f>
        <v>0.84529362509206896</v>
      </c>
      <c r="P3" s="115">
        <f>IF(SER_hh_tes_in!P3=0,"",SER_hh_tes_in!P3/SER_hh_fec_in!P3)</f>
        <v>0.92601497305260372</v>
      </c>
      <c r="Q3" s="115">
        <f>IF(SER_hh_tes_in!Q3=0,"",SER_hh_tes_in!Q3/SER_hh_fec_in!Q3)</f>
        <v>0.99444233849893393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0.71057495018387351</v>
      </c>
      <c r="D4" s="110">
        <f>IF(SER_hh_tes_in!D4=0,"",SER_hh_tes_in!D4/SER_hh_fec_in!D4)</f>
        <v>0.7458032890115821</v>
      </c>
      <c r="E4" s="110">
        <f>IF(SER_hh_tes_in!E4=0,"",SER_hh_tes_in!E4/SER_hh_fec_in!E4)</f>
        <v>0.75425450100782043</v>
      </c>
      <c r="F4" s="110">
        <f>IF(SER_hh_tes_in!F4=0,"",SER_hh_tes_in!F4/SER_hh_fec_in!F4)</f>
        <v>0.74208215234273645</v>
      </c>
      <c r="G4" s="110">
        <f>IF(SER_hh_tes_in!G4=0,"",SER_hh_tes_in!G4/SER_hh_fec_in!G4)</f>
        <v>0.75334024788705545</v>
      </c>
      <c r="H4" s="110">
        <f>IF(SER_hh_tes_in!H4=0,"",SER_hh_tes_in!H4/SER_hh_fec_in!H4)</f>
        <v>0.76061321136228732</v>
      </c>
      <c r="I4" s="110">
        <f>IF(SER_hh_tes_in!I4=0,"",SER_hh_tes_in!I4/SER_hh_fec_in!I4)</f>
        <v>0.76998256035150925</v>
      </c>
      <c r="J4" s="110">
        <f>IF(SER_hh_tes_in!J4=0,"",SER_hh_tes_in!J4/SER_hh_fec_in!J4)</f>
        <v>0.75643377483989405</v>
      </c>
      <c r="K4" s="110">
        <f>IF(SER_hh_tes_in!K4=0,"",SER_hh_tes_in!K4/SER_hh_fec_in!K4)</f>
        <v>0.76881485145021167</v>
      </c>
      <c r="L4" s="110">
        <f>IF(SER_hh_tes_in!L4=0,"",SER_hh_tes_in!L4/SER_hh_fec_in!L4)</f>
        <v>0.81063327158552656</v>
      </c>
      <c r="M4" s="110">
        <f>IF(SER_hh_tes_in!M4=0,"",SER_hh_tes_in!M4/SER_hh_fec_in!M4)</f>
        <v>0.81845604907397207</v>
      </c>
      <c r="N4" s="110">
        <f>IF(SER_hh_tes_in!N4=0,"",SER_hh_tes_in!N4/SER_hh_fec_in!N4)</f>
        <v>0.8671417314574017</v>
      </c>
      <c r="O4" s="110">
        <f>IF(SER_hh_tes_in!O4=0,"",SER_hh_tes_in!O4/SER_hh_fec_in!O4)</f>
        <v>0.88809796139929686</v>
      </c>
      <c r="P4" s="110">
        <f>IF(SER_hh_tes_in!P4=0,"",SER_hh_tes_in!P4/SER_hh_fec_in!P4)</f>
        <v>1.0083015482914168</v>
      </c>
      <c r="Q4" s="110">
        <f>IF(SER_hh_tes_in!Q4=0,"",SER_hh_tes_in!Q4/SER_hh_fec_in!Q4)</f>
        <v>1.0957375005125733</v>
      </c>
    </row>
    <row r="5" spans="1:17" ht="12" customHeight="1" x14ac:dyDescent="0.25">
      <c r="A5" s="88" t="s">
        <v>38</v>
      </c>
      <c r="B5" s="109"/>
      <c r="C5" s="109">
        <f>IF(SER_hh_tes_in!C5=0,"",SER_hh_tes_in!C5/SER_hh_fec_in!C5)</f>
        <v>0.53833625391827866</v>
      </c>
      <c r="D5" s="109">
        <f>IF(SER_hh_tes_in!D5=0,"",SER_hh_tes_in!D5/SER_hh_fec_in!D5)</f>
        <v>0.51425972998858593</v>
      </c>
      <c r="E5" s="109">
        <f>IF(SER_hh_tes_in!E5=0,"",SER_hh_tes_in!E5/SER_hh_fec_in!E5)</f>
        <v>0.53151244112394291</v>
      </c>
      <c r="F5" s="109">
        <f>IF(SER_hh_tes_in!F5=0,"",SER_hh_tes_in!F5/SER_hh_fec_in!F5)</f>
        <v>0.5309954514464339</v>
      </c>
      <c r="G5" s="109">
        <f>IF(SER_hh_tes_in!G5=0,"",SER_hh_tes_in!G5/SER_hh_fec_in!G5)</f>
        <v>0.55120557210843346</v>
      </c>
      <c r="H5" s="109">
        <f>IF(SER_hh_tes_in!H5=0,"",SER_hh_tes_in!H5/SER_hh_fec_in!H5)</f>
        <v>0.54981895284494597</v>
      </c>
      <c r="I5" s="109">
        <f>IF(SER_hh_tes_in!I5=0,"",SER_hh_tes_in!I5/SER_hh_fec_in!I5)</f>
        <v>0.56824230926080954</v>
      </c>
      <c r="J5" s="109">
        <f>IF(SER_hh_tes_in!J5=0,"",SER_hh_tes_in!J5/SER_hh_fec_in!J5)</f>
        <v>0.55211219857972205</v>
      </c>
      <c r="K5" s="109">
        <f>IF(SER_hh_tes_in!K5=0,"",SER_hh_tes_in!K5/SER_hh_fec_in!K5)</f>
        <v>0.56808862889123835</v>
      </c>
      <c r="L5" s="109">
        <f>IF(SER_hh_tes_in!L5=0,"",SER_hh_tes_in!L5/SER_hh_fec_in!L5)</f>
        <v>0.56156489182341329</v>
      </c>
      <c r="M5" s="109">
        <f>IF(SER_hh_tes_in!M5=0,"",SER_hh_tes_in!M5/SER_hh_fec_in!M5)</f>
        <v>0.56770931652877477</v>
      </c>
      <c r="N5" s="109">
        <f>IF(SER_hh_tes_in!N5=0,"",SER_hh_tes_in!N5/SER_hh_fec_in!N5)</f>
        <v>0.56605871953632902</v>
      </c>
      <c r="O5" s="109">
        <f>IF(SER_hh_tes_in!O5=0,"",SER_hh_tes_in!O5/SER_hh_fec_in!O5)</f>
        <v>0.56337317405423204</v>
      </c>
      <c r="P5" s="109">
        <f>IF(SER_hh_tes_in!P5=0,"",SER_hh_tes_in!P5/SER_hh_fec_in!P5)</f>
        <v>0.62043925895179974</v>
      </c>
      <c r="Q5" s="109">
        <f>IF(SER_hh_tes_in!Q5=0,"",SER_hh_tes_in!Q5/SER_hh_fec_in!Q5)</f>
        <v>0.61941185844755764</v>
      </c>
    </row>
    <row r="6" spans="1:17" ht="12" customHeight="1" x14ac:dyDescent="0.25">
      <c r="A6" s="88" t="s">
        <v>66</v>
      </c>
      <c r="B6" s="109"/>
      <c r="C6" s="109">
        <f>IF(SER_hh_tes_in!C6=0,"",SER_hh_tes_in!C6/SER_hh_fec_in!C6)</f>
        <v>0.63854708496231749</v>
      </c>
      <c r="D6" s="109">
        <f>IF(SER_hh_tes_in!D6=0,"",SER_hh_tes_in!D6/SER_hh_fec_in!D6)</f>
        <v>0.63825525301026409</v>
      </c>
      <c r="E6" s="109">
        <f>IF(SER_hh_tes_in!E6=0,"",SER_hh_tes_in!E6/SER_hh_fec_in!E6)</f>
        <v>0.64167362713314358</v>
      </c>
      <c r="F6" s="109">
        <f>IF(SER_hh_tes_in!F6=0,"",SER_hh_tes_in!F6/SER_hh_fec_in!F6)</f>
        <v>0.64919104419894624</v>
      </c>
      <c r="G6" s="109">
        <f>IF(SER_hh_tes_in!G6=0,"",SER_hh_tes_in!G6/SER_hh_fec_in!G6)</f>
        <v>0.73948448616173079</v>
      </c>
      <c r="H6" s="109">
        <f>IF(SER_hh_tes_in!H6=0,"",SER_hh_tes_in!H6/SER_hh_fec_in!H6)</f>
        <v>0.6629879765933645</v>
      </c>
      <c r="I6" s="109">
        <f>IF(SER_hh_tes_in!I6=0,"",SER_hh_tes_in!I6/SER_hh_fec_in!I6)</f>
        <v>0.66109991270105328</v>
      </c>
      <c r="J6" s="109">
        <f>IF(SER_hh_tes_in!J6=0,"",SER_hh_tes_in!J6/SER_hh_fec_in!J6)</f>
        <v>0.74854134572367226</v>
      </c>
      <c r="K6" s="109">
        <f>IF(SER_hh_tes_in!K6=0,"",SER_hh_tes_in!K6/SER_hh_fec_in!K6)</f>
        <v>0.66605383191501477</v>
      </c>
      <c r="L6" s="109">
        <f>IF(SER_hh_tes_in!L6=0,"",SER_hh_tes_in!L6/SER_hh_fec_in!L6)</f>
        <v>0.67027509105870553</v>
      </c>
      <c r="M6" s="109">
        <f>IF(SER_hh_tes_in!M6=0,"",SER_hh_tes_in!M6/SER_hh_fec_in!M6)</f>
        <v>0.67409011457725754</v>
      </c>
      <c r="N6" s="109" t="str">
        <f>IF(SER_hh_tes_in!N6=0,"",SER_hh_tes_in!N6/SER_hh_fec_in!N6)</f>
        <v/>
      </c>
      <c r="O6" s="109">
        <f>IF(SER_hh_tes_in!O6=0,"",SER_hh_tes_in!O6/SER_hh_fec_in!O6)</f>
        <v>0.68089192412076283</v>
      </c>
      <c r="P6" s="109">
        <f>IF(SER_hh_tes_in!P6=0,"",SER_hh_tes_in!P6/SER_hh_fec_in!P6)</f>
        <v>0.68364613507463023</v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0.64803622538559635</v>
      </c>
      <c r="D7" s="109">
        <f>IF(SER_hh_tes_in!D7=0,"",SER_hh_tes_in!D7/SER_hh_fec_in!D7)</f>
        <v>0.63989685762405679</v>
      </c>
      <c r="E7" s="109">
        <f>IF(SER_hh_tes_in!E7=0,"",SER_hh_tes_in!E7/SER_hh_fec_in!E7)</f>
        <v>0.63656053137041679</v>
      </c>
      <c r="F7" s="109">
        <f>IF(SER_hh_tes_in!F7=0,"",SER_hh_tes_in!F7/SER_hh_fec_in!F7)</f>
        <v>0.64876640956802611</v>
      </c>
      <c r="G7" s="109">
        <f>IF(SER_hh_tes_in!G7=0,"",SER_hh_tes_in!G7/SER_hh_fec_in!G7)</f>
        <v>0.66169110556582389</v>
      </c>
      <c r="H7" s="109">
        <f>IF(SER_hh_tes_in!H7=0,"",SER_hh_tes_in!H7/SER_hh_fec_in!H7)</f>
        <v>0.66191422676701916</v>
      </c>
      <c r="I7" s="109">
        <f>IF(SER_hh_tes_in!I7=0,"",SER_hh_tes_in!I7/SER_hh_fec_in!I7)</f>
        <v>0.65642450978252564</v>
      </c>
      <c r="J7" s="109">
        <f>IF(SER_hh_tes_in!J7=0,"",SER_hh_tes_in!J7/SER_hh_fec_in!J7)</f>
        <v>0.68784751097353181</v>
      </c>
      <c r="K7" s="109">
        <f>IF(SER_hh_tes_in!K7=0,"",SER_hh_tes_in!K7/SER_hh_fec_in!K7)</f>
        <v>0.68161654599230093</v>
      </c>
      <c r="L7" s="109">
        <f>IF(SER_hh_tes_in!L7=0,"",SER_hh_tes_in!L7/SER_hh_fec_in!L7)</f>
        <v>0.671783222668907</v>
      </c>
      <c r="M7" s="109">
        <f>IF(SER_hh_tes_in!M7=0,"",SER_hh_tes_in!M7/SER_hh_fec_in!M7)</f>
        <v>0.67882361915123857</v>
      </c>
      <c r="N7" s="109">
        <f>IF(SER_hh_tes_in!N7=0,"",SER_hh_tes_in!N7/SER_hh_fec_in!N7)</f>
        <v>0.69953808062766387</v>
      </c>
      <c r="O7" s="109">
        <f>IF(SER_hh_tes_in!O7=0,"",SER_hh_tes_in!O7/SER_hh_fec_in!O7)</f>
        <v>0.68521134651685733</v>
      </c>
      <c r="P7" s="109">
        <f>IF(SER_hh_tes_in!P7=0,"",SER_hh_tes_in!P7/SER_hh_fec_in!P7)</f>
        <v>0.69665046301367262</v>
      </c>
      <c r="Q7" s="109">
        <f>IF(SER_hh_tes_in!Q7=0,"",SER_hh_tes_in!Q7/SER_hh_fec_in!Q7)</f>
        <v>0.67747267268879185</v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1.0295122820893416</v>
      </c>
      <c r="D8" s="109">
        <f>IF(SER_hh_tes_in!D8=0,"",SER_hh_tes_in!D8/SER_hh_fec_in!D8)</f>
        <v>1.0319638234643973</v>
      </c>
      <c r="E8" s="109">
        <f>IF(SER_hh_tes_in!E8=0,"",SER_hh_tes_in!E8/SER_hh_fec_in!E8)</f>
        <v>1.0281110735272834</v>
      </c>
      <c r="F8" s="109">
        <f>IF(SER_hh_tes_in!F8=0,"",SER_hh_tes_in!F8/SER_hh_fec_in!F8)</f>
        <v>1.0435894327976112</v>
      </c>
      <c r="G8" s="109">
        <f>IF(SER_hh_tes_in!G8=0,"",SER_hh_tes_in!G8/SER_hh_fec_in!G8)</f>
        <v>1.043972778633496</v>
      </c>
      <c r="H8" s="109">
        <f>IF(SER_hh_tes_in!H8=0,"",SER_hh_tes_in!H8/SER_hh_fec_in!H8)</f>
        <v>1.054798805236344</v>
      </c>
      <c r="I8" s="109">
        <f>IF(SER_hh_tes_in!I8=0,"",SER_hh_tes_in!I8/SER_hh_fec_in!I8)</f>
        <v>1.0538507008076907</v>
      </c>
      <c r="J8" s="109">
        <f>IF(SER_hh_tes_in!J8=0,"",SER_hh_tes_in!J8/SER_hh_fec_in!J8)</f>
        <v>1.0713173550150037</v>
      </c>
      <c r="K8" s="109">
        <f>IF(SER_hh_tes_in!K8=0,"",SER_hh_tes_in!K8/SER_hh_fec_in!K8)</f>
        <v>1.0955787019637782</v>
      </c>
      <c r="L8" s="109">
        <f>IF(SER_hh_tes_in!L8=0,"",SER_hh_tes_in!L8/SER_hh_fec_in!L8)</f>
        <v>1.0939937664069823</v>
      </c>
      <c r="M8" s="109">
        <f>IF(SER_hh_tes_in!M8=0,"",SER_hh_tes_in!M8/SER_hh_fec_in!M8)</f>
        <v>1.0779340353041351</v>
      </c>
      <c r="N8" s="109">
        <f>IF(SER_hh_tes_in!N8=0,"",SER_hh_tes_in!N8/SER_hh_fec_in!N8)</f>
        <v>1.1004005959299306</v>
      </c>
      <c r="O8" s="109">
        <f>IF(SER_hh_tes_in!O8=0,"",SER_hh_tes_in!O8/SER_hh_fec_in!O8)</f>
        <v>1.0988820766456735</v>
      </c>
      <c r="P8" s="109">
        <f>IF(SER_hh_tes_in!P8=0,"",SER_hh_tes_in!P8/SER_hh_fec_in!P8)</f>
        <v>1.1195535502331639</v>
      </c>
      <c r="Q8" s="109">
        <f>IF(SER_hh_tes_in!Q8=0,"",SER_hh_tes_in!Q8/SER_hh_fec_in!Q8)</f>
        <v>1.1527488699356949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0.72682962028631548</v>
      </c>
      <c r="D9" s="109">
        <f>IF(SER_hh_tes_in!D9=0,"",SER_hh_tes_in!D9/SER_hh_fec_in!D9)</f>
        <v>0.7338557101504074</v>
      </c>
      <c r="E9" s="109">
        <f>IF(SER_hh_tes_in!E9=0,"",SER_hh_tes_in!E9/SER_hh_fec_in!E9)</f>
        <v>0.73152751542940875</v>
      </c>
      <c r="F9" s="109">
        <f>IF(SER_hh_tes_in!F9=0,"",SER_hh_tes_in!F9/SER_hh_fec_in!F9)</f>
        <v>0.75492551214368808</v>
      </c>
      <c r="G9" s="109">
        <f>IF(SER_hh_tes_in!G9=0,"",SER_hh_tes_in!G9/SER_hh_fec_in!G9)</f>
        <v>0.75284188876426195</v>
      </c>
      <c r="H9" s="109">
        <f>IF(SER_hh_tes_in!H9=0,"",SER_hh_tes_in!H9/SER_hh_fec_in!H9)</f>
        <v>0.76464495327443105</v>
      </c>
      <c r="I9" s="109">
        <f>IF(SER_hh_tes_in!I9=0,"",SER_hh_tes_in!I9/SER_hh_fec_in!I9)</f>
        <v>0.77931833560629959</v>
      </c>
      <c r="J9" s="109">
        <f>IF(SER_hh_tes_in!J9=0,"",SER_hh_tes_in!J9/SER_hh_fec_in!J9)</f>
        <v>0.76296411323458579</v>
      </c>
      <c r="K9" s="109">
        <f>IF(SER_hh_tes_in!K9=0,"",SER_hh_tes_in!K9/SER_hh_fec_in!K9)</f>
        <v>0.76295797363915829</v>
      </c>
      <c r="L9" s="109">
        <f>IF(SER_hh_tes_in!L9=0,"",SER_hh_tes_in!L9/SER_hh_fec_in!L9)</f>
        <v>0.78426687890742464</v>
      </c>
      <c r="M9" s="109">
        <f>IF(SER_hh_tes_in!M9=0,"",SER_hh_tes_in!M9/SER_hh_fec_in!M9)</f>
        <v>0.78726102356410743</v>
      </c>
      <c r="N9" s="109">
        <f>IF(SER_hh_tes_in!N9=0,"",SER_hh_tes_in!N9/SER_hh_fec_in!N9)</f>
        <v>0.79062223766631778</v>
      </c>
      <c r="O9" s="109">
        <f>IF(SER_hh_tes_in!O9=0,"",SER_hh_tes_in!O9/SER_hh_fec_in!O9)</f>
        <v>0.81170272965931534</v>
      </c>
      <c r="P9" s="109">
        <f>IF(SER_hh_tes_in!P9=0,"",SER_hh_tes_in!P9/SER_hh_fec_in!P9)</f>
        <v>0.77557547292864848</v>
      </c>
      <c r="Q9" s="109">
        <f>IF(SER_hh_tes_in!Q9=0,"",SER_hh_tes_in!Q9/SER_hh_fec_in!Q9)</f>
        <v>0.77869488312358781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0.51706822252711182</v>
      </c>
      <c r="D10" s="109">
        <f>IF(SER_hh_tes_in!D10=0,"",SER_hh_tes_in!D10/SER_hh_fec_in!D10)</f>
        <v>0.54924295125919742</v>
      </c>
      <c r="E10" s="109">
        <f>IF(SER_hh_tes_in!E10=0,"",SER_hh_tes_in!E10/SER_hh_fec_in!E10)</f>
        <v>0.57242268680311148</v>
      </c>
      <c r="F10" s="109">
        <f>IF(SER_hh_tes_in!F10=0,"",SER_hh_tes_in!F10/SER_hh_fec_in!F10)</f>
        <v>0.57244337581960236</v>
      </c>
      <c r="G10" s="109">
        <f>IF(SER_hh_tes_in!G10=0,"",SER_hh_tes_in!G10/SER_hh_fec_in!G10)</f>
        <v>0.55872463264679184</v>
      </c>
      <c r="H10" s="109">
        <f>IF(SER_hh_tes_in!H10=0,"",SER_hh_tes_in!H10/SER_hh_fec_in!H10)</f>
        <v>0.59214495281193813</v>
      </c>
      <c r="I10" s="109">
        <f>IF(SER_hh_tes_in!I10=0,"",SER_hh_tes_in!I10/SER_hh_fec_in!I10)</f>
        <v>0.57828201350637198</v>
      </c>
      <c r="J10" s="109">
        <f>IF(SER_hh_tes_in!J10=0,"",SER_hh_tes_in!J10/SER_hh_fec_in!J10)</f>
        <v>0.57936826869325497</v>
      </c>
      <c r="K10" s="109">
        <f>IF(SER_hh_tes_in!K10=0,"",SER_hh_tes_in!K10/SER_hh_fec_in!K10)</f>
        <v>0.58324754494158093</v>
      </c>
      <c r="L10" s="109">
        <f>IF(SER_hh_tes_in!L10=0,"",SER_hh_tes_in!L10/SER_hh_fec_in!L10)</f>
        <v>0.588944055092809</v>
      </c>
      <c r="M10" s="109">
        <f>IF(SER_hh_tes_in!M10=0,"",SER_hh_tes_in!M10/SER_hh_fec_in!M10)</f>
        <v>0.59782592803598023</v>
      </c>
      <c r="N10" s="109">
        <f>IF(SER_hh_tes_in!N10=0,"",SER_hh_tes_in!N10/SER_hh_fec_in!N10)</f>
        <v>0.57419066077848113</v>
      </c>
      <c r="O10" s="109">
        <f>IF(SER_hh_tes_in!O10=0,"",SER_hh_tes_in!O10/SER_hh_fec_in!O10)</f>
        <v>0.6012862416725242</v>
      </c>
      <c r="P10" s="109">
        <f>IF(SER_hh_tes_in!P10=0,"",SER_hh_tes_in!P10/SER_hh_fec_in!P10)</f>
        <v>0.89177986012891663</v>
      </c>
      <c r="Q10" s="109">
        <f>IF(SER_hh_tes_in!Q10=0,"",SER_hh_tes_in!Q10/SER_hh_fec_in!Q10)</f>
        <v>0.90740590352011785</v>
      </c>
    </row>
    <row r="11" spans="1:17" ht="12" customHeight="1" x14ac:dyDescent="0.25">
      <c r="A11" s="88" t="s">
        <v>61</v>
      </c>
      <c r="B11" s="109"/>
      <c r="C11" s="109">
        <f>IF(SER_hh_tes_in!C11=0,"",SER_hh_tes_in!C11/SER_hh_fec_in!C11)</f>
        <v>0.75103746670670846</v>
      </c>
      <c r="D11" s="109">
        <f>IF(SER_hh_tes_in!D11=0,"",SER_hh_tes_in!D11/SER_hh_fec_in!D11)</f>
        <v>0.75618649075449129</v>
      </c>
      <c r="E11" s="109">
        <f>IF(SER_hh_tes_in!E11=0,"",SER_hh_tes_in!E11/SER_hh_fec_in!E11)</f>
        <v>0.86127794475782404</v>
      </c>
      <c r="F11" s="109">
        <f>IF(SER_hh_tes_in!F11=0,"",SER_hh_tes_in!F11/SER_hh_fec_in!F11)</f>
        <v>0.85048508781573828</v>
      </c>
      <c r="G11" s="109">
        <f>IF(SER_hh_tes_in!G11=0,"",SER_hh_tes_in!G11/SER_hh_fec_in!G11)</f>
        <v>0.80312986908228756</v>
      </c>
      <c r="H11" s="109">
        <f>IF(SER_hh_tes_in!H11=0,"",SER_hh_tes_in!H11/SER_hh_fec_in!H11)</f>
        <v>0.77584806130774697</v>
      </c>
      <c r="I11" s="109">
        <f>IF(SER_hh_tes_in!I11=0,"",SER_hh_tes_in!I11/SER_hh_fec_in!I11)</f>
        <v>0.79887052644662226</v>
      </c>
      <c r="J11" s="109">
        <f>IF(SER_hh_tes_in!J11=0,"",SER_hh_tes_in!J11/SER_hh_fec_in!J11)</f>
        <v>0.78945554506417726</v>
      </c>
      <c r="K11" s="109">
        <f>IF(SER_hh_tes_in!K11=0,"",SER_hh_tes_in!K11/SER_hh_fec_in!K11)</f>
        <v>0.82023035773953579</v>
      </c>
      <c r="L11" s="109">
        <f>IF(SER_hh_tes_in!L11=0,"",SER_hh_tes_in!L11/SER_hh_fec_in!L11)</f>
        <v>0.85858707215285823</v>
      </c>
      <c r="M11" s="109">
        <f>IF(SER_hh_tes_in!M11=0,"",SER_hh_tes_in!M11/SER_hh_fec_in!M11)</f>
        <v>0.81473299715805592</v>
      </c>
      <c r="N11" s="109">
        <f>IF(SER_hh_tes_in!N11=0,"",SER_hh_tes_in!N11/SER_hh_fec_in!N11)</f>
        <v>0.80528736667849832</v>
      </c>
      <c r="O11" s="109">
        <f>IF(SER_hh_tes_in!O11=0,"",SER_hh_tes_in!O11/SER_hh_fec_in!O11)</f>
        <v>0.81177339658105752</v>
      </c>
      <c r="P11" s="109">
        <f>IF(SER_hh_tes_in!P11=0,"",SER_hh_tes_in!P11/SER_hh_fec_in!P11)</f>
        <v>0.8224736615155247</v>
      </c>
      <c r="Q11" s="109">
        <f>IF(SER_hh_tes_in!Q11=0,"",SER_hh_tes_in!Q11/SER_hh_fec_in!Q11)</f>
        <v>0.83917868570354792</v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0.77101823761368404</v>
      </c>
      <c r="D12" s="109">
        <f>IF(SER_hh_tes_in!D12=0,"",SER_hh_tes_in!D12/SER_hh_fec_in!D12)</f>
        <v>0.7905349385053182</v>
      </c>
      <c r="E12" s="109">
        <f>IF(SER_hh_tes_in!E12=0,"",SER_hh_tes_in!E12/SER_hh_fec_in!E12)</f>
        <v>0.83336410886205026</v>
      </c>
      <c r="F12" s="109">
        <f>IF(SER_hh_tes_in!F12=0,"",SER_hh_tes_in!F12/SER_hh_fec_in!F12)</f>
        <v>0.80024886034261511</v>
      </c>
      <c r="G12" s="109">
        <f>IF(SER_hh_tes_in!G12=0,"",SER_hh_tes_in!G12/SER_hh_fec_in!G12)</f>
        <v>0.78903639478206922</v>
      </c>
      <c r="H12" s="109">
        <f>IF(SER_hh_tes_in!H12=0,"",SER_hh_tes_in!H12/SER_hh_fec_in!H12)</f>
        <v>0.81116210421567547</v>
      </c>
      <c r="I12" s="109">
        <f>IF(SER_hh_tes_in!I12=0,"",SER_hh_tes_in!I12/SER_hh_fec_in!I12)</f>
        <v>0.82027927338501228</v>
      </c>
      <c r="J12" s="109">
        <f>IF(SER_hh_tes_in!J12=0,"",SER_hh_tes_in!J12/SER_hh_fec_in!J12)</f>
        <v>0.81225586914628489</v>
      </c>
      <c r="K12" s="109">
        <f>IF(SER_hh_tes_in!K12=0,"",SER_hh_tes_in!K12/SER_hh_fec_in!K12)</f>
        <v>0.82055329341608685</v>
      </c>
      <c r="L12" s="109">
        <f>IF(SER_hh_tes_in!L12=0,"",SER_hh_tes_in!L12/SER_hh_fec_in!L12)</f>
        <v>0.82911814393626782</v>
      </c>
      <c r="M12" s="109">
        <f>IF(SER_hh_tes_in!M12=0,"",SER_hh_tes_in!M12/SER_hh_fec_in!M12)</f>
        <v>0.82968071538210586</v>
      </c>
      <c r="N12" s="109">
        <f>IF(SER_hh_tes_in!N12=0,"",SER_hh_tes_in!N12/SER_hh_fec_in!N12)</f>
        <v>0.82351553839862679</v>
      </c>
      <c r="O12" s="109">
        <f>IF(SER_hh_tes_in!O12=0,"",SER_hh_tes_in!O12/SER_hh_fec_in!O12)</f>
        <v>0.82547092396697153</v>
      </c>
      <c r="P12" s="109">
        <f>IF(SER_hh_tes_in!P12=0,"",SER_hh_tes_in!P12/SER_hh_fec_in!P12)</f>
        <v>0.83794741390974359</v>
      </c>
      <c r="Q12" s="109">
        <f>IF(SER_hh_tes_in!Q12=0,"",SER_hh_tes_in!Q12/SER_hh_fec_in!Q12)</f>
        <v>0.83298363557688948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1.2386183006407872</v>
      </c>
      <c r="D13" s="109">
        <f>IF(SER_hh_tes_in!D13=0,"",SER_hh_tes_in!D13/SER_hh_fec_in!D13)</f>
        <v>1.2494609358926143</v>
      </c>
      <c r="E13" s="109">
        <f>IF(SER_hh_tes_in!E13=0,"",SER_hh_tes_in!E13/SER_hh_fec_in!E13)</f>
        <v>1.2373368562039506</v>
      </c>
      <c r="F13" s="109">
        <f>IF(SER_hh_tes_in!F13=0,"",SER_hh_tes_in!F13/SER_hh_fec_in!F13)</f>
        <v>1.2284829955215111</v>
      </c>
      <c r="G13" s="109">
        <f>IF(SER_hh_tes_in!G13=0,"",SER_hh_tes_in!G13/SER_hh_fec_in!G13)</f>
        <v>1.2398089704618735</v>
      </c>
      <c r="H13" s="109">
        <f>IF(SER_hh_tes_in!H13=0,"",SER_hh_tes_in!H13/SER_hh_fec_in!H13)</f>
        <v>1.2359876078706971</v>
      </c>
      <c r="I13" s="109">
        <f>IF(SER_hh_tes_in!I13=0,"",SER_hh_tes_in!I13/SER_hh_fec_in!I13)</f>
        <v>1.2106471992026941</v>
      </c>
      <c r="J13" s="109">
        <f>IF(SER_hh_tes_in!J13=0,"",SER_hh_tes_in!J13/SER_hh_fec_in!J13)</f>
        <v>1.2290102038911526</v>
      </c>
      <c r="K13" s="109">
        <f>IF(SER_hh_tes_in!K13=0,"",SER_hh_tes_in!K13/SER_hh_fec_in!K13)</f>
        <v>1.2567131041576094</v>
      </c>
      <c r="L13" s="109">
        <f>IF(SER_hh_tes_in!L13=0,"",SER_hh_tes_in!L13/SER_hh_fec_in!L13)</f>
        <v>1.8165552941618688</v>
      </c>
      <c r="M13" s="109">
        <f>IF(SER_hh_tes_in!M13=0,"",SER_hh_tes_in!M13/SER_hh_fec_in!M13)</f>
        <v>2.1852425069053862</v>
      </c>
      <c r="N13" s="109">
        <f>IF(SER_hh_tes_in!N13=0,"",SER_hh_tes_in!N13/SER_hh_fec_in!N13)</f>
        <v>2.401449891952447</v>
      </c>
      <c r="O13" s="109">
        <f>IF(SER_hh_tes_in!O13=0,"",SER_hh_tes_in!O13/SER_hh_fec_in!O13)</f>
        <v>2.6811159629274024</v>
      </c>
      <c r="P13" s="109">
        <f>IF(SER_hh_tes_in!P13=0,"",SER_hh_tes_in!P13/SER_hh_fec_in!P13)</f>
        <v>2.730635611793367</v>
      </c>
      <c r="Q13" s="109">
        <f>IF(SER_hh_tes_in!Q13=0,"",SER_hh_tes_in!Q13/SER_hh_fec_in!Q13)</f>
        <v>2.8979994552706754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0.74710152664434692</v>
      </c>
      <c r="D14" s="112">
        <f>IF(SER_hh_tes_in!D14=0,"",SER_hh_tes_in!D14/SER_hh_fec_in!D14)</f>
        <v>0.77463344239359422</v>
      </c>
      <c r="E14" s="112">
        <f>IF(SER_hh_tes_in!E14=0,"",SER_hh_tes_in!E14/SER_hh_fec_in!E14)</f>
        <v>0.76503345237462828</v>
      </c>
      <c r="F14" s="112">
        <f>IF(SER_hh_tes_in!F14=0,"",SER_hh_tes_in!F14/SER_hh_fec_in!F14)</f>
        <v>0.75498967132405848</v>
      </c>
      <c r="G14" s="112">
        <f>IF(SER_hh_tes_in!G14=0,"",SER_hh_tes_in!G14/SER_hh_fec_in!G14)</f>
        <v>0.7610130822706036</v>
      </c>
      <c r="H14" s="112">
        <f>IF(SER_hh_tes_in!H14=0,"",SER_hh_tes_in!H14/SER_hh_fec_in!H14)</f>
        <v>0.76803778479988882</v>
      </c>
      <c r="I14" s="112">
        <f>IF(SER_hh_tes_in!I14=0,"",SER_hh_tes_in!I14/SER_hh_fec_in!I14)</f>
        <v>0.76362941350571401</v>
      </c>
      <c r="J14" s="112">
        <f>IF(SER_hh_tes_in!J14=0,"",SER_hh_tes_in!J14/SER_hh_fec_in!J14)</f>
        <v>0.77606876816057646</v>
      </c>
      <c r="K14" s="112">
        <f>IF(SER_hh_tes_in!K14=0,"",SER_hh_tes_in!K14/SER_hh_fec_in!K14)</f>
        <v>0.7998917361437865</v>
      </c>
      <c r="L14" s="112">
        <f>IF(SER_hh_tes_in!L14=0,"",SER_hh_tes_in!L14/SER_hh_fec_in!L14)</f>
        <v>0.81168288206677908</v>
      </c>
      <c r="M14" s="112">
        <f>IF(SER_hh_tes_in!M14=0,"",SER_hh_tes_in!M14/SER_hh_fec_in!M14)</f>
        <v>0.78949300049896165</v>
      </c>
      <c r="N14" s="112">
        <f>IF(SER_hh_tes_in!N14=0,"",SER_hh_tes_in!N14/SER_hh_fec_in!N14)</f>
        <v>0.82306204404703065</v>
      </c>
      <c r="O14" s="112">
        <f>IF(SER_hh_tes_in!O14=0,"",SER_hh_tes_in!O14/SER_hh_fec_in!O14)</f>
        <v>0.79445439948276075</v>
      </c>
      <c r="P14" s="112">
        <f>IF(SER_hh_tes_in!P14=0,"",SER_hh_tes_in!P14/SER_hh_fec_in!P14)</f>
        <v>0.80079483495458414</v>
      </c>
      <c r="Q14" s="112">
        <f>IF(SER_hh_tes_in!Q14=0,"",SER_hh_tes_in!Q14/SER_hh_fec_in!Q14)</f>
        <v>0.84395070307908904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1.0667920986198072</v>
      </c>
      <c r="D15" s="114">
        <f>IF(SER_hh_tes_in!D15=0,"",SER_hh_tes_in!D15/SER_hh_fec_in!D15)</f>
        <v>1.0850078327134576</v>
      </c>
      <c r="E15" s="114">
        <f>IF(SER_hh_tes_in!E15=0,"",SER_hh_tes_in!E15/SER_hh_fec_in!E15)</f>
        <v>1.0842296659326431</v>
      </c>
      <c r="F15" s="114">
        <f>IF(SER_hh_tes_in!F15=0,"",SER_hh_tes_in!F15/SER_hh_fec_in!F15)</f>
        <v>1.0737669404964927</v>
      </c>
      <c r="G15" s="114">
        <f>IF(SER_hh_tes_in!G15=0,"",SER_hh_tes_in!G15/SER_hh_fec_in!G15)</f>
        <v>1.0669510481656901</v>
      </c>
      <c r="H15" s="114">
        <f>IF(SER_hh_tes_in!H15=0,"",SER_hh_tes_in!H15/SER_hh_fec_in!H15)</f>
        <v>1.0649167682650476</v>
      </c>
      <c r="I15" s="114">
        <f>IF(SER_hh_tes_in!I15=0,"",SER_hh_tes_in!I15/SER_hh_fec_in!I15)</f>
        <v>1.0645831690635246</v>
      </c>
      <c r="J15" s="114">
        <f>IF(SER_hh_tes_in!J15=0,"",SER_hh_tes_in!J15/SER_hh_fec_in!J15)</f>
        <v>1.0616613650331888</v>
      </c>
      <c r="K15" s="114">
        <f>IF(SER_hh_tes_in!K15=0,"",SER_hh_tes_in!K15/SER_hh_fec_in!K15)</f>
        <v>1.0560558617590416</v>
      </c>
      <c r="L15" s="114">
        <f>IF(SER_hh_tes_in!L15=0,"",SER_hh_tes_in!L15/SER_hh_fec_in!L15)</f>
        <v>1.0578126980223357</v>
      </c>
      <c r="M15" s="114">
        <f>IF(SER_hh_tes_in!M15=0,"",SER_hh_tes_in!M15/SER_hh_fec_in!M15)</f>
        <v>1.0487573282403555</v>
      </c>
      <c r="N15" s="114">
        <f>IF(SER_hh_tes_in!N15=0,"",SER_hh_tes_in!N15/SER_hh_fec_in!N15)</f>
        <v>1.0506881392801801</v>
      </c>
      <c r="O15" s="114">
        <f>IF(SER_hh_tes_in!O15=0,"",SER_hh_tes_in!O15/SER_hh_fec_in!O15)</f>
        <v>1.0426383435353896</v>
      </c>
      <c r="P15" s="114">
        <f>IF(SER_hh_tes_in!P15=0,"",SER_hh_tes_in!P15/SER_hh_fec_in!P15)</f>
        <v>1.0417070319017019</v>
      </c>
      <c r="Q15" s="114">
        <f>IF(SER_hh_tes_in!Q15=0,"",SER_hh_tes_in!Q15/SER_hh_fec_in!Q15)</f>
        <v>1.0465216544613163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1.52343604253972</v>
      </c>
      <c r="D16" s="110">
        <f>IF(SER_hh_tes_in!D16=0,"",SER_hh_tes_in!D16/SER_hh_fec_in!D16)</f>
        <v>1.6151069923121111</v>
      </c>
      <c r="E16" s="110">
        <f>IF(SER_hh_tes_in!E16=0,"",SER_hh_tes_in!E16/SER_hh_fec_in!E16)</f>
        <v>1.6831142935209662</v>
      </c>
      <c r="F16" s="110">
        <f>IF(SER_hh_tes_in!F16=0,"",SER_hh_tes_in!F16/SER_hh_fec_in!F16)</f>
        <v>1.7419209221188217</v>
      </c>
      <c r="G16" s="110">
        <f>IF(SER_hh_tes_in!G16=0,"",SER_hh_tes_in!G16/SER_hh_fec_in!G16)</f>
        <v>1.8089131465686175</v>
      </c>
      <c r="H16" s="110">
        <f>IF(SER_hh_tes_in!H16=0,"",SER_hh_tes_in!H16/SER_hh_fec_in!H16)</f>
        <v>1.8682725430368916</v>
      </c>
      <c r="I16" s="110">
        <f>IF(SER_hh_tes_in!I16=0,"",SER_hh_tes_in!I16/SER_hh_fec_in!I16)</f>
        <v>1.9318921120130024</v>
      </c>
      <c r="J16" s="110">
        <f>IF(SER_hh_tes_in!J16=0,"",SER_hh_tes_in!J16/SER_hh_fec_in!J16)</f>
        <v>1.9862195466954624</v>
      </c>
      <c r="K16" s="110">
        <f>IF(SER_hh_tes_in!K16=0,"",SER_hh_tes_in!K16/SER_hh_fec_in!K16)</f>
        <v>2.0491636082870111</v>
      </c>
      <c r="L16" s="110">
        <f>IF(SER_hh_tes_in!L16=0,"",SER_hh_tes_in!L16/SER_hh_fec_in!L16)</f>
        <v>2.1151783808968547</v>
      </c>
      <c r="M16" s="110">
        <f>IF(SER_hh_tes_in!M16=0,"",SER_hh_tes_in!M16/SER_hh_fec_in!M16)</f>
        <v>2.2003243240376316</v>
      </c>
      <c r="N16" s="110">
        <f>IF(SER_hh_tes_in!N16=0,"",SER_hh_tes_in!N16/SER_hh_fec_in!N16)</f>
        <v>2.3005450337034934</v>
      </c>
      <c r="O16" s="110">
        <f>IF(SER_hh_tes_in!O16=0,"",SER_hh_tes_in!O16/SER_hh_fec_in!O16)</f>
        <v>2.4515487827756934</v>
      </c>
      <c r="P16" s="110">
        <f>IF(SER_hh_tes_in!P16=0,"",SER_hh_tes_in!P16/SER_hh_fec_in!P16)</f>
        <v>2.6625408193220816</v>
      </c>
      <c r="Q16" s="110">
        <f>IF(SER_hh_tes_in!Q16=0,"",SER_hh_tes_in!Q16/SER_hh_fec_in!Q16)</f>
        <v>2.9320621101906386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1.938524679173621</v>
      </c>
      <c r="D17" s="113">
        <f>IF(SER_hh_tes_in!D17=0,"",SER_hh_tes_in!D17/SER_hh_fec_in!D17)</f>
        <v>1.9540520764511526</v>
      </c>
      <c r="E17" s="113">
        <f>IF(SER_hh_tes_in!E17=0,"",SER_hh_tes_in!E17/SER_hh_fec_in!E17)</f>
        <v>1.9718821179573802</v>
      </c>
      <c r="F17" s="113">
        <f>IF(SER_hh_tes_in!F17=0,"",SER_hh_tes_in!F17/SER_hh_fec_in!F17)</f>
        <v>1.9991017655560215</v>
      </c>
      <c r="G17" s="113">
        <f>IF(SER_hh_tes_in!G17=0,"",SER_hh_tes_in!G17/SER_hh_fec_in!G17)</f>
        <v>1.9997072911692189</v>
      </c>
      <c r="H17" s="113">
        <f>IF(SER_hh_tes_in!H17=0,"",SER_hh_tes_in!H17/SER_hh_fec_in!H17)</f>
        <v>2.052385315116898</v>
      </c>
      <c r="I17" s="113">
        <f>IF(SER_hh_tes_in!I17=0,"",SER_hh_tes_in!I17/SER_hh_fec_in!I17)</f>
        <v>2.0857341561436114</v>
      </c>
      <c r="J17" s="113">
        <f>IF(SER_hh_tes_in!J17=0,"",SER_hh_tes_in!J17/SER_hh_fec_in!J17)</f>
        <v>2.1353114259840953</v>
      </c>
      <c r="K17" s="113">
        <f>IF(SER_hh_tes_in!K17=0,"",SER_hh_tes_in!K17/SER_hh_fec_in!K17)</f>
        <v>2.196599361254052</v>
      </c>
      <c r="L17" s="113">
        <f>IF(SER_hh_tes_in!L17=0,"",SER_hh_tes_in!L17/SER_hh_fec_in!L17)</f>
        <v>2.2710282995589059</v>
      </c>
      <c r="M17" s="113">
        <f>IF(SER_hh_tes_in!M17=0,"",SER_hh_tes_in!M17/SER_hh_fec_in!M17)</f>
        <v>2.3525188329496745</v>
      </c>
      <c r="N17" s="113">
        <f>IF(SER_hh_tes_in!N17=0,"",SER_hh_tes_in!N17/SER_hh_fec_in!N17)</f>
        <v>2.4758940205554172</v>
      </c>
      <c r="O17" s="113">
        <f>IF(SER_hh_tes_in!O17=0,"",SER_hh_tes_in!O17/SER_hh_fec_in!O17)</f>
        <v>2.6519101279241117</v>
      </c>
      <c r="P17" s="113">
        <f>IF(SER_hh_tes_in!P17=0,"",SER_hh_tes_in!P17/SER_hh_fec_in!P17)</f>
        <v>2.8974535757159749</v>
      </c>
      <c r="Q17" s="113">
        <f>IF(SER_hh_tes_in!Q17=0,"",SER_hh_tes_in!Q17/SER_hh_fec_in!Q17)</f>
        <v>3.2451631628573705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1.5225596795128831</v>
      </c>
      <c r="D18" s="113">
        <f>IF(SER_hh_tes_in!D18=0,"",SER_hh_tes_in!D18/SER_hh_fec_in!D18)</f>
        <v>1.6143146312651522</v>
      </c>
      <c r="E18" s="113">
        <f>IF(SER_hh_tes_in!E18=0,"",SER_hh_tes_in!E18/SER_hh_fec_in!E18)</f>
        <v>1.6823766625479428</v>
      </c>
      <c r="F18" s="113">
        <f>IF(SER_hh_tes_in!F18=0,"",SER_hh_tes_in!F18/SER_hh_fec_in!F18)</f>
        <v>1.7414463006497047</v>
      </c>
      <c r="G18" s="113">
        <f>IF(SER_hh_tes_in!G18=0,"",SER_hh_tes_in!G18/SER_hh_fec_in!G18)</f>
        <v>1.8085127442473452</v>
      </c>
      <c r="H18" s="113">
        <f>IF(SER_hh_tes_in!H18=0,"",SER_hh_tes_in!H18/SER_hh_fec_in!H18)</f>
        <v>1.8676394621766814</v>
      </c>
      <c r="I18" s="113">
        <f>IF(SER_hh_tes_in!I18=0,"",SER_hh_tes_in!I18/SER_hh_fec_in!I18)</f>
        <v>1.9308123038460299</v>
      </c>
      <c r="J18" s="113">
        <f>IF(SER_hh_tes_in!J18=0,"",SER_hh_tes_in!J18/SER_hh_fec_in!J18)</f>
        <v>1.9851263361937745</v>
      </c>
      <c r="K18" s="113">
        <f>IF(SER_hh_tes_in!K18=0,"",SER_hh_tes_in!K18/SER_hh_fec_in!K18)</f>
        <v>2.047932740512302</v>
      </c>
      <c r="L18" s="113">
        <f>IF(SER_hh_tes_in!L18=0,"",SER_hh_tes_in!L18/SER_hh_fec_in!L18)</f>
        <v>2.11302224033872</v>
      </c>
      <c r="M18" s="113">
        <f>IF(SER_hh_tes_in!M18=0,"",SER_hh_tes_in!M18/SER_hh_fec_in!M18)</f>
        <v>2.1950887092875448</v>
      </c>
      <c r="N18" s="113">
        <f>IF(SER_hh_tes_in!N18=0,"",SER_hh_tes_in!N18/SER_hh_fec_in!N18)</f>
        <v>2.2712911893260079</v>
      </c>
      <c r="O18" s="113">
        <f>IF(SER_hh_tes_in!O18=0,"",SER_hh_tes_in!O18/SER_hh_fec_in!O18)</f>
        <v>2.4006961626847647</v>
      </c>
      <c r="P18" s="113">
        <f>IF(SER_hh_tes_in!P18=0,"",SER_hh_tes_in!P18/SER_hh_fec_in!P18)</f>
        <v>2.5959862617858525</v>
      </c>
      <c r="Q18" s="113">
        <f>IF(SER_hh_tes_in!Q18=0,"",SER_hh_tes_in!Q18/SER_hh_fec_in!Q18)</f>
        <v>2.8646245758668543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0.64559612147712697</v>
      </c>
      <c r="D19" s="110">
        <f>IF(SER_hh_tes_in!D19=0,"",SER_hh_tes_in!D19/SER_hh_fec_in!D19)</f>
        <v>0.6563272385529394</v>
      </c>
      <c r="E19" s="110">
        <f>IF(SER_hh_tes_in!E19=0,"",SER_hh_tes_in!E19/SER_hh_fec_in!E19)</f>
        <v>0.67682982017899973</v>
      </c>
      <c r="F19" s="110">
        <f>IF(SER_hh_tes_in!F19=0,"",SER_hh_tes_in!F19/SER_hh_fec_in!F19)</f>
        <v>0.68659099933395751</v>
      </c>
      <c r="G19" s="110">
        <f>IF(SER_hh_tes_in!G19=0,"",SER_hh_tes_in!G19/SER_hh_fec_in!G19)</f>
        <v>0.68316115314757619</v>
      </c>
      <c r="H19" s="110">
        <f>IF(SER_hh_tes_in!H19=0,"",SER_hh_tes_in!H19/SER_hh_fec_in!H19)</f>
        <v>0.68655335537204509</v>
      </c>
      <c r="I19" s="110">
        <f>IF(SER_hh_tes_in!I19=0,"",SER_hh_tes_in!I19/SER_hh_fec_in!I19)</f>
        <v>0.71426091393657476</v>
      </c>
      <c r="J19" s="110">
        <f>IF(SER_hh_tes_in!J19=0,"",SER_hh_tes_in!J19/SER_hh_fec_in!J19)</f>
        <v>0.71031946102723154</v>
      </c>
      <c r="K19" s="110">
        <f>IF(SER_hh_tes_in!K19=0,"",SER_hh_tes_in!K19/SER_hh_fec_in!K19)</f>
        <v>0.70146738017064436</v>
      </c>
      <c r="L19" s="110">
        <f>IF(SER_hh_tes_in!L19=0,"",SER_hh_tes_in!L19/SER_hh_fec_in!L19)</f>
        <v>0.7102296497129662</v>
      </c>
      <c r="M19" s="110">
        <f>IF(SER_hh_tes_in!M19=0,"",SER_hh_tes_in!M19/SER_hh_fec_in!M19)</f>
        <v>0.71871839713603891</v>
      </c>
      <c r="N19" s="110">
        <f>IF(SER_hh_tes_in!N19=0,"",SER_hh_tes_in!N19/SER_hh_fec_in!N19)</f>
        <v>0.71552597457703837</v>
      </c>
      <c r="O19" s="110">
        <f>IF(SER_hh_tes_in!O19=0,"",SER_hh_tes_in!O19/SER_hh_fec_in!O19)</f>
        <v>0.7221494864663337</v>
      </c>
      <c r="P19" s="110">
        <f>IF(SER_hh_tes_in!P19=0,"",SER_hh_tes_in!P19/SER_hh_fec_in!P19)</f>
        <v>0.6870372327543407</v>
      </c>
      <c r="Q19" s="110">
        <f>IF(SER_hh_tes_in!Q19=0,"",SER_hh_tes_in!Q19/SER_hh_fec_in!Q19)</f>
        <v>0.70859803667985699</v>
      </c>
    </row>
    <row r="20" spans="1:17" ht="12" customHeight="1" x14ac:dyDescent="0.25">
      <c r="A20" s="88" t="s">
        <v>38</v>
      </c>
      <c r="B20" s="109"/>
      <c r="C20" s="109">
        <f>IF(SER_hh_tes_in!C20=0,"",SER_hh_tes_in!C20/SER_hh_fec_in!C20)</f>
        <v>0.47509838361710582</v>
      </c>
      <c r="D20" s="109">
        <f>IF(SER_hh_tes_in!D20=0,"",SER_hh_tes_in!D20/SER_hh_fec_in!D20)</f>
        <v>0.47734134425560765</v>
      </c>
      <c r="E20" s="109">
        <f>IF(SER_hh_tes_in!E20=0,"",SER_hh_tes_in!E20/SER_hh_fec_in!E20)</f>
        <v>0.48036783866803101</v>
      </c>
      <c r="F20" s="109">
        <f>IF(SER_hh_tes_in!F20=0,"",SER_hh_tes_in!F20/SER_hh_fec_in!F20)</f>
        <v>0.48384433743718497</v>
      </c>
      <c r="G20" s="109">
        <f>IF(SER_hh_tes_in!G20=0,"",SER_hh_tes_in!G20/SER_hh_fec_in!G20)</f>
        <v>0.48603191271402935</v>
      </c>
      <c r="H20" s="109">
        <f>IF(SER_hh_tes_in!H20=0,"",SER_hh_tes_in!H20/SER_hh_fec_in!H20)</f>
        <v>0.47703007715069728</v>
      </c>
      <c r="I20" s="109">
        <f>IF(SER_hh_tes_in!I20=0,"",SER_hh_tes_in!I20/SER_hh_fec_in!I20)</f>
        <v>0.4890558816577571</v>
      </c>
      <c r="J20" s="109">
        <f>IF(SER_hh_tes_in!J20=0,"",SER_hh_tes_in!J20/SER_hh_fec_in!J20)</f>
        <v>0.48967788754691505</v>
      </c>
      <c r="K20" s="109">
        <f>IF(SER_hh_tes_in!K20=0,"",SER_hh_tes_in!K20/SER_hh_fec_in!K20)</f>
        <v>0.49781070834730945</v>
      </c>
      <c r="L20" s="109">
        <f>IF(SER_hh_tes_in!L20=0,"",SER_hh_tes_in!L20/SER_hh_fec_in!L20)</f>
        <v>0.50499185041696293</v>
      </c>
      <c r="M20" s="109">
        <f>IF(SER_hh_tes_in!M20=0,"",SER_hh_tes_in!M20/SER_hh_fec_in!M20)</f>
        <v>0.505195103336464</v>
      </c>
      <c r="N20" s="109">
        <f>IF(SER_hh_tes_in!N20=0,"",SER_hh_tes_in!N20/SER_hh_fec_in!N20)</f>
        <v>0.50689534375316858</v>
      </c>
      <c r="O20" s="109">
        <f>IF(SER_hh_tes_in!O20=0,"",SER_hh_tes_in!O20/SER_hh_fec_in!O20)</f>
        <v>0.5068852419471187</v>
      </c>
      <c r="P20" s="109">
        <f>IF(SER_hh_tes_in!P20=0,"",SER_hh_tes_in!P20/SER_hh_fec_in!P20)</f>
        <v>0.50525875947433929</v>
      </c>
      <c r="Q20" s="109">
        <f>IF(SER_hh_tes_in!Q20=0,"",SER_hh_tes_in!Q20/SER_hh_fec_in!Q20)</f>
        <v>0.50382823399586663</v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0.60464691236072621</v>
      </c>
      <c r="D21" s="109">
        <f>IF(SER_hh_tes_in!D21=0,"",SER_hh_tes_in!D21/SER_hh_fec_in!D21)</f>
        <v>0.61723456657406262</v>
      </c>
      <c r="E21" s="109">
        <f>IF(SER_hh_tes_in!E21=0,"",SER_hh_tes_in!E21/SER_hh_fec_in!E21)</f>
        <v>0.60847678537482164</v>
      </c>
      <c r="F21" s="109">
        <f>IF(SER_hh_tes_in!F21=0,"",SER_hh_tes_in!F21/SER_hh_fec_in!F21)</f>
        <v>0.62733262601848128</v>
      </c>
      <c r="G21" s="109">
        <f>IF(SER_hh_tes_in!G21=0,"",SER_hh_tes_in!G21/SER_hh_fec_in!G21)</f>
        <v>0.62058504633847289</v>
      </c>
      <c r="H21" s="109">
        <f>IF(SER_hh_tes_in!H21=0,"",SER_hh_tes_in!H21/SER_hh_fec_in!H21)</f>
        <v>0.61985125419426956</v>
      </c>
      <c r="I21" s="109">
        <f>IF(SER_hh_tes_in!I21=0,"",SER_hh_tes_in!I21/SER_hh_fec_in!I21)</f>
        <v>0.59507404154348365</v>
      </c>
      <c r="J21" s="109">
        <f>IF(SER_hh_tes_in!J21=0,"",SER_hh_tes_in!J21/SER_hh_fec_in!J21)</f>
        <v>0.60885826255171027</v>
      </c>
      <c r="K21" s="109">
        <f>IF(SER_hh_tes_in!K21=0,"",SER_hh_tes_in!K21/SER_hh_fec_in!K21)</f>
        <v>0.60484925511700327</v>
      </c>
      <c r="L21" s="109">
        <f>IF(SER_hh_tes_in!L21=0,"",SER_hh_tes_in!L21/SER_hh_fec_in!L21)</f>
        <v>0.62525092022542395</v>
      </c>
      <c r="M21" s="109">
        <f>IF(SER_hh_tes_in!M21=0,"",SER_hh_tes_in!M21/SER_hh_fec_in!M21)</f>
        <v>0.6304898579483279</v>
      </c>
      <c r="N21" s="109">
        <f>IF(SER_hh_tes_in!N21=0,"",SER_hh_tes_in!N21/SER_hh_fec_in!N21)</f>
        <v>0.63613436143686852</v>
      </c>
      <c r="O21" s="109">
        <f>IF(SER_hh_tes_in!O21=0,"",SER_hh_tes_in!O21/SER_hh_fec_in!O21)</f>
        <v>0.61616962857251856</v>
      </c>
      <c r="P21" s="109">
        <f>IF(SER_hh_tes_in!P21=0,"",SER_hh_tes_in!P21/SER_hh_fec_in!P21)</f>
        <v>0.63792224541587628</v>
      </c>
      <c r="Q21" s="109">
        <f>IF(SER_hh_tes_in!Q21=0,"",SER_hh_tes_in!Q21/SER_hh_fec_in!Q21)</f>
        <v>0.62066705664366462</v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0.58579508298890404</v>
      </c>
      <c r="D22" s="109">
        <f>IF(SER_hh_tes_in!D22=0,"",SER_hh_tes_in!D22/SER_hh_fec_in!D22)</f>
        <v>0.58926195658957625</v>
      </c>
      <c r="E22" s="109">
        <f>IF(SER_hh_tes_in!E22=0,"",SER_hh_tes_in!E22/SER_hh_fec_in!E22)</f>
        <v>0.57639743325724402</v>
      </c>
      <c r="F22" s="109">
        <f>IF(SER_hh_tes_in!F22=0,"",SER_hh_tes_in!F22/SER_hh_fec_in!F22)</f>
        <v>0.58615212796862159</v>
      </c>
      <c r="G22" s="109">
        <f>IF(SER_hh_tes_in!G22=0,"",SER_hh_tes_in!G22/SER_hh_fec_in!G22)</f>
        <v>0.6017242296018106</v>
      </c>
      <c r="H22" s="109">
        <f>IF(SER_hh_tes_in!H22=0,"",SER_hh_tes_in!H22/SER_hh_fec_in!H22)</f>
        <v>0.60627347402434528</v>
      </c>
      <c r="I22" s="109">
        <f>IF(SER_hh_tes_in!I22=0,"",SER_hh_tes_in!I22/SER_hh_fec_in!I22)</f>
        <v>0.61344198685671703</v>
      </c>
      <c r="J22" s="109">
        <f>IF(SER_hh_tes_in!J22=0,"",SER_hh_tes_in!J22/SER_hh_fec_in!J22)</f>
        <v>0.61608974328496824</v>
      </c>
      <c r="K22" s="109">
        <f>IF(SER_hh_tes_in!K22=0,"",SER_hh_tes_in!K22/SER_hh_fec_in!K22)</f>
        <v>0.61606058343086889</v>
      </c>
      <c r="L22" s="109">
        <f>IF(SER_hh_tes_in!L22=0,"",SER_hh_tes_in!L22/SER_hh_fec_in!L22)</f>
        <v>0.62214566671996741</v>
      </c>
      <c r="M22" s="109">
        <f>IF(SER_hh_tes_in!M22=0,"",SER_hh_tes_in!M22/SER_hh_fec_in!M22)</f>
        <v>0.62716537331567224</v>
      </c>
      <c r="N22" s="109">
        <f>IF(SER_hh_tes_in!N22=0,"",SER_hh_tes_in!N22/SER_hh_fec_in!N22)</f>
        <v>0.62414445307855027</v>
      </c>
      <c r="O22" s="109">
        <f>IF(SER_hh_tes_in!O22=0,"",SER_hh_tes_in!O22/SER_hh_fec_in!O22)</f>
        <v>0.62147242589052654</v>
      </c>
      <c r="P22" s="109">
        <f>IF(SER_hh_tes_in!P22=0,"",SER_hh_tes_in!P22/SER_hh_fec_in!P22)</f>
        <v>0.62558989211765526</v>
      </c>
      <c r="Q22" s="109">
        <f>IF(SER_hh_tes_in!Q22=0,"",SER_hh_tes_in!Q22/SER_hh_fec_in!Q22)</f>
        <v>0.62588398491257957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0.61437913149779133</v>
      </c>
      <c r="D23" s="109">
        <f>IF(SER_hh_tes_in!D23=0,"",SER_hh_tes_in!D23/SER_hh_fec_in!D23)</f>
        <v>0.6098906917916439</v>
      </c>
      <c r="E23" s="109">
        <f>IF(SER_hh_tes_in!E23=0,"",SER_hh_tes_in!E23/SER_hh_fec_in!E23)</f>
        <v>0.60534986727296425</v>
      </c>
      <c r="F23" s="109">
        <f>IF(SER_hh_tes_in!F23=0,"",SER_hh_tes_in!F23/SER_hh_fec_in!F23)</f>
        <v>0.60545223258563408</v>
      </c>
      <c r="G23" s="109">
        <f>IF(SER_hh_tes_in!G23=0,"",SER_hh_tes_in!G23/SER_hh_fec_in!G23)</f>
        <v>0.62033458588735824</v>
      </c>
      <c r="H23" s="109">
        <f>IF(SER_hh_tes_in!H23=0,"",SER_hh_tes_in!H23/SER_hh_fec_in!H23)</f>
        <v>0.62226996418847591</v>
      </c>
      <c r="I23" s="109">
        <f>IF(SER_hh_tes_in!I23=0,"",SER_hh_tes_in!I23/SER_hh_fec_in!I23)</f>
        <v>0.62968548173743255</v>
      </c>
      <c r="J23" s="109">
        <f>IF(SER_hh_tes_in!J23=0,"",SER_hh_tes_in!J23/SER_hh_fec_in!J23)</f>
        <v>0.63641400844885676</v>
      </c>
      <c r="K23" s="109">
        <f>IF(SER_hh_tes_in!K23=0,"",SER_hh_tes_in!K23/SER_hh_fec_in!K23)</f>
        <v>0.63783127659041283</v>
      </c>
      <c r="L23" s="109">
        <f>IF(SER_hh_tes_in!L23=0,"",SER_hh_tes_in!L23/SER_hh_fec_in!L23)</f>
        <v>0.64259642295829567</v>
      </c>
      <c r="M23" s="109">
        <f>IF(SER_hh_tes_in!M23=0,"",SER_hh_tes_in!M23/SER_hh_fec_in!M23)</f>
        <v>0.64559586916373712</v>
      </c>
      <c r="N23" s="109">
        <f>IF(SER_hh_tes_in!N23=0,"",SER_hh_tes_in!N23/SER_hh_fec_in!N23)</f>
        <v>0.64174001249364154</v>
      </c>
      <c r="O23" s="109">
        <f>IF(SER_hh_tes_in!O23=0,"",SER_hh_tes_in!O23/SER_hh_fec_in!O23)</f>
        <v>0.63757069252472787</v>
      </c>
      <c r="P23" s="109">
        <f>IF(SER_hh_tes_in!P23=0,"",SER_hh_tes_in!P23/SER_hh_fec_in!P23)</f>
        <v>0.65343611498630749</v>
      </c>
      <c r="Q23" s="109">
        <f>IF(SER_hh_tes_in!Q23=0,"",SER_hh_tes_in!Q23/SER_hh_fec_in!Q23)</f>
        <v>0.64916719972354631</v>
      </c>
    </row>
    <row r="24" spans="1:17" ht="12" customHeight="1" x14ac:dyDescent="0.25">
      <c r="A24" s="88" t="s">
        <v>34</v>
      </c>
      <c r="B24" s="109"/>
      <c r="C24" s="109">
        <f>IF(SER_hh_tes_in!C24=0,"",SER_hh_tes_in!C24/SER_hh_fec_in!C24)</f>
        <v>0.46263834120955721</v>
      </c>
      <c r="D24" s="109">
        <f>IF(SER_hh_tes_in!D24=0,"",SER_hh_tes_in!D24/SER_hh_fec_in!D24)</f>
        <v>0.50880463655054653</v>
      </c>
      <c r="E24" s="109">
        <f>IF(SER_hh_tes_in!E24=0,"",SER_hh_tes_in!E24/SER_hh_fec_in!E24)</f>
        <v>0.4664866442908106</v>
      </c>
      <c r="F24" s="109">
        <f>IF(SER_hh_tes_in!F24=0,"",SER_hh_tes_in!F24/SER_hh_fec_in!F24)</f>
        <v>0.51371102217907572</v>
      </c>
      <c r="G24" s="109">
        <f>IF(SER_hh_tes_in!G24=0,"",SER_hh_tes_in!G24/SER_hh_fec_in!G24)</f>
        <v>0.51638469407735033</v>
      </c>
      <c r="H24" s="109">
        <f>IF(SER_hh_tes_in!H24=0,"",SER_hh_tes_in!H24/SER_hh_fec_in!H24)</f>
        <v>0.52285586791193794</v>
      </c>
      <c r="I24" s="109">
        <f>IF(SER_hh_tes_in!I24=0,"",SER_hh_tes_in!I24/SER_hh_fec_in!I24)</f>
        <v>0.52920297902818381</v>
      </c>
      <c r="J24" s="109">
        <f>IF(SER_hh_tes_in!J24=0,"",SER_hh_tes_in!J24/SER_hh_fec_in!J24)</f>
        <v>0.53354335275926368</v>
      </c>
      <c r="K24" s="109">
        <f>IF(SER_hh_tes_in!K24=0,"",SER_hh_tes_in!K24/SER_hh_fec_in!K24)</f>
        <v>0.53362273090857515</v>
      </c>
      <c r="L24" s="109">
        <f>IF(SER_hh_tes_in!L24=0,"",SER_hh_tes_in!L24/SER_hh_fec_in!L24)</f>
        <v>0.53706215021057613</v>
      </c>
      <c r="M24" s="109">
        <f>IF(SER_hh_tes_in!M24=0,"",SER_hh_tes_in!M24/SER_hh_fec_in!M24)</f>
        <v>0.54046045168183354</v>
      </c>
      <c r="N24" s="109">
        <f>IF(SER_hh_tes_in!N24=0,"",SER_hh_tes_in!N24/SER_hh_fec_in!N24)</f>
        <v>0.54068206861697876</v>
      </c>
      <c r="O24" s="109">
        <f>IF(SER_hh_tes_in!O24=0,"",SER_hh_tes_in!O24/SER_hh_fec_in!O24)</f>
        <v>0.54025695907057325</v>
      </c>
      <c r="P24" s="109">
        <f>IF(SER_hh_tes_in!P24=0,"",SER_hh_tes_in!P24/SER_hh_fec_in!P24)</f>
        <v>0.53838675039767681</v>
      </c>
      <c r="Q24" s="109">
        <f>IF(SER_hh_tes_in!Q24=0,"",SER_hh_tes_in!Q24/SER_hh_fec_in!Q24)</f>
        <v>0.53429654669212179</v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0.7294374331204686</v>
      </c>
      <c r="D25" s="109">
        <f>IF(SER_hh_tes_in!D25=0,"",SER_hh_tes_in!D25/SER_hh_fec_in!D25)</f>
        <v>0.73162758049752286</v>
      </c>
      <c r="E25" s="109">
        <f>IF(SER_hh_tes_in!E25=0,"",SER_hh_tes_in!E25/SER_hh_fec_in!E25)</f>
        <v>0.80146509075723626</v>
      </c>
      <c r="F25" s="109">
        <f>IF(SER_hh_tes_in!F25=0,"",SER_hh_tes_in!F25/SER_hh_fec_in!F25)</f>
        <v>0.75153229973449143</v>
      </c>
      <c r="G25" s="109">
        <f>IF(SER_hh_tes_in!G25=0,"",SER_hh_tes_in!G25/SER_hh_fec_in!G25)</f>
        <v>0.75412029898033794</v>
      </c>
      <c r="H25" s="109">
        <f>IF(SER_hh_tes_in!H25=0,"",SER_hh_tes_in!H25/SER_hh_fec_in!H25)</f>
        <v>0.75986369724892266</v>
      </c>
      <c r="I25" s="109">
        <f>IF(SER_hh_tes_in!I25=0,"",SER_hh_tes_in!I25/SER_hh_fec_in!I25)</f>
        <v>0.77615151298503282</v>
      </c>
      <c r="J25" s="109">
        <f>IF(SER_hh_tes_in!J25=0,"",SER_hh_tes_in!J25/SER_hh_fec_in!J25)</f>
        <v>0.77116844539007523</v>
      </c>
      <c r="K25" s="109">
        <f>IF(SER_hh_tes_in!K25=0,"",SER_hh_tes_in!K25/SER_hh_fec_in!K25)</f>
        <v>0.7763756192669371</v>
      </c>
      <c r="L25" s="109">
        <f>IF(SER_hh_tes_in!L25=0,"",SER_hh_tes_in!L25/SER_hh_fec_in!L25)</f>
        <v>0.78090165422280089</v>
      </c>
      <c r="M25" s="109">
        <f>IF(SER_hh_tes_in!M25=0,"",SER_hh_tes_in!M25/SER_hh_fec_in!M25)</f>
        <v>0.77931742213802946</v>
      </c>
      <c r="N25" s="109">
        <f>IF(SER_hh_tes_in!N25=0,"",SER_hh_tes_in!N25/SER_hh_fec_in!N25)</f>
        <v>0.77584165694023344</v>
      </c>
      <c r="O25" s="109">
        <f>IF(SER_hh_tes_in!O25=0,"",SER_hh_tes_in!O25/SER_hh_fec_in!O25)</f>
        <v>0.7720286886284109</v>
      </c>
      <c r="P25" s="109">
        <f>IF(SER_hh_tes_in!P25=0,"",SER_hh_tes_in!P25/SER_hh_fec_in!P25)</f>
        <v>0.78458261971986609</v>
      </c>
      <c r="Q25" s="109">
        <f>IF(SER_hh_tes_in!Q25=0,"",SER_hh_tes_in!Q25/SER_hh_fec_in!Q25)</f>
        <v>0.77451552426418402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0.71997571106630454</v>
      </c>
      <c r="D26" s="112">
        <f>IF(SER_hh_tes_in!D26=0,"",SER_hh_tes_in!D26/SER_hh_fec_in!D26)</f>
        <v>0.73310282093989898</v>
      </c>
      <c r="E26" s="112">
        <f>IF(SER_hh_tes_in!E26=0,"",SER_hh_tes_in!E26/SER_hh_fec_in!E26)</f>
        <v>0.72595494822768347</v>
      </c>
      <c r="F26" s="112">
        <f>IF(SER_hh_tes_in!F26=0,"",SER_hh_tes_in!F26/SER_hh_fec_in!F26)</f>
        <v>0.75753799659739218</v>
      </c>
      <c r="G26" s="112">
        <f>IF(SER_hh_tes_in!G26=0,"",SER_hh_tes_in!G26/SER_hh_fec_in!G26)</f>
        <v>0.74716986685556375</v>
      </c>
      <c r="H26" s="112">
        <f>IF(SER_hh_tes_in!H26=0,"",SER_hh_tes_in!H26/SER_hh_fec_in!H26)</f>
        <v>0.76740705778445251</v>
      </c>
      <c r="I26" s="112">
        <f>IF(SER_hh_tes_in!I26=0,"",SER_hh_tes_in!I26/SER_hh_fec_in!I26)</f>
        <v>0.77272991894613063</v>
      </c>
      <c r="J26" s="112">
        <f>IF(SER_hh_tes_in!J26=0,"",SER_hh_tes_in!J26/SER_hh_fec_in!J26)</f>
        <v>0.77299245099957437</v>
      </c>
      <c r="K26" s="112">
        <f>IF(SER_hh_tes_in!K26=0,"",SER_hh_tes_in!K26/SER_hh_fec_in!K26)</f>
        <v>0.77611106437659061</v>
      </c>
      <c r="L26" s="112">
        <f>IF(SER_hh_tes_in!L26=0,"",SER_hh_tes_in!L26/SER_hh_fec_in!L26)</f>
        <v>0.78861088632378085</v>
      </c>
      <c r="M26" s="112">
        <f>IF(SER_hh_tes_in!M26=0,"",SER_hh_tes_in!M26/SER_hh_fec_in!M26)</f>
        <v>0.78416611892304566</v>
      </c>
      <c r="N26" s="112">
        <f>IF(SER_hh_tes_in!N26=0,"",SER_hh_tes_in!N26/SER_hh_fec_in!N26)</f>
        <v>0.79583464063476472</v>
      </c>
      <c r="O26" s="112">
        <f>IF(SER_hh_tes_in!O26=0,"",SER_hh_tes_in!O26/SER_hh_fec_in!O26)</f>
        <v>0.80498058671828754</v>
      </c>
      <c r="P26" s="112">
        <f>IF(SER_hh_tes_in!P26=0,"",SER_hh_tes_in!P26/SER_hh_fec_in!P26)</f>
        <v>0.77857389511024966</v>
      </c>
      <c r="Q26" s="112">
        <f>IF(SER_hh_tes_in!Q26=0,"",SER_hh_tes_in!Q26/SER_hh_fec_in!Q26)</f>
        <v>0.79049425911522475</v>
      </c>
    </row>
    <row r="27" spans="1:17" ht="12" customHeight="1" x14ac:dyDescent="0.25">
      <c r="A27" s="93" t="s">
        <v>33</v>
      </c>
      <c r="B27" s="122"/>
      <c r="C27" s="122">
        <f>IF(SER_hh_tes_in!C27=0,"",SER_hh_tes_in!C27/SER_hh_fec_in!C27)</f>
        <v>0.87713337441831607</v>
      </c>
      <c r="D27" s="122">
        <f>IF(SER_hh_tes_in!D27=0,"",SER_hh_tes_in!D27/SER_hh_fec_in!D27)</f>
        <v>0.90809861112942802</v>
      </c>
      <c r="E27" s="122">
        <f>IF(SER_hh_tes_in!E27=0,"",SER_hh_tes_in!E27/SER_hh_fec_in!E27)</f>
        <v>0.93619045543122903</v>
      </c>
      <c r="F27" s="122">
        <f>IF(SER_hh_tes_in!F27=0,"",SER_hh_tes_in!F27/SER_hh_fec_in!F27)</f>
        <v>0.94625900022182841</v>
      </c>
      <c r="G27" s="122">
        <f>IF(SER_hh_tes_in!G27=0,"",SER_hh_tes_in!G27/SER_hh_fec_in!G27)</f>
        <v>0.96778544526345622</v>
      </c>
      <c r="H27" s="122">
        <f>IF(SER_hh_tes_in!H27=0,"",SER_hh_tes_in!H27/SER_hh_fec_in!H27)</f>
        <v>0.97013596892379794</v>
      </c>
      <c r="I27" s="122">
        <f>IF(SER_hh_tes_in!I27=0,"",SER_hh_tes_in!I27/SER_hh_fec_in!I27)</f>
        <v>0.98745480468613367</v>
      </c>
      <c r="J27" s="122">
        <f>IF(SER_hh_tes_in!J27=0,"",SER_hh_tes_in!J27/SER_hh_fec_in!J27)</f>
        <v>1.000236238518188</v>
      </c>
      <c r="K27" s="122">
        <f>IF(SER_hh_tes_in!K27=0,"",SER_hh_tes_in!K27/SER_hh_fec_in!K27)</f>
        <v>1.0017072877934972</v>
      </c>
      <c r="L27" s="122">
        <f>IF(SER_hh_tes_in!L27=0,"",SER_hh_tes_in!L27/SER_hh_fec_in!L27)</f>
        <v>1.0053416804558057</v>
      </c>
      <c r="M27" s="122">
        <f>IF(SER_hh_tes_in!M27=0,"",SER_hh_tes_in!M27/SER_hh_fec_in!M27)</f>
        <v>1.0078719944599681</v>
      </c>
      <c r="N27" s="122">
        <f>IF(SER_hh_tes_in!N27=0,"",SER_hh_tes_in!N27/SER_hh_fec_in!N27)</f>
        <v>1.0101888469869336</v>
      </c>
      <c r="O27" s="122">
        <f>IF(SER_hh_tes_in!O27=0,"",SER_hh_tes_in!O27/SER_hh_fec_in!O27)</f>
        <v>1.0108029944650871</v>
      </c>
      <c r="P27" s="122">
        <f>IF(SER_hh_tes_in!P27=0,"",SER_hh_tes_in!P27/SER_hh_fec_in!P27)</f>
        <v>1.012569405216174</v>
      </c>
      <c r="Q27" s="122">
        <f>IF(SER_hh_tes_in!Q27=0,"",SER_hh_tes_in!Q27/SER_hh_fec_in!Q27)</f>
        <v>1.0079337045787746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0.55820982747672021</v>
      </c>
      <c r="D29" s="110">
        <f>IF(SER_hh_tes_in!D29=0,"",SER_hh_tes_in!D29/SER_hh_fec_in!D29)</f>
        <v>0.56303217738191624</v>
      </c>
      <c r="E29" s="110">
        <f>IF(SER_hh_tes_in!E29=0,"",SER_hh_tes_in!E29/SER_hh_fec_in!E29)</f>
        <v>0.57029339781917632</v>
      </c>
      <c r="F29" s="110">
        <f>IF(SER_hh_tes_in!F29=0,"",SER_hh_tes_in!F29/SER_hh_fec_in!F29)</f>
        <v>0.56467718127415867</v>
      </c>
      <c r="G29" s="110">
        <f>IF(SER_hh_tes_in!G29=0,"",SER_hh_tes_in!G29/SER_hh_fec_in!G29)</f>
        <v>0.59128617911762582</v>
      </c>
      <c r="H29" s="110">
        <f>IF(SER_hh_tes_in!H29=0,"",SER_hh_tes_in!H29/SER_hh_fec_in!H29)</f>
        <v>0.61084714936098405</v>
      </c>
      <c r="I29" s="110">
        <f>IF(SER_hh_tes_in!I29=0,"",SER_hh_tes_in!I29/SER_hh_fec_in!I29)</f>
        <v>0.59968774842745121</v>
      </c>
      <c r="J29" s="110">
        <f>IF(SER_hh_tes_in!J29=0,"",SER_hh_tes_in!J29/SER_hh_fec_in!J29)</f>
        <v>0.59184675319322444</v>
      </c>
      <c r="K29" s="110">
        <f>IF(SER_hh_tes_in!K29=0,"",SER_hh_tes_in!K29/SER_hh_fec_in!K29)</f>
        <v>0.60005023956166847</v>
      </c>
      <c r="L29" s="110">
        <f>IF(SER_hh_tes_in!L29=0,"",SER_hh_tes_in!L29/SER_hh_fec_in!L29)</f>
        <v>0.60195428334005907</v>
      </c>
      <c r="M29" s="110">
        <f>IF(SER_hh_tes_in!M29=0,"",SER_hh_tes_in!M29/SER_hh_fec_in!M29)</f>
        <v>0.61396231060088025</v>
      </c>
      <c r="N29" s="110">
        <f>IF(SER_hh_tes_in!N29=0,"",SER_hh_tes_in!N29/SER_hh_fec_in!N29)</f>
        <v>0.58870870503004002</v>
      </c>
      <c r="O29" s="110">
        <f>IF(SER_hh_tes_in!O29=0,"",SER_hh_tes_in!O29/SER_hh_fec_in!O29)</f>
        <v>0.59698721478883621</v>
      </c>
      <c r="P29" s="110">
        <f>IF(SER_hh_tes_in!P29=0,"",SER_hh_tes_in!P29/SER_hh_fec_in!P29)</f>
        <v>0.58267232239985367</v>
      </c>
      <c r="Q29" s="110">
        <f>IF(SER_hh_tes_in!Q29=0,"",SER_hh_tes_in!Q29/SER_hh_fec_in!Q29)</f>
        <v>0.55954771075975218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0.43861121581505591</v>
      </c>
      <c r="D30" s="109">
        <f>IF(SER_hh_tes_in!D30=0,"",SER_hh_tes_in!D30/SER_hh_fec_in!D30)</f>
        <v>0.46211012364237453</v>
      </c>
      <c r="E30" s="109">
        <f>IF(SER_hh_tes_in!E30=0,"",SER_hh_tes_in!E30/SER_hh_fec_in!E30)</f>
        <v>0.46441823340270633</v>
      </c>
      <c r="F30" s="109">
        <f>IF(SER_hh_tes_in!F30=0,"",SER_hh_tes_in!F30/SER_hh_fec_in!F30)</f>
        <v>0.46094460875628734</v>
      </c>
      <c r="G30" s="109">
        <f>IF(SER_hh_tes_in!G30=0,"",SER_hh_tes_in!G30/SER_hh_fec_in!G30)</f>
        <v>0.46693192232765479</v>
      </c>
      <c r="H30" s="109">
        <f>IF(SER_hh_tes_in!H30=0,"",SER_hh_tes_in!H30/SER_hh_fec_in!H30)</f>
        <v>0.47776264702614535</v>
      </c>
      <c r="I30" s="109">
        <f>IF(SER_hh_tes_in!I30=0,"",SER_hh_tes_in!I30/SER_hh_fec_in!I30)</f>
        <v>0.47908996520349201</v>
      </c>
      <c r="J30" s="109">
        <f>IF(SER_hh_tes_in!J30=0,"",SER_hh_tes_in!J30/SER_hh_fec_in!J30)</f>
        <v>0.47780527462728095</v>
      </c>
      <c r="K30" s="109">
        <f>IF(SER_hh_tes_in!K30=0,"",SER_hh_tes_in!K30/SER_hh_fec_in!K30)</f>
        <v>0.49149696611043359</v>
      </c>
      <c r="L30" s="109">
        <f>IF(SER_hh_tes_in!L30=0,"",SER_hh_tes_in!L30/SER_hh_fec_in!L30)</f>
        <v>0.49035734353815003</v>
      </c>
      <c r="M30" s="109">
        <f>IF(SER_hh_tes_in!M30=0,"",SER_hh_tes_in!M30/SER_hh_fec_in!M30)</f>
        <v>0.48909049412977418</v>
      </c>
      <c r="N30" s="109">
        <f>IF(SER_hh_tes_in!N30=0,"",SER_hh_tes_in!N30/SER_hh_fec_in!N30)</f>
        <v>0.48960373079319769</v>
      </c>
      <c r="O30" s="109">
        <f>IF(SER_hh_tes_in!O30=0,"",SER_hh_tes_in!O30/SER_hh_fec_in!O30)</f>
        <v>0.4833381934565244</v>
      </c>
      <c r="P30" s="109">
        <f>IF(SER_hh_tes_in!P30=0,"",SER_hh_tes_in!P30/SER_hh_fec_in!P30)</f>
        <v>0.48836615763741237</v>
      </c>
      <c r="Q30" s="109">
        <f>IF(SER_hh_tes_in!Q30=0,"",SER_hh_tes_in!Q30/SER_hh_fec_in!Q30)</f>
        <v>0.48592827283288081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0.50342311204872592</v>
      </c>
      <c r="D31" s="109">
        <f>IF(SER_hh_tes_in!D31=0,"",SER_hh_tes_in!D31/SER_hh_fec_in!D31)</f>
        <v>0.50713476571327287</v>
      </c>
      <c r="E31" s="109">
        <f>IF(SER_hh_tes_in!E31=0,"",SER_hh_tes_in!E31/SER_hh_fec_in!E31)</f>
        <v>0.50725628396670341</v>
      </c>
      <c r="F31" s="109">
        <f>IF(SER_hh_tes_in!F31=0,"",SER_hh_tes_in!F31/SER_hh_fec_in!F31)</f>
        <v>0.51314028273639112</v>
      </c>
      <c r="G31" s="109">
        <f>IF(SER_hh_tes_in!G31=0,"",SER_hh_tes_in!G31/SER_hh_fec_in!G31)</f>
        <v>0.51646264333163561</v>
      </c>
      <c r="H31" s="109">
        <f>IF(SER_hh_tes_in!H31=0,"",SER_hh_tes_in!H31/SER_hh_fec_in!H31)</f>
        <v>0.52055373925984738</v>
      </c>
      <c r="I31" s="109">
        <f>IF(SER_hh_tes_in!I31=0,"",SER_hh_tes_in!I31/SER_hh_fec_in!I31)</f>
        <v>0.52206518827278037</v>
      </c>
      <c r="J31" s="109">
        <f>IF(SER_hh_tes_in!J31=0,"",SER_hh_tes_in!J31/SER_hh_fec_in!J31)</f>
        <v>0.5250860242599551</v>
      </c>
      <c r="K31" s="109">
        <f>IF(SER_hh_tes_in!K31=0,"",SER_hh_tes_in!K31/SER_hh_fec_in!K31)</f>
        <v>0.5273573680054664</v>
      </c>
      <c r="L31" s="109">
        <f>IF(SER_hh_tes_in!L31=0,"",SER_hh_tes_in!L31/SER_hh_fec_in!L31)</f>
        <v>0.53129980243565689</v>
      </c>
      <c r="M31" s="109">
        <f>IF(SER_hh_tes_in!M31=0,"",SER_hh_tes_in!M31/SER_hh_fec_in!M31)</f>
        <v>0.53222650410457251</v>
      </c>
      <c r="N31" s="109">
        <f>IF(SER_hh_tes_in!N31=0,"",SER_hh_tes_in!N31/SER_hh_fec_in!N31)</f>
        <v>0.53306342608736446</v>
      </c>
      <c r="O31" s="109">
        <f>IF(SER_hh_tes_in!O31=0,"",SER_hh_tes_in!O31/SER_hh_fec_in!O31)</f>
        <v>0.53196645137653809</v>
      </c>
      <c r="P31" s="109">
        <f>IF(SER_hh_tes_in!P31=0,"",SER_hh_tes_in!P31/SER_hh_fec_in!P31)</f>
        <v>0.52933562386217092</v>
      </c>
      <c r="Q31" s="109">
        <f>IF(SER_hh_tes_in!Q31=0,"",SER_hh_tes_in!Q31/SER_hh_fec_in!Q31)</f>
        <v>0.52817888447111172</v>
      </c>
    </row>
    <row r="32" spans="1:17" ht="12" customHeight="1" x14ac:dyDescent="0.25">
      <c r="A32" s="88" t="s">
        <v>34</v>
      </c>
      <c r="B32" s="109"/>
      <c r="C32" s="109">
        <f>IF(SER_hh_tes_in!C32=0,"",SER_hh_tes_in!C32/SER_hh_fec_in!C32)</f>
        <v>0.34581242910059168</v>
      </c>
      <c r="D32" s="109">
        <f>IF(SER_hh_tes_in!D32=0,"",SER_hh_tes_in!D32/SER_hh_fec_in!D32)</f>
        <v>0.34782315428547017</v>
      </c>
      <c r="E32" s="109">
        <f>IF(SER_hh_tes_in!E32=0,"",SER_hh_tes_in!E32/SER_hh_fec_in!E32)</f>
        <v>0.34968514213451052</v>
      </c>
      <c r="F32" s="109">
        <f>IF(SER_hh_tes_in!F32=0,"",SER_hh_tes_in!F32/SER_hh_fec_in!F32)</f>
        <v>0.35185669673666392</v>
      </c>
      <c r="G32" s="109">
        <f>IF(SER_hh_tes_in!G32=0,"",SER_hh_tes_in!G32/SER_hh_fec_in!G32)</f>
        <v>0.34530154202516888</v>
      </c>
      <c r="H32" s="109">
        <f>IF(SER_hh_tes_in!H32=0,"",SER_hh_tes_in!H32/SER_hh_fec_in!H32)</f>
        <v>0.35324914857694517</v>
      </c>
      <c r="I32" s="109">
        <f>IF(SER_hh_tes_in!I32=0,"",SER_hh_tes_in!I32/SER_hh_fec_in!I32)</f>
        <v>0.35590578554492613</v>
      </c>
      <c r="J32" s="109">
        <f>IF(SER_hh_tes_in!J32=0,"",SER_hh_tes_in!J32/SER_hh_fec_in!J32)</f>
        <v>0.3550556148518817</v>
      </c>
      <c r="K32" s="109">
        <f>IF(SER_hh_tes_in!K32=0,"",SER_hh_tes_in!K32/SER_hh_fec_in!K32)</f>
        <v>0.36234065410395927</v>
      </c>
      <c r="L32" s="109">
        <f>IF(SER_hh_tes_in!L32=0,"",SER_hh_tes_in!L32/SER_hh_fec_in!L32)</f>
        <v>0.36144389146494832</v>
      </c>
      <c r="M32" s="109">
        <f>IF(SER_hh_tes_in!M32=0,"",SER_hh_tes_in!M32/SER_hh_fec_in!M32)</f>
        <v>0.36017720583499363</v>
      </c>
      <c r="N32" s="109">
        <f>IF(SER_hh_tes_in!N32=0,"",SER_hh_tes_in!N32/SER_hh_fec_in!N32)</f>
        <v>0.3599098728277707</v>
      </c>
      <c r="O32" s="109">
        <f>IF(SER_hh_tes_in!O32=0,"",SER_hh_tes_in!O32/SER_hh_fec_in!O32)</f>
        <v>0.35980941644458536</v>
      </c>
      <c r="P32" s="109">
        <f>IF(SER_hh_tes_in!P32=0,"",SER_hh_tes_in!P32/SER_hh_fec_in!P32)</f>
        <v>0.36582776955298807</v>
      </c>
      <c r="Q32" s="109">
        <f>IF(SER_hh_tes_in!Q32=0,"",SER_hh_tes_in!Q32/SER_hh_fec_in!Q32)</f>
        <v>0.36565332344906132</v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0.64781985500288386</v>
      </c>
      <c r="D33" s="108">
        <f>IF(SER_hh_tes_in!D33=0,"",SER_hh_tes_in!D33/SER_hh_fec_in!D33)</f>
        <v>0.65028999424415779</v>
      </c>
      <c r="E33" s="108">
        <f>IF(SER_hh_tes_in!E33=0,"",SER_hh_tes_in!E33/SER_hh_fec_in!E33)</f>
        <v>0.65886791669462308</v>
      </c>
      <c r="F33" s="108">
        <f>IF(SER_hh_tes_in!F33=0,"",SER_hh_tes_in!F33/SER_hh_fec_in!F33)</f>
        <v>0.65837861625872618</v>
      </c>
      <c r="G33" s="108">
        <f>IF(SER_hh_tes_in!G33=0,"",SER_hh_tes_in!G33/SER_hh_fec_in!G33)</f>
        <v>0.66141341005240117</v>
      </c>
      <c r="H33" s="108">
        <f>IF(SER_hh_tes_in!H33=0,"",SER_hh_tes_in!H33/SER_hh_fec_in!H33)</f>
        <v>0.66829858127393393</v>
      </c>
      <c r="I33" s="108">
        <f>IF(SER_hh_tes_in!I33=0,"",SER_hh_tes_in!I33/SER_hh_fec_in!I33)</f>
        <v>0.67370992485310854</v>
      </c>
      <c r="J33" s="108">
        <f>IF(SER_hh_tes_in!J33=0,"",SER_hh_tes_in!J33/SER_hh_fec_in!J33)</f>
        <v>0.67772530919944696</v>
      </c>
      <c r="K33" s="108">
        <f>IF(SER_hh_tes_in!K33=0,"",SER_hh_tes_in!K33/SER_hh_fec_in!K33)</f>
        <v>0.68038562165382144</v>
      </c>
      <c r="L33" s="108">
        <f>IF(SER_hh_tes_in!L33=0,"",SER_hh_tes_in!L33/SER_hh_fec_in!L33)</f>
        <v>0.68437328387020469</v>
      </c>
      <c r="M33" s="108">
        <f>IF(SER_hh_tes_in!M33=0,"",SER_hh_tes_in!M33/SER_hh_fec_in!M33)</f>
        <v>0.69048323894708086</v>
      </c>
      <c r="N33" s="108">
        <f>IF(SER_hh_tes_in!N33=0,"",SER_hh_tes_in!N33/SER_hh_fec_in!N33)</f>
        <v>0.68740540390907734</v>
      </c>
      <c r="O33" s="108">
        <f>IF(SER_hh_tes_in!O33=0,"",SER_hh_tes_in!O33/SER_hh_fec_in!O33)</f>
        <v>0.69426910598699998</v>
      </c>
      <c r="P33" s="108">
        <f>IF(SER_hh_tes_in!P33=0,"",SER_hh_tes_in!P33/SER_hh_fec_in!P33)</f>
        <v>0.69805665286518681</v>
      </c>
      <c r="Q33" s="108">
        <f>IF(SER_hh_tes_in!Q33=0,"",SER_hh_tes_in!Q33/SER_hh_fec_in!Q33)</f>
        <v>0.69848649225793469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6812.9270410735871</v>
      </c>
      <c r="D3" s="106">
        <f t="shared" si="0"/>
        <v>4739.9344510411247</v>
      </c>
      <c r="E3" s="106">
        <f t="shared" si="0"/>
        <v>5519.0988307399193</v>
      </c>
      <c r="F3" s="106">
        <f t="shared" si="0"/>
        <v>6867.6200717918191</v>
      </c>
      <c r="G3" s="106">
        <f t="shared" si="0"/>
        <v>6966.5589715083552</v>
      </c>
      <c r="H3" s="106">
        <f t="shared" si="0"/>
        <v>8041.7430637290681</v>
      </c>
      <c r="I3" s="106">
        <f t="shared" si="0"/>
        <v>6942.8717207628433</v>
      </c>
      <c r="J3" s="106">
        <f t="shared" si="0"/>
        <v>7042.9000536210197</v>
      </c>
      <c r="K3" s="106">
        <f t="shared" si="0"/>
        <v>4812.8267605759083</v>
      </c>
      <c r="L3" s="106">
        <f t="shared" si="0"/>
        <v>5720.9506437563441</v>
      </c>
      <c r="M3" s="106">
        <f t="shared" si="0"/>
        <v>6155.8292034157557</v>
      </c>
      <c r="N3" s="106">
        <f t="shared" si="0"/>
        <v>5742.5838163041999</v>
      </c>
      <c r="O3" s="106">
        <f t="shared" si="0"/>
        <v>6262.4406888630829</v>
      </c>
      <c r="P3" s="106">
        <f t="shared" si="0"/>
        <v>4851.6809139579918</v>
      </c>
      <c r="Q3" s="106">
        <f t="shared" si="0"/>
        <v>4131.4061040571323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5185.6533107312207</v>
      </c>
      <c r="D4" s="101">
        <f t="shared" si="1"/>
        <v>3244.5330838347627</v>
      </c>
      <c r="E4" s="101">
        <f t="shared" si="1"/>
        <v>4119.4358494395801</v>
      </c>
      <c r="F4" s="101">
        <f t="shared" si="1"/>
        <v>5335.1183637796084</v>
      </c>
      <c r="G4" s="101">
        <f t="shared" si="1"/>
        <v>5631.4450021462908</v>
      </c>
      <c r="H4" s="101">
        <f t="shared" si="1"/>
        <v>6555.8162703013031</v>
      </c>
      <c r="I4" s="101">
        <f t="shared" si="1"/>
        <v>5477.0547500000539</v>
      </c>
      <c r="J4" s="101">
        <f t="shared" si="1"/>
        <v>5649.327665355122</v>
      </c>
      <c r="K4" s="101">
        <f t="shared" si="1"/>
        <v>3701.3414476578114</v>
      </c>
      <c r="L4" s="101">
        <f t="shared" si="1"/>
        <v>4378.4297108002893</v>
      </c>
      <c r="M4" s="101">
        <f t="shared" si="1"/>
        <v>4830.7500340370525</v>
      </c>
      <c r="N4" s="101">
        <f t="shared" si="1"/>
        <v>4244.6737610895034</v>
      </c>
      <c r="O4" s="101">
        <f t="shared" si="1"/>
        <v>4766.4952500481377</v>
      </c>
      <c r="P4" s="101">
        <f t="shared" si="1"/>
        <v>2626.1550758807975</v>
      </c>
      <c r="Q4" s="101">
        <f t="shared" si="1"/>
        <v>1898.7800820729428</v>
      </c>
    </row>
    <row r="5" spans="1:17" ht="12" customHeight="1" x14ac:dyDescent="0.25">
      <c r="A5" s="88" t="s">
        <v>38</v>
      </c>
      <c r="B5" s="100"/>
      <c r="C5" s="100">
        <v>174.04431214530032</v>
      </c>
      <c r="D5" s="100">
        <v>48.135564176414789</v>
      </c>
      <c r="E5" s="100">
        <v>270.40098389825704</v>
      </c>
      <c r="F5" s="100">
        <v>285.86939841461151</v>
      </c>
      <c r="G5" s="100">
        <v>224.38005320029072</v>
      </c>
      <c r="H5" s="100">
        <v>423.30140340248158</v>
      </c>
      <c r="I5" s="100">
        <v>449.31501958188665</v>
      </c>
      <c r="J5" s="100">
        <v>386.95060524782883</v>
      </c>
      <c r="K5" s="100">
        <v>525.52045332650528</v>
      </c>
      <c r="L5" s="100">
        <v>293.57126030142643</v>
      </c>
      <c r="M5" s="100">
        <v>113.66051668291728</v>
      </c>
      <c r="N5" s="100">
        <v>94.417407193735386</v>
      </c>
      <c r="O5" s="100">
        <v>55.902322225028001</v>
      </c>
      <c r="P5" s="100">
        <v>31.806237061614556</v>
      </c>
      <c r="Q5" s="100">
        <v>358.29084991589929</v>
      </c>
    </row>
    <row r="6" spans="1:17" ht="12" customHeight="1" x14ac:dyDescent="0.25">
      <c r="A6" s="88" t="s">
        <v>66</v>
      </c>
      <c r="B6" s="100"/>
      <c r="C6" s="100">
        <v>5.9740969598926439</v>
      </c>
      <c r="D6" s="100">
        <v>18.048665506743493</v>
      </c>
      <c r="E6" s="100">
        <v>1.6794289994575731</v>
      </c>
      <c r="F6" s="100">
        <v>11.56281078260402</v>
      </c>
      <c r="G6" s="100">
        <v>0.32478691727350867</v>
      </c>
      <c r="H6" s="100">
        <v>9.8661651576719134</v>
      </c>
      <c r="I6" s="100">
        <v>27.841308040312203</v>
      </c>
      <c r="J6" s="100">
        <v>0.28500360196623825</v>
      </c>
      <c r="K6" s="100">
        <v>13.834969497004588</v>
      </c>
      <c r="L6" s="100">
        <v>22.064665585559883</v>
      </c>
      <c r="M6" s="100">
        <v>32.324372232637593</v>
      </c>
      <c r="N6" s="100">
        <v>0</v>
      </c>
      <c r="O6" s="100">
        <v>32.065587915515685</v>
      </c>
      <c r="P6" s="100">
        <v>30.909997635361925</v>
      </c>
      <c r="Q6" s="100">
        <v>0</v>
      </c>
    </row>
    <row r="7" spans="1:17" ht="12" customHeight="1" x14ac:dyDescent="0.25">
      <c r="A7" s="88" t="s">
        <v>99</v>
      </c>
      <c r="B7" s="100"/>
      <c r="C7" s="100">
        <v>2906.9627694265191</v>
      </c>
      <c r="D7" s="100">
        <v>1037.4689591024082</v>
      </c>
      <c r="E7" s="100">
        <v>655.81792730034306</v>
      </c>
      <c r="F7" s="100">
        <v>1935.9985101530117</v>
      </c>
      <c r="G7" s="100">
        <v>1623.2049452010654</v>
      </c>
      <c r="H7" s="100">
        <v>2008.5548513413835</v>
      </c>
      <c r="I7" s="100">
        <v>1285.9030246137029</v>
      </c>
      <c r="J7" s="100">
        <v>2517.4385606974647</v>
      </c>
      <c r="K7" s="100">
        <v>1375.0237909706696</v>
      </c>
      <c r="L7" s="100">
        <v>1047.9909469400757</v>
      </c>
      <c r="M7" s="100">
        <v>1842.3941147522444</v>
      </c>
      <c r="N7" s="100">
        <v>1186.777809443382</v>
      </c>
      <c r="O7" s="100">
        <v>1470.4243285739988</v>
      </c>
      <c r="P7" s="100">
        <v>1777.3064999839999</v>
      </c>
      <c r="Q7" s="100">
        <v>299.27732134180354</v>
      </c>
    </row>
    <row r="8" spans="1:17" ht="12" customHeight="1" x14ac:dyDescent="0.25">
      <c r="A8" s="88" t="s">
        <v>101</v>
      </c>
      <c r="B8" s="100"/>
      <c r="C8" s="100">
        <v>3.3248818127806454</v>
      </c>
      <c r="D8" s="100">
        <v>3.114181490849095</v>
      </c>
      <c r="E8" s="100">
        <v>4.3512353397318462</v>
      </c>
      <c r="F8" s="100">
        <v>6.0131693631087124</v>
      </c>
      <c r="G8" s="100">
        <v>8.0143976804283685</v>
      </c>
      <c r="H8" s="100">
        <v>10.40683212895537</v>
      </c>
      <c r="I8" s="100">
        <v>12.600777867735593</v>
      </c>
      <c r="J8" s="100">
        <v>8.9469079774880917</v>
      </c>
      <c r="K8" s="100">
        <v>6.0341175498788431</v>
      </c>
      <c r="L8" s="100">
        <v>11.501035069431049</v>
      </c>
      <c r="M8" s="100">
        <v>32.177924114705007</v>
      </c>
      <c r="N8" s="100">
        <v>20.197187591339414</v>
      </c>
      <c r="O8" s="100">
        <v>47.271893262092561</v>
      </c>
      <c r="P8" s="100">
        <v>52.98970643215187</v>
      </c>
      <c r="Q8" s="100">
        <v>74.437144708412859</v>
      </c>
    </row>
    <row r="9" spans="1:17" ht="12" customHeight="1" x14ac:dyDescent="0.25">
      <c r="A9" s="88" t="s">
        <v>106</v>
      </c>
      <c r="B9" s="100"/>
      <c r="C9" s="100">
        <v>2017.6847100186878</v>
      </c>
      <c r="D9" s="100">
        <v>2010.9978102868665</v>
      </c>
      <c r="E9" s="100">
        <v>3132.1736424194614</v>
      </c>
      <c r="F9" s="100">
        <v>3014.3692900309293</v>
      </c>
      <c r="G9" s="100">
        <v>3753.9496620967416</v>
      </c>
      <c r="H9" s="100">
        <v>4068.4441301335264</v>
      </c>
      <c r="I9" s="100">
        <v>3611.7084612161466</v>
      </c>
      <c r="J9" s="100">
        <v>2678.4212826220387</v>
      </c>
      <c r="K9" s="100">
        <v>1753.4655280127024</v>
      </c>
      <c r="L9" s="100">
        <v>2974.2403111488679</v>
      </c>
      <c r="M9" s="100">
        <v>2751.7131212900031</v>
      </c>
      <c r="N9" s="100">
        <v>2917.095243592576</v>
      </c>
      <c r="O9" s="100">
        <v>3049.6968023779168</v>
      </c>
      <c r="P9" s="100">
        <v>640.14714907955442</v>
      </c>
      <c r="Q9" s="100">
        <v>1111.2052811802062</v>
      </c>
    </row>
    <row r="10" spans="1:17" ht="12" customHeight="1" x14ac:dyDescent="0.25">
      <c r="A10" s="88" t="s">
        <v>34</v>
      </c>
      <c r="B10" s="100"/>
      <c r="C10" s="100">
        <v>77.662540368039686</v>
      </c>
      <c r="D10" s="100">
        <v>126.76790327148058</v>
      </c>
      <c r="E10" s="100">
        <v>55.012631482329589</v>
      </c>
      <c r="F10" s="100">
        <v>81.305185035342859</v>
      </c>
      <c r="G10" s="100">
        <v>21.571157050492147</v>
      </c>
      <c r="H10" s="100">
        <v>35.242888137284645</v>
      </c>
      <c r="I10" s="100">
        <v>89.686158680270154</v>
      </c>
      <c r="J10" s="100">
        <v>57.28530520833543</v>
      </c>
      <c r="K10" s="100">
        <v>27.462588301050811</v>
      </c>
      <c r="L10" s="100">
        <v>29.061491754928234</v>
      </c>
      <c r="M10" s="100">
        <v>58.479984964545167</v>
      </c>
      <c r="N10" s="100">
        <v>26.186113268470447</v>
      </c>
      <c r="O10" s="100">
        <v>111.13431569358549</v>
      </c>
      <c r="P10" s="100">
        <v>92.995485688114982</v>
      </c>
      <c r="Q10" s="100">
        <v>55.569484926621129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1.3211468143702512</v>
      </c>
      <c r="D16" s="101">
        <f t="shared" si="2"/>
        <v>1.5916453282656231</v>
      </c>
      <c r="E16" s="101">
        <f t="shared" si="2"/>
        <v>1.202523110282546</v>
      </c>
      <c r="F16" s="101">
        <f t="shared" si="2"/>
        <v>1.1676407824069466</v>
      </c>
      <c r="G16" s="101">
        <f t="shared" si="2"/>
        <v>1.2739677322760747</v>
      </c>
      <c r="H16" s="101">
        <f t="shared" si="2"/>
        <v>2.6586672681069836</v>
      </c>
      <c r="I16" s="101">
        <f t="shared" si="2"/>
        <v>5.6988282641753827</v>
      </c>
      <c r="J16" s="101">
        <f t="shared" si="2"/>
        <v>4.1894607478608892</v>
      </c>
      <c r="K16" s="101">
        <f t="shared" si="2"/>
        <v>3.961912331533942</v>
      </c>
      <c r="L16" s="101">
        <f t="shared" si="2"/>
        <v>5.6889035743627154</v>
      </c>
      <c r="M16" s="101">
        <f t="shared" si="2"/>
        <v>10.153502041395305</v>
      </c>
      <c r="N16" s="101">
        <f t="shared" si="2"/>
        <v>21.183303432486134</v>
      </c>
      <c r="O16" s="101">
        <f t="shared" si="2"/>
        <v>33.165767033929342</v>
      </c>
      <c r="P16" s="101">
        <f t="shared" si="2"/>
        <v>64.397601415099047</v>
      </c>
      <c r="Q16" s="101">
        <f t="shared" si="2"/>
        <v>59.739794553249965</v>
      </c>
    </row>
    <row r="17" spans="1:17" ht="12.95" customHeight="1" x14ac:dyDescent="0.25">
      <c r="A17" s="88" t="s">
        <v>101</v>
      </c>
      <c r="B17" s="103"/>
      <c r="C17" s="103">
        <v>1.3211468143702512</v>
      </c>
      <c r="D17" s="103">
        <v>1.5916453282656231</v>
      </c>
      <c r="E17" s="103">
        <v>1.202523110282546</v>
      </c>
      <c r="F17" s="103">
        <v>1.1676407824069466</v>
      </c>
      <c r="G17" s="103">
        <v>1.2739677322760747</v>
      </c>
      <c r="H17" s="103">
        <v>2.6586672681069836</v>
      </c>
      <c r="I17" s="103">
        <v>5.6988282641753827</v>
      </c>
      <c r="J17" s="103">
        <v>4.1894607478608892</v>
      </c>
      <c r="K17" s="103">
        <v>3.961912331533942</v>
      </c>
      <c r="L17" s="103">
        <v>5.6889035743627154</v>
      </c>
      <c r="M17" s="103">
        <v>10.153502041395305</v>
      </c>
      <c r="N17" s="103">
        <v>21.183303432486134</v>
      </c>
      <c r="O17" s="103">
        <v>33.165767033929342</v>
      </c>
      <c r="P17" s="103">
        <v>64.397601415099047</v>
      </c>
      <c r="Q17" s="103">
        <v>59.739794553249965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849.75376498566993</v>
      </c>
      <c r="D19" s="101">
        <f t="shared" si="3"/>
        <v>749.72942974318335</v>
      </c>
      <c r="E19" s="101">
        <f t="shared" si="3"/>
        <v>629.19992702167099</v>
      </c>
      <c r="F19" s="101">
        <f t="shared" si="3"/>
        <v>616.5128921251985</v>
      </c>
      <c r="G19" s="101">
        <f t="shared" si="3"/>
        <v>676.86398885121775</v>
      </c>
      <c r="H19" s="101">
        <f t="shared" si="3"/>
        <v>855.15876640432225</v>
      </c>
      <c r="I19" s="101">
        <f t="shared" si="3"/>
        <v>648.72031864437781</v>
      </c>
      <c r="J19" s="101">
        <f t="shared" si="3"/>
        <v>611.25927654407303</v>
      </c>
      <c r="K19" s="101">
        <f t="shared" si="3"/>
        <v>545.76388289821921</v>
      </c>
      <c r="L19" s="101">
        <f t="shared" si="3"/>
        <v>650.98723140102322</v>
      </c>
      <c r="M19" s="101">
        <f t="shared" si="3"/>
        <v>630.19952208331938</v>
      </c>
      <c r="N19" s="101">
        <f t="shared" si="3"/>
        <v>654.45172673786101</v>
      </c>
      <c r="O19" s="101">
        <f t="shared" si="3"/>
        <v>628.16784147511294</v>
      </c>
      <c r="P19" s="101">
        <f t="shared" si="3"/>
        <v>1068.5116640219287</v>
      </c>
      <c r="Q19" s="101">
        <f t="shared" si="3"/>
        <v>838.15666774469105</v>
      </c>
    </row>
    <row r="20" spans="1:17" ht="12" customHeight="1" x14ac:dyDescent="0.25">
      <c r="A20" s="88" t="s">
        <v>38</v>
      </c>
      <c r="B20" s="100"/>
      <c r="C20" s="100">
        <v>12.467527505154646</v>
      </c>
      <c r="D20" s="100">
        <v>5.5145367597989097</v>
      </c>
      <c r="E20" s="100">
        <v>0.56796487098465376</v>
      </c>
      <c r="F20" s="100">
        <v>3.7572012784904622E-2</v>
      </c>
      <c r="G20" s="100">
        <v>1.392974671421386E-2</v>
      </c>
      <c r="H20" s="100">
        <v>6.5767986162403949</v>
      </c>
      <c r="I20" s="100">
        <v>25.983264332601092</v>
      </c>
      <c r="J20" s="100">
        <v>9.3237783105773051</v>
      </c>
      <c r="K20" s="100">
        <v>7.8121313898857387</v>
      </c>
      <c r="L20" s="100">
        <v>14.512937646102728</v>
      </c>
      <c r="M20" s="100">
        <v>6.107455000542136</v>
      </c>
      <c r="N20" s="100">
        <v>5.5333266298044359</v>
      </c>
      <c r="O20" s="100">
        <v>4.0299795465924015</v>
      </c>
      <c r="P20" s="100">
        <v>7.5588572063286268</v>
      </c>
      <c r="Q20" s="100">
        <v>4.6813416611305714</v>
      </c>
    </row>
    <row r="21" spans="1:17" s="28" customFormat="1" ht="12" customHeight="1" x14ac:dyDescent="0.25">
      <c r="A21" s="88" t="s">
        <v>66</v>
      </c>
      <c r="B21" s="100"/>
      <c r="C21" s="100">
        <v>45.799332563147694</v>
      </c>
      <c r="D21" s="100">
        <v>57.863894313241168</v>
      </c>
      <c r="E21" s="100">
        <v>62.112270757044278</v>
      </c>
      <c r="F21" s="100">
        <v>58.361632062230484</v>
      </c>
      <c r="G21" s="100">
        <v>49.581153920107454</v>
      </c>
      <c r="H21" s="100">
        <v>61.922896502693796</v>
      </c>
      <c r="I21" s="100">
        <v>23.709695504652341</v>
      </c>
      <c r="J21" s="100">
        <v>21.324835151837558</v>
      </c>
      <c r="K21" s="100">
        <v>13.192298012265661</v>
      </c>
      <c r="L21" s="100">
        <v>19.12975350410786</v>
      </c>
      <c r="M21" s="100">
        <v>17.879649622551369</v>
      </c>
      <c r="N21" s="100">
        <v>47.439812655429527</v>
      </c>
      <c r="O21" s="100">
        <v>11.021248226876558</v>
      </c>
      <c r="P21" s="100">
        <v>201.03445842839309</v>
      </c>
      <c r="Q21" s="100">
        <v>16.632502954659383</v>
      </c>
    </row>
    <row r="22" spans="1:17" ht="12" customHeight="1" x14ac:dyDescent="0.25">
      <c r="A22" s="88" t="s">
        <v>99</v>
      </c>
      <c r="B22" s="100"/>
      <c r="C22" s="100">
        <v>327.59707322553407</v>
      </c>
      <c r="D22" s="100">
        <v>253.28428154822589</v>
      </c>
      <c r="E22" s="100">
        <v>147.52898673949943</v>
      </c>
      <c r="F22" s="100">
        <v>143.02291423400249</v>
      </c>
      <c r="G22" s="100">
        <v>224.19041640562909</v>
      </c>
      <c r="H22" s="100">
        <v>203.88216429263386</v>
      </c>
      <c r="I22" s="100">
        <v>198.52589367608317</v>
      </c>
      <c r="J22" s="100">
        <v>235.27018792393747</v>
      </c>
      <c r="K22" s="100">
        <v>161.72919773073994</v>
      </c>
      <c r="L22" s="100">
        <v>168.45482339202619</v>
      </c>
      <c r="M22" s="100">
        <v>225.88194852122601</v>
      </c>
      <c r="N22" s="100">
        <v>205.6773693562404</v>
      </c>
      <c r="O22" s="100">
        <v>207.1096366720663</v>
      </c>
      <c r="P22" s="100">
        <v>217.53155067584262</v>
      </c>
      <c r="Q22" s="100">
        <v>247.85092014341237</v>
      </c>
    </row>
    <row r="23" spans="1:17" ht="12" customHeight="1" x14ac:dyDescent="0.25">
      <c r="A23" s="88" t="s">
        <v>98</v>
      </c>
      <c r="B23" s="100"/>
      <c r="C23" s="100">
        <v>462.25521141683924</v>
      </c>
      <c r="D23" s="100">
        <v>431.31934428475648</v>
      </c>
      <c r="E23" s="100">
        <v>417.69531982714324</v>
      </c>
      <c r="F23" s="100">
        <v>412.8948071789024</v>
      </c>
      <c r="G23" s="100">
        <v>402.1178841316534</v>
      </c>
      <c r="H23" s="100">
        <v>582.00071404538494</v>
      </c>
      <c r="I23" s="100">
        <v>399.61083461891997</v>
      </c>
      <c r="J23" s="100">
        <v>344.23098960531308</v>
      </c>
      <c r="K23" s="100">
        <v>362.00897574313569</v>
      </c>
      <c r="L23" s="100">
        <v>447.91621980446405</v>
      </c>
      <c r="M23" s="100">
        <v>379.36062367149208</v>
      </c>
      <c r="N23" s="100">
        <v>394.4626576943142</v>
      </c>
      <c r="O23" s="100">
        <v>405.02494048855255</v>
      </c>
      <c r="P23" s="100">
        <v>641.09575786829828</v>
      </c>
      <c r="Q23" s="100">
        <v>567.99027235411984</v>
      </c>
    </row>
    <row r="24" spans="1:17" ht="12" customHeight="1" x14ac:dyDescent="0.25">
      <c r="A24" s="88" t="s">
        <v>34</v>
      </c>
      <c r="B24" s="100"/>
      <c r="C24" s="100">
        <v>1.6346202749942862</v>
      </c>
      <c r="D24" s="100">
        <v>1.7473728371608668</v>
      </c>
      <c r="E24" s="100">
        <v>1.2953848269993544</v>
      </c>
      <c r="F24" s="100">
        <v>2.1959666372782127</v>
      </c>
      <c r="G24" s="100">
        <v>0.96060464711352711</v>
      </c>
      <c r="H24" s="100">
        <v>0.77619294736925915</v>
      </c>
      <c r="I24" s="100">
        <v>0.89063051212116551</v>
      </c>
      <c r="J24" s="100">
        <v>1.10948555240756</v>
      </c>
      <c r="K24" s="100">
        <v>1.0212800221922222</v>
      </c>
      <c r="L24" s="100">
        <v>0.9734970543223781</v>
      </c>
      <c r="M24" s="100">
        <v>0.96984526750783573</v>
      </c>
      <c r="N24" s="100">
        <v>1.3385604020725201</v>
      </c>
      <c r="O24" s="100">
        <v>0.98203654102503168</v>
      </c>
      <c r="P24" s="100">
        <v>1.2910398430659769</v>
      </c>
      <c r="Q24" s="100">
        <v>1.0016306313689802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776.19881854232608</v>
      </c>
      <c r="D29" s="101">
        <f t="shared" si="4"/>
        <v>744.08029213491272</v>
      </c>
      <c r="E29" s="101">
        <f t="shared" si="4"/>
        <v>769.2605311683858</v>
      </c>
      <c r="F29" s="101">
        <f t="shared" si="4"/>
        <v>914.82117510460444</v>
      </c>
      <c r="G29" s="101">
        <f t="shared" si="4"/>
        <v>656.97601277857029</v>
      </c>
      <c r="H29" s="101">
        <f t="shared" si="4"/>
        <v>628.1093597553363</v>
      </c>
      <c r="I29" s="101">
        <f t="shared" si="4"/>
        <v>811.39782385423644</v>
      </c>
      <c r="J29" s="101">
        <f t="shared" si="4"/>
        <v>778.12365097396389</v>
      </c>
      <c r="K29" s="101">
        <f t="shared" si="4"/>
        <v>561.75951768834375</v>
      </c>
      <c r="L29" s="101">
        <f t="shared" si="4"/>
        <v>685.84479798066855</v>
      </c>
      <c r="M29" s="101">
        <f t="shared" si="4"/>
        <v>684.72614525398865</v>
      </c>
      <c r="N29" s="101">
        <f t="shared" si="4"/>
        <v>822.27502504434835</v>
      </c>
      <c r="O29" s="101">
        <f t="shared" si="4"/>
        <v>834.6118303059028</v>
      </c>
      <c r="P29" s="101">
        <f t="shared" si="4"/>
        <v>1092.6165726401669</v>
      </c>
      <c r="Q29" s="101">
        <f t="shared" si="4"/>
        <v>1334.7295596862482</v>
      </c>
    </row>
    <row r="30" spans="1:17" s="28" customFormat="1" ht="12" customHeight="1" x14ac:dyDescent="0.25">
      <c r="A30" s="88" t="s">
        <v>66</v>
      </c>
      <c r="B30" s="100"/>
      <c r="C30" s="100">
        <v>295.82818660989295</v>
      </c>
      <c r="D30" s="100">
        <v>329.91141340397672</v>
      </c>
      <c r="E30" s="100">
        <v>333.88470655767026</v>
      </c>
      <c r="F30" s="100">
        <v>297.96737983951596</v>
      </c>
      <c r="G30" s="100">
        <v>143.52940188194961</v>
      </c>
      <c r="H30" s="100">
        <v>40.804421877955974</v>
      </c>
      <c r="I30" s="100">
        <v>237.93852304878268</v>
      </c>
      <c r="J30" s="100">
        <v>212.57117353498199</v>
      </c>
      <c r="K30" s="100">
        <v>112.27910292916826</v>
      </c>
      <c r="L30" s="100">
        <v>191.74338634137897</v>
      </c>
      <c r="M30" s="100">
        <v>64.604484516090452</v>
      </c>
      <c r="N30" s="100">
        <v>140.24248061957701</v>
      </c>
      <c r="O30" s="100">
        <v>76.172657114432724</v>
      </c>
      <c r="P30" s="100">
        <v>225.91979608818144</v>
      </c>
      <c r="Q30" s="100">
        <v>594.18543428595206</v>
      </c>
    </row>
    <row r="31" spans="1:17" ht="12" customHeight="1" x14ac:dyDescent="0.25">
      <c r="A31" s="88" t="s">
        <v>98</v>
      </c>
      <c r="B31" s="100"/>
      <c r="C31" s="100">
        <v>480.28316970848192</v>
      </c>
      <c r="D31" s="100">
        <v>413.8858491581027</v>
      </c>
      <c r="E31" s="100">
        <v>435.07682350790805</v>
      </c>
      <c r="F31" s="100">
        <v>616.81597219785215</v>
      </c>
      <c r="G31" s="100">
        <v>513.44661089662065</v>
      </c>
      <c r="H31" s="100">
        <v>587.2166940954495</v>
      </c>
      <c r="I31" s="100">
        <v>573.44198853525165</v>
      </c>
      <c r="J31" s="100">
        <v>565.5500033092402</v>
      </c>
      <c r="K31" s="100">
        <v>449.48041475917552</v>
      </c>
      <c r="L31" s="100">
        <v>494.06331351166352</v>
      </c>
      <c r="M31" s="100">
        <v>620.1216607378982</v>
      </c>
      <c r="N31" s="100">
        <v>682.02015456194431</v>
      </c>
      <c r="O31" s="100">
        <v>758.43905791493944</v>
      </c>
      <c r="P31" s="100">
        <v>866.6868761422536</v>
      </c>
      <c r="Q31" s="100">
        <v>740.49491102776051</v>
      </c>
    </row>
    <row r="32" spans="1:17" ht="12" customHeight="1" x14ac:dyDescent="0.25">
      <c r="A32" s="88" t="s">
        <v>34</v>
      </c>
      <c r="B32" s="100"/>
      <c r="C32" s="100">
        <v>8.7462223951220219E-2</v>
      </c>
      <c r="D32" s="100">
        <v>0.28302957283337049</v>
      </c>
      <c r="E32" s="100">
        <v>0.29900110280756431</v>
      </c>
      <c r="F32" s="100">
        <v>3.7823067236288699E-2</v>
      </c>
      <c r="G32" s="100">
        <v>0</v>
      </c>
      <c r="H32" s="100">
        <v>8.824378193088217E-2</v>
      </c>
      <c r="I32" s="100">
        <v>1.7312270202053899E-2</v>
      </c>
      <c r="J32" s="100">
        <v>2.4741297417183467E-3</v>
      </c>
      <c r="K32" s="100">
        <v>0</v>
      </c>
      <c r="L32" s="100">
        <v>3.8098127626065889E-2</v>
      </c>
      <c r="M32" s="100">
        <v>0</v>
      </c>
      <c r="N32" s="100">
        <v>1.2389862827004277E-2</v>
      </c>
      <c r="O32" s="100">
        <v>1.1527653062510784E-4</v>
      </c>
      <c r="P32" s="100">
        <v>9.9004097320117661E-3</v>
      </c>
      <c r="Q32" s="100">
        <v>4.921437253550455E-2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77633.995517053103</v>
      </c>
      <c r="D3" s="106">
        <f>IF(SER_hh_fec_in!D3=0,0,1000000/0.086*SER_hh_fec_in!D3/SER_hh_num_in!D3)</f>
        <v>73621.539349142797</v>
      </c>
      <c r="E3" s="106">
        <f>IF(SER_hh_fec_in!E3=0,0,1000000/0.086*SER_hh_fec_in!E3/SER_hh_num_in!E3)</f>
        <v>75045.378386431767</v>
      </c>
      <c r="F3" s="106">
        <f>IF(SER_hh_fec_in!F3=0,0,1000000/0.086*SER_hh_fec_in!F3/SER_hh_num_in!F3)</f>
        <v>77688.250232208258</v>
      </c>
      <c r="G3" s="106">
        <f>IF(SER_hh_fec_in!G3=0,0,1000000/0.086*SER_hh_fec_in!G3/SER_hh_num_in!G3)</f>
        <v>80352.114247169549</v>
      </c>
      <c r="H3" s="106">
        <f>IF(SER_hh_fec_in!H3=0,0,1000000/0.086*SER_hh_fec_in!H3/SER_hh_num_in!H3)</f>
        <v>81240.493323885297</v>
      </c>
      <c r="I3" s="106">
        <f>IF(SER_hh_fec_in!I3=0,0,1000000/0.086*SER_hh_fec_in!I3/SER_hh_num_in!I3)</f>
        <v>72177.922950326159</v>
      </c>
      <c r="J3" s="106">
        <f>IF(SER_hh_fec_in!J3=0,0,1000000/0.086*SER_hh_fec_in!J3/SER_hh_num_in!J3)</f>
        <v>78315.347103420019</v>
      </c>
      <c r="K3" s="106">
        <f>IF(SER_hh_fec_in!K3=0,0,1000000/0.086*SER_hh_fec_in!K3/SER_hh_num_in!K3)</f>
        <v>77313.361579820834</v>
      </c>
      <c r="L3" s="106">
        <f>IF(SER_hh_fec_in!L3=0,0,1000000/0.086*SER_hh_fec_in!L3/SER_hh_num_in!L3)</f>
        <v>78714.239042124405</v>
      </c>
      <c r="M3" s="106">
        <f>IF(SER_hh_fec_in!M3=0,0,1000000/0.086*SER_hh_fec_in!M3/SER_hh_num_in!M3)</f>
        <v>68737.234812577837</v>
      </c>
      <c r="N3" s="106">
        <f>IF(SER_hh_fec_in!N3=0,0,1000000/0.086*SER_hh_fec_in!N3/SER_hh_num_in!N3)</f>
        <v>66189.757937554125</v>
      </c>
      <c r="O3" s="106">
        <f>IF(SER_hh_fec_in!O3=0,0,1000000/0.086*SER_hh_fec_in!O3/SER_hh_num_in!O3)</f>
        <v>66197.596646142425</v>
      </c>
      <c r="P3" s="106">
        <f>IF(SER_hh_fec_in!P3=0,0,1000000/0.086*SER_hh_fec_in!P3/SER_hh_num_in!P3)</f>
        <v>57845.287538428151</v>
      </c>
      <c r="Q3" s="106">
        <f>IF(SER_hh_fec_in!Q3=0,0,1000000/0.086*SER_hh_fec_in!Q3/SER_hh_num_in!Q3)</f>
        <v>58133.630147236669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52219.848226505885</v>
      </c>
      <c r="D4" s="101">
        <f>IF(SER_hh_fec_in!D4=0,0,1000000/0.086*SER_hh_fec_in!D4/SER_hh_num_in!D4)</f>
        <v>47435.188375146332</v>
      </c>
      <c r="E4" s="101">
        <f>IF(SER_hh_fec_in!E4=0,0,1000000/0.086*SER_hh_fec_in!E4/SER_hh_num_in!E4)</f>
        <v>50756.448360386319</v>
      </c>
      <c r="F4" s="101">
        <f>IF(SER_hh_fec_in!F4=0,0,1000000/0.086*SER_hh_fec_in!F4/SER_hh_num_in!F4)</f>
        <v>52475.999253785936</v>
      </c>
      <c r="G4" s="101">
        <f>IF(SER_hh_fec_in!G4=0,0,1000000/0.086*SER_hh_fec_in!G4/SER_hh_num_in!G4)</f>
        <v>55425.661553047808</v>
      </c>
      <c r="H4" s="101">
        <f>IF(SER_hh_fec_in!H4=0,0,1000000/0.086*SER_hh_fec_in!H4/SER_hh_num_in!H4)</f>
        <v>56536.313286236284</v>
      </c>
      <c r="I4" s="101">
        <f>IF(SER_hh_fec_in!I4=0,0,1000000/0.086*SER_hh_fec_in!I4/SER_hh_num_in!I4)</f>
        <v>47395.808402585506</v>
      </c>
      <c r="J4" s="101">
        <f>IF(SER_hh_fec_in!J4=0,0,1000000/0.086*SER_hh_fec_in!J4/SER_hh_num_in!J4)</f>
        <v>53833.360866594892</v>
      </c>
      <c r="K4" s="101">
        <f>IF(SER_hh_fec_in!K4=0,0,1000000/0.086*SER_hh_fec_in!K4/SER_hh_num_in!K4)</f>
        <v>52232.205736748452</v>
      </c>
      <c r="L4" s="101">
        <f>IF(SER_hh_fec_in!L4=0,0,1000000/0.086*SER_hh_fec_in!L4/SER_hh_num_in!L4)</f>
        <v>55193.092011910041</v>
      </c>
      <c r="M4" s="101">
        <f>IF(SER_hh_fec_in!M4=0,0,1000000/0.086*SER_hh_fec_in!M4/SER_hh_num_in!M4)</f>
        <v>46525.849066917406</v>
      </c>
      <c r="N4" s="101">
        <f>IF(SER_hh_fec_in!N4=0,0,1000000/0.086*SER_hh_fec_in!N4/SER_hh_num_in!N4)</f>
        <v>44314.283628422068</v>
      </c>
      <c r="O4" s="101">
        <f>IF(SER_hh_fec_in!O4=0,0,1000000/0.086*SER_hh_fec_in!O4/SER_hh_num_in!O4)</f>
        <v>44298.681403338021</v>
      </c>
      <c r="P4" s="101">
        <f>IF(SER_hh_fec_in!P4=0,0,1000000/0.086*SER_hh_fec_in!P4/SER_hh_num_in!P4)</f>
        <v>34532.781981690234</v>
      </c>
      <c r="Q4" s="101">
        <f>IF(SER_hh_fec_in!Q4=0,0,1000000/0.086*SER_hh_fec_in!Q4/SER_hh_num_in!Q4)</f>
        <v>34308.266282029399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60920.792494956913</v>
      </c>
      <c r="D5" s="100">
        <f>IF(SER_hh_fec_in!D5=0,0,1000000/0.086*SER_hh_fec_in!D5/SER_hh_num_in!D5)</f>
        <v>85592.200011764435</v>
      </c>
      <c r="E5" s="100">
        <f>IF(SER_hh_fec_in!E5=0,0,1000000/0.086*SER_hh_fec_in!E5/SER_hh_num_in!E5)</f>
        <v>99011.139917151857</v>
      </c>
      <c r="F5" s="100">
        <f>IF(SER_hh_fec_in!F5=0,0,1000000/0.086*SER_hh_fec_in!F5/SER_hh_num_in!F5)</f>
        <v>102637.79410969857</v>
      </c>
      <c r="G5" s="100">
        <f>IF(SER_hh_fec_in!G5=0,0,1000000/0.086*SER_hh_fec_in!G5/SER_hh_num_in!G5)</f>
        <v>85176.541065978017</v>
      </c>
      <c r="H5" s="100">
        <f>IF(SER_hh_fec_in!H5=0,0,1000000/0.086*SER_hh_fec_in!H5/SER_hh_num_in!H5)</f>
        <v>99485.639933118742</v>
      </c>
      <c r="I5" s="100">
        <f>IF(SER_hh_fec_in!I5=0,0,1000000/0.086*SER_hh_fec_in!I5/SER_hh_num_in!I5)</f>
        <v>99583.629916061604</v>
      </c>
      <c r="J5" s="100">
        <f>IF(SER_hh_fec_in!J5=0,0,1000000/0.086*SER_hh_fec_in!J5/SER_hh_num_in!J5)</f>
        <v>95141.706672086395</v>
      </c>
      <c r="K5" s="100">
        <f>IF(SER_hh_fec_in!K5=0,0,1000000/0.086*SER_hh_fec_in!K5/SER_hh_num_in!K5)</f>
        <v>103467.70467173787</v>
      </c>
      <c r="L5" s="100">
        <f>IF(SER_hh_fec_in!L5=0,0,1000000/0.086*SER_hh_fec_in!L5/SER_hh_num_in!L5)</f>
        <v>90217.043171126948</v>
      </c>
      <c r="M5" s="100">
        <f>IF(SER_hh_fec_in!M5=0,0,1000000/0.086*SER_hh_fec_in!M5/SER_hh_num_in!M5)</f>
        <v>76471.801869209608</v>
      </c>
      <c r="N5" s="100">
        <f>IF(SER_hh_fec_in!N5=0,0,1000000/0.086*SER_hh_fec_in!N5/SER_hh_num_in!N5)</f>
        <v>76570.078173988702</v>
      </c>
      <c r="O5" s="100">
        <f>IF(SER_hh_fec_in!O5=0,0,1000000/0.086*SER_hh_fec_in!O5/SER_hh_num_in!O5)</f>
        <v>73954.271786757337</v>
      </c>
      <c r="P5" s="100">
        <f>IF(SER_hh_fec_in!P5=0,0,1000000/0.086*SER_hh_fec_in!P5/SER_hh_num_in!P5)</f>
        <v>53628.986989679135</v>
      </c>
      <c r="Q5" s="100">
        <f>IF(SER_hh_fec_in!Q5=0,0,1000000/0.086*SER_hh_fec_in!Q5/SER_hh_num_in!Q5)</f>
        <v>59998.139606732875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24847.467480413696</v>
      </c>
      <c r="D6" s="100">
        <f>IF(SER_hh_fec_in!D6=0,0,1000000/0.086*SER_hh_fec_in!D6/SER_hh_num_in!D6)</f>
        <v>23162.662345729324</v>
      </c>
      <c r="E6" s="100">
        <f>IF(SER_hh_fec_in!E6=0,0,1000000/0.086*SER_hh_fec_in!E6/SER_hh_num_in!E6)</f>
        <v>29242.344119638943</v>
      </c>
      <c r="F6" s="100">
        <f>IF(SER_hh_fec_in!F6=0,0,1000000/0.086*SER_hh_fec_in!F6/SER_hh_num_in!F6)</f>
        <v>30243.281054333147</v>
      </c>
      <c r="G6" s="100">
        <f>IF(SER_hh_fec_in!G6=0,0,1000000/0.086*SER_hh_fec_in!G6/SER_hh_num_in!G6)</f>
        <v>29503.953275984932</v>
      </c>
      <c r="H6" s="100">
        <f>IF(SER_hh_fec_in!H6=0,0,1000000/0.086*SER_hh_fec_in!H6/SER_hh_num_in!H6)</f>
        <v>33779.701997139186</v>
      </c>
      <c r="I6" s="100">
        <f>IF(SER_hh_fec_in!I6=0,0,1000000/0.086*SER_hh_fec_in!I6/SER_hh_num_in!I6)</f>
        <v>32851.156829309286</v>
      </c>
      <c r="J6" s="100">
        <f>IF(SER_hh_fec_in!J6=0,0,1000000/0.086*SER_hh_fec_in!J6/SER_hh_num_in!J6)</f>
        <v>7532.8233285050883</v>
      </c>
      <c r="K6" s="100">
        <f>IF(SER_hh_fec_in!K6=0,0,1000000/0.086*SER_hh_fec_in!K6/SER_hh_num_in!K6)</f>
        <v>41994.546280669558</v>
      </c>
      <c r="L6" s="100">
        <f>IF(SER_hh_fec_in!L6=0,0,1000000/0.086*SER_hh_fec_in!L6/SER_hh_num_in!L6)</f>
        <v>41844.619361459234</v>
      </c>
      <c r="M6" s="100">
        <f>IF(SER_hh_fec_in!M6=0,0,1000000/0.086*SER_hh_fec_in!M6/SER_hh_num_in!M6)</f>
        <v>35190.595445793711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36415.715762809596</v>
      </c>
      <c r="P6" s="100">
        <f>IF(SER_hh_fec_in!P6=0,0,1000000/0.086*SER_hh_fec_in!P6/SER_hh_num_in!P6)</f>
        <v>30010.386171486647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48108.712610135735</v>
      </c>
      <c r="D7" s="100">
        <f>IF(SER_hh_fec_in!D7=0,0,1000000/0.086*SER_hh_fec_in!D7/SER_hh_num_in!D7)</f>
        <v>47677.268731907658</v>
      </c>
      <c r="E7" s="100">
        <f>IF(SER_hh_fec_in!E7=0,0,1000000/0.086*SER_hh_fec_in!E7/SER_hh_num_in!E7)</f>
        <v>32537.205512977245</v>
      </c>
      <c r="F7" s="100">
        <f>IF(SER_hh_fec_in!F7=0,0,1000000/0.086*SER_hh_fec_in!F7/SER_hh_num_in!F7)</f>
        <v>52949.390233589547</v>
      </c>
      <c r="G7" s="100">
        <f>IF(SER_hh_fec_in!G7=0,0,1000000/0.086*SER_hh_fec_in!G7/SER_hh_num_in!G7)</f>
        <v>59993.026790238357</v>
      </c>
      <c r="H7" s="100">
        <f>IF(SER_hh_fec_in!H7=0,0,1000000/0.086*SER_hh_fec_in!H7/SER_hh_num_in!H7)</f>
        <v>63387.512465171909</v>
      </c>
      <c r="I7" s="100">
        <f>IF(SER_hh_fec_in!I7=0,0,1000000/0.086*SER_hh_fec_in!I7/SER_hh_num_in!I7)</f>
        <v>60848.831229137009</v>
      </c>
      <c r="J7" s="100">
        <f>IF(SER_hh_fec_in!J7=0,0,1000000/0.086*SER_hh_fec_in!J7/SER_hh_num_in!J7)</f>
        <v>57814.412372083556</v>
      </c>
      <c r="K7" s="100">
        <f>IF(SER_hh_fec_in!K7=0,0,1000000/0.086*SER_hh_fec_in!K7/SER_hh_num_in!K7)</f>
        <v>56289.569523017533</v>
      </c>
      <c r="L7" s="100">
        <f>IF(SER_hh_fec_in!L7=0,0,1000000/0.086*SER_hh_fec_in!L7/SER_hh_num_in!L7)</f>
        <v>77037.491486381143</v>
      </c>
      <c r="M7" s="100">
        <f>IF(SER_hh_fec_in!M7=0,0,1000000/0.086*SER_hh_fec_in!M7/SER_hh_num_in!M7)</f>
        <v>54711.620529586369</v>
      </c>
      <c r="N7" s="100">
        <f>IF(SER_hh_fec_in!N7=0,0,1000000/0.086*SER_hh_fec_in!N7/SER_hh_num_in!N7)</f>
        <v>42572.409093898947</v>
      </c>
      <c r="O7" s="100">
        <f>IF(SER_hh_fec_in!O7=0,0,1000000/0.086*SER_hh_fec_in!O7/SER_hh_num_in!O7)</f>
        <v>51583.980746234032</v>
      </c>
      <c r="P7" s="100">
        <f>IF(SER_hh_fec_in!P7=0,0,1000000/0.086*SER_hh_fec_in!P7/SER_hh_num_in!P7)</f>
        <v>44566.494554331737</v>
      </c>
      <c r="Q7" s="100">
        <f>IF(SER_hh_fec_in!Q7=0,0,1000000/0.086*SER_hh_fec_in!Q7/SER_hh_num_in!Q7)</f>
        <v>45598.316755070722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30443.46147886488</v>
      </c>
      <c r="D8" s="100">
        <f>IF(SER_hh_fec_in!D8=0,0,1000000/0.086*SER_hh_fec_in!D8/SER_hh_num_in!D8)</f>
        <v>31764.840540908455</v>
      </c>
      <c r="E8" s="100">
        <f>IF(SER_hh_fec_in!E8=0,0,1000000/0.086*SER_hh_fec_in!E8/SER_hh_num_in!E8)</f>
        <v>36936.544442101585</v>
      </c>
      <c r="F8" s="100">
        <f>IF(SER_hh_fec_in!F8=0,0,1000000/0.086*SER_hh_fec_in!F8/SER_hh_num_in!F8)</f>
        <v>37313.731641862374</v>
      </c>
      <c r="G8" s="100">
        <f>IF(SER_hh_fec_in!G8=0,0,1000000/0.086*SER_hh_fec_in!G8/SER_hh_num_in!G8)</f>
        <v>43428.592584212456</v>
      </c>
      <c r="H8" s="100">
        <f>IF(SER_hh_fec_in!H8=0,0,1000000/0.086*SER_hh_fec_in!H8/SER_hh_num_in!H8)</f>
        <v>43506.168062013465</v>
      </c>
      <c r="I8" s="100">
        <f>IF(SER_hh_fec_in!I8=0,0,1000000/0.086*SER_hh_fec_in!I8/SER_hh_num_in!I8)</f>
        <v>42655.133089080919</v>
      </c>
      <c r="J8" s="100">
        <f>IF(SER_hh_fec_in!J8=0,0,1000000/0.086*SER_hh_fec_in!J8/SER_hh_num_in!J8)</f>
        <v>41820.813951156873</v>
      </c>
      <c r="K8" s="100">
        <f>IF(SER_hh_fec_in!K8=0,0,1000000/0.086*SER_hh_fec_in!K8/SER_hh_num_in!K8)</f>
        <v>34354.793206394468</v>
      </c>
      <c r="L8" s="100">
        <f>IF(SER_hh_fec_in!L8=0,0,1000000/0.086*SER_hh_fec_in!L8/SER_hh_num_in!L8)</f>
        <v>41515.453319408793</v>
      </c>
      <c r="M8" s="100">
        <f>IF(SER_hh_fec_in!M8=0,0,1000000/0.086*SER_hh_fec_in!M8/SER_hh_num_in!M8)</f>
        <v>38393.037135142018</v>
      </c>
      <c r="N8" s="100">
        <f>IF(SER_hh_fec_in!N8=0,0,1000000/0.086*SER_hh_fec_in!N8/SER_hh_num_in!N8)</f>
        <v>31164.254643178836</v>
      </c>
      <c r="O8" s="100">
        <f>IF(SER_hh_fec_in!O8=0,0,1000000/0.086*SER_hh_fec_in!O8/SER_hh_num_in!O8)</f>
        <v>37327.277818052178</v>
      </c>
      <c r="P8" s="100">
        <f>IF(SER_hh_fec_in!P8=0,0,1000000/0.086*SER_hh_fec_in!P8/SER_hh_num_in!P8)</f>
        <v>28295.541700167287</v>
      </c>
      <c r="Q8" s="100">
        <f>IF(SER_hh_fec_in!Q8=0,0,1000000/0.086*SER_hh_fec_in!Q8/SER_hh_num_in!Q8)</f>
        <v>36130.790842648377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46026.899690455757</v>
      </c>
      <c r="D9" s="100">
        <f>IF(SER_hh_fec_in!D9=0,0,1000000/0.086*SER_hh_fec_in!D9/SER_hh_num_in!D9)</f>
        <v>47830.03593907036</v>
      </c>
      <c r="E9" s="100">
        <f>IF(SER_hh_fec_in!E9=0,0,1000000/0.086*SER_hh_fec_in!E9/SER_hh_num_in!E9)</f>
        <v>55845.344871013884</v>
      </c>
      <c r="F9" s="100">
        <f>IF(SER_hh_fec_in!F9=0,0,1000000/0.086*SER_hh_fec_in!F9/SER_hh_num_in!F9)</f>
        <v>52290.64918688425</v>
      </c>
      <c r="G9" s="100">
        <f>IF(SER_hh_fec_in!G9=0,0,1000000/0.086*SER_hh_fec_in!G9/SER_hh_num_in!G9)</f>
        <v>54495.987105351705</v>
      </c>
      <c r="H9" s="100">
        <f>IF(SER_hh_fec_in!H9=0,0,1000000/0.086*SER_hh_fec_in!H9/SER_hh_num_in!H9)</f>
        <v>55311.68107547133</v>
      </c>
      <c r="I9" s="100">
        <f>IF(SER_hh_fec_in!I9=0,0,1000000/0.086*SER_hh_fec_in!I9/SER_hh_num_in!I9)</f>
        <v>44829.570413932677</v>
      </c>
      <c r="J9" s="100">
        <f>IF(SER_hh_fec_in!J9=0,0,1000000/0.086*SER_hh_fec_in!J9/SER_hh_num_in!J9)</f>
        <v>57953.650479227406</v>
      </c>
      <c r="K9" s="100">
        <f>IF(SER_hh_fec_in!K9=0,0,1000000/0.086*SER_hh_fec_in!K9/SER_hh_num_in!K9)</f>
        <v>47983.170592531395</v>
      </c>
      <c r="L9" s="100">
        <f>IF(SER_hh_fec_in!L9=0,0,1000000/0.086*SER_hh_fec_in!L9/SER_hh_num_in!L9)</f>
        <v>52501.406305563636</v>
      </c>
      <c r="M9" s="100">
        <f>IF(SER_hh_fec_in!M9=0,0,1000000/0.086*SER_hh_fec_in!M9/SER_hh_num_in!M9)</f>
        <v>46362.452305992825</v>
      </c>
      <c r="N9" s="100">
        <f>IF(SER_hh_fec_in!N9=0,0,1000000/0.086*SER_hh_fec_in!N9/SER_hh_num_in!N9)</f>
        <v>53031.420543761051</v>
      </c>
      <c r="O9" s="100">
        <f>IF(SER_hh_fec_in!O9=0,0,1000000/0.086*SER_hh_fec_in!O9/SER_hh_num_in!O9)</f>
        <v>47529.817085881798</v>
      </c>
      <c r="P9" s="100">
        <f>IF(SER_hh_fec_in!P9=0,0,1000000/0.086*SER_hh_fec_in!P9/SER_hh_num_in!P9)</f>
        <v>38668.027131378491</v>
      </c>
      <c r="Q9" s="100">
        <f>IF(SER_hh_fec_in!Q9=0,0,1000000/0.086*SER_hh_fec_in!Q9/SER_hh_num_in!Q9)</f>
        <v>40312.071512308292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91976.306439427892</v>
      </c>
      <c r="D10" s="100">
        <f>IF(SER_hh_fec_in!D10=0,0,1000000/0.086*SER_hh_fec_in!D10/SER_hh_num_in!D10)</f>
        <v>73100.114688076981</v>
      </c>
      <c r="E10" s="100">
        <f>IF(SER_hh_fec_in!E10=0,0,1000000/0.086*SER_hh_fec_in!E10/SER_hh_num_in!E10)</f>
        <v>80417.44122607031</v>
      </c>
      <c r="F10" s="100">
        <f>IF(SER_hh_fec_in!F10=0,0,1000000/0.086*SER_hh_fec_in!F10/SER_hh_num_in!F10)</f>
        <v>82301.339513296014</v>
      </c>
      <c r="G10" s="100">
        <f>IF(SER_hh_fec_in!G10=0,0,1000000/0.086*SER_hh_fec_in!G10/SER_hh_num_in!G10)</f>
        <v>85805.249009413485</v>
      </c>
      <c r="H10" s="100">
        <f>IF(SER_hh_fec_in!H10=0,0,1000000/0.086*SER_hh_fec_in!H10/SER_hh_num_in!H10)</f>
        <v>71712.717217294921</v>
      </c>
      <c r="I10" s="100">
        <f>IF(SER_hh_fec_in!I10=0,0,1000000/0.086*SER_hh_fec_in!I10/SER_hh_num_in!I10)</f>
        <v>64657.620653933307</v>
      </c>
      <c r="J10" s="100">
        <f>IF(SER_hh_fec_in!J10=0,0,1000000/0.086*SER_hh_fec_in!J10/SER_hh_num_in!J10)</f>
        <v>70699.952986624514</v>
      </c>
      <c r="K10" s="100">
        <f>IF(SER_hh_fec_in!K10=0,0,1000000/0.086*SER_hh_fec_in!K10/SER_hh_num_in!K10)</f>
        <v>91874.259228372888</v>
      </c>
      <c r="L10" s="100">
        <f>IF(SER_hh_fec_in!L10=0,0,1000000/0.086*SER_hh_fec_in!L10/SER_hh_num_in!L10)</f>
        <v>93656.618942605477</v>
      </c>
      <c r="M10" s="100">
        <f>IF(SER_hh_fec_in!M10=0,0,1000000/0.086*SER_hh_fec_in!M10/SER_hh_num_in!M10)</f>
        <v>59586.443915842647</v>
      </c>
      <c r="N10" s="100">
        <f>IF(SER_hh_fec_in!N10=0,0,1000000/0.086*SER_hh_fec_in!N10/SER_hh_num_in!N10)</f>
        <v>81469.443665001148</v>
      </c>
      <c r="O10" s="100">
        <f>IF(SER_hh_fec_in!O10=0,0,1000000/0.086*SER_hh_fec_in!O10/SER_hh_num_in!O10)</f>
        <v>69246.468315000879</v>
      </c>
      <c r="P10" s="100">
        <f>IF(SER_hh_fec_in!P10=0,0,1000000/0.086*SER_hh_fec_in!P10/SER_hh_num_in!P10)</f>
        <v>44842.267617277575</v>
      </c>
      <c r="Q10" s="100">
        <f>IF(SER_hh_fec_in!Q10=0,0,1000000/0.086*SER_hh_fec_in!Q10/SER_hh_num_in!Q10)</f>
        <v>49241.178224632953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29315.120623392875</v>
      </c>
      <c r="D11" s="100">
        <f>IF(SER_hh_fec_in!D11=0,0,1000000/0.086*SER_hh_fec_in!D11/SER_hh_num_in!D11)</f>
        <v>31747.952085520647</v>
      </c>
      <c r="E11" s="100">
        <f>IF(SER_hh_fec_in!E11=0,0,1000000/0.086*SER_hh_fec_in!E11/SER_hh_num_in!E11)</f>
        <v>52230.323650894032</v>
      </c>
      <c r="F11" s="100">
        <f>IF(SER_hh_fec_in!F11=0,0,1000000/0.086*SER_hh_fec_in!F11/SER_hh_num_in!F11)</f>
        <v>20434.601753752653</v>
      </c>
      <c r="G11" s="100">
        <f>IF(SER_hh_fec_in!G11=0,0,1000000/0.086*SER_hh_fec_in!G11/SER_hh_num_in!G11)</f>
        <v>30567.456823220382</v>
      </c>
      <c r="H11" s="100">
        <f>IF(SER_hh_fec_in!H11=0,0,1000000/0.086*SER_hh_fec_in!H11/SER_hh_num_in!H11)</f>
        <v>50687.134171927457</v>
      </c>
      <c r="I11" s="100">
        <f>IF(SER_hh_fec_in!I11=0,0,1000000/0.086*SER_hh_fec_in!I11/SER_hh_num_in!I11)</f>
        <v>42439.983523931369</v>
      </c>
      <c r="J11" s="100">
        <f>IF(SER_hh_fec_in!J11=0,0,1000000/0.086*SER_hh_fec_in!J11/SER_hh_num_in!J11)</f>
        <v>64356.902695518853</v>
      </c>
      <c r="K11" s="100">
        <f>IF(SER_hh_fec_in!K11=0,0,1000000/0.086*SER_hh_fec_in!K11/SER_hh_num_in!K11)</f>
        <v>33869.132795244295</v>
      </c>
      <c r="L11" s="100">
        <f>IF(SER_hh_fec_in!L11=0,0,1000000/0.086*SER_hh_fec_in!L11/SER_hh_num_in!L11)</f>
        <v>45202.889835289818</v>
      </c>
      <c r="M11" s="100">
        <f>IF(SER_hh_fec_in!M11=0,0,1000000/0.086*SER_hh_fec_in!M11/SER_hh_num_in!M11)</f>
        <v>41409.86351857031</v>
      </c>
      <c r="N11" s="100">
        <f>IF(SER_hh_fec_in!N11=0,0,1000000/0.086*SER_hh_fec_in!N11/SER_hh_num_in!N11)</f>
        <v>45354.797979569812</v>
      </c>
      <c r="O11" s="100">
        <f>IF(SER_hh_fec_in!O11=0,0,1000000/0.086*SER_hh_fec_in!O11/SER_hh_num_in!O11)</f>
        <v>38259.912703536866</v>
      </c>
      <c r="P11" s="100">
        <f>IF(SER_hh_fec_in!P11=0,0,1000000/0.086*SER_hh_fec_in!P11/SER_hh_num_in!P11)</f>
        <v>28381.530493682283</v>
      </c>
      <c r="Q11" s="100">
        <f>IF(SER_hh_fec_in!Q11=0,0,1000000/0.086*SER_hh_fec_in!Q11/SER_hh_num_in!Q11)</f>
        <v>30089.155025578257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63398.888190623562</v>
      </c>
      <c r="D12" s="100">
        <f>IF(SER_hh_fec_in!D12=0,0,1000000/0.086*SER_hh_fec_in!D12/SER_hh_num_in!D12)</f>
        <v>52825.137415504309</v>
      </c>
      <c r="E12" s="100">
        <f>IF(SER_hh_fec_in!E12=0,0,1000000/0.086*SER_hh_fec_in!E12/SER_hh_num_in!E12)</f>
        <v>52715.44419812526</v>
      </c>
      <c r="F12" s="100">
        <f>IF(SER_hh_fec_in!F12=0,0,1000000/0.086*SER_hh_fec_in!F12/SER_hh_num_in!F12)</f>
        <v>52668.830211347406</v>
      </c>
      <c r="G12" s="100">
        <f>IF(SER_hh_fec_in!G12=0,0,1000000/0.086*SER_hh_fec_in!G12/SER_hh_num_in!G12)</f>
        <v>61577.263191968777</v>
      </c>
      <c r="H12" s="100">
        <f>IF(SER_hh_fec_in!H12=0,0,1000000/0.086*SER_hh_fec_in!H12/SER_hh_num_in!H12)</f>
        <v>53977.985056271427</v>
      </c>
      <c r="I12" s="100">
        <f>IF(SER_hh_fec_in!I12=0,0,1000000/0.086*SER_hh_fec_in!I12/SER_hh_num_in!I12)</f>
        <v>49575.06394611438</v>
      </c>
      <c r="J12" s="100">
        <f>IF(SER_hh_fec_in!J12=0,0,1000000/0.086*SER_hh_fec_in!J12/SER_hh_num_in!J12)</f>
        <v>55654.00500692481</v>
      </c>
      <c r="K12" s="100">
        <f>IF(SER_hh_fec_in!K12=0,0,1000000/0.086*SER_hh_fec_in!K12/SER_hh_num_in!K12)</f>
        <v>50968.011831085452</v>
      </c>
      <c r="L12" s="100">
        <f>IF(SER_hh_fec_in!L12=0,0,1000000/0.086*SER_hh_fec_in!L12/SER_hh_num_in!L12)</f>
        <v>58876.56801483671</v>
      </c>
      <c r="M12" s="100">
        <f>IF(SER_hh_fec_in!M12=0,0,1000000/0.086*SER_hh_fec_in!M12/SER_hh_num_in!M12)</f>
        <v>45164.489632652228</v>
      </c>
      <c r="N12" s="100">
        <f>IF(SER_hh_fec_in!N12=0,0,1000000/0.086*SER_hh_fec_in!N12/SER_hh_num_in!N12)</f>
        <v>49822.115310991372</v>
      </c>
      <c r="O12" s="100">
        <f>IF(SER_hh_fec_in!O12=0,0,1000000/0.086*SER_hh_fec_in!O12/SER_hh_num_in!O12)</f>
        <v>48117.142729933134</v>
      </c>
      <c r="P12" s="100">
        <f>IF(SER_hh_fec_in!P12=0,0,1000000/0.086*SER_hh_fec_in!P12/SER_hh_num_in!P12)</f>
        <v>36468.287159819985</v>
      </c>
      <c r="Q12" s="100">
        <f>IF(SER_hh_fec_in!Q12=0,0,1000000/0.086*SER_hh_fec_in!Q12/SER_hh_num_in!Q12)</f>
        <v>43888.526227933056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34508.643037690621</v>
      </c>
      <c r="D13" s="100">
        <f>IF(SER_hh_fec_in!D13=0,0,1000000/0.086*SER_hh_fec_in!D13/SER_hh_num_in!D13)</f>
        <v>30962.81684637447</v>
      </c>
      <c r="E13" s="100">
        <f>IF(SER_hh_fec_in!E13=0,0,1000000/0.086*SER_hh_fec_in!E13/SER_hh_num_in!E13)</f>
        <v>30935.361325721547</v>
      </c>
      <c r="F13" s="100">
        <f>IF(SER_hh_fec_in!F13=0,0,1000000/0.086*SER_hh_fec_in!F13/SER_hh_num_in!F13)</f>
        <v>29331.264822707475</v>
      </c>
      <c r="G13" s="100">
        <f>IF(SER_hh_fec_in!G13=0,0,1000000/0.086*SER_hh_fec_in!G13/SER_hh_num_in!G13)</f>
        <v>30131.704302876213</v>
      </c>
      <c r="H13" s="100">
        <f>IF(SER_hh_fec_in!H13=0,0,1000000/0.086*SER_hh_fec_in!H13/SER_hh_num_in!H13)</f>
        <v>32756.738098625356</v>
      </c>
      <c r="I13" s="100">
        <f>IF(SER_hh_fec_in!I13=0,0,1000000/0.086*SER_hh_fec_in!I13/SER_hh_num_in!I13)</f>
        <v>25253.097224588913</v>
      </c>
      <c r="J13" s="100">
        <f>IF(SER_hh_fec_in!J13=0,0,1000000/0.086*SER_hh_fec_in!J13/SER_hh_num_in!J13)</f>
        <v>27957.967181785225</v>
      </c>
      <c r="K13" s="100">
        <f>IF(SER_hh_fec_in!K13=0,0,1000000/0.086*SER_hh_fec_in!K13/SER_hh_num_in!K13)</f>
        <v>30722.836563722976</v>
      </c>
      <c r="L13" s="100">
        <f>IF(SER_hh_fec_in!L13=0,0,1000000/0.086*SER_hh_fec_in!L13/SER_hh_num_in!L13)</f>
        <v>25049.066854549776</v>
      </c>
      <c r="M13" s="100">
        <f>IF(SER_hh_fec_in!M13=0,0,1000000/0.086*SER_hh_fec_in!M13/SER_hh_num_in!M13)</f>
        <v>19867.185484204623</v>
      </c>
      <c r="N13" s="100">
        <f>IF(SER_hh_fec_in!N13=0,0,1000000/0.086*SER_hh_fec_in!N13/SER_hh_num_in!N13)</f>
        <v>16347.867611726933</v>
      </c>
      <c r="O13" s="100">
        <f>IF(SER_hh_fec_in!O13=0,0,1000000/0.086*SER_hh_fec_in!O13/SER_hh_num_in!O13)</f>
        <v>16248.81896013696</v>
      </c>
      <c r="P13" s="100">
        <f>IF(SER_hh_fec_in!P13=0,0,1000000/0.086*SER_hh_fec_in!P13/SER_hh_num_in!P13)</f>
        <v>13726.810035892146</v>
      </c>
      <c r="Q13" s="100">
        <f>IF(SER_hh_fec_in!Q13=0,0,1000000/0.086*SER_hh_fec_in!Q13/SER_hh_num_in!Q13)</f>
        <v>14480.275110085531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65417.857933444335</v>
      </c>
      <c r="D14" s="22">
        <f>IF(SER_hh_fec_in!D14=0,0,1000000/0.086*SER_hh_fec_in!D14/SER_hh_num_in!D14)</f>
        <v>43808.452169474651</v>
      </c>
      <c r="E14" s="22">
        <f>IF(SER_hh_fec_in!E14=0,0,1000000/0.086*SER_hh_fec_in!E14/SER_hh_num_in!E14)</f>
        <v>42738.328967699425</v>
      </c>
      <c r="F14" s="22">
        <f>IF(SER_hh_fec_in!F14=0,0,1000000/0.086*SER_hh_fec_in!F14/SER_hh_num_in!F14)</f>
        <v>47340.166758993022</v>
      </c>
      <c r="G14" s="22">
        <f>IF(SER_hh_fec_in!G14=0,0,1000000/0.086*SER_hh_fec_in!G14/SER_hh_num_in!G14)</f>
        <v>51606.984692785089</v>
      </c>
      <c r="H14" s="22">
        <f>IF(SER_hh_fec_in!H14=0,0,1000000/0.086*SER_hh_fec_in!H14/SER_hh_num_in!H14)</f>
        <v>54996.213269117849</v>
      </c>
      <c r="I14" s="22">
        <f>IF(SER_hh_fec_in!I14=0,0,1000000/0.086*SER_hh_fec_in!I14/SER_hh_num_in!I14)</f>
        <v>44650.705869694037</v>
      </c>
      <c r="J14" s="22">
        <f>IF(SER_hh_fec_in!J14=0,0,1000000/0.086*SER_hh_fec_in!J14/SER_hh_num_in!J14)</f>
        <v>41919.633775432616</v>
      </c>
      <c r="K14" s="22">
        <f>IF(SER_hh_fec_in!K14=0,0,1000000/0.086*SER_hh_fec_in!K14/SER_hh_num_in!K14)</f>
        <v>52370.661045500063</v>
      </c>
      <c r="L14" s="22">
        <f>IF(SER_hh_fec_in!L14=0,0,1000000/0.086*SER_hh_fec_in!L14/SER_hh_num_in!L14)</f>
        <v>54268.121920493024</v>
      </c>
      <c r="M14" s="22">
        <f>IF(SER_hh_fec_in!M14=0,0,1000000/0.086*SER_hh_fec_in!M14/SER_hh_num_in!M14)</f>
        <v>49135.511519613807</v>
      </c>
      <c r="N14" s="22">
        <f>IF(SER_hh_fec_in!N14=0,0,1000000/0.086*SER_hh_fec_in!N14/SER_hh_num_in!N14)</f>
        <v>38756.710874538461</v>
      </c>
      <c r="O14" s="22">
        <f>IF(SER_hh_fec_in!O14=0,0,1000000/0.086*SER_hh_fec_in!O14/SER_hh_num_in!O14)</f>
        <v>46005.426729728766</v>
      </c>
      <c r="P14" s="22">
        <f>IF(SER_hh_fec_in!P14=0,0,1000000/0.086*SER_hh_fec_in!P14/SER_hh_num_in!P14)</f>
        <v>45538.408648479308</v>
      </c>
      <c r="Q14" s="22">
        <f>IF(SER_hh_fec_in!Q14=0,0,1000000/0.086*SER_hh_fec_in!Q14/SER_hh_num_in!Q14)</f>
        <v>39981.910728551491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563.28074721150074</v>
      </c>
      <c r="D15" s="104">
        <f>IF(SER_hh_fec_in!D15=0,0,1000000/0.086*SER_hh_fec_in!D15/SER_hh_num_in!D15)</f>
        <v>525.43857347182791</v>
      </c>
      <c r="E15" s="104">
        <f>IF(SER_hh_fec_in!E15=0,0,1000000/0.086*SER_hh_fec_in!E15/SER_hh_num_in!E15)</f>
        <v>551.78202336428262</v>
      </c>
      <c r="F15" s="104">
        <f>IF(SER_hh_fec_in!F15=0,0,1000000/0.086*SER_hh_fec_in!F15/SER_hh_num_in!F15)</f>
        <v>597.93049430431222</v>
      </c>
      <c r="G15" s="104">
        <f>IF(SER_hh_fec_in!G15=0,0,1000000/0.086*SER_hh_fec_in!G15/SER_hh_num_in!G15)</f>
        <v>684.89811854546826</v>
      </c>
      <c r="H15" s="104">
        <f>IF(SER_hh_fec_in!H15=0,0,1000000/0.086*SER_hh_fec_in!H15/SER_hh_num_in!H15)</f>
        <v>703.14210151874329</v>
      </c>
      <c r="I15" s="104">
        <f>IF(SER_hh_fec_in!I15=0,0,1000000/0.086*SER_hh_fec_in!I15/SER_hh_num_in!I15)</f>
        <v>581.1694831085124</v>
      </c>
      <c r="J15" s="104">
        <f>IF(SER_hh_fec_in!J15=0,0,1000000/0.086*SER_hh_fec_in!J15/SER_hh_num_in!J15)</f>
        <v>706.26798926924971</v>
      </c>
      <c r="K15" s="104">
        <f>IF(SER_hh_fec_in!K15=0,0,1000000/0.086*SER_hh_fec_in!K15/SER_hh_num_in!K15)</f>
        <v>612.6925159706966</v>
      </c>
      <c r="L15" s="104">
        <f>IF(SER_hh_fec_in!L15=0,0,1000000/0.086*SER_hh_fec_in!L15/SER_hh_num_in!L15)</f>
        <v>685.62883745331987</v>
      </c>
      <c r="M15" s="104">
        <f>IF(SER_hh_fec_in!M15=0,0,1000000/0.086*SER_hh_fec_in!M15/SER_hh_num_in!M15)</f>
        <v>600.72983974522629</v>
      </c>
      <c r="N15" s="104">
        <f>IF(SER_hh_fec_in!N15=0,0,1000000/0.086*SER_hh_fec_in!N15/SER_hh_num_in!N15)</f>
        <v>660.21080074643169</v>
      </c>
      <c r="O15" s="104">
        <f>IF(SER_hh_fec_in!O15=0,0,1000000/0.086*SER_hh_fec_in!O15/SER_hh_num_in!O15)</f>
        <v>639.15982651491481</v>
      </c>
      <c r="P15" s="104">
        <f>IF(SER_hh_fec_in!P15=0,0,1000000/0.086*SER_hh_fec_in!P15/SER_hh_num_in!P15)</f>
        <v>431.91330856808997</v>
      </c>
      <c r="Q15" s="104">
        <f>IF(SER_hh_fec_in!Q15=0,0,1000000/0.086*SER_hh_fec_in!Q15/SER_hh_num_in!Q15)</f>
        <v>474.93041579570416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10700.610681132035</v>
      </c>
      <c r="D16" s="101">
        <f>IF(SER_hh_fec_in!D16=0,0,1000000/0.086*SER_hh_fec_in!D16/SER_hh_num_in!D16)</f>
        <v>9943.9661009038791</v>
      </c>
      <c r="E16" s="101">
        <f>IF(SER_hh_fec_in!E16=0,0,1000000/0.086*SER_hh_fec_in!E16/SER_hh_num_in!E16)</f>
        <v>9280.7443310701074</v>
      </c>
      <c r="F16" s="101">
        <f>IF(SER_hh_fec_in!F16=0,0,1000000/0.086*SER_hh_fec_in!F16/SER_hh_num_in!F16)</f>
        <v>9181.0318473184798</v>
      </c>
      <c r="G16" s="101">
        <f>IF(SER_hh_fec_in!G16=0,0,1000000/0.086*SER_hh_fec_in!G16/SER_hh_num_in!G16)</f>
        <v>8985.9865398394613</v>
      </c>
      <c r="H16" s="101">
        <f>IF(SER_hh_fec_in!H16=0,0,1000000/0.086*SER_hh_fec_in!H16/SER_hh_num_in!H16)</f>
        <v>8718.6361935896584</v>
      </c>
      <c r="I16" s="101">
        <f>IF(SER_hh_fec_in!I16=0,0,1000000/0.086*SER_hh_fec_in!I16/SER_hh_num_in!I16)</f>
        <v>8317.0543219254141</v>
      </c>
      <c r="J16" s="101">
        <f>IF(SER_hh_fec_in!J16=0,0,1000000/0.086*SER_hh_fec_in!J16/SER_hh_num_in!J16)</f>
        <v>8526.7442836846421</v>
      </c>
      <c r="K16" s="101">
        <f>IF(SER_hh_fec_in!K16=0,0,1000000/0.086*SER_hh_fec_in!K16/SER_hh_num_in!K16)</f>
        <v>7698.0536475979525</v>
      </c>
      <c r="L16" s="101">
        <f>IF(SER_hh_fec_in!L16=0,0,1000000/0.086*SER_hh_fec_in!L16/SER_hh_num_in!L16)</f>
        <v>7716.2395940394226</v>
      </c>
      <c r="M16" s="101">
        <f>IF(SER_hh_fec_in!M16=0,0,1000000/0.086*SER_hh_fec_in!M16/SER_hh_num_in!M16)</f>
        <v>7435.5289152063715</v>
      </c>
      <c r="N16" s="101">
        <f>IF(SER_hh_fec_in!N16=0,0,1000000/0.086*SER_hh_fec_in!N16/SER_hh_num_in!N16)</f>
        <v>7084.3592740804606</v>
      </c>
      <c r="O16" s="101">
        <f>IF(SER_hh_fec_in!O16=0,0,1000000/0.086*SER_hh_fec_in!O16/SER_hh_num_in!O16)</f>
        <v>6508.1046650195667</v>
      </c>
      <c r="P16" s="101">
        <f>IF(SER_hh_fec_in!P16=0,0,1000000/0.086*SER_hh_fec_in!P16/SER_hh_num_in!P16)</f>
        <v>6402.5714395916602</v>
      </c>
      <c r="Q16" s="101">
        <f>IF(SER_hh_fec_in!Q16=0,0,1000000/0.086*SER_hh_fec_in!Q16/SER_hh_num_in!Q16)</f>
        <v>5922.5855357104519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3210.336181106903</v>
      </c>
      <c r="D17" s="103">
        <f>IF(SER_hh_fec_in!D17=0,0,1000000/0.086*SER_hh_fec_in!D17/SER_hh_num_in!D17)</f>
        <v>2894.0830570637409</v>
      </c>
      <c r="E17" s="103">
        <f>IF(SER_hh_fec_in!E17=0,0,1000000/0.086*SER_hh_fec_in!E17/SER_hh_num_in!E17)</f>
        <v>2482.1196460748447</v>
      </c>
      <c r="F17" s="103">
        <f>IF(SER_hh_fec_in!F17=0,0,1000000/0.086*SER_hh_fec_in!F17/SER_hh_num_in!F17)</f>
        <v>2477.7489127735525</v>
      </c>
      <c r="G17" s="103">
        <f>IF(SER_hh_fec_in!G17=0,0,1000000/0.086*SER_hh_fec_in!G17/SER_hh_num_in!G17)</f>
        <v>2141.7868375315606</v>
      </c>
      <c r="H17" s="103">
        <f>IF(SER_hh_fec_in!H17=0,0,1000000/0.086*SER_hh_fec_in!H17/SER_hh_num_in!H17)</f>
        <v>2788.6079649205835</v>
      </c>
      <c r="I17" s="103">
        <f>IF(SER_hh_fec_in!I17=0,0,1000000/0.086*SER_hh_fec_in!I17/SER_hh_num_in!I17)</f>
        <v>3673.5429907128355</v>
      </c>
      <c r="J17" s="103">
        <f>IF(SER_hh_fec_in!J17=0,0,1000000/0.086*SER_hh_fec_in!J17/SER_hh_num_in!J17)</f>
        <v>4034.7508214296754</v>
      </c>
      <c r="K17" s="103">
        <f>IF(SER_hh_fec_in!K17=0,0,1000000/0.086*SER_hh_fec_in!K17/SER_hh_num_in!K17)</f>
        <v>3629.6131664456921</v>
      </c>
      <c r="L17" s="103">
        <f>IF(SER_hh_fec_in!L17=0,0,1000000/0.086*SER_hh_fec_in!L17/SER_hh_num_in!L17)</f>
        <v>4089.0451736077948</v>
      </c>
      <c r="M17" s="103">
        <f>IF(SER_hh_fec_in!M17=0,0,1000000/0.086*SER_hh_fec_in!M17/SER_hh_num_in!M17)</f>
        <v>5511.7381101998044</v>
      </c>
      <c r="N17" s="103">
        <f>IF(SER_hh_fec_in!N17=0,0,1000000/0.086*SER_hh_fec_in!N17/SER_hh_num_in!N17)</f>
        <v>5678.4766232663824</v>
      </c>
      <c r="O17" s="103">
        <f>IF(SER_hh_fec_in!O17=0,0,1000000/0.086*SER_hh_fec_in!O17/SER_hh_num_in!O17)</f>
        <v>5623.1814431920657</v>
      </c>
      <c r="P17" s="103">
        <f>IF(SER_hh_fec_in!P17=0,0,1000000/0.086*SER_hh_fec_in!P17/SER_hh_num_in!P17)</f>
        <v>6281.2272338902985</v>
      </c>
      <c r="Q17" s="103">
        <f>IF(SER_hh_fec_in!Q17=0,0,1000000/0.086*SER_hh_fec_in!Q17/SER_hh_num_in!Q17)</f>
        <v>5258.1990019405002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10753.582341712352</v>
      </c>
      <c r="D18" s="103">
        <f>IF(SER_hh_fec_in!D18=0,0,1000000/0.086*SER_hh_fec_in!D18/SER_hh_num_in!D18)</f>
        <v>10000.917519271505</v>
      </c>
      <c r="E18" s="103">
        <f>IF(SER_hh_fec_in!E18=0,0,1000000/0.086*SER_hh_fec_in!E18/SER_hh_num_in!E18)</f>
        <v>9346.1357532970505</v>
      </c>
      <c r="F18" s="103">
        <f>IF(SER_hh_fec_in!F18=0,0,1000000/0.086*SER_hh_fec_in!F18/SER_hh_num_in!F18)</f>
        <v>9227.1003677180306</v>
      </c>
      <c r="G18" s="103">
        <f>IF(SER_hh_fec_in!G18=0,0,1000000/0.086*SER_hh_fec_in!G18/SER_hh_num_in!G18)</f>
        <v>9046.6554259200111</v>
      </c>
      <c r="H18" s="103">
        <f>IF(SER_hh_fec_in!H18=0,0,1000000/0.086*SER_hh_fec_in!H18/SER_hh_num_in!H18)</f>
        <v>8782.8576883911301</v>
      </c>
      <c r="I18" s="103">
        <f>IF(SER_hh_fec_in!I18=0,0,1000000/0.086*SER_hh_fec_in!I18/SER_hh_num_in!I18)</f>
        <v>8391.5057176613209</v>
      </c>
      <c r="J18" s="103">
        <f>IF(SER_hh_fec_in!J18=0,0,1000000/0.086*SER_hh_fec_in!J18/SER_hh_num_in!J18)</f>
        <v>8596.9245998725582</v>
      </c>
      <c r="K18" s="103">
        <f>IF(SER_hh_fec_in!K18=0,0,1000000/0.086*SER_hh_fec_in!K18/SER_hh_num_in!K18)</f>
        <v>7770.7713832345617</v>
      </c>
      <c r="L18" s="103">
        <f>IF(SER_hh_fec_in!L18=0,0,1000000/0.086*SER_hh_fec_in!L18/SER_hh_num_in!L18)</f>
        <v>7812.1107148972706</v>
      </c>
      <c r="M18" s="103">
        <f>IF(SER_hh_fec_in!M18=0,0,1000000/0.086*SER_hh_fec_in!M18/SER_hh_num_in!M18)</f>
        <v>7525.8930325658694</v>
      </c>
      <c r="N18" s="103">
        <f>IF(SER_hh_fec_in!N18=0,0,1000000/0.086*SER_hh_fec_in!N18/SER_hh_num_in!N18)</f>
        <v>7389.5819422363193</v>
      </c>
      <c r="O18" s="103">
        <f>IF(SER_hh_fec_in!O18=0,0,1000000/0.086*SER_hh_fec_in!O18/SER_hh_num_in!O18)</f>
        <v>6778.8616442978373</v>
      </c>
      <c r="P18" s="103">
        <f>IF(SER_hh_fec_in!P18=0,0,1000000/0.086*SER_hh_fec_in!P18/SER_hh_num_in!P18)</f>
        <v>6437.8072045628505</v>
      </c>
      <c r="Q18" s="103">
        <f>IF(SER_hh_fec_in!Q18=0,0,1000000/0.086*SER_hh_fec_in!Q18/SER_hh_num_in!Q18)</f>
        <v>6088.2751275411538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9502.1764393638823</v>
      </c>
      <c r="D19" s="101">
        <f>IF(SER_hh_fec_in!D19=0,0,1000000/0.086*SER_hh_fec_in!D19/SER_hh_num_in!D19)</f>
        <v>9468.728150715835</v>
      </c>
      <c r="E19" s="101">
        <f>IF(SER_hh_fec_in!E19=0,0,1000000/0.086*SER_hh_fec_in!E19/SER_hh_num_in!E19)</f>
        <v>9301.8500363239255</v>
      </c>
      <c r="F19" s="101">
        <f>IF(SER_hh_fec_in!F19=0,0,1000000/0.086*SER_hh_fec_in!F19/SER_hh_num_in!F19)</f>
        <v>9203.8240473962687</v>
      </c>
      <c r="G19" s="101">
        <f>IF(SER_hh_fec_in!G19=0,0,1000000/0.086*SER_hh_fec_in!G19/SER_hh_num_in!G19)</f>
        <v>9322.5641864546815</v>
      </c>
      <c r="H19" s="101">
        <f>IF(SER_hh_fec_in!H19=0,0,1000000/0.086*SER_hh_fec_in!H19/SER_hh_num_in!H19)</f>
        <v>9292.3644595969126</v>
      </c>
      <c r="I19" s="101">
        <f>IF(SER_hh_fec_in!I19=0,0,1000000/0.086*SER_hh_fec_in!I19/SER_hh_num_in!I19)</f>
        <v>8972.1705105389228</v>
      </c>
      <c r="J19" s="101">
        <f>IF(SER_hh_fec_in!J19=0,0,1000000/0.086*SER_hh_fec_in!J19/SER_hh_num_in!J19)</f>
        <v>9135.3015514245362</v>
      </c>
      <c r="K19" s="101">
        <f>IF(SER_hh_fec_in!K19=0,0,1000000/0.086*SER_hh_fec_in!K19/SER_hh_num_in!K19)</f>
        <v>9396.4884052483667</v>
      </c>
      <c r="L19" s="101">
        <f>IF(SER_hh_fec_in!L19=0,0,1000000/0.086*SER_hh_fec_in!L19/SER_hh_num_in!L19)</f>
        <v>9166.2761489692693</v>
      </c>
      <c r="M19" s="101">
        <f>IF(SER_hh_fec_in!M19=0,0,1000000/0.086*SER_hh_fec_in!M19/SER_hh_num_in!M19)</f>
        <v>9166.355873886152</v>
      </c>
      <c r="N19" s="101">
        <f>IF(SER_hh_fec_in!N19=0,0,1000000/0.086*SER_hh_fec_in!N19/SER_hh_num_in!N19)</f>
        <v>9276.0517609095423</v>
      </c>
      <c r="O19" s="101">
        <f>IF(SER_hh_fec_in!O19=0,0,1000000/0.086*SER_hh_fec_in!O19/SER_hh_num_in!O19)</f>
        <v>9316.9083718383754</v>
      </c>
      <c r="P19" s="101">
        <f>IF(SER_hh_fec_in!P19=0,0,1000000/0.086*SER_hh_fec_in!P19/SER_hh_num_in!P19)</f>
        <v>9779.2120279152623</v>
      </c>
      <c r="Q19" s="101">
        <f>IF(SER_hh_fec_in!Q19=0,0,1000000/0.086*SER_hh_fec_in!Q19/SER_hh_num_in!Q19)</f>
        <v>9612.9943317687721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8320.019109379873</v>
      </c>
      <c r="D20" s="100">
        <f>IF(SER_hh_fec_in!D20=0,0,1000000/0.086*SER_hh_fec_in!D20/SER_hh_num_in!D20)</f>
        <v>9990.0131402869483</v>
      </c>
      <c r="E20" s="100">
        <f>IF(SER_hh_fec_in!E20=0,0,1000000/0.086*SER_hh_fec_in!E20/SER_hh_num_in!E20)</f>
        <v>10656.33730128684</v>
      </c>
      <c r="F20" s="100">
        <f>IF(SER_hh_fec_in!F20=0,0,1000000/0.086*SER_hh_fec_in!F20/SER_hh_num_in!F20)</f>
        <v>7802.723140136105</v>
      </c>
      <c r="G20" s="100">
        <f>IF(SER_hh_fec_in!G20=0,0,1000000/0.086*SER_hh_fec_in!G20/SER_hh_num_in!G20)</f>
        <v>7845.8935029466229</v>
      </c>
      <c r="H20" s="100">
        <f>IF(SER_hh_fec_in!H20=0,0,1000000/0.086*SER_hh_fec_in!H20/SER_hh_num_in!H20)</f>
        <v>12796.579739007673</v>
      </c>
      <c r="I20" s="100">
        <f>IF(SER_hh_fec_in!I20=0,0,1000000/0.086*SER_hh_fec_in!I20/SER_hh_num_in!I20)</f>
        <v>12700.198438753996</v>
      </c>
      <c r="J20" s="100">
        <f>IF(SER_hh_fec_in!J20=0,0,1000000/0.086*SER_hh_fec_in!J20/SER_hh_num_in!J20)</f>
        <v>12647.79195932063</v>
      </c>
      <c r="K20" s="100">
        <f>IF(SER_hh_fec_in!K20=0,0,1000000/0.086*SER_hh_fec_in!K20/SER_hh_num_in!K20)</f>
        <v>12868.396957242087</v>
      </c>
      <c r="L20" s="100">
        <f>IF(SER_hh_fec_in!L20=0,0,1000000/0.086*SER_hh_fec_in!L20/SER_hh_num_in!L20)</f>
        <v>12583.687789938283</v>
      </c>
      <c r="M20" s="100">
        <f>IF(SER_hh_fec_in!M20=0,0,1000000/0.086*SER_hh_fec_in!M20/SER_hh_num_in!M20)</f>
        <v>12367.674560780713</v>
      </c>
      <c r="N20" s="100">
        <f>IF(SER_hh_fec_in!N20=0,0,1000000/0.086*SER_hh_fec_in!N20/SER_hh_num_in!N20)</f>
        <v>12477.221309081309</v>
      </c>
      <c r="O20" s="100">
        <f>IF(SER_hh_fec_in!O20=0,0,1000000/0.086*SER_hh_fec_in!O20/SER_hh_num_in!O20)</f>
        <v>12738.320224465486</v>
      </c>
      <c r="P20" s="100">
        <f>IF(SER_hh_fec_in!P20=0,0,1000000/0.086*SER_hh_fec_in!P20/SER_hh_num_in!P20)</f>
        <v>12571.980715482798</v>
      </c>
      <c r="Q20" s="100">
        <f>IF(SER_hh_fec_in!Q20=0,0,1000000/0.086*SER_hh_fec_in!Q20/SER_hh_num_in!Q20)</f>
        <v>12659.309727823851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9439.4068498090837</v>
      </c>
      <c r="D21" s="100">
        <f>IF(SER_hh_fec_in!D21=0,0,1000000/0.086*SER_hh_fec_in!D21/SER_hh_num_in!D21)</f>
        <v>10409.394999251537</v>
      </c>
      <c r="E21" s="100">
        <f>IF(SER_hh_fec_in!E21=0,0,1000000/0.086*SER_hh_fec_in!E21/SER_hh_num_in!E21)</f>
        <v>9642.6754334844809</v>
      </c>
      <c r="F21" s="100">
        <f>IF(SER_hh_fec_in!F21=0,0,1000000/0.086*SER_hh_fec_in!F21/SER_hh_num_in!F21)</f>
        <v>9969.7964631616032</v>
      </c>
      <c r="G21" s="100">
        <f>IF(SER_hh_fec_in!G21=0,0,1000000/0.086*SER_hh_fec_in!G21/SER_hh_num_in!G21)</f>
        <v>9528.9532067932414</v>
      </c>
      <c r="H21" s="100">
        <f>IF(SER_hh_fec_in!H21=0,0,1000000/0.086*SER_hh_fec_in!H21/SER_hh_num_in!H21)</f>
        <v>10141.549463259085</v>
      </c>
      <c r="I21" s="100">
        <f>IF(SER_hh_fec_in!I21=0,0,1000000/0.086*SER_hh_fec_in!I21/SER_hh_num_in!I21)</f>
        <v>9576.762722128562</v>
      </c>
      <c r="J21" s="100">
        <f>IF(SER_hh_fec_in!J21=0,0,1000000/0.086*SER_hh_fec_in!J21/SER_hh_num_in!J21)</f>
        <v>9873.6119831649048</v>
      </c>
      <c r="K21" s="100">
        <f>IF(SER_hh_fec_in!K21=0,0,1000000/0.086*SER_hh_fec_in!K21/SER_hh_num_in!K21)</f>
        <v>9829.4199755689715</v>
      </c>
      <c r="L21" s="100">
        <f>IF(SER_hh_fec_in!L21=0,0,1000000/0.086*SER_hh_fec_in!L21/SER_hh_num_in!L21)</f>
        <v>9678.6702828662928</v>
      </c>
      <c r="M21" s="100">
        <f>IF(SER_hh_fec_in!M21=0,0,1000000/0.086*SER_hh_fec_in!M21/SER_hh_num_in!M21)</f>
        <v>10002.254085031844</v>
      </c>
      <c r="N21" s="100">
        <f>IF(SER_hh_fec_in!N21=0,0,1000000/0.086*SER_hh_fec_in!N21/SER_hh_num_in!N21)</f>
        <v>10748.991800357107</v>
      </c>
      <c r="O21" s="100">
        <f>IF(SER_hh_fec_in!O21=0,0,1000000/0.086*SER_hh_fec_in!O21/SER_hh_num_in!O21)</f>
        <v>9721.9152086678205</v>
      </c>
      <c r="P21" s="100">
        <f>IF(SER_hh_fec_in!P21=0,0,1000000/0.086*SER_hh_fec_in!P21/SER_hh_num_in!P21)</f>
        <v>11233.910097087359</v>
      </c>
      <c r="Q21" s="100">
        <f>IF(SER_hh_fec_in!Q21=0,0,1000000/0.086*SER_hh_fec_in!Q21/SER_hh_num_in!Q21)</f>
        <v>10127.174792240594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10654.420804850701</v>
      </c>
      <c r="D22" s="100">
        <f>IF(SER_hh_fec_in!D22=0,0,1000000/0.086*SER_hh_fec_in!D22/SER_hh_num_in!D22)</f>
        <v>10607.488844295642</v>
      </c>
      <c r="E22" s="100">
        <f>IF(SER_hh_fec_in!E22=0,0,1000000/0.086*SER_hh_fec_in!E22/SER_hh_num_in!E22)</f>
        <v>10881.804505135889</v>
      </c>
      <c r="F22" s="100">
        <f>IF(SER_hh_fec_in!F22=0,0,1000000/0.086*SER_hh_fec_in!F22/SER_hh_num_in!F22)</f>
        <v>10722.937311302629</v>
      </c>
      <c r="G22" s="100">
        <f>IF(SER_hh_fec_in!G22=0,0,1000000/0.086*SER_hh_fec_in!G22/SER_hh_num_in!G22)</f>
        <v>10188.934806876528</v>
      </c>
      <c r="H22" s="100">
        <f>IF(SER_hh_fec_in!H22=0,0,1000000/0.086*SER_hh_fec_in!H22/SER_hh_num_in!H22)</f>
        <v>10160.685268285793</v>
      </c>
      <c r="I22" s="100">
        <f>IF(SER_hh_fec_in!I22=0,0,1000000/0.086*SER_hh_fec_in!I22/SER_hh_num_in!I22)</f>
        <v>9952.5262886894925</v>
      </c>
      <c r="J22" s="100">
        <f>IF(SER_hh_fec_in!J22=0,0,1000000/0.086*SER_hh_fec_in!J22/SER_hh_num_in!J22)</f>
        <v>10262.062593577561</v>
      </c>
      <c r="K22" s="100">
        <f>IF(SER_hh_fec_in!K22=0,0,1000000/0.086*SER_hh_fec_in!K22/SER_hh_num_in!K22)</f>
        <v>10257.104384157168</v>
      </c>
      <c r="L22" s="100">
        <f>IF(SER_hh_fec_in!L22=0,0,1000000/0.086*SER_hh_fec_in!L22/SER_hh_num_in!L22)</f>
        <v>9831.9762894969299</v>
      </c>
      <c r="M22" s="100">
        <f>IF(SER_hh_fec_in!M22=0,0,1000000/0.086*SER_hh_fec_in!M22/SER_hh_num_in!M22)</f>
        <v>10317.711447177462</v>
      </c>
      <c r="N22" s="100">
        <f>IF(SER_hh_fec_in!N22=0,0,1000000/0.086*SER_hh_fec_in!N22/SER_hh_num_in!N22)</f>
        <v>10296.372573854989</v>
      </c>
      <c r="O22" s="100">
        <f>IF(SER_hh_fec_in!O22=0,0,1000000/0.086*SER_hh_fec_in!O22/SER_hh_num_in!O22)</f>
        <v>10416.673906318858</v>
      </c>
      <c r="P22" s="100">
        <f>IF(SER_hh_fec_in!P22=0,0,1000000/0.086*SER_hh_fec_in!P22/SER_hh_num_in!P22)</f>
        <v>10496.574830666517</v>
      </c>
      <c r="Q22" s="100">
        <f>IF(SER_hh_fec_in!Q22=0,0,1000000/0.086*SER_hh_fec_in!Q22/SER_hh_num_in!Q22)</f>
        <v>10506.402442900197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10101.340675210462</v>
      </c>
      <c r="D23" s="100">
        <f>IF(SER_hh_fec_in!D23=0,0,1000000/0.086*SER_hh_fec_in!D23/SER_hh_num_in!D23)</f>
        <v>10165.98836138727</v>
      </c>
      <c r="E23" s="100">
        <f>IF(SER_hh_fec_in!E23=0,0,1000000/0.086*SER_hh_fec_in!E23/SER_hh_num_in!E23)</f>
        <v>10522.98962661252</v>
      </c>
      <c r="F23" s="100">
        <f>IF(SER_hh_fec_in!F23=0,0,1000000/0.086*SER_hh_fec_in!F23/SER_hh_num_in!F23)</f>
        <v>10394.781264415367</v>
      </c>
      <c r="G23" s="100">
        <f>IF(SER_hh_fec_in!G23=0,0,1000000/0.086*SER_hh_fec_in!G23/SER_hh_num_in!G23)</f>
        <v>10005.52806465138</v>
      </c>
      <c r="H23" s="100">
        <f>IF(SER_hh_fec_in!H23=0,0,1000000/0.086*SER_hh_fec_in!H23/SER_hh_num_in!H23)</f>
        <v>10052.320617991807</v>
      </c>
      <c r="I23" s="100">
        <f>IF(SER_hh_fec_in!I23=0,0,1000000/0.086*SER_hh_fec_in!I23/SER_hh_num_in!I23)</f>
        <v>9819.7923205759162</v>
      </c>
      <c r="J23" s="100">
        <f>IF(SER_hh_fec_in!J23=0,0,1000000/0.086*SER_hh_fec_in!J23/SER_hh_num_in!J23)</f>
        <v>9889.9837000034531</v>
      </c>
      <c r="K23" s="100">
        <f>IF(SER_hh_fec_in!K23=0,0,1000000/0.086*SER_hh_fec_in!K23/SER_hh_num_in!K23)</f>
        <v>10061.547687024893</v>
      </c>
      <c r="L23" s="100">
        <f>IF(SER_hh_fec_in!L23=0,0,1000000/0.086*SER_hh_fec_in!L23/SER_hh_num_in!L23)</f>
        <v>9652.7133937916951</v>
      </c>
      <c r="M23" s="100">
        <f>IF(SER_hh_fec_in!M23=0,0,1000000/0.086*SER_hh_fec_in!M23/SER_hh_num_in!M23)</f>
        <v>9772.4328127206427</v>
      </c>
      <c r="N23" s="100">
        <f>IF(SER_hh_fec_in!N23=0,0,1000000/0.086*SER_hh_fec_in!N23/SER_hh_num_in!N23)</f>
        <v>9777.7086485976888</v>
      </c>
      <c r="O23" s="100">
        <f>IF(SER_hh_fec_in!O23=0,0,1000000/0.086*SER_hh_fec_in!O23/SER_hh_num_in!O23)</f>
        <v>9883.3761801125784</v>
      </c>
      <c r="P23" s="100">
        <f>IF(SER_hh_fec_in!P23=0,0,1000000/0.086*SER_hh_fec_in!P23/SER_hh_num_in!P23)</f>
        <v>9720.132388287806</v>
      </c>
      <c r="Q23" s="100">
        <f>IF(SER_hh_fec_in!Q23=0,0,1000000/0.086*SER_hh_fec_in!Q23/SER_hh_num_in!Q23)</f>
        <v>9896.8696711693501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10958.18045622825</v>
      </c>
      <c r="D24" s="100">
        <f>IF(SER_hh_fec_in!D24=0,0,1000000/0.086*SER_hh_fec_in!D24/SER_hh_num_in!D24)</f>
        <v>12915.86468177775</v>
      </c>
      <c r="E24" s="100">
        <f>IF(SER_hh_fec_in!E24=0,0,1000000/0.086*SER_hh_fec_in!E24/SER_hh_num_in!E24)</f>
        <v>11918.270368965843</v>
      </c>
      <c r="F24" s="100">
        <f>IF(SER_hh_fec_in!F24=0,0,1000000/0.086*SER_hh_fec_in!F24/SER_hh_num_in!F24)</f>
        <v>13652.052077839942</v>
      </c>
      <c r="G24" s="100">
        <f>IF(SER_hh_fec_in!G24=0,0,1000000/0.086*SER_hh_fec_in!G24/SER_hh_num_in!G24)</f>
        <v>11665.970134227784</v>
      </c>
      <c r="H24" s="100">
        <f>IF(SER_hh_fec_in!H24=0,0,1000000/0.086*SER_hh_fec_in!H24/SER_hh_num_in!H24)</f>
        <v>12831.910322921131</v>
      </c>
      <c r="I24" s="100">
        <f>IF(SER_hh_fec_in!I24=0,0,1000000/0.086*SER_hh_fec_in!I24/SER_hh_num_in!I24)</f>
        <v>12945.678561119099</v>
      </c>
      <c r="J24" s="100">
        <f>IF(SER_hh_fec_in!J24=0,0,1000000/0.086*SER_hh_fec_in!J24/SER_hh_num_in!J24)</f>
        <v>13124.164196278854</v>
      </c>
      <c r="K24" s="100">
        <f>IF(SER_hh_fec_in!K24=0,0,1000000/0.086*SER_hh_fec_in!K24/SER_hh_num_in!K24)</f>
        <v>12955.274962389076</v>
      </c>
      <c r="L24" s="100">
        <f>IF(SER_hh_fec_in!L24=0,0,1000000/0.086*SER_hh_fec_in!L24/SER_hh_num_in!L24)</f>
        <v>12644.797509686045</v>
      </c>
      <c r="M24" s="100">
        <f>IF(SER_hh_fec_in!M24=0,0,1000000/0.086*SER_hh_fec_in!M24/SER_hh_num_in!M24)</f>
        <v>12535.638527371329</v>
      </c>
      <c r="N24" s="100">
        <f>IF(SER_hh_fec_in!N24=0,0,1000000/0.086*SER_hh_fec_in!N24/SER_hh_num_in!N24)</f>
        <v>12534.486610742651</v>
      </c>
      <c r="O24" s="100">
        <f>IF(SER_hh_fec_in!O24=0,0,1000000/0.086*SER_hh_fec_in!O24/SER_hh_num_in!O24)</f>
        <v>13263.109838102577</v>
      </c>
      <c r="P24" s="100">
        <f>IF(SER_hh_fec_in!P24=0,0,1000000/0.086*SER_hh_fec_in!P24/SER_hh_num_in!P24)</f>
        <v>12795.569915281894</v>
      </c>
      <c r="Q24" s="100">
        <f>IF(SER_hh_fec_in!Q24=0,0,1000000/0.086*SER_hh_fec_in!Q24/SER_hh_num_in!Q24)</f>
        <v>12673.187320150369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8119.6751364615138</v>
      </c>
      <c r="D25" s="100">
        <f>IF(SER_hh_fec_in!D25=0,0,1000000/0.086*SER_hh_fec_in!D25/SER_hh_num_in!D25)</f>
        <v>8233.7500843387752</v>
      </c>
      <c r="E25" s="100">
        <f>IF(SER_hh_fec_in!E25=0,0,1000000/0.086*SER_hh_fec_in!E25/SER_hh_num_in!E25)</f>
        <v>7813.2173130284618</v>
      </c>
      <c r="F25" s="100">
        <f>IF(SER_hh_fec_in!F25=0,0,1000000/0.086*SER_hh_fec_in!F25/SER_hh_num_in!F25)</f>
        <v>7929.4050771005122</v>
      </c>
      <c r="G25" s="100">
        <f>IF(SER_hh_fec_in!G25=0,0,1000000/0.086*SER_hh_fec_in!G25/SER_hh_num_in!G25)</f>
        <v>8182.3828442051927</v>
      </c>
      <c r="H25" s="100">
        <f>IF(SER_hh_fec_in!H25=0,0,1000000/0.086*SER_hh_fec_in!H25/SER_hh_num_in!H25)</f>
        <v>7644.3397187665896</v>
      </c>
      <c r="I25" s="100">
        <f>IF(SER_hh_fec_in!I25=0,0,1000000/0.086*SER_hh_fec_in!I25/SER_hh_num_in!I25)</f>
        <v>7834.5949999422428</v>
      </c>
      <c r="J25" s="100">
        <f>IF(SER_hh_fec_in!J25=0,0,1000000/0.086*SER_hh_fec_in!J25/SER_hh_num_in!J25)</f>
        <v>7830.2823933120471</v>
      </c>
      <c r="K25" s="100">
        <f>IF(SER_hh_fec_in!K25=0,0,1000000/0.086*SER_hh_fec_in!K25/SER_hh_num_in!K25)</f>
        <v>7701.7254493051178</v>
      </c>
      <c r="L25" s="100">
        <f>IF(SER_hh_fec_in!L25=0,0,1000000/0.086*SER_hh_fec_in!L25/SER_hh_num_in!L25)</f>
        <v>7393.628748396638</v>
      </c>
      <c r="M25" s="100">
        <f>IF(SER_hh_fec_in!M25=0,0,1000000/0.086*SER_hh_fec_in!M25/SER_hh_num_in!M25)</f>
        <v>7592.5593929383749</v>
      </c>
      <c r="N25" s="100">
        <f>IF(SER_hh_fec_in!N25=0,0,1000000/0.086*SER_hh_fec_in!N25/SER_hh_num_in!N25)</f>
        <v>7662.629215784591</v>
      </c>
      <c r="O25" s="100">
        <f>IF(SER_hh_fec_in!O25=0,0,1000000/0.086*SER_hh_fec_in!O25/SER_hh_num_in!O25)</f>
        <v>7841.1475949575834</v>
      </c>
      <c r="P25" s="100">
        <f>IF(SER_hh_fec_in!P25=0,0,1000000/0.086*SER_hh_fec_in!P25/SER_hh_num_in!P25)</f>
        <v>7995.9188015978671</v>
      </c>
      <c r="Q25" s="100">
        <f>IF(SER_hh_fec_in!Q25=0,0,1000000/0.086*SER_hh_fec_in!Q25/SER_hh_num_in!Q25)</f>
        <v>8048.8249849316762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8279.2638217525036</v>
      </c>
      <c r="D26" s="22">
        <f>IF(SER_hh_fec_in!D26=0,0,1000000/0.086*SER_hh_fec_in!D26/SER_hh_num_in!D26)</f>
        <v>8269.0157791254624</v>
      </c>
      <c r="E26" s="22">
        <f>IF(SER_hh_fec_in!E26=0,0,1000000/0.086*SER_hh_fec_in!E26/SER_hh_num_in!E26)</f>
        <v>8385.6532889027785</v>
      </c>
      <c r="F26" s="22">
        <f>IF(SER_hh_fec_in!F26=0,0,1000000/0.086*SER_hh_fec_in!F26/SER_hh_num_in!F26)</f>
        <v>8234.2922489630819</v>
      </c>
      <c r="G26" s="22">
        <f>IF(SER_hh_fec_in!G26=0,0,1000000/0.086*SER_hh_fec_in!G26/SER_hh_num_in!G26)</f>
        <v>8413.2752021175729</v>
      </c>
      <c r="H26" s="22">
        <f>IF(SER_hh_fec_in!H26=0,0,1000000/0.086*SER_hh_fec_in!H26/SER_hh_num_in!H26)</f>
        <v>8433.3999156300433</v>
      </c>
      <c r="I26" s="22">
        <f>IF(SER_hh_fec_in!I26=0,0,1000000/0.086*SER_hh_fec_in!I26/SER_hh_num_in!I26)</f>
        <v>8191.771947012413</v>
      </c>
      <c r="J26" s="22">
        <f>IF(SER_hh_fec_in!J26=0,0,1000000/0.086*SER_hh_fec_in!J26/SER_hh_num_in!J26)</f>
        <v>8291.3239208426148</v>
      </c>
      <c r="K26" s="22">
        <f>IF(SER_hh_fec_in!K26=0,0,1000000/0.086*SER_hh_fec_in!K26/SER_hh_num_in!K26)</f>
        <v>8443.4374200427756</v>
      </c>
      <c r="L26" s="22">
        <f>IF(SER_hh_fec_in!L26=0,0,1000000/0.086*SER_hh_fec_in!L26/SER_hh_num_in!L26)</f>
        <v>8103.572596389904</v>
      </c>
      <c r="M26" s="22">
        <f>IF(SER_hh_fec_in!M26=0,0,1000000/0.086*SER_hh_fec_in!M26/SER_hh_num_in!M26)</f>
        <v>8373.3708554295772</v>
      </c>
      <c r="N26" s="22">
        <f>IF(SER_hh_fec_in!N26=0,0,1000000/0.086*SER_hh_fec_in!N26/SER_hh_num_in!N26)</f>
        <v>8276.1167316078627</v>
      </c>
      <c r="O26" s="22">
        <f>IF(SER_hh_fec_in!O26=0,0,1000000/0.086*SER_hh_fec_in!O26/SER_hh_num_in!O26)</f>
        <v>8418.5156451288458</v>
      </c>
      <c r="P26" s="22">
        <f>IF(SER_hh_fec_in!P26=0,0,1000000/0.086*SER_hh_fec_in!P26/SER_hh_num_in!P26)</f>
        <v>8751.6120709769075</v>
      </c>
      <c r="Q26" s="22">
        <f>IF(SER_hh_fec_in!Q26=0,0,1000000/0.086*SER_hh_fec_in!Q26/SER_hh_num_in!Q26)</f>
        <v>8865.3219957277433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76.061111503178154</v>
      </c>
      <c r="D27" s="116">
        <f>IF(SER_hh_fec_in!D27=0,0,1000000/0.086*SER_hh_fec_in!D27/SER_hh_num_in!D19)</f>
        <v>71.422463536881253</v>
      </c>
      <c r="E27" s="116">
        <f>IF(SER_hh_fec_in!E27=0,0,1000000/0.086*SER_hh_fec_in!E27/SER_hh_num_in!E19)</f>
        <v>82.994730162672894</v>
      </c>
      <c r="F27" s="116">
        <f>IF(SER_hh_fec_in!F27=0,0,1000000/0.086*SER_hh_fec_in!F27/SER_hh_num_in!F19)</f>
        <v>94.51302370567582</v>
      </c>
      <c r="G27" s="116">
        <f>IF(SER_hh_fec_in!G27=0,0,1000000/0.086*SER_hh_fec_in!G27/SER_hh_num_in!G19)</f>
        <v>157.72613421138482</v>
      </c>
      <c r="H27" s="116">
        <f>IF(SER_hh_fec_in!H27=0,0,1000000/0.086*SER_hh_fec_in!H27/SER_hh_num_in!H19)</f>
        <v>81.783962080582569</v>
      </c>
      <c r="I27" s="116">
        <f>IF(SER_hh_fec_in!I27=0,0,1000000/0.086*SER_hh_fec_in!I27/SER_hh_num_in!I19)</f>
        <v>165.53741321895495</v>
      </c>
      <c r="J27" s="116">
        <f>IF(SER_hh_fec_in!J27=0,0,1000000/0.086*SER_hh_fec_in!J27/SER_hh_num_in!J19)</f>
        <v>157.89658513274236</v>
      </c>
      <c r="K27" s="116">
        <f>IF(SER_hh_fec_in!K27=0,0,1000000/0.086*SER_hh_fec_in!K27/SER_hh_num_in!K19)</f>
        <v>183.09751231601805</v>
      </c>
      <c r="L27" s="116">
        <f>IF(SER_hh_fec_in!L27=0,0,1000000/0.086*SER_hh_fec_in!L27/SER_hh_num_in!L19)</f>
        <v>291.82763339702603</v>
      </c>
      <c r="M27" s="116">
        <f>IF(SER_hh_fec_in!M27=0,0,1000000/0.086*SER_hh_fec_in!M27/SER_hh_num_in!M19)</f>
        <v>170.04428420796677</v>
      </c>
      <c r="N27" s="116">
        <f>IF(SER_hh_fec_in!N27=0,0,1000000/0.086*SER_hh_fec_in!N27/SER_hh_num_in!N19)</f>
        <v>211.98955054032172</v>
      </c>
      <c r="O27" s="116">
        <f>IF(SER_hh_fec_in!O27=0,0,1000000/0.086*SER_hh_fec_in!O27/SER_hh_num_in!O19)</f>
        <v>200.73445621825545</v>
      </c>
      <c r="P27" s="116">
        <f>IF(SER_hh_fec_in!P27=0,0,1000000/0.086*SER_hh_fec_in!P27/SER_hh_num_in!P19)</f>
        <v>151.63799063515401</v>
      </c>
      <c r="Q27" s="116">
        <f>IF(SER_hh_fec_in!Q27=0,0,1000000/0.086*SER_hh_fec_in!Q27/SER_hh_num_in!Q19)</f>
        <v>149.11779508221625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3127.1522262409235</v>
      </c>
      <c r="D28" s="117">
        <f>IF(SER_hh_fec_in!D27=0,0,1000000/0.086*SER_hh_fec_in!D27/SER_hh_num_in!D27)</f>
        <v>3163.1230598262205</v>
      </c>
      <c r="E28" s="117">
        <f>IF(SER_hh_fec_in!E27=0,0,1000000/0.086*SER_hh_fec_in!E27/SER_hh_num_in!E27)</f>
        <v>3318.2890306315676</v>
      </c>
      <c r="F28" s="117">
        <f>IF(SER_hh_fec_in!F27=0,0,1000000/0.086*SER_hh_fec_in!F27/SER_hh_num_in!F27)</f>
        <v>3136.9859492206779</v>
      </c>
      <c r="G28" s="117">
        <f>IF(SER_hh_fec_in!G27=0,0,1000000/0.086*SER_hh_fec_in!G27/SER_hh_num_in!G27)</f>
        <v>2835.5196138146362</v>
      </c>
      <c r="H28" s="117">
        <f>IF(SER_hh_fec_in!H27=0,0,1000000/0.086*SER_hh_fec_in!H27/SER_hh_num_in!H27)</f>
        <v>2903.6962833125563</v>
      </c>
      <c r="I28" s="117">
        <f>IF(SER_hh_fec_in!I27=0,0,1000000/0.086*SER_hh_fec_in!I27/SER_hh_num_in!I27)</f>
        <v>2901.2662890961178</v>
      </c>
      <c r="J28" s="117">
        <f>IF(SER_hh_fec_in!J27=0,0,1000000/0.086*SER_hh_fec_in!J27/SER_hh_num_in!J27)</f>
        <v>3118.8569473368502</v>
      </c>
      <c r="K28" s="117">
        <f>IF(SER_hh_fec_in!K27=0,0,1000000/0.086*SER_hh_fec_in!K27/SER_hh_num_in!K27)</f>
        <v>2909.4655719905491</v>
      </c>
      <c r="L28" s="117">
        <f>IF(SER_hh_fec_in!L27=0,0,1000000/0.086*SER_hh_fec_in!L27/SER_hh_num_in!L27)</f>
        <v>2866.3689196497739</v>
      </c>
      <c r="M28" s="117">
        <f>IF(SER_hh_fec_in!M27=0,0,1000000/0.086*SER_hh_fec_in!M27/SER_hh_num_in!M27)</f>
        <v>2858.9855782616232</v>
      </c>
      <c r="N28" s="117">
        <f>IF(SER_hh_fec_in!N27=0,0,1000000/0.086*SER_hh_fec_in!N27/SER_hh_num_in!N27)</f>
        <v>3026.6006777980438</v>
      </c>
      <c r="O28" s="117">
        <f>IF(SER_hh_fec_in!O27=0,0,1000000/0.086*SER_hh_fec_in!O27/SER_hh_num_in!O27)</f>
        <v>3084.218560157612</v>
      </c>
      <c r="P28" s="117">
        <f>IF(SER_hh_fec_in!P27=0,0,1000000/0.086*SER_hh_fec_in!P27/SER_hh_num_in!P27)</f>
        <v>3030.5014100128647</v>
      </c>
      <c r="Q28" s="117">
        <f>IF(SER_hh_fec_in!Q27=0,0,1000000/0.086*SER_hh_fec_in!Q27/SER_hh_num_in!Q27)</f>
        <v>2975.9142950588684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10939.903183428274</v>
      </c>
      <c r="D29" s="101">
        <f>IF(SER_hh_fec_in!D29=0,0,1000000/0.086*SER_hh_fec_in!D29/SER_hh_num_in!D29)</f>
        <v>10965.825659700511</v>
      </c>
      <c r="E29" s="101">
        <f>IF(SER_hh_fec_in!E29=0,0,1000000/0.086*SER_hh_fec_in!E29/SER_hh_num_in!E29)</f>
        <v>11185.430471180294</v>
      </c>
      <c r="F29" s="101">
        <f>IF(SER_hh_fec_in!F29=0,0,1000000/0.086*SER_hh_fec_in!F29/SER_hh_num_in!F29)</f>
        <v>11262.014601025292</v>
      </c>
      <c r="G29" s="101">
        <f>IF(SER_hh_fec_in!G29=0,0,1000000/0.086*SER_hh_fec_in!G29/SER_hh_num_in!G29)</f>
        <v>10898.749075448579</v>
      </c>
      <c r="H29" s="101">
        <f>IF(SER_hh_fec_in!H29=0,0,1000000/0.086*SER_hh_fec_in!H29/SER_hh_num_in!H29)</f>
        <v>10473.877536794702</v>
      </c>
      <c r="I29" s="101">
        <f>IF(SER_hh_fec_in!I29=0,0,1000000/0.086*SER_hh_fec_in!I29/SER_hh_num_in!I29)</f>
        <v>10760.771392150504</v>
      </c>
      <c r="J29" s="101">
        <f>IF(SER_hh_fec_in!J29=0,0,1000000/0.086*SER_hh_fec_in!J29/SER_hh_num_in!J29)</f>
        <v>11055.786632747167</v>
      </c>
      <c r="K29" s="101">
        <f>IF(SER_hh_fec_in!K29=0,0,1000000/0.086*SER_hh_fec_in!K29/SER_hh_num_in!K29)</f>
        <v>10940.252744570771</v>
      </c>
      <c r="L29" s="101">
        <f>IF(SER_hh_fec_in!L29=0,0,1000000/0.086*SER_hh_fec_in!L29/SER_hh_num_in!L29)</f>
        <v>10934.032715029718</v>
      </c>
      <c r="M29" s="101">
        <f>IF(SER_hh_fec_in!M29=0,0,1000000/0.086*SER_hh_fec_in!M29/SER_hh_num_in!M29)</f>
        <v>10782.881473640153</v>
      </c>
      <c r="N29" s="101">
        <f>IF(SER_hh_fec_in!N29=0,0,1000000/0.086*SER_hh_fec_in!N29/SER_hh_num_in!N29)</f>
        <v>11426.846383997954</v>
      </c>
      <c r="O29" s="101">
        <f>IF(SER_hh_fec_in!O29=0,0,1000000/0.086*SER_hh_fec_in!O29/SER_hh_num_in!O29)</f>
        <v>11301.197432825684</v>
      </c>
      <c r="P29" s="101">
        <f>IF(SER_hh_fec_in!P29=0,0,1000000/0.086*SER_hh_fec_in!P29/SER_hh_num_in!P29)</f>
        <v>11541.827958781159</v>
      </c>
      <c r="Q29" s="101">
        <f>IF(SER_hh_fec_in!Q29=0,0,1000000/0.086*SER_hh_fec_in!Q29/SER_hh_num_in!Q29)</f>
        <v>11913.778038881279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14515.666572213775</v>
      </c>
      <c r="D30" s="100">
        <f>IF(SER_hh_fec_in!D30=0,0,1000000/0.086*SER_hh_fec_in!D30/SER_hh_num_in!D30)</f>
        <v>14622.773960422515</v>
      </c>
      <c r="E30" s="100">
        <f>IF(SER_hh_fec_in!E30=0,0,1000000/0.086*SER_hh_fec_in!E30/SER_hh_num_in!E30)</f>
        <v>14941.069751294433</v>
      </c>
      <c r="F30" s="100">
        <f>IF(SER_hh_fec_in!F30=0,0,1000000/0.086*SER_hh_fec_in!F30/SER_hh_num_in!F30)</f>
        <v>14261.813898911236</v>
      </c>
      <c r="G30" s="100">
        <f>IF(SER_hh_fec_in!G30=0,0,1000000/0.086*SER_hh_fec_in!G30/SER_hh_num_in!G30)</f>
        <v>14295.125958950197</v>
      </c>
      <c r="H30" s="100">
        <f>IF(SER_hh_fec_in!H30=0,0,1000000/0.086*SER_hh_fec_in!H30/SER_hh_num_in!H30)</f>
        <v>12345.773230055423</v>
      </c>
      <c r="I30" s="100">
        <f>IF(SER_hh_fec_in!I30=0,0,1000000/0.086*SER_hh_fec_in!I30/SER_hh_num_in!I30)</f>
        <v>14190.735073648331</v>
      </c>
      <c r="J30" s="100">
        <f>IF(SER_hh_fec_in!J30=0,0,1000000/0.086*SER_hh_fec_in!J30/SER_hh_num_in!J30)</f>
        <v>15172.394838118153</v>
      </c>
      <c r="K30" s="100">
        <f>IF(SER_hh_fec_in!K30=0,0,1000000/0.086*SER_hh_fec_in!K30/SER_hh_num_in!K30)</f>
        <v>12445.333009026166</v>
      </c>
      <c r="L30" s="100">
        <f>IF(SER_hh_fec_in!L30=0,0,1000000/0.086*SER_hh_fec_in!L30/SER_hh_num_in!L30)</f>
        <v>13872.865904759685</v>
      </c>
      <c r="M30" s="100">
        <f>IF(SER_hh_fec_in!M30=0,0,1000000/0.086*SER_hh_fec_in!M30/SER_hh_num_in!M30)</f>
        <v>13066.292938782481</v>
      </c>
      <c r="N30" s="100">
        <f>IF(SER_hh_fec_in!N30=0,0,1000000/0.086*SER_hh_fec_in!N30/SER_hh_num_in!N30)</f>
        <v>12797.470958028562</v>
      </c>
      <c r="O30" s="100">
        <f>IF(SER_hh_fec_in!O30=0,0,1000000/0.086*SER_hh_fec_in!O30/SER_hh_num_in!O30)</f>
        <v>14999.098833169541</v>
      </c>
      <c r="P30" s="100">
        <f>IF(SER_hh_fec_in!P30=0,0,1000000/0.086*SER_hh_fec_in!P30/SER_hh_num_in!P30)</f>
        <v>13123.547468652579</v>
      </c>
      <c r="Q30" s="100">
        <f>IF(SER_hh_fec_in!Q30=0,0,1000000/0.086*SER_hh_fec_in!Q30/SER_hh_num_in!Q30)</f>
        <v>14249.012727223053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12007.021561883705</v>
      </c>
      <c r="D31" s="100">
        <f>IF(SER_hh_fec_in!D31=0,0,1000000/0.086*SER_hh_fec_in!D31/SER_hh_num_in!D31)</f>
        <v>11572.841747435483</v>
      </c>
      <c r="E31" s="100">
        <f>IF(SER_hh_fec_in!E31=0,0,1000000/0.086*SER_hh_fec_in!E31/SER_hh_num_in!E31)</f>
        <v>12413.207631529191</v>
      </c>
      <c r="F31" s="100">
        <f>IF(SER_hh_fec_in!F31=0,0,1000000/0.086*SER_hh_fec_in!F31/SER_hh_num_in!F31)</f>
        <v>12305.669709428836</v>
      </c>
      <c r="G31" s="100">
        <f>IF(SER_hh_fec_in!G31=0,0,1000000/0.086*SER_hh_fec_in!G31/SER_hh_num_in!G31)</f>
        <v>12111.980870458625</v>
      </c>
      <c r="H31" s="100">
        <f>IF(SER_hh_fec_in!H31=0,0,1000000/0.086*SER_hh_fec_in!H31/SER_hh_num_in!H31)</f>
        <v>12260.023916962495</v>
      </c>
      <c r="I31" s="100">
        <f>IF(SER_hh_fec_in!I31=0,0,1000000/0.086*SER_hh_fec_in!I31/SER_hh_num_in!I31)</f>
        <v>12386.999381961632</v>
      </c>
      <c r="J31" s="100">
        <f>IF(SER_hh_fec_in!J31=0,0,1000000/0.086*SER_hh_fec_in!J31/SER_hh_num_in!J31)</f>
        <v>12393.963726283004</v>
      </c>
      <c r="K31" s="100">
        <f>IF(SER_hh_fec_in!K31=0,0,1000000/0.086*SER_hh_fec_in!K31/SER_hh_num_in!K31)</f>
        <v>12639.898020082037</v>
      </c>
      <c r="L31" s="100">
        <f>IF(SER_hh_fec_in!L31=0,0,1000000/0.086*SER_hh_fec_in!L31/SER_hh_num_in!L31)</f>
        <v>12607.165253836007</v>
      </c>
      <c r="M31" s="100">
        <f>IF(SER_hh_fec_in!M31=0,0,1000000/0.086*SER_hh_fec_in!M31/SER_hh_num_in!M31)</f>
        <v>12648.781944508368</v>
      </c>
      <c r="N31" s="100">
        <f>IF(SER_hh_fec_in!N31=0,0,1000000/0.086*SER_hh_fec_in!N31/SER_hh_num_in!N31)</f>
        <v>12420.499091585341</v>
      </c>
      <c r="O31" s="100">
        <f>IF(SER_hh_fec_in!O31=0,0,1000000/0.086*SER_hh_fec_in!O31/SER_hh_num_in!O31)</f>
        <v>12758.206570334607</v>
      </c>
      <c r="P31" s="100">
        <f>IF(SER_hh_fec_in!P31=0,0,1000000/0.086*SER_hh_fec_in!P31/SER_hh_num_in!P31)</f>
        <v>13140.802589785148</v>
      </c>
      <c r="Q31" s="100">
        <f>IF(SER_hh_fec_in!Q31=0,0,1000000/0.086*SER_hh_fec_in!Q31/SER_hh_num_in!Q31)</f>
        <v>12624.125785847848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14946.371365103394</v>
      </c>
      <c r="D32" s="100">
        <f>IF(SER_hh_fec_in!D32=0,0,1000000/0.086*SER_hh_fec_in!D32/SER_hh_num_in!D32)</f>
        <v>15035.102921348453</v>
      </c>
      <c r="E32" s="100">
        <f>IF(SER_hh_fec_in!E32=0,0,1000000/0.086*SER_hh_fec_in!E32/SER_hh_num_in!E32)</f>
        <v>15201.268183054472</v>
      </c>
      <c r="F32" s="100">
        <f>IF(SER_hh_fec_in!F32=0,0,1000000/0.086*SER_hh_fec_in!F32/SER_hh_num_in!F32)</f>
        <v>15709.321106802363</v>
      </c>
      <c r="G32" s="100">
        <f>IF(SER_hh_fec_in!G32=0,0,1000000/0.086*SER_hh_fec_in!G32/SER_hh_num_in!G32)</f>
        <v>15678.088897001206</v>
      </c>
      <c r="H32" s="100">
        <f>IF(SER_hh_fec_in!H32=0,0,1000000/0.086*SER_hh_fec_in!H32/SER_hh_num_in!H32)</f>
        <v>18810.235981381687</v>
      </c>
      <c r="I32" s="100">
        <f>IF(SER_hh_fec_in!I32=0,0,1000000/0.086*SER_hh_fec_in!I32/SER_hh_num_in!I32)</f>
        <v>18688.312192117817</v>
      </c>
      <c r="J32" s="100">
        <f>IF(SER_hh_fec_in!J32=0,0,1000000/0.086*SER_hh_fec_in!J32/SER_hh_num_in!J32)</f>
        <v>17896.662340337749</v>
      </c>
      <c r="K32" s="100">
        <f>IF(SER_hh_fec_in!K32=0,0,1000000/0.086*SER_hh_fec_in!K32/SER_hh_num_in!K32)</f>
        <v>18681.537067636546</v>
      </c>
      <c r="L32" s="100">
        <f>IF(SER_hh_fec_in!L32=0,0,1000000/0.086*SER_hh_fec_in!L32/SER_hh_num_in!L32)</f>
        <v>16358.161185343519</v>
      </c>
      <c r="M32" s="100">
        <f>IF(SER_hh_fec_in!M32=0,0,1000000/0.086*SER_hh_fec_in!M32/SER_hh_num_in!M32)</f>
        <v>16662.96132698061</v>
      </c>
      <c r="N32" s="100">
        <f>IF(SER_hh_fec_in!N32=0,0,1000000/0.086*SER_hh_fec_in!N32/SER_hh_num_in!N32)</f>
        <v>23271.771486561789</v>
      </c>
      <c r="O32" s="100">
        <f>IF(SER_hh_fec_in!O32=0,0,1000000/0.086*SER_hh_fec_in!O32/SER_hh_num_in!O32)</f>
        <v>15534.104002853524</v>
      </c>
      <c r="P32" s="100">
        <f>IF(SER_hh_fec_in!P32=0,0,1000000/0.086*SER_hh_fec_in!P32/SER_hh_num_in!P32)</f>
        <v>16239.009546241703</v>
      </c>
      <c r="Q32" s="100">
        <f>IF(SER_hh_fec_in!Q32=0,0,1000000/0.086*SER_hh_fec_in!Q32/SER_hh_num_in!Q32)</f>
        <v>16597.025766546132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9377.2754993500766</v>
      </c>
      <c r="D33" s="18">
        <f>IF(SER_hh_fec_in!D33=0,0,1000000/0.086*SER_hh_fec_in!D33/SER_hh_num_in!D33)</f>
        <v>9477.6703340601689</v>
      </c>
      <c r="E33" s="18">
        <f>IF(SER_hh_fec_in!E33=0,0,1000000/0.086*SER_hh_fec_in!E33/SER_hh_num_in!E33)</f>
        <v>9506.1457284109092</v>
      </c>
      <c r="F33" s="18">
        <f>IF(SER_hh_fec_in!F33=0,0,1000000/0.086*SER_hh_fec_in!F33/SER_hh_num_in!F33)</f>
        <v>9620.0015483945754</v>
      </c>
      <c r="G33" s="18">
        <f>IF(SER_hh_fec_in!G33=0,0,1000000/0.086*SER_hh_fec_in!G33/SER_hh_num_in!G33)</f>
        <v>9859.2792732521448</v>
      </c>
      <c r="H33" s="18">
        <f>IF(SER_hh_fec_in!H33=0,0,1000000/0.086*SER_hh_fec_in!H33/SER_hh_num_in!H33)</f>
        <v>9604.0581496641025</v>
      </c>
      <c r="I33" s="18">
        <f>IF(SER_hh_fec_in!I33=0,0,1000000/0.086*SER_hh_fec_in!I33/SER_hh_num_in!I33)</f>
        <v>9493.3518840417692</v>
      </c>
      <c r="J33" s="18">
        <f>IF(SER_hh_fec_in!J33=0,0,1000000/0.086*SER_hh_fec_in!J33/SER_hh_num_in!J33)</f>
        <v>9517.3591597544055</v>
      </c>
      <c r="K33" s="18">
        <f>IF(SER_hh_fec_in!K33=0,0,1000000/0.086*SER_hh_fec_in!K33/SER_hh_num_in!K33)</f>
        <v>9646.2389348867255</v>
      </c>
      <c r="L33" s="18">
        <f>IF(SER_hh_fec_in!L33=0,0,1000000/0.086*SER_hh_fec_in!L33/SER_hh_num_in!L33)</f>
        <v>9467.1459556860846</v>
      </c>
      <c r="M33" s="18">
        <f>IF(SER_hh_fec_in!M33=0,0,1000000/0.086*SER_hh_fec_in!M33/SER_hh_num_in!M33)</f>
        <v>9505.8703806081594</v>
      </c>
      <c r="N33" s="18">
        <f>IF(SER_hh_fec_in!N33=0,0,1000000/0.086*SER_hh_fec_in!N33/SER_hh_num_in!N33)</f>
        <v>9987.8333504743678</v>
      </c>
      <c r="O33" s="18">
        <f>IF(SER_hh_fec_in!O33=0,0,1000000/0.086*SER_hh_fec_in!O33/SER_hh_num_in!O33)</f>
        <v>9609.2241630890221</v>
      </c>
      <c r="P33" s="18">
        <f>IF(SER_hh_fec_in!P33=0,0,1000000/0.086*SER_hh_fec_in!P33/SER_hh_num_in!P33)</f>
        <v>9378.6073934682445</v>
      </c>
      <c r="Q33" s="18">
        <f>IF(SER_hh_fec_in!Q33=0,0,1000000/0.086*SER_hh_fec_in!Q33/SER_hh_num_in!Q33)</f>
        <v>9269.7129539332363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56922.072866641509</v>
      </c>
      <c r="D3" s="106">
        <f>IF(SER_hh_tes_in!D3=0,0,1000000/0.086*SER_hh_tes_in!D3/SER_hh_num_in!D3)</f>
        <v>57055.784220066795</v>
      </c>
      <c r="E3" s="106">
        <f>IF(SER_hh_tes_in!E3=0,0,1000000/0.086*SER_hh_tes_in!E3/SER_hh_num_in!E3)</f>
        <v>57356.63691150293</v>
      </c>
      <c r="F3" s="106">
        <f>IF(SER_hh_tes_in!F3=0,0,1000000/0.086*SER_hh_tes_in!F3/SER_hh_num_in!F3)</f>
        <v>59888.042825987468</v>
      </c>
      <c r="G3" s="106">
        <f>IF(SER_hh_tes_in!G3=0,0,1000000/0.086*SER_hh_tes_in!G3/SER_hh_num_in!G3)</f>
        <v>63078.6635869499</v>
      </c>
      <c r="H3" s="106">
        <f>IF(SER_hh_tes_in!H3=0,0,1000000/0.086*SER_hh_tes_in!H3/SER_hh_num_in!H3)</f>
        <v>65005.323104110401</v>
      </c>
      <c r="I3" s="106">
        <f>IF(SER_hh_tes_in!I3=0,0,1000000/0.086*SER_hh_tes_in!I3/SER_hh_num_in!I3)</f>
        <v>59109.976185272266</v>
      </c>
      <c r="J3" s="106">
        <f>IF(SER_hh_tes_in!J3=0,0,1000000/0.086*SER_hh_tes_in!J3/SER_hh_num_in!J3)</f>
        <v>62276.351854611908</v>
      </c>
      <c r="K3" s="106">
        <f>IF(SER_hh_tes_in!K3=0,0,1000000/0.086*SER_hh_tes_in!K3/SER_hh_num_in!K3)</f>
        <v>63035.008811130196</v>
      </c>
      <c r="L3" s="106">
        <f>IF(SER_hh_tes_in!L3=0,0,1000000/0.086*SER_hh_tes_in!L3/SER_hh_num_in!L3)</f>
        <v>65068.988605708451</v>
      </c>
      <c r="M3" s="106">
        <f>IF(SER_hh_tes_in!M3=0,0,1000000/0.086*SER_hh_tes_in!M3/SER_hh_num_in!M3)</f>
        <v>56265.134177867956</v>
      </c>
      <c r="N3" s="106">
        <f>IF(SER_hh_tes_in!N3=0,0,1000000/0.086*SER_hh_tes_in!N3/SER_hh_num_in!N3)</f>
        <v>54488.668818842714</v>
      </c>
      <c r="O3" s="106">
        <f>IF(SER_hh_tes_in!O3=0,0,1000000/0.086*SER_hh_tes_in!O3/SER_hh_num_in!O3)</f>
        <v>55956.406441400322</v>
      </c>
      <c r="P3" s="106">
        <f>IF(SER_hh_tes_in!P3=0,0,1000000/0.086*SER_hh_tes_in!P3/SER_hh_num_in!P3)</f>
        <v>53565.602381117664</v>
      </c>
      <c r="Q3" s="106">
        <f>IF(SER_hh_tes_in!Q3=0,0,1000000/0.086*SER_hh_tes_in!Q3/SER_hh_num_in!Q3)</f>
        <v>57810.543109050159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37106.116052158854</v>
      </c>
      <c r="D4" s="101">
        <f>IF(SER_hh_tes_in!D4=0,0,1000000/0.086*SER_hh_tes_in!D4/SER_hh_num_in!D4)</f>
        <v>35377.319505068095</v>
      </c>
      <c r="E4" s="101">
        <f>IF(SER_hh_tes_in!E4=0,0,1000000/0.086*SER_hh_tes_in!E4/SER_hh_num_in!E4)</f>
        <v>38283.279630992387</v>
      </c>
      <c r="F4" s="101">
        <f>IF(SER_hh_tes_in!F4=0,0,1000000/0.086*SER_hh_tes_in!F4/SER_hh_num_in!F4)</f>
        <v>38941.5024725853</v>
      </c>
      <c r="G4" s="101">
        <f>IF(SER_hh_tes_in!G4=0,0,1000000/0.086*SER_hh_tes_in!G4/SER_hh_num_in!G4)</f>
        <v>41754.381613677069</v>
      </c>
      <c r="H4" s="101">
        <f>IF(SER_hh_tes_in!H4=0,0,1000000/0.086*SER_hh_tes_in!H4/SER_hh_num_in!H4)</f>
        <v>43002.266807228523</v>
      </c>
      <c r="I4" s="101">
        <f>IF(SER_hh_tes_in!I4=0,0,1000000/0.086*SER_hh_tes_in!I4/SER_hh_num_in!I4)</f>
        <v>36493.945903752363</v>
      </c>
      <c r="J4" s="101">
        <f>IF(SER_hh_tes_in!J4=0,0,1000000/0.086*SER_hh_tes_in!J4/SER_hh_num_in!J4)</f>
        <v>40721.372372636608</v>
      </c>
      <c r="K4" s="101">
        <f>IF(SER_hh_tes_in!K4=0,0,1000000/0.086*SER_hh_tes_in!K4/SER_hh_num_in!K4)</f>
        <v>40156.895494415156</v>
      </c>
      <c r="L4" s="101">
        <f>IF(SER_hh_tes_in!L4=0,0,1000000/0.086*SER_hh_tes_in!L4/SER_hh_num_in!L4)</f>
        <v>44741.356746535625</v>
      </c>
      <c r="M4" s="101">
        <f>IF(SER_hh_tes_in!M4=0,0,1000000/0.086*SER_hh_tes_in!M4/SER_hh_num_in!M4)</f>
        <v>38079.362607121169</v>
      </c>
      <c r="N4" s="101">
        <f>IF(SER_hh_tes_in!N4=0,0,1000000/0.086*SER_hh_tes_in!N4/SER_hh_num_in!N4)</f>
        <v>38426.764633844308</v>
      </c>
      <c r="O4" s="101">
        <f>IF(SER_hh_tes_in!O4=0,0,1000000/0.086*SER_hh_tes_in!O4/SER_hh_num_in!O4)</f>
        <v>39341.568646981446</v>
      </c>
      <c r="P4" s="101">
        <f>IF(SER_hh_tes_in!P4=0,0,1000000/0.086*SER_hh_tes_in!P4/SER_hh_num_in!P4)</f>
        <v>34819.457538948205</v>
      </c>
      <c r="Q4" s="101">
        <f>IF(SER_hh_tes_in!Q4=0,0,1000000/0.086*SER_hh_tes_in!Q4/SER_hh_num_in!Q4)</f>
        <v>37592.853942790687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32795.871217467888</v>
      </c>
      <c r="D5" s="100">
        <f>IF(SER_hh_tes_in!D5=0,0,1000000/0.086*SER_hh_tes_in!D5/SER_hh_num_in!D5)</f>
        <v>44016.621667179017</v>
      </c>
      <c r="E5" s="100">
        <f>IF(SER_hh_tes_in!E5=0,0,1000000/0.086*SER_hh_tes_in!E5/SER_hh_num_in!E5)</f>
        <v>52625.652675829646</v>
      </c>
      <c r="F5" s="100">
        <f>IF(SER_hh_tes_in!F5=0,0,1000000/0.086*SER_hh_tes_in!F5/SER_hh_num_in!F5)</f>
        <v>54500.201818745532</v>
      </c>
      <c r="G5" s="100">
        <f>IF(SER_hh_tes_in!G5=0,0,1000000/0.086*SER_hh_tes_in!G5/SER_hh_num_in!G5)</f>
        <v>46949.784048489892</v>
      </c>
      <c r="H5" s="100">
        <f>IF(SER_hh_tes_in!H5=0,0,1000000/0.086*SER_hh_tes_in!H5/SER_hh_num_in!H5)</f>
        <v>54699.090371136692</v>
      </c>
      <c r="I5" s="100">
        <f>IF(SER_hh_tes_in!I5=0,0,1000000/0.086*SER_hh_tes_in!I5/SER_hh_num_in!I5)</f>
        <v>56587.631828076672</v>
      </c>
      <c r="J5" s="100">
        <f>IF(SER_hh_tes_in!J5=0,0,1000000/0.086*SER_hh_tes_in!J5/SER_hh_num_in!J5)</f>
        <v>52528.896847352633</v>
      </c>
      <c r="K5" s="100">
        <f>IF(SER_hh_tes_in!K5=0,0,1000000/0.086*SER_hh_tes_in!K5/SER_hh_num_in!K5)</f>
        <v>58778.826481491138</v>
      </c>
      <c r="L5" s="100">
        <f>IF(SER_hh_tes_in!L5=0,0,1000000/0.086*SER_hh_tes_in!L5/SER_hh_num_in!L5)</f>
        <v>50662.724089022115</v>
      </c>
      <c r="M5" s="100">
        <f>IF(SER_hh_tes_in!M5=0,0,1000000/0.086*SER_hh_tes_in!M5/SER_hh_num_in!M5)</f>
        <v>43413.754372892872</v>
      </c>
      <c r="N5" s="100">
        <f>IF(SER_hh_tes_in!N5=0,0,1000000/0.086*SER_hh_tes_in!N5/SER_hh_num_in!N5)</f>
        <v>43343.160405964649</v>
      </c>
      <c r="O5" s="100">
        <f>IF(SER_hh_tes_in!O5=0,0,1000000/0.086*SER_hh_tes_in!O5/SER_hh_num_in!O5)</f>
        <v>41663.852831374825</v>
      </c>
      <c r="P5" s="100">
        <f>IF(SER_hh_tes_in!P5=0,0,1000000/0.086*SER_hh_tes_in!P5/SER_hh_num_in!P5)</f>
        <v>33273.528946212231</v>
      </c>
      <c r="Q5" s="100">
        <f>IF(SER_hh_tes_in!Q5=0,0,1000000/0.086*SER_hh_tes_in!Q5/SER_hh_num_in!Q5)</f>
        <v>37163.559157202428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15866.277928314144</v>
      </c>
      <c r="D6" s="100">
        <f>IF(SER_hh_tes_in!D6=0,0,1000000/0.086*SER_hh_tes_in!D6/SER_hh_num_in!D6)</f>
        <v>14783.690915864789</v>
      </c>
      <c r="E6" s="100">
        <f>IF(SER_hh_tes_in!E6=0,0,1000000/0.086*SER_hh_tes_in!E6/SER_hh_num_in!E6)</f>
        <v>18764.041017124273</v>
      </c>
      <c r="F6" s="100">
        <f>IF(SER_hh_tes_in!F6=0,0,1000000/0.086*SER_hh_tes_in!F6/SER_hh_num_in!F6)</f>
        <v>19633.667207664741</v>
      </c>
      <c r="G6" s="100">
        <f>IF(SER_hh_tes_in!G6=0,0,1000000/0.086*SER_hh_tes_in!G6/SER_hh_num_in!G6)</f>
        <v>21817.715728031435</v>
      </c>
      <c r="H6" s="100">
        <f>IF(SER_hh_tes_in!H6=0,0,1000000/0.086*SER_hh_tes_in!H6/SER_hh_num_in!H6)</f>
        <v>22395.536277010146</v>
      </c>
      <c r="I6" s="100">
        <f>IF(SER_hh_tes_in!I6=0,0,1000000/0.086*SER_hh_tes_in!I6/SER_hh_num_in!I6)</f>
        <v>21717.896911984983</v>
      </c>
      <c r="J6" s="100">
        <f>IF(SER_hh_tes_in!J6=0,0,1000000/0.086*SER_hh_tes_in!J6/SER_hh_num_in!J6)</f>
        <v>5638.6297114178706</v>
      </c>
      <c r="K6" s="100">
        <f>IF(SER_hh_tes_in!K6=0,0,1000000/0.086*SER_hh_tes_in!K6/SER_hh_num_in!K6)</f>
        <v>27970.62846977239</v>
      </c>
      <c r="L6" s="100">
        <f>IF(SER_hh_tes_in!L6=0,0,1000000/0.086*SER_hh_tes_in!L6/SER_hh_num_in!L6)</f>
        <v>28047.406052818962</v>
      </c>
      <c r="M6" s="100">
        <f>IF(SER_hh_tes_in!M6=0,0,1000000/0.086*SER_hh_tes_in!M6/SER_hh_num_in!M6)</f>
        <v>23721.632516096997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24795.166773974215</v>
      </c>
      <c r="P6" s="100">
        <f>IF(SER_hh_tes_in!P6=0,0,1000000/0.086*SER_hh_tes_in!P6/SER_hh_num_in!P6)</f>
        <v>20516.484518233978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31176.188528032806</v>
      </c>
      <c r="D7" s="100">
        <f>IF(SER_hh_tes_in!D7=0,0,1000000/0.086*SER_hh_tes_in!D7/SER_hh_num_in!D7)</f>
        <v>30508.534441645406</v>
      </c>
      <c r="E7" s="100">
        <f>IF(SER_hh_tes_in!E7=0,0,1000000/0.086*SER_hh_tes_in!E7/SER_hh_num_in!E7)</f>
        <v>20711.900830649254</v>
      </c>
      <c r="F7" s="100">
        <f>IF(SER_hh_tes_in!F7=0,0,1000000/0.086*SER_hh_tes_in!F7/SER_hh_num_in!F7)</f>
        <v>34351.785790662201</v>
      </c>
      <c r="G7" s="100">
        <f>IF(SER_hh_tes_in!G7=0,0,1000000/0.086*SER_hh_tes_in!G7/SER_hh_num_in!G7)</f>
        <v>39696.852223072907</v>
      </c>
      <c r="H7" s="100">
        <f>IF(SER_hh_tes_in!H7=0,0,1000000/0.086*SER_hh_tes_in!H7/SER_hh_num_in!H7)</f>
        <v>41957.096300069054</v>
      </c>
      <c r="I7" s="100">
        <f>IF(SER_hh_tes_in!I7=0,0,1000000/0.086*SER_hh_tes_in!I7/SER_hh_num_in!I7)</f>
        <v>39942.664210425901</v>
      </c>
      <c r="J7" s="100">
        <f>IF(SER_hh_tes_in!J7=0,0,1000000/0.086*SER_hh_tes_in!J7/SER_hh_num_in!J7)</f>
        <v>39767.499648535042</v>
      </c>
      <c r="K7" s="100">
        <f>IF(SER_hh_tes_in!K7=0,0,1000000/0.086*SER_hh_tes_in!K7/SER_hh_num_in!K7)</f>
        <v>38367.901953672699</v>
      </c>
      <c r="L7" s="100">
        <f>IF(SER_hh_tes_in!L7=0,0,1000000/0.086*SER_hh_tes_in!L7/SER_hh_num_in!L7)</f>
        <v>51752.494297049612</v>
      </c>
      <c r="M7" s="100">
        <f>IF(SER_hh_tes_in!M7=0,0,1000000/0.086*SER_hh_tes_in!M7/SER_hh_num_in!M7)</f>
        <v>37139.540257523018</v>
      </c>
      <c r="N7" s="100">
        <f>IF(SER_hh_tes_in!N7=0,0,1000000/0.086*SER_hh_tes_in!N7/SER_hh_num_in!N7)</f>
        <v>29781.02134524177</v>
      </c>
      <c r="O7" s="100">
        <f>IF(SER_hh_tes_in!O7=0,0,1000000/0.086*SER_hh_tes_in!O7/SER_hh_num_in!O7)</f>
        <v>35345.928905826666</v>
      </c>
      <c r="P7" s="100">
        <f>IF(SER_hh_tes_in!P7=0,0,1000000/0.086*SER_hh_tes_in!P7/SER_hh_num_in!P7)</f>
        <v>31047.269066171528</v>
      </c>
      <c r="Q7" s="100">
        <f>IF(SER_hh_tes_in!Q7=0,0,1000000/0.086*SER_hh_tes_in!Q7/SER_hh_num_in!Q7)</f>
        <v>30891.613522167881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31341.917501805139</v>
      </c>
      <c r="D8" s="100">
        <f>IF(SER_hh_tes_in!D8=0,0,1000000/0.086*SER_hh_tes_in!D8/SER_hh_num_in!D8)</f>
        <v>32780.166296332784</v>
      </c>
      <c r="E8" s="100">
        <f>IF(SER_hh_tes_in!E8=0,0,1000000/0.086*SER_hh_tes_in!E8/SER_hh_num_in!E8)</f>
        <v>37974.870358757275</v>
      </c>
      <c r="F8" s="100">
        <f>IF(SER_hh_tes_in!F8=0,0,1000000/0.086*SER_hh_tes_in!F8/SER_hh_num_in!F8)</f>
        <v>38940.216039693427</v>
      </c>
      <c r="G8" s="100">
        <f>IF(SER_hh_tes_in!G8=0,0,1000000/0.086*SER_hh_tes_in!G8/SER_hh_num_in!G8)</f>
        <v>45338.268472282311</v>
      </c>
      <c r="H8" s="100">
        <f>IF(SER_hh_tes_in!H8=0,0,1000000/0.086*SER_hh_tes_in!H8/SER_hh_num_in!H8)</f>
        <v>45890.254092223375</v>
      </c>
      <c r="I8" s="100">
        <f>IF(SER_hh_tes_in!I8=0,0,1000000/0.086*SER_hh_tes_in!I8/SER_hh_num_in!I8)</f>
        <v>44952.141898973241</v>
      </c>
      <c r="J8" s="100">
        <f>IF(SER_hh_tes_in!J8=0,0,1000000/0.086*SER_hh_tes_in!J8/SER_hh_num_in!J8)</f>
        <v>44803.363786727947</v>
      </c>
      <c r="K8" s="100">
        <f>IF(SER_hh_tes_in!K8=0,0,1000000/0.086*SER_hh_tes_in!K8/SER_hh_num_in!K8)</f>
        <v>37638.379747295679</v>
      </c>
      <c r="L8" s="100">
        <f>IF(SER_hh_tes_in!L8=0,0,1000000/0.086*SER_hh_tes_in!L8/SER_hh_num_in!L8)</f>
        <v>45417.647140993278</v>
      </c>
      <c r="M8" s="100">
        <f>IF(SER_hh_tes_in!M8=0,0,1000000/0.086*SER_hh_tes_in!M8/SER_hh_num_in!M8)</f>
        <v>41385.161446665144</v>
      </c>
      <c r="N8" s="100">
        <f>IF(SER_hh_tes_in!N8=0,0,1000000/0.086*SER_hh_tes_in!N8/SER_hh_num_in!N8)</f>
        <v>34293.164381066097</v>
      </c>
      <c r="O8" s="100">
        <f>IF(SER_hh_tes_in!O8=0,0,1000000/0.086*SER_hh_tes_in!O8/SER_hh_num_in!O8)</f>
        <v>41018.276564231157</v>
      </c>
      <c r="P8" s="100">
        <f>IF(SER_hh_tes_in!P8=0,0,1000000/0.086*SER_hh_tes_in!P8/SER_hh_num_in!P8)</f>
        <v>31678.374166192825</v>
      </c>
      <c r="Q8" s="100">
        <f>IF(SER_hh_tes_in!Q8=0,0,1000000/0.086*SER_hh_tes_in!Q8/SER_hh_num_in!Q8)</f>
        <v>41649.728313745873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33453.714024970286</v>
      </c>
      <c r="D9" s="100">
        <f>IF(SER_hh_tes_in!D9=0,0,1000000/0.086*SER_hh_tes_in!D9/SER_hh_num_in!D9)</f>
        <v>35100.344990585982</v>
      </c>
      <c r="E9" s="100">
        <f>IF(SER_hh_tes_in!E9=0,0,1000000/0.086*SER_hh_tes_in!E9/SER_hh_num_in!E9)</f>
        <v>40852.406381791261</v>
      </c>
      <c r="F9" s="100">
        <f>IF(SER_hh_tes_in!F9=0,0,1000000/0.086*SER_hh_tes_in!F9/SER_hh_num_in!F9)</f>
        <v>39475.545117734517</v>
      </c>
      <c r="G9" s="100">
        <f>IF(SER_hh_tes_in!G9=0,0,1000000/0.086*SER_hh_tes_in!G9/SER_hh_num_in!G9)</f>
        <v>41026.861862465848</v>
      </c>
      <c r="H9" s="100">
        <f>IF(SER_hh_tes_in!H9=0,0,1000000/0.086*SER_hh_tes_in!H9/SER_hh_num_in!H9)</f>
        <v>42293.797791484008</v>
      </c>
      <c r="I9" s="100">
        <f>IF(SER_hh_tes_in!I9=0,0,1000000/0.086*SER_hh_tes_in!I9/SER_hh_num_in!I9)</f>
        <v>34936.506200931421</v>
      </c>
      <c r="J9" s="100">
        <f>IF(SER_hh_tes_in!J9=0,0,1000000/0.086*SER_hh_tes_in!J9/SER_hh_num_in!J9)</f>
        <v>44216.555546590855</v>
      </c>
      <c r="K9" s="100">
        <f>IF(SER_hh_tes_in!K9=0,0,1000000/0.086*SER_hh_tes_in!K9/SER_hh_num_in!K9)</f>
        <v>36609.142604059809</v>
      </c>
      <c r="L9" s="100">
        <f>IF(SER_hh_tes_in!L9=0,0,1000000/0.086*SER_hh_tes_in!L9/SER_hh_num_in!L9)</f>
        <v>41175.114061514971</v>
      </c>
      <c r="M9" s="100">
        <f>IF(SER_hh_tes_in!M9=0,0,1000000/0.086*SER_hh_tes_in!M9/SER_hh_num_in!M9)</f>
        <v>36499.351657358027</v>
      </c>
      <c r="N9" s="100">
        <f>IF(SER_hh_tes_in!N9=0,0,1000000/0.086*SER_hh_tes_in!N9/SER_hh_num_in!N9)</f>
        <v>41927.820376931901</v>
      </c>
      <c r="O9" s="100">
        <f>IF(SER_hh_tes_in!O9=0,0,1000000/0.086*SER_hh_tes_in!O9/SER_hh_num_in!O9)</f>
        <v>38580.082268818223</v>
      </c>
      <c r="P9" s="100">
        <f>IF(SER_hh_tes_in!P9=0,0,1000000/0.086*SER_hh_tes_in!P9/SER_hh_num_in!P9)</f>
        <v>29989.973429636684</v>
      </c>
      <c r="Q9" s="100">
        <f>IF(SER_hh_tes_in!Q9=0,0,1000000/0.086*SER_hh_tes_in!Q9/SER_hh_num_in!Q9)</f>
        <v>31390.803814746618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47558.025285243923</v>
      </c>
      <c r="D10" s="100">
        <f>IF(SER_hh_tes_in!D10=0,0,1000000/0.086*SER_hh_tes_in!D10/SER_hh_num_in!D10)</f>
        <v>40149.722728665205</v>
      </c>
      <c r="E10" s="100">
        <f>IF(SER_hh_tes_in!E10=0,0,1000000/0.086*SER_hh_tes_in!E10/SER_hh_num_in!E10)</f>
        <v>46032.767772458472</v>
      </c>
      <c r="F10" s="100">
        <f>IF(SER_hh_tes_in!F10=0,0,1000000/0.086*SER_hh_tes_in!F10/SER_hh_num_in!F10)</f>
        <v>47112.856625466397</v>
      </c>
      <c r="G10" s="100">
        <f>IF(SER_hh_tes_in!G10=0,0,1000000/0.086*SER_hh_tes_in!G10/SER_hh_num_in!G10)</f>
        <v>47941.506231951047</v>
      </c>
      <c r="H10" s="100">
        <f>IF(SER_hh_tes_in!H10=0,0,1000000/0.086*SER_hh_tes_in!H10/SER_hh_num_in!H10)</f>
        <v>42464.32355265096</v>
      </c>
      <c r="I10" s="100">
        <f>IF(SER_hh_tes_in!I10=0,0,1000000/0.086*SER_hh_tes_in!I10/SER_hh_num_in!I10)</f>
        <v>37390.339060287741</v>
      </c>
      <c r="J10" s="100">
        <f>IF(SER_hh_tes_in!J10=0,0,1000000/0.086*SER_hh_tes_in!J10/SER_hh_num_in!J10)</f>
        <v>40961.309358555161</v>
      </c>
      <c r="K10" s="100">
        <f>IF(SER_hh_tes_in!K10=0,0,1000000/0.086*SER_hh_tes_in!K10/SER_hh_num_in!K10)</f>
        <v>53585.436138274876</v>
      </c>
      <c r="L10" s="100">
        <f>IF(SER_hh_tes_in!L10=0,0,1000000/0.086*SER_hh_tes_in!L10/SER_hh_num_in!L10)</f>
        <v>55158.508946340051</v>
      </c>
      <c r="M10" s="100">
        <f>IF(SER_hh_tes_in!M10=0,0,1000000/0.086*SER_hh_tes_in!M10/SER_hh_num_in!M10)</f>
        <v>35622.321132352517</v>
      </c>
      <c r="N10" s="100">
        <f>IF(SER_hh_tes_in!N10=0,0,1000000/0.086*SER_hh_tes_in!N10/SER_hh_num_in!N10)</f>
        <v>46778.993691262258</v>
      </c>
      <c r="O10" s="100">
        <f>IF(SER_hh_tes_in!O10=0,0,1000000/0.086*SER_hh_tes_in!O10/SER_hh_num_in!O10)</f>
        <v>41636.948682222406</v>
      </c>
      <c r="P10" s="100">
        <f>IF(SER_hh_tes_in!P10=0,0,1000000/0.086*SER_hh_tes_in!P10/SER_hh_num_in!P10)</f>
        <v>39989.431143599249</v>
      </c>
      <c r="Q10" s="100">
        <f>IF(SER_hh_tes_in!Q10=0,0,1000000/0.086*SER_hh_tes_in!Q10/SER_hh_num_in!Q10)</f>
        <v>44681.735817318215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22016.753929194569</v>
      </c>
      <c r="D11" s="100">
        <f>IF(SER_hh_tes_in!D11=0,0,1000000/0.086*SER_hh_tes_in!D11/SER_hh_num_in!D11)</f>
        <v>24007.372476191591</v>
      </c>
      <c r="E11" s="100">
        <f>IF(SER_hh_tes_in!E11=0,0,1000000/0.086*SER_hh_tes_in!E11/SER_hh_num_in!E11)</f>
        <v>44984.825808077978</v>
      </c>
      <c r="F11" s="100">
        <f>IF(SER_hh_tes_in!F11=0,0,1000000/0.086*SER_hh_tes_in!F11/SER_hh_num_in!F11)</f>
        <v>17379.324067019963</v>
      </c>
      <c r="G11" s="100">
        <f>IF(SER_hh_tes_in!G11=0,0,1000000/0.086*SER_hh_tes_in!G11/SER_hh_num_in!G11)</f>
        <v>24549.637596611461</v>
      </c>
      <c r="H11" s="100">
        <f>IF(SER_hh_tes_in!H11=0,0,1000000/0.086*SER_hh_tes_in!H11/SER_hh_num_in!H11)</f>
        <v>39325.514780535574</v>
      </c>
      <c r="I11" s="100">
        <f>IF(SER_hh_tes_in!I11=0,0,1000000/0.086*SER_hh_tes_in!I11/SER_hh_num_in!I11)</f>
        <v>33904.051980149023</v>
      </c>
      <c r="J11" s="100">
        <f>IF(SER_hh_tes_in!J11=0,0,1000000/0.086*SER_hh_tes_in!J11/SER_hh_num_in!J11)</f>
        <v>50806.913696133051</v>
      </c>
      <c r="K11" s="100">
        <f>IF(SER_hh_tes_in!K11=0,0,1000000/0.086*SER_hh_tes_in!K11/SER_hh_num_in!K11)</f>
        <v>27780.490908971071</v>
      </c>
      <c r="L11" s="100">
        <f>IF(SER_hh_tes_in!L11=0,0,1000000/0.086*SER_hh_tes_in!L11/SER_hh_num_in!L11)</f>
        <v>38810.616836529676</v>
      </c>
      <c r="M11" s="100">
        <f>IF(SER_hh_tes_in!M11=0,0,1000000/0.086*SER_hh_tes_in!M11/SER_hh_num_in!M11)</f>
        <v>33737.982216390825</v>
      </c>
      <c r="N11" s="100">
        <f>IF(SER_hh_tes_in!N11=0,0,1000000/0.086*SER_hh_tes_in!N11/SER_hh_num_in!N11)</f>
        <v>36523.645831203037</v>
      </c>
      <c r="O11" s="100">
        <f>IF(SER_hh_tes_in!O11=0,0,1000000/0.086*SER_hh_tes_in!O11/SER_hh_num_in!O11)</f>
        <v>31058.379288244876</v>
      </c>
      <c r="P11" s="100">
        <f>IF(SER_hh_tes_in!P11=0,0,1000000/0.086*SER_hh_tes_in!P11/SER_hh_num_in!P11)</f>
        <v>23343.061304553383</v>
      </c>
      <c r="Q11" s="100">
        <f>IF(SER_hh_tes_in!Q11=0,0,1000000/0.086*SER_hh_tes_in!Q11/SER_hh_num_in!Q11)</f>
        <v>25250.177568295061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48881.699039401588</v>
      </c>
      <c r="D12" s="100">
        <f>IF(SER_hh_tes_in!D12=0,0,1000000/0.086*SER_hh_tes_in!D12/SER_hh_num_in!D12)</f>
        <v>41760.11675830069</v>
      </c>
      <c r="E12" s="100">
        <f>IF(SER_hh_tes_in!E12=0,0,1000000/0.086*SER_hh_tes_in!E12/SER_hh_num_in!E12)</f>
        <v>43931.159177437796</v>
      </c>
      <c r="F12" s="100">
        <f>IF(SER_hh_tes_in!F12=0,0,1000000/0.086*SER_hh_tes_in!F12/SER_hh_num_in!F12)</f>
        <v>42148.171352209458</v>
      </c>
      <c r="G12" s="100">
        <f>IF(SER_hh_tes_in!G12=0,0,1000000/0.086*SER_hh_tes_in!G12/SER_hh_num_in!G12)</f>
        <v>48586.701749537664</v>
      </c>
      <c r="H12" s="100">
        <f>IF(SER_hh_tes_in!H12=0,0,1000000/0.086*SER_hh_tes_in!H12/SER_hh_num_in!H12)</f>
        <v>43784.895939567417</v>
      </c>
      <c r="I12" s="100">
        <f>IF(SER_hh_tes_in!I12=0,0,1000000/0.086*SER_hh_tes_in!I12/SER_hh_num_in!I12)</f>
        <v>40665.397431734229</v>
      </c>
      <c r="J12" s="100">
        <f>IF(SER_hh_tes_in!J12=0,0,1000000/0.086*SER_hh_tes_in!J12/SER_hh_num_in!J12)</f>
        <v>45205.2922083714</v>
      </c>
      <c r="K12" s="100">
        <f>IF(SER_hh_tes_in!K12=0,0,1000000/0.086*SER_hh_tes_in!K12/SER_hh_num_in!K12)</f>
        <v>41821.969966867247</v>
      </c>
      <c r="L12" s="100">
        <f>IF(SER_hh_tes_in!L12=0,0,1000000/0.086*SER_hh_tes_in!L12/SER_hh_num_in!L12)</f>
        <v>48815.630793798846</v>
      </c>
      <c r="M12" s="100">
        <f>IF(SER_hh_tes_in!M12=0,0,1000000/0.086*SER_hh_tes_in!M12/SER_hh_num_in!M12)</f>
        <v>37472.106068286608</v>
      </c>
      <c r="N12" s="100">
        <f>IF(SER_hh_tes_in!N12=0,0,1000000/0.086*SER_hh_tes_in!N12/SER_hh_num_in!N12)</f>
        <v>41029.286114489529</v>
      </c>
      <c r="O12" s="100">
        <f>IF(SER_hh_tes_in!O12=0,0,1000000/0.086*SER_hh_tes_in!O12/SER_hh_num_in!O12)</f>
        <v>39719.302267928557</v>
      </c>
      <c r="P12" s="100">
        <f>IF(SER_hh_tes_in!P12=0,0,1000000/0.086*SER_hh_tes_in!P12/SER_hh_num_in!P12)</f>
        <v>30558.506915289061</v>
      </c>
      <c r="Q12" s="100">
        <f>IF(SER_hh_tes_in!Q12=0,0,1000000/0.086*SER_hh_tes_in!Q12/SER_hh_num_in!Q12)</f>
        <v>36558.424137455346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42743.036796763889</v>
      </c>
      <c r="D13" s="100">
        <f>IF(SER_hh_tes_in!D13=0,0,1000000/0.086*SER_hh_tes_in!D13/SER_hh_num_in!D13)</f>
        <v>38686.830114742646</v>
      </c>
      <c r="E13" s="100">
        <f>IF(SER_hh_tes_in!E13=0,0,1000000/0.086*SER_hh_tes_in!E13/SER_hh_num_in!E13)</f>
        <v>38277.46272830158</v>
      </c>
      <c r="F13" s="100">
        <f>IF(SER_hh_tes_in!F13=0,0,1000000/0.086*SER_hh_tes_in!F13/SER_hh_num_in!F13)</f>
        <v>36032.960071834394</v>
      </c>
      <c r="G13" s="100">
        <f>IF(SER_hh_tes_in!G13=0,0,1000000/0.086*SER_hh_tes_in!G13/SER_hh_num_in!G13)</f>
        <v>37357.557290010562</v>
      </c>
      <c r="H13" s="100">
        <f>IF(SER_hh_tes_in!H13=0,0,1000000/0.086*SER_hh_tes_in!H13/SER_hh_num_in!H13)</f>
        <v>40486.92236416688</v>
      </c>
      <c r="I13" s="100">
        <f>IF(SER_hh_tes_in!I13=0,0,1000000/0.086*SER_hh_tes_in!I13/SER_hh_num_in!I13)</f>
        <v>30572.591426141898</v>
      </c>
      <c r="J13" s="100">
        <f>IF(SER_hh_tes_in!J13=0,0,1000000/0.086*SER_hh_tes_in!J13/SER_hh_num_in!J13)</f>
        <v>34360.626946468008</v>
      </c>
      <c r="K13" s="100">
        <f>IF(SER_hh_tes_in!K13=0,0,1000000/0.086*SER_hh_tes_in!K13/SER_hh_num_in!K13)</f>
        <v>38609.791306523206</v>
      </c>
      <c r="L13" s="100">
        <f>IF(SER_hh_tes_in!L13=0,0,1000000/0.086*SER_hh_tes_in!L13/SER_hh_num_in!L13)</f>
        <v>45503.015008446979</v>
      </c>
      <c r="M13" s="100">
        <f>IF(SER_hh_tes_in!M13=0,0,1000000/0.086*SER_hh_tes_in!M13/SER_hh_num_in!M13)</f>
        <v>43414.61821265761</v>
      </c>
      <c r="N13" s="100">
        <f>IF(SER_hh_tes_in!N13=0,0,1000000/0.086*SER_hh_tes_in!N13/SER_hh_num_in!N13)</f>
        <v>39258.58490983455</v>
      </c>
      <c r="O13" s="100">
        <f>IF(SER_hh_tes_in!O13=0,0,1000000/0.086*SER_hh_tes_in!O13/SER_hh_num_in!O13)</f>
        <v>43564.967892740635</v>
      </c>
      <c r="P13" s="100">
        <f>IF(SER_hh_tes_in!P13=0,0,1000000/0.086*SER_hh_tes_in!P13/SER_hh_num_in!P13)</f>
        <v>37482.916320329678</v>
      </c>
      <c r="Q13" s="100">
        <f>IF(SER_hh_tes_in!Q13=0,0,1000000/0.086*SER_hh_tes_in!Q13/SER_hh_num_in!Q13)</f>
        <v>41963.829381197385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48873.781531879256</v>
      </c>
      <c r="D14" s="22">
        <f>IF(SER_hh_tes_in!D14=0,0,1000000/0.086*SER_hh_tes_in!D14/SER_hh_num_in!D14)</f>
        <v>33935.492109975276</v>
      </c>
      <c r="E14" s="22">
        <f>IF(SER_hh_tes_in!E14=0,0,1000000/0.086*SER_hh_tes_in!E14/SER_hh_num_in!E14)</f>
        <v>32696.251358881669</v>
      </c>
      <c r="F14" s="22">
        <f>IF(SER_hh_tes_in!F14=0,0,1000000/0.086*SER_hh_tes_in!F14/SER_hh_num_in!F14)</f>
        <v>35741.336941798261</v>
      </c>
      <c r="G14" s="22">
        <f>IF(SER_hh_tes_in!G14=0,0,1000000/0.086*SER_hh_tes_in!G14/SER_hh_num_in!G14)</f>
        <v>39273.590487748239</v>
      </c>
      <c r="H14" s="22">
        <f>IF(SER_hh_tes_in!H14=0,0,1000000/0.086*SER_hh_tes_in!H14/SER_hh_num_in!H14)</f>
        <v>42239.16981159553</v>
      </c>
      <c r="I14" s="22">
        <f>IF(SER_hh_tes_in!I14=0,0,1000000/0.086*SER_hh_tes_in!I14/SER_hh_num_in!I14)</f>
        <v>34096.5923358906</v>
      </c>
      <c r="J14" s="22">
        <f>IF(SER_hh_tes_in!J14=0,0,1000000/0.086*SER_hh_tes_in!J14/SER_hh_num_in!J14)</f>
        <v>32532.518545842482</v>
      </c>
      <c r="K14" s="22">
        <f>IF(SER_hh_tes_in!K14=0,0,1000000/0.086*SER_hh_tes_in!K14/SER_hh_num_in!K14)</f>
        <v>41890.858986682804</v>
      </c>
      <c r="L14" s="22">
        <f>IF(SER_hh_tes_in!L14=0,0,1000000/0.086*SER_hh_tes_in!L14/SER_hh_num_in!L14)</f>
        <v>44048.505604777121</v>
      </c>
      <c r="M14" s="22">
        <f>IF(SER_hh_tes_in!M14=0,0,1000000/0.086*SER_hh_tes_in!M14/SER_hh_num_in!M14)</f>
        <v>38792.142420671196</v>
      </c>
      <c r="N14" s="22">
        <f>IF(SER_hh_tes_in!N14=0,0,1000000/0.086*SER_hh_tes_in!N14/SER_hh_num_in!N14)</f>
        <v>31899.177672937403</v>
      </c>
      <c r="O14" s="22">
        <f>IF(SER_hh_tes_in!O14=0,0,1000000/0.086*SER_hh_tes_in!O14/SER_hh_num_in!O14)</f>
        <v>36549.213665514821</v>
      </c>
      <c r="P14" s="22">
        <f>IF(SER_hh_tes_in!P14=0,0,1000000/0.086*SER_hh_tes_in!P14/SER_hh_num_in!P14)</f>
        <v>36466.922437753397</v>
      </c>
      <c r="Q14" s="22">
        <f>IF(SER_hh_tes_in!Q14=0,0,1000000/0.086*SER_hh_tes_in!Q14/SER_hh_num_in!Q14)</f>
        <v>33742.761669806401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600.90345042989009</v>
      </c>
      <c r="D15" s="104">
        <f>IF(SER_hh_tes_in!D15=0,0,1000000/0.086*SER_hh_tes_in!D15/SER_hh_num_in!D15)</f>
        <v>570.10496782671873</v>
      </c>
      <c r="E15" s="104">
        <f>IF(SER_hh_tes_in!E15=0,0,1000000/0.086*SER_hh_tes_in!E15/SER_hh_num_in!E15)</f>
        <v>598.25843885989411</v>
      </c>
      <c r="F15" s="104">
        <f>IF(SER_hh_tes_in!F15=0,0,1000000/0.086*SER_hh_tes_in!F15/SER_hh_num_in!F15)</f>
        <v>642.03799749869677</v>
      </c>
      <c r="G15" s="104">
        <f>IF(SER_hh_tes_in!G15=0,0,1000000/0.086*SER_hh_tes_in!G15/SER_hh_num_in!G15)</f>
        <v>730.7527654687965</v>
      </c>
      <c r="H15" s="104">
        <f>IF(SER_hh_tes_in!H15=0,0,1000000/0.086*SER_hh_tes_in!H15/SER_hh_num_in!H15)</f>
        <v>748.78781438043416</v>
      </c>
      <c r="I15" s="104">
        <f>IF(SER_hh_tes_in!I15=0,0,1000000/0.086*SER_hh_tes_in!I15/SER_hh_num_in!I15)</f>
        <v>618.70325009067051</v>
      </c>
      <c r="J15" s="104">
        <f>IF(SER_hh_tes_in!J15=0,0,1000000/0.086*SER_hh_tes_in!J15/SER_hh_num_in!J15)</f>
        <v>749.81743756683716</v>
      </c>
      <c r="K15" s="104">
        <f>IF(SER_hh_tes_in!K15=0,0,1000000/0.086*SER_hh_tes_in!K15/SER_hh_num_in!K15)</f>
        <v>647.03752294674928</v>
      </c>
      <c r="L15" s="104">
        <f>IF(SER_hh_tes_in!L15=0,0,1000000/0.086*SER_hh_tes_in!L15/SER_hh_num_in!L15)</f>
        <v>725.26689038841369</v>
      </c>
      <c r="M15" s="104">
        <f>IF(SER_hh_tes_in!M15=0,0,1000000/0.086*SER_hh_tes_in!M15/SER_hh_num_in!M15)</f>
        <v>630.01982172546036</v>
      </c>
      <c r="N15" s="104">
        <f>IF(SER_hh_tes_in!N15=0,0,1000000/0.086*SER_hh_tes_in!N15/SER_hh_num_in!N15)</f>
        <v>693.67565776894617</v>
      </c>
      <c r="O15" s="104">
        <f>IF(SER_hh_tes_in!O15=0,0,1000000/0.086*SER_hh_tes_in!O15/SER_hh_num_in!O15)</f>
        <v>666.41254277187784</v>
      </c>
      <c r="P15" s="104">
        <f>IF(SER_hh_tes_in!P15=0,0,1000000/0.086*SER_hh_tes_in!P15/SER_hh_num_in!P15)</f>
        <v>449.92713070730889</v>
      </c>
      <c r="Q15" s="104">
        <f>IF(SER_hh_tes_in!Q15=0,0,1000000/0.086*SER_hh_tes_in!Q15/SER_hh_num_in!Q15)</f>
        <v>497.02496449252106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16301.695988822048</v>
      </c>
      <c r="D16" s="101">
        <f>IF(SER_hh_tes_in!D16=0,0,1000000/0.086*SER_hh_tes_in!D16/SER_hh_num_in!D16)</f>
        <v>16060.569180884455</v>
      </c>
      <c r="E16" s="101">
        <f>IF(SER_hh_tes_in!E16=0,0,1000000/0.086*SER_hh_tes_in!E16/SER_hh_num_in!E16)</f>
        <v>15620.553438137777</v>
      </c>
      <c r="F16" s="101">
        <f>IF(SER_hh_tes_in!F16=0,0,1000000/0.086*SER_hh_tes_in!F16/SER_hh_num_in!F16)</f>
        <v>15992.631461483275</v>
      </c>
      <c r="G16" s="101">
        <f>IF(SER_hh_tes_in!G16=0,0,1000000/0.086*SER_hh_tes_in!G16/SER_hh_num_in!G16)</f>
        <v>16254.869186804244</v>
      </c>
      <c r="H16" s="101">
        <f>IF(SER_hh_tes_in!H16=0,0,1000000/0.086*SER_hh_tes_in!H16/SER_hh_num_in!H16)</f>
        <v>16288.788613211236</v>
      </c>
      <c r="I16" s="101">
        <f>IF(SER_hh_tes_in!I16=0,0,1000000/0.086*SER_hh_tes_in!I16/SER_hh_num_in!I16)</f>
        <v>16067.651639711359</v>
      </c>
      <c r="J16" s="101">
        <f>IF(SER_hh_tes_in!J16=0,0,1000000/0.086*SER_hh_tes_in!J16/SER_hh_num_in!J16)</f>
        <v>16935.986165928236</v>
      </c>
      <c r="K16" s="101">
        <f>IF(SER_hh_tes_in!K16=0,0,1000000/0.086*SER_hh_tes_in!K16/SER_hh_num_in!K16)</f>
        <v>15774.571389298808</v>
      </c>
      <c r="L16" s="101">
        <f>IF(SER_hh_tes_in!L16=0,0,1000000/0.086*SER_hh_tes_in!L16/SER_hh_num_in!L16)</f>
        <v>16321.223171132509</v>
      </c>
      <c r="M16" s="101">
        <f>IF(SER_hh_tes_in!M16=0,0,1000000/0.086*SER_hh_tes_in!M16/SER_hh_num_in!M16)</f>
        <v>16360.575134213721</v>
      </c>
      <c r="N16" s="101">
        <f>IF(SER_hh_tes_in!N16=0,0,1000000/0.086*SER_hh_tes_in!N16/SER_hh_num_in!N16)</f>
        <v>16297.88754495709</v>
      </c>
      <c r="O16" s="101">
        <f>IF(SER_hh_tes_in!O16=0,0,1000000/0.086*SER_hh_tes_in!O16/SER_hh_num_in!O16)</f>
        <v>15954.936069705531</v>
      </c>
      <c r="P16" s="101">
        <f>IF(SER_hh_tes_in!P16=0,0,1000000/0.086*SER_hh_tes_in!P16/SER_hh_num_in!P16)</f>
        <v>17047.107806538537</v>
      </c>
      <c r="Q16" s="101">
        <f>IF(SER_hh_tes_in!Q16=0,0,1000000/0.086*SER_hh_tes_in!Q16/SER_hh_num_in!Q16)</f>
        <v>17365.388643619739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6223.3159155197263</v>
      </c>
      <c r="D17" s="103">
        <f>IF(SER_hh_tes_in!D17=0,0,1000000/0.086*SER_hh_tes_in!D17/SER_hh_num_in!D17)</f>
        <v>5655.1890070775034</v>
      </c>
      <c r="E17" s="103">
        <f>IF(SER_hh_tes_in!E17=0,0,1000000/0.086*SER_hh_tes_in!E17/SER_hh_num_in!E17)</f>
        <v>4894.4473447256878</v>
      </c>
      <c r="F17" s="103">
        <f>IF(SER_hh_tes_in!F17=0,0,1000000/0.086*SER_hh_tes_in!F17/SER_hh_num_in!F17)</f>
        <v>4953.2722261301215</v>
      </c>
      <c r="G17" s="103">
        <f>IF(SER_hh_tes_in!G17=0,0,1000000/0.086*SER_hh_tes_in!G17/SER_hh_num_in!G17)</f>
        <v>4282.9467551421249</v>
      </c>
      <c r="H17" s="103">
        <f>IF(SER_hh_tes_in!H17=0,0,1000000/0.086*SER_hh_tes_in!H17/SER_hh_num_in!H17)</f>
        <v>5723.2980368210219</v>
      </c>
      <c r="I17" s="103">
        <f>IF(SER_hh_tes_in!I17=0,0,1000000/0.086*SER_hh_tes_in!I17/SER_hh_num_in!I17)</f>
        <v>7662.0340897917149</v>
      </c>
      <c r="J17" s="103">
        <f>IF(SER_hh_tes_in!J17=0,0,1000000/0.086*SER_hh_tes_in!J17/SER_hh_num_in!J17)</f>
        <v>8615.4495299975006</v>
      </c>
      <c r="K17" s="103">
        <f>IF(SER_hh_tes_in!K17=0,0,1000000/0.086*SER_hh_tes_in!K17/SER_hh_num_in!K17)</f>
        <v>7972.8059630139041</v>
      </c>
      <c r="L17" s="103">
        <f>IF(SER_hh_tes_in!L17=0,0,1000000/0.086*SER_hh_tes_in!L17/SER_hh_num_in!L17)</f>
        <v>9286.3373074380615</v>
      </c>
      <c r="M17" s="103">
        <f>IF(SER_hh_tes_in!M17=0,0,1000000/0.086*SER_hh_tes_in!M17/SER_hh_num_in!M17)</f>
        <v>12966.46770653149</v>
      </c>
      <c r="N17" s="103">
        <f>IF(SER_hh_tes_in!N17=0,0,1000000/0.086*SER_hh_tes_in!N17/SER_hh_num_in!N17)</f>
        <v>14059.306317408951</v>
      </c>
      <c r="O17" s="103">
        <f>IF(SER_hh_tes_in!O17=0,0,1000000/0.086*SER_hh_tes_in!O17/SER_hh_num_in!O17)</f>
        <v>14912.171820355963</v>
      </c>
      <c r="P17" s="103">
        <f>IF(SER_hh_tes_in!P17=0,0,1000000/0.086*SER_hh_tes_in!P17/SER_hh_num_in!P17)</f>
        <v>18199.564308720008</v>
      </c>
      <c r="Q17" s="103">
        <f>IF(SER_hh_tes_in!Q17=0,0,1000000/0.086*SER_hh_tes_in!Q17/SER_hh_num_in!Q17)</f>
        <v>17063.713704070702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16372.970883812955</v>
      </c>
      <c r="D18" s="103">
        <f>IF(SER_hh_tes_in!D18=0,0,1000000/0.086*SER_hh_tes_in!D18/SER_hh_num_in!D18)</f>
        <v>16144.627477435977</v>
      </c>
      <c r="E18" s="103">
        <f>IF(SER_hh_tes_in!E18=0,0,1000000/0.086*SER_hh_tes_in!E18/SER_hh_num_in!E18)</f>
        <v>15723.720676351895</v>
      </c>
      <c r="F18" s="103">
        <f>IF(SER_hh_tes_in!F18=0,0,1000000/0.086*SER_hh_tes_in!F18/SER_hh_num_in!F18)</f>
        <v>16068.499801086095</v>
      </c>
      <c r="G18" s="103">
        <f>IF(SER_hh_tes_in!G18=0,0,1000000/0.086*SER_hh_tes_in!G18/SER_hh_num_in!G18)</f>
        <v>16360.991630590732</v>
      </c>
      <c r="H18" s="103">
        <f>IF(SER_hh_tes_in!H18=0,0,1000000/0.086*SER_hh_tes_in!H18/SER_hh_num_in!H18)</f>
        <v>16403.211609521142</v>
      </c>
      <c r="I18" s="103">
        <f>IF(SER_hh_tes_in!I18=0,0,1000000/0.086*SER_hh_tes_in!I18/SER_hh_num_in!I18)</f>
        <v>16202.422487454785</v>
      </c>
      <c r="J18" s="103">
        <f>IF(SER_hh_tes_in!J18=0,0,1000000/0.086*SER_hh_tes_in!J18/SER_hh_num_in!J18)</f>
        <v>17065.981433479144</v>
      </c>
      <c r="K18" s="103">
        <f>IF(SER_hh_tes_in!K18=0,0,1000000/0.086*SER_hh_tes_in!K18/SER_hh_num_in!K18)</f>
        <v>15914.017134762127</v>
      </c>
      <c r="L18" s="103">
        <f>IF(SER_hh_tes_in!L18=0,0,1000000/0.086*SER_hh_tes_in!L18/SER_hh_num_in!L18)</f>
        <v>16507.163684566349</v>
      </c>
      <c r="M18" s="103">
        <f>IF(SER_hh_tes_in!M18=0,0,1000000/0.086*SER_hh_tes_in!M18/SER_hh_num_in!M18)</f>
        <v>16520.002823091141</v>
      </c>
      <c r="N18" s="103">
        <f>IF(SER_hh_tes_in!N18=0,0,1000000/0.086*SER_hh_tes_in!N18/SER_hh_num_in!N18)</f>
        <v>16783.892358203921</v>
      </c>
      <c r="O18" s="103">
        <f>IF(SER_hh_tes_in!O18=0,0,1000000/0.086*SER_hh_tes_in!O18/SER_hh_num_in!O18)</f>
        <v>16273.987136836757</v>
      </c>
      <c r="P18" s="103">
        <f>IF(SER_hh_tes_in!P18=0,0,1000000/0.086*SER_hh_tes_in!P18/SER_hh_num_in!P18)</f>
        <v>16712.459059071145</v>
      </c>
      <c r="Q18" s="103">
        <f>IF(SER_hh_tes_in!Q18=0,0,1000000/0.086*SER_hh_tes_in!Q18/SER_hh_num_in!Q18)</f>
        <v>17440.622554993297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6134.5682548446584</v>
      </c>
      <c r="D19" s="101">
        <f>IF(SER_hh_tes_in!D19=0,0,1000000/0.086*SER_hh_tes_in!D19/SER_hh_num_in!D19)</f>
        <v>6214.5841997678044</v>
      </c>
      <c r="E19" s="101">
        <f>IF(SER_hh_tes_in!E19=0,0,1000000/0.086*SER_hh_tes_in!E19/SER_hh_num_in!E19)</f>
        <v>6295.7694874171439</v>
      </c>
      <c r="F19" s="101">
        <f>IF(SER_hh_tes_in!F19=0,0,1000000/0.086*SER_hh_tes_in!F19/SER_hh_num_in!F19)</f>
        <v>6319.2627503957128</v>
      </c>
      <c r="G19" s="101">
        <f>IF(SER_hh_tes_in!G19=0,0,1000000/0.086*SER_hh_tes_in!G19/SER_hh_num_in!G19)</f>
        <v>6368.8136999106755</v>
      </c>
      <c r="H19" s="101">
        <f>IF(SER_hh_tes_in!H19=0,0,1000000/0.086*SER_hh_tes_in!H19/SER_hh_num_in!H19)</f>
        <v>6379.7039990762005</v>
      </c>
      <c r="I19" s="101">
        <f>IF(SER_hh_tes_in!I19=0,0,1000000/0.086*SER_hh_tes_in!I19/SER_hh_num_in!I19)</f>
        <v>6408.4707088523146</v>
      </c>
      <c r="J19" s="101">
        <f>IF(SER_hh_tes_in!J19=0,0,1000000/0.086*SER_hh_tes_in!J19/SER_hh_num_in!J19)</f>
        <v>6488.9824743291083</v>
      </c>
      <c r="K19" s="101">
        <f>IF(SER_hh_tes_in!K19=0,0,1000000/0.086*SER_hh_tes_in!K19/SER_hh_num_in!K19)</f>
        <v>6591.3301044334075</v>
      </c>
      <c r="L19" s="101">
        <f>IF(SER_hh_tes_in!L19=0,0,1000000/0.086*SER_hh_tes_in!L19/SER_hh_num_in!L19)</f>
        <v>6510.1610984547615</v>
      </c>
      <c r="M19" s="101">
        <f>IF(SER_hh_tes_in!M19=0,0,1000000/0.086*SER_hh_tes_in!M19/SER_hh_num_in!M19)</f>
        <v>6588.0286012579709</v>
      </c>
      <c r="N19" s="101">
        <f>IF(SER_hh_tes_in!N19=0,0,1000000/0.086*SER_hh_tes_in!N19/SER_hh_num_in!N19)</f>
        <v>6637.2559764518537</v>
      </c>
      <c r="O19" s="101">
        <f>IF(SER_hh_tes_in!O19=0,0,1000000/0.086*SER_hh_tes_in!O19/SER_hh_num_in!O19)</f>
        <v>6728.2005961769692</v>
      </c>
      <c r="P19" s="101">
        <f>IF(SER_hh_tes_in!P19=0,0,1000000/0.086*SER_hh_tes_in!P19/SER_hh_num_in!P19)</f>
        <v>6718.6827701768652</v>
      </c>
      <c r="Q19" s="101">
        <f>IF(SER_hh_tes_in!Q19=0,0,1000000/0.086*SER_hh_tes_in!Q19/SER_hh_num_in!Q19)</f>
        <v>6811.7489101059455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3952.8276305298104</v>
      </c>
      <c r="D20" s="100">
        <f>IF(SER_hh_tes_in!D20=0,0,1000000/0.086*SER_hh_tes_in!D20/SER_hh_num_in!D20)</f>
        <v>4768.6463015157569</v>
      </c>
      <c r="E20" s="100">
        <f>IF(SER_hh_tes_in!E20=0,0,1000000/0.086*SER_hh_tes_in!E20/SER_hh_num_in!E20)</f>
        <v>5118.9617175366775</v>
      </c>
      <c r="F20" s="100">
        <f>IF(SER_hh_tes_in!F20=0,0,1000000/0.086*SER_hh_tes_in!F20/SER_hh_num_in!F20)</f>
        <v>3775.3034079449453</v>
      </c>
      <c r="G20" s="100">
        <f>IF(SER_hh_tes_in!G20=0,0,1000000/0.086*SER_hh_tes_in!G20/SER_hh_num_in!G20)</f>
        <v>3813.3546261877227</v>
      </c>
      <c r="H20" s="100">
        <f>IF(SER_hh_tes_in!H20=0,0,1000000/0.086*SER_hh_tes_in!H20/SER_hh_num_in!H20)</f>
        <v>6104.3534201638804</v>
      </c>
      <c r="I20" s="100">
        <f>IF(SER_hh_tes_in!I20=0,0,1000000/0.086*SER_hh_tes_in!I20/SER_hh_num_in!I20)</f>
        <v>6211.1067446933048</v>
      </c>
      <c r="J20" s="100">
        <f>IF(SER_hh_tes_in!J20=0,0,1000000/0.086*SER_hh_tes_in!J20/SER_hh_num_in!J20)</f>
        <v>6193.344048772984</v>
      </c>
      <c r="K20" s="100">
        <f>IF(SER_hh_tes_in!K20=0,0,1000000/0.086*SER_hh_tes_in!K20/SER_hh_num_in!K20)</f>
        <v>6406.0258045790442</v>
      </c>
      <c r="L20" s="100">
        <f>IF(SER_hh_tes_in!L20=0,0,1000000/0.086*SER_hh_tes_in!L20/SER_hh_num_in!L20)</f>
        <v>6354.659782110276</v>
      </c>
      <c r="M20" s="100">
        <f>IF(SER_hh_tes_in!M20=0,0,1000000/0.086*SER_hh_tes_in!M20/SER_hh_num_in!M20)</f>
        <v>6248.0886277653681</v>
      </c>
      <c r="N20" s="100">
        <f>IF(SER_hh_tes_in!N20=0,0,1000000/0.086*SER_hh_tes_in!N20/SER_hh_num_in!N20)</f>
        <v>6324.6453845511305</v>
      </c>
      <c r="O20" s="100">
        <f>IF(SER_hh_tes_in!O20=0,0,1000000/0.086*SER_hh_tes_in!O20/SER_hh_num_in!O20)</f>
        <v>6456.8665289780629</v>
      </c>
      <c r="P20" s="100">
        <f>IF(SER_hh_tes_in!P20=0,0,1000000/0.086*SER_hh_tes_in!P20/SER_hh_num_in!P20)</f>
        <v>6352.103380440155</v>
      </c>
      <c r="Q20" s="100">
        <f>IF(SER_hh_tes_in!Q20=0,0,1000000/0.086*SER_hh_tes_in!Q20/SER_hh_num_in!Q20)</f>
        <v>6378.1176637761864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5707.5082062537513</v>
      </c>
      <c r="D21" s="100">
        <f>IF(SER_hh_tes_in!D21=0,0,1000000/0.086*SER_hh_tes_in!D21/SER_hh_num_in!D21)</f>
        <v>6425.0384106612373</v>
      </c>
      <c r="E21" s="100">
        <f>IF(SER_hh_tes_in!E21=0,0,1000000/0.086*SER_hh_tes_in!E21/SER_hh_num_in!E21)</f>
        <v>5867.3441501794014</v>
      </c>
      <c r="F21" s="100">
        <f>IF(SER_hh_tes_in!F21=0,0,1000000/0.086*SER_hh_tes_in!F21/SER_hh_num_in!F21)</f>
        <v>6254.3785961049343</v>
      </c>
      <c r="G21" s="100">
        <f>IF(SER_hh_tes_in!G21=0,0,1000000/0.086*SER_hh_tes_in!G21/SER_hh_num_in!G21)</f>
        <v>5913.5258673949247</v>
      </c>
      <c r="H21" s="100">
        <f>IF(SER_hh_tes_in!H21=0,0,1000000/0.086*SER_hh_tes_in!H21/SER_hh_num_in!H21)</f>
        <v>6286.2521542743652</v>
      </c>
      <c r="I21" s="100">
        <f>IF(SER_hh_tes_in!I21=0,0,1000000/0.086*SER_hh_tes_in!I21/SER_hh_num_in!I21)</f>
        <v>5698.8828979600175</v>
      </c>
      <c r="J21" s="100">
        <f>IF(SER_hh_tes_in!J21=0,0,1000000/0.086*SER_hh_tes_in!J21/SER_hh_num_in!J21)</f>
        <v>6011.63023717953</v>
      </c>
      <c r="K21" s="100">
        <f>IF(SER_hh_tes_in!K21=0,0,1000000/0.086*SER_hh_tes_in!K21/SER_hh_num_in!K21)</f>
        <v>5945.3173504550841</v>
      </c>
      <c r="L21" s="100">
        <f>IF(SER_hh_tes_in!L21=0,0,1000000/0.086*SER_hh_tes_in!L21/SER_hh_num_in!L21)</f>
        <v>6051.5975009206131</v>
      </c>
      <c r="M21" s="100">
        <f>IF(SER_hh_tes_in!M21=0,0,1000000/0.086*SER_hh_tes_in!M21/SER_hh_num_in!M21)</f>
        <v>6306.3197572348099</v>
      </c>
      <c r="N21" s="100">
        <f>IF(SER_hh_tes_in!N21=0,0,1000000/0.086*SER_hh_tes_in!N21/SER_hh_num_in!N21)</f>
        <v>6837.8030350103027</v>
      </c>
      <c r="O21" s="100">
        <f>IF(SER_hh_tes_in!O21=0,0,1000000/0.086*SER_hh_tes_in!O21/SER_hh_num_in!O21)</f>
        <v>5990.3488831383702</v>
      </c>
      <c r="P21" s="100">
        <f>IF(SER_hh_tes_in!P21=0,0,1000000/0.086*SER_hh_tes_in!P21/SER_hh_num_in!P21)</f>
        <v>7166.3611539340527</v>
      </c>
      <c r="Q21" s="100">
        <f>IF(SER_hh_tes_in!Q21=0,0,1000000/0.086*SER_hh_tes_in!Q21/SER_hh_num_in!Q21)</f>
        <v>6285.6037704158853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6241.3073195762217</v>
      </c>
      <c r="D22" s="100">
        <f>IF(SER_hh_tes_in!D22=0,0,1000000/0.086*SER_hh_tes_in!D22/SER_hh_num_in!D22)</f>
        <v>6250.5896308917527</v>
      </c>
      <c r="E22" s="100">
        <f>IF(SER_hh_tes_in!E22=0,0,1000000/0.086*SER_hh_tes_in!E22/SER_hh_num_in!E22)</f>
        <v>6272.2441859674409</v>
      </c>
      <c r="F22" s="100">
        <f>IF(SER_hh_tes_in!F22=0,0,1000000/0.086*SER_hh_tes_in!F22/SER_hh_num_in!F22)</f>
        <v>6285.2725230941651</v>
      </c>
      <c r="G22" s="100">
        <f>IF(SER_hh_tes_in!G22=0,0,1000000/0.086*SER_hh_tes_in!G22/SER_hh_num_in!G22)</f>
        <v>6130.9289471308512</v>
      </c>
      <c r="H22" s="100">
        <f>IF(SER_hh_tes_in!H22=0,0,1000000/0.086*SER_hh_tes_in!H22/SER_hh_num_in!H22)</f>
        <v>6160.1539560716146</v>
      </c>
      <c r="I22" s="100">
        <f>IF(SER_hh_tes_in!I22=0,0,1000000/0.086*SER_hh_tes_in!I22/SER_hh_num_in!I22)</f>
        <v>6105.2975007773903</v>
      </c>
      <c r="J22" s="100">
        <f>IF(SER_hh_tes_in!J22=0,0,1000000/0.086*SER_hh_tes_in!J22/SER_hh_num_in!J22)</f>
        <v>6322.351508851476</v>
      </c>
      <c r="K22" s="100">
        <f>IF(SER_hh_tes_in!K22=0,0,1000000/0.086*SER_hh_tes_in!K22/SER_hh_num_in!K22)</f>
        <v>6318.9977112151882</v>
      </c>
      <c r="L22" s="100">
        <f>IF(SER_hh_tes_in!L22=0,0,1000000/0.086*SER_hh_tes_in!L22/SER_hh_num_in!L22)</f>
        <v>6116.9214438039789</v>
      </c>
      <c r="M22" s="100">
        <f>IF(SER_hh_tes_in!M22=0,0,1000000/0.086*SER_hh_tes_in!M22/SER_hh_num_in!M22)</f>
        <v>6470.9113515324389</v>
      </c>
      <c r="N22" s="100">
        <f>IF(SER_hh_tes_in!N22=0,0,1000000/0.086*SER_hh_tes_in!N22/SER_hh_num_in!N22)</f>
        <v>6426.4238288017077</v>
      </c>
      <c r="O22" s="100">
        <f>IF(SER_hh_tes_in!O22=0,0,1000000/0.086*SER_hh_tes_in!O22/SER_hh_num_in!O22)</f>
        <v>6473.6756022705276</v>
      </c>
      <c r="P22" s="100">
        <f>IF(SER_hh_tes_in!P22=0,0,1000000/0.086*SER_hh_tes_in!P22/SER_hh_num_in!P22)</f>
        <v>6566.5511159215612</v>
      </c>
      <c r="Q22" s="100">
        <f>IF(SER_hh_tes_in!Q22=0,0,1000000/0.086*SER_hh_tes_in!Q22/SER_hh_num_in!Q22)</f>
        <v>6575.7890280576348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6206.0529109991176</v>
      </c>
      <c r="D23" s="100">
        <f>IF(SER_hh_tes_in!D23=0,0,1000000/0.086*SER_hh_tes_in!D23/SER_hh_num_in!D23)</f>
        <v>6200.1416744722819</v>
      </c>
      <c r="E23" s="100">
        <f>IF(SER_hh_tes_in!E23=0,0,1000000/0.086*SER_hh_tes_in!E23/SER_hh_num_in!E23)</f>
        <v>6370.0903737846684</v>
      </c>
      <c r="F23" s="100">
        <f>IF(SER_hh_tes_in!F23=0,0,1000000/0.086*SER_hh_tes_in!F23/SER_hh_num_in!F23)</f>
        <v>6293.5435237796037</v>
      </c>
      <c r="G23" s="100">
        <f>IF(SER_hh_tes_in!G23=0,0,1000000/0.086*SER_hh_tes_in!G23/SER_hh_num_in!G23)</f>
        <v>6206.7751085698555</v>
      </c>
      <c r="H23" s="100">
        <f>IF(SER_hh_tes_in!H23=0,0,1000000/0.086*SER_hh_tes_in!H23/SER_hh_num_in!H23)</f>
        <v>6255.2571909688404</v>
      </c>
      <c r="I23" s="100">
        <f>IF(SER_hh_tes_in!I23=0,0,1000000/0.086*SER_hh_tes_in!I23/SER_hh_num_in!I23)</f>
        <v>6183.3806579433867</v>
      </c>
      <c r="J23" s="100">
        <f>IF(SER_hh_tes_in!J23=0,0,1000000/0.086*SER_hh_tes_in!J23/SER_hh_num_in!J23)</f>
        <v>6294.1241700130531</v>
      </c>
      <c r="K23" s="100">
        <f>IF(SER_hh_tes_in!K23=0,0,1000000/0.086*SER_hh_tes_in!K23/SER_hh_num_in!K23)</f>
        <v>6417.5698056904021</v>
      </c>
      <c r="L23" s="100">
        <f>IF(SER_hh_tes_in!L23=0,0,1000000/0.086*SER_hh_tes_in!L23/SER_hh_num_in!L23)</f>
        <v>6202.7990986921732</v>
      </c>
      <c r="M23" s="100">
        <f>IF(SER_hh_tes_in!M23=0,0,1000000/0.086*SER_hh_tes_in!M23/SER_hh_num_in!M23)</f>
        <v>6309.0422555726063</v>
      </c>
      <c r="N23" s="100">
        <f>IF(SER_hh_tes_in!N23=0,0,1000000/0.086*SER_hh_tes_in!N23/SER_hh_num_in!N23)</f>
        <v>6274.7468703102677</v>
      </c>
      <c r="O23" s="100">
        <f>IF(SER_hh_tes_in!O23=0,0,1000000/0.086*SER_hh_tes_in!O23/SER_hh_num_in!O23)</f>
        <v>6301.3509956367761</v>
      </c>
      <c r="P23" s="100">
        <f>IF(SER_hh_tes_in!P23=0,0,1000000/0.086*SER_hh_tes_in!P23/SER_hh_num_in!P23)</f>
        <v>6351.4855449553625</v>
      </c>
      <c r="Q23" s="100">
        <f>IF(SER_hh_tes_in!Q23=0,0,1000000/0.086*SER_hh_tes_in!Q23/SER_hh_num_in!Q23)</f>
        <v>6424.7231704619016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5069.6744289444268</v>
      </c>
      <c r="D24" s="100">
        <f>IF(SER_hh_tes_in!D24=0,0,1000000/0.086*SER_hh_tes_in!D24/SER_hh_num_in!D24)</f>
        <v>6571.651835147969</v>
      </c>
      <c r="E24" s="100">
        <f>IF(SER_hh_tes_in!E24=0,0,1000000/0.086*SER_hh_tes_in!E24/SER_hh_num_in!E24)</f>
        <v>5559.7139501694764</v>
      </c>
      <c r="F24" s="100">
        <f>IF(SER_hh_tes_in!F24=0,0,1000000/0.086*SER_hh_tes_in!F24/SER_hh_num_in!F24)</f>
        <v>7013.20962774913</v>
      </c>
      <c r="G24" s="100">
        <f>IF(SER_hh_tes_in!G24=0,0,1000000/0.086*SER_hh_tes_in!G24/SER_hh_num_in!G24)</f>
        <v>6024.1284188787204</v>
      </c>
      <c r="H24" s="100">
        <f>IF(SER_hh_tes_in!H24=0,0,1000000/0.086*SER_hh_tes_in!H24/SER_hh_num_in!H24)</f>
        <v>6709.239608859084</v>
      </c>
      <c r="I24" s="100">
        <f>IF(SER_hh_tes_in!I24=0,0,1000000/0.086*SER_hh_tes_in!I24/SER_hh_num_in!I24)</f>
        <v>6850.8916600855182</v>
      </c>
      <c r="J24" s="100">
        <f>IF(SER_hh_tes_in!J24=0,0,1000000/0.086*SER_hh_tes_in!J24/SER_hh_num_in!J24)</f>
        <v>7002.3105674457074</v>
      </c>
      <c r="K24" s="100">
        <f>IF(SER_hh_tes_in!K24=0,0,1000000/0.086*SER_hh_tes_in!K24/SER_hh_num_in!K24)</f>
        <v>6913.2292051015456</v>
      </c>
      <c r="L24" s="100">
        <f>IF(SER_hh_tes_in!L24=0,0,1000000/0.086*SER_hh_tes_in!L24/SER_hh_num_in!L24)</f>
        <v>6791.042139529327</v>
      </c>
      <c r="M24" s="100">
        <f>IF(SER_hh_tes_in!M24=0,0,1000000/0.086*SER_hh_tes_in!M24/SER_hh_num_in!M24)</f>
        <v>6775.0168606233037</v>
      </c>
      <c r="N24" s="100">
        <f>IF(SER_hh_tes_in!N24=0,0,1000000/0.086*SER_hh_tes_in!N24/SER_hh_num_in!N24)</f>
        <v>6777.1721497481594</v>
      </c>
      <c r="O24" s="100">
        <f>IF(SER_hh_tes_in!O24=0,0,1000000/0.086*SER_hh_tes_in!O24/SER_hh_num_in!O24)</f>
        <v>7165.4873889523024</v>
      </c>
      <c r="P24" s="100">
        <f>IF(SER_hh_tes_in!P24=0,0,1000000/0.086*SER_hh_tes_in!P24/SER_hh_num_in!P24)</f>
        <v>6888.965306174895</v>
      </c>
      <c r="Q24" s="100">
        <f>IF(SER_hh_tes_in!Q24=0,0,1000000/0.086*SER_hh_tes_in!Q24/SER_hh_num_in!Q24)</f>
        <v>6771.2402207387295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5922.7949893125779</v>
      </c>
      <c r="D25" s="100">
        <f>IF(SER_hh_tes_in!D25=0,0,1000000/0.086*SER_hh_tes_in!D25/SER_hh_num_in!D25)</f>
        <v>6024.0386526260536</v>
      </c>
      <c r="E25" s="100">
        <f>IF(SER_hh_tes_in!E25=0,0,1000000/0.086*SER_hh_tes_in!E25/SER_hh_num_in!E25)</f>
        <v>6262.0209228923668</v>
      </c>
      <c r="F25" s="100">
        <f>IF(SER_hh_tes_in!F25=0,0,1000000/0.086*SER_hh_tes_in!F25/SER_hh_num_in!F25)</f>
        <v>5959.2040331197004</v>
      </c>
      <c r="G25" s="100">
        <f>IF(SER_hh_tes_in!G25=0,0,1000000/0.086*SER_hh_tes_in!G25/SER_hh_num_in!G25)</f>
        <v>6170.5009968436088</v>
      </c>
      <c r="H25" s="100">
        <f>IF(SER_hh_tes_in!H25=0,0,1000000/0.086*SER_hh_tes_in!H25/SER_hh_num_in!H25)</f>
        <v>5808.6562417287696</v>
      </c>
      <c r="I25" s="100">
        <f>IF(SER_hh_tes_in!I25=0,0,1000000/0.086*SER_hh_tes_in!I25/SER_hh_num_in!I25)</f>
        <v>6080.8327628301449</v>
      </c>
      <c r="J25" s="100">
        <f>IF(SER_hh_tes_in!J25=0,0,1000000/0.086*SER_hh_tes_in!J25/SER_hh_num_in!J25)</f>
        <v>6038.4667002157294</v>
      </c>
      <c r="K25" s="100">
        <f>IF(SER_hh_tes_in!K25=0,0,1000000/0.086*SER_hh_tes_in!K25/SER_hh_num_in!K25)</f>
        <v>5979.4318651281901</v>
      </c>
      <c r="L25" s="100">
        <f>IF(SER_hh_tes_in!L25=0,0,1000000/0.086*SER_hh_tes_in!L25/SER_hh_num_in!L25)</f>
        <v>5773.6969203321914</v>
      </c>
      <c r="M25" s="100">
        <f>IF(SER_hh_tes_in!M25=0,0,1000000/0.086*SER_hh_tes_in!M25/SER_hh_num_in!M25)</f>
        <v>5917.0138135346169</v>
      </c>
      <c r="N25" s="100">
        <f>IF(SER_hh_tes_in!N25=0,0,1000000/0.086*SER_hh_tes_in!N25/SER_hh_num_in!N25)</f>
        <v>5944.9869472929586</v>
      </c>
      <c r="O25" s="100">
        <f>IF(SER_hh_tes_in!O25=0,0,1000000/0.086*SER_hh_tes_in!O25/SER_hh_num_in!O25)</f>
        <v>6053.5908950769217</v>
      </c>
      <c r="P25" s="100">
        <f>IF(SER_hh_tes_in!P25=0,0,1000000/0.086*SER_hh_tes_in!P25/SER_hh_num_in!P25)</f>
        <v>6273.4589204249869</v>
      </c>
      <c r="Q25" s="100">
        <f>IF(SER_hh_tes_in!Q25=0,0,1000000/0.086*SER_hh_tes_in!Q25/SER_hh_num_in!Q25)</f>
        <v>6233.93990291502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5960.8688571717885</v>
      </c>
      <c r="D26" s="22">
        <f>IF(SER_hh_tes_in!D26=0,0,1000000/0.086*SER_hh_tes_in!D26/SER_hh_num_in!D26)</f>
        <v>6062.0387940734136</v>
      </c>
      <c r="E26" s="22">
        <f>IF(SER_hh_tes_in!E26=0,0,1000000/0.086*SER_hh_tes_in!E26/SER_hh_num_in!E26)</f>
        <v>6087.6064992007196</v>
      </c>
      <c r="F26" s="22">
        <f>IF(SER_hh_tes_in!F26=0,0,1000000/0.086*SER_hh_tes_in!F26/SER_hh_num_in!F26)</f>
        <v>6237.7892536769286</v>
      </c>
      <c r="G26" s="22">
        <f>IF(SER_hh_tes_in!G26=0,0,1000000/0.086*SER_hh_tes_in!G26/SER_hh_num_in!G26)</f>
        <v>6286.1457125854031</v>
      </c>
      <c r="H26" s="22">
        <f>IF(SER_hh_tes_in!H26=0,0,1000000/0.086*SER_hh_tes_in!H26/SER_hh_num_in!H26)</f>
        <v>6471.8506163733018</v>
      </c>
      <c r="I26" s="22">
        <f>IF(SER_hh_tes_in!I26=0,0,1000000/0.086*SER_hh_tes_in!I26/SER_hh_num_in!I26)</f>
        <v>6330.027272640089</v>
      </c>
      <c r="J26" s="22">
        <f>IF(SER_hh_tes_in!J26=0,0,1000000/0.086*SER_hh_tes_in!J26/SER_hh_num_in!J26)</f>
        <v>6409.1307996035339</v>
      </c>
      <c r="K26" s="22">
        <f>IF(SER_hh_tes_in!K26=0,0,1000000/0.086*SER_hh_tes_in!K26/SER_hh_num_in!K26)</f>
        <v>6553.0452030665338</v>
      </c>
      <c r="L26" s="22">
        <f>IF(SER_hh_tes_in!L26=0,0,1000000/0.086*SER_hh_tes_in!L26/SER_hh_num_in!L26)</f>
        <v>6390.5655676281449</v>
      </c>
      <c r="M26" s="22">
        <f>IF(SER_hh_tes_in!M26=0,0,1000000/0.086*SER_hh_tes_in!M26/SER_hh_num_in!M26)</f>
        <v>6566.1137260055548</v>
      </c>
      <c r="N26" s="22">
        <f>IF(SER_hh_tes_in!N26=0,0,1000000/0.086*SER_hh_tes_in!N26/SER_hh_num_in!N26)</f>
        <v>6586.4203849505084</v>
      </c>
      <c r="O26" s="22">
        <f>IF(SER_hh_tes_in!O26=0,0,1000000/0.086*SER_hh_tes_in!O26/SER_hh_num_in!O26)</f>
        <v>6776.7416633128996</v>
      </c>
      <c r="P26" s="22">
        <f>IF(SER_hh_tes_in!P26=0,0,1000000/0.086*SER_hh_tes_in!P26/SER_hh_num_in!P26)</f>
        <v>6813.776698594369</v>
      </c>
      <c r="Q26" s="22">
        <f>IF(SER_hh_tes_in!Q26=0,0,1000000/0.086*SER_hh_tes_in!Q26/SER_hh_num_in!Q26)</f>
        <v>7007.9861428307076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66.715739394790447</v>
      </c>
      <c r="D27" s="116">
        <f>IF(SER_hh_tes_in!D27=0,0,1000000/0.086*SER_hh_tes_in!D27/SER_hh_num_in!D19)</f>
        <v>64.858639941284068</v>
      </c>
      <c r="E27" s="116">
        <f>IF(SER_hh_tes_in!E27=0,0,1000000/0.086*SER_hh_tes_in!E27/SER_hh_num_in!E19)</f>
        <v>77.698874229384685</v>
      </c>
      <c r="F27" s="116">
        <f>IF(SER_hh_tes_in!F27=0,0,1000000/0.086*SER_hh_tes_in!F27/SER_hh_num_in!F19)</f>
        <v>89.433799319674776</v>
      </c>
      <c r="G27" s="116">
        <f>IF(SER_hh_tes_in!G27=0,0,1000000/0.086*SER_hh_tes_in!G27/SER_hh_num_in!G19)</f>
        <v>152.6450570274487</v>
      </c>
      <c r="H27" s="116">
        <f>IF(SER_hh_tes_in!H27=0,0,1000000/0.086*SER_hh_tes_in!H27/SER_hh_num_in!H19)</f>
        <v>79.341563295473108</v>
      </c>
      <c r="I27" s="116">
        <f>IF(SER_hh_tes_in!I27=0,0,1000000/0.086*SER_hh_tes_in!I27/SER_hh_num_in!I19)</f>
        <v>163.46071403837098</v>
      </c>
      <c r="J27" s="116">
        <f>IF(SER_hh_tes_in!J27=0,0,1000000/0.086*SER_hh_tes_in!J27/SER_hh_num_in!J19)</f>
        <v>157.93388638804106</v>
      </c>
      <c r="K27" s="116">
        <f>IF(SER_hh_tes_in!K27=0,0,1000000/0.086*SER_hh_tes_in!K27/SER_hh_num_in!K19)</f>
        <v>183.4101124638149</v>
      </c>
      <c r="L27" s="116">
        <f>IF(SER_hh_tes_in!L27=0,0,1000000/0.086*SER_hh_tes_in!L27/SER_hh_num_in!L19)</f>
        <v>293.38648336280698</v>
      </c>
      <c r="M27" s="116">
        <f>IF(SER_hh_tes_in!M27=0,0,1000000/0.086*SER_hh_tes_in!M27/SER_hh_num_in!M19)</f>
        <v>171.38287187120113</v>
      </c>
      <c r="N27" s="116">
        <f>IF(SER_hh_tes_in!N27=0,0,1000000/0.086*SER_hh_tes_in!N27/SER_hh_num_in!N19)</f>
        <v>214.14947963360589</v>
      </c>
      <c r="O27" s="116">
        <f>IF(SER_hh_tes_in!O27=0,0,1000000/0.086*SER_hh_tes_in!O27/SER_hh_num_in!O19)</f>
        <v>202.90298943773359</v>
      </c>
      <c r="P27" s="116">
        <f>IF(SER_hh_tes_in!P27=0,0,1000000/0.086*SER_hh_tes_in!P27/SER_hh_num_in!P19)</f>
        <v>153.54398998561365</v>
      </c>
      <c r="Q27" s="116">
        <f>IF(SER_hh_tes_in!Q27=0,0,1000000/0.086*SER_hh_tes_in!Q27/SER_hh_num_in!Q19)</f>
        <v>150.30085161583676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2742.9295845224506</v>
      </c>
      <c r="D28" s="117">
        <f>IF(SER_hh_tes_in!D27=0,0,1000000/0.086*SER_hh_tes_in!D27/SER_hh_num_in!D27)</f>
        <v>2872.427657459657</v>
      </c>
      <c r="E28" s="117">
        <f>IF(SER_hh_tes_in!E27=0,0,1000000/0.086*SER_hh_tes_in!E27/SER_hh_num_in!E27)</f>
        <v>3106.5505188394181</v>
      </c>
      <c r="F28" s="117">
        <f>IF(SER_hh_tes_in!F27=0,0,1000000/0.086*SER_hh_tes_in!F27/SER_hh_num_in!F27)</f>
        <v>2968.4011880194826</v>
      </c>
      <c r="G28" s="117">
        <f>IF(SER_hh_tes_in!G27=0,0,1000000/0.086*SER_hh_tes_in!G27/SER_hh_num_in!G27)</f>
        <v>2744.174612008861</v>
      </c>
      <c r="H28" s="117">
        <f>IF(SER_hh_tes_in!H27=0,0,1000000/0.086*SER_hh_tes_in!H27/SER_hh_num_in!H27)</f>
        <v>2816.9802072718571</v>
      </c>
      <c r="I28" s="117">
        <f>IF(SER_hh_tes_in!I27=0,0,1000000/0.086*SER_hh_tes_in!I27/SER_hh_num_in!I27)</f>
        <v>2864.8693368418708</v>
      </c>
      <c r="J28" s="117">
        <f>IF(SER_hh_tes_in!J27=0,0,1000000/0.086*SER_hh_tes_in!J27/SER_hh_num_in!J27)</f>
        <v>3119.5937414805298</v>
      </c>
      <c r="K28" s="117">
        <f>IF(SER_hh_tes_in!K27=0,0,1000000/0.086*SER_hh_tes_in!K27/SER_hh_num_in!K27)</f>
        <v>2914.4328670472091</v>
      </c>
      <c r="L28" s="117">
        <f>IF(SER_hh_tes_in!L27=0,0,1000000/0.086*SER_hh_tes_in!L27/SER_hh_num_in!L27)</f>
        <v>2881.6801464869959</v>
      </c>
      <c r="M28" s="117">
        <f>IF(SER_hh_tes_in!M27=0,0,1000000/0.086*SER_hh_tes_in!M27/SER_hh_num_in!M27)</f>
        <v>2881.4914968948274</v>
      </c>
      <c r="N28" s="117">
        <f>IF(SER_hh_tes_in!N27=0,0,1000000/0.086*SER_hh_tes_in!N27/SER_hh_num_in!N27)</f>
        <v>3057.4382489946779</v>
      </c>
      <c r="O28" s="117">
        <f>IF(SER_hh_tes_in!O27=0,0,1000000/0.086*SER_hh_tes_in!O27/SER_hh_num_in!O27)</f>
        <v>3117.5373561921147</v>
      </c>
      <c r="P28" s="117">
        <f>IF(SER_hh_tes_in!P27=0,0,1000000/0.086*SER_hh_tes_in!P27/SER_hh_num_in!P27)</f>
        <v>3068.5930102435027</v>
      </c>
      <c r="Q28" s="117">
        <f>IF(SER_hh_tes_in!Q27=0,0,1000000/0.086*SER_hh_tes_in!Q27/SER_hh_num_in!Q27)</f>
        <v>2999.5243199276174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6106.7614686335191</v>
      </c>
      <c r="D29" s="101">
        <f>IF(SER_hh_tes_in!D29=0,0,1000000/0.086*SER_hh_tes_in!D29/SER_hh_num_in!D29)</f>
        <v>6174.1126979716673</v>
      </c>
      <c r="E29" s="101">
        <f>IF(SER_hh_tes_in!E29=0,0,1000000/0.086*SER_hh_tes_in!E29/SER_hh_num_in!E29)</f>
        <v>6378.9771494795596</v>
      </c>
      <c r="F29" s="101">
        <f>IF(SER_hh_tes_in!F29=0,0,1000000/0.086*SER_hh_tes_in!F29/SER_hh_num_in!F29)</f>
        <v>6359.4026603753809</v>
      </c>
      <c r="G29" s="101">
        <f>IF(SER_hh_tes_in!G29=0,0,1000000/0.086*SER_hh_tes_in!G29/SER_hh_num_in!G29)</f>
        <v>6444.2796979837467</v>
      </c>
      <c r="H29" s="101">
        <f>IF(SER_hh_tes_in!H29=0,0,1000000/0.086*SER_hh_tes_in!H29/SER_hh_num_in!H29)</f>
        <v>6397.9382361070884</v>
      </c>
      <c r="I29" s="101">
        <f>IF(SER_hh_tes_in!I29=0,0,1000000/0.086*SER_hh_tes_in!I29/SER_hh_num_in!I29)</f>
        <v>6453.1027675012674</v>
      </c>
      <c r="J29" s="101">
        <f>IF(SER_hh_tes_in!J29=0,0,1000000/0.086*SER_hh_tes_in!J29/SER_hh_num_in!J29)</f>
        <v>6543.3314225884624</v>
      </c>
      <c r="K29" s="101">
        <f>IF(SER_hh_tes_in!K29=0,0,1000000/0.086*SER_hh_tes_in!K29/SER_hh_num_in!K29)</f>
        <v>6564.7012802448917</v>
      </c>
      <c r="L29" s="101">
        <f>IF(SER_hh_tes_in!L29=0,0,1000000/0.086*SER_hh_tes_in!L29/SER_hh_num_in!L29)</f>
        <v>6581.7878269924731</v>
      </c>
      <c r="M29" s="101">
        <f>IF(SER_hh_tes_in!M29=0,0,1000000/0.086*SER_hh_tes_in!M29/SER_hh_num_in!M29)</f>
        <v>6620.2828244915327</v>
      </c>
      <c r="N29" s="101">
        <f>IF(SER_hh_tes_in!N29=0,0,1000000/0.086*SER_hh_tes_in!N29/SER_hh_num_in!N29)</f>
        <v>6727.0839373006302</v>
      </c>
      <c r="O29" s="101">
        <f>IF(SER_hh_tes_in!O29=0,0,1000000/0.086*SER_hh_tes_in!O29/SER_hh_num_in!O29)</f>
        <v>6746.6703792013504</v>
      </c>
      <c r="P29" s="101">
        <f>IF(SER_hh_tes_in!P29=0,0,1000000/0.086*SER_hh_tes_in!P29/SER_hh_num_in!P29)</f>
        <v>6725.1037014825806</v>
      </c>
      <c r="Q29" s="101">
        <f>IF(SER_hh_tes_in!Q29=0,0,1000000/0.086*SER_hh_tes_in!Q29/SER_hh_num_in!Q29)</f>
        <v>6666.3272281558293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6366.7341636046485</v>
      </c>
      <c r="D30" s="100">
        <f>IF(SER_hh_tes_in!D30=0,0,1000000/0.086*SER_hh_tes_in!D30/SER_hh_num_in!D30)</f>
        <v>6757.3318828453421</v>
      </c>
      <c r="E30" s="100">
        <f>IF(SER_hh_tes_in!E30=0,0,1000000/0.086*SER_hh_tes_in!E30/SER_hh_num_in!E30)</f>
        <v>6938.9052190427747</v>
      </c>
      <c r="F30" s="100">
        <f>IF(SER_hh_tes_in!F30=0,0,1000000/0.086*SER_hh_tes_in!F30/SER_hh_num_in!F30)</f>
        <v>6573.9062277886205</v>
      </c>
      <c r="G30" s="100">
        <f>IF(SER_hh_tes_in!G30=0,0,1000000/0.086*SER_hh_tes_in!G30/SER_hh_num_in!G30)</f>
        <v>6674.8506439285748</v>
      </c>
      <c r="H30" s="100">
        <f>IF(SER_hh_tes_in!H30=0,0,1000000/0.086*SER_hh_tes_in!H30/SER_hh_num_in!H30)</f>
        <v>5898.3492979758048</v>
      </c>
      <c r="I30" s="100">
        <f>IF(SER_hh_tes_in!I30=0,0,1000000/0.086*SER_hh_tes_in!I30/SER_hh_num_in!I30)</f>
        <v>6798.6387726461526</v>
      </c>
      <c r="J30" s="100">
        <f>IF(SER_hh_tes_in!J30=0,0,1000000/0.086*SER_hh_tes_in!J30/SER_hh_num_in!J30)</f>
        <v>7249.4502823805842</v>
      </c>
      <c r="K30" s="100">
        <f>IF(SER_hh_tes_in!K30=0,0,1000000/0.086*SER_hh_tes_in!K30/SER_hh_num_in!K30)</f>
        <v>6116.8434161703926</v>
      </c>
      <c r="L30" s="100">
        <f>IF(SER_hh_tes_in!L30=0,0,1000000/0.086*SER_hh_tes_in!L30/SER_hh_num_in!L30)</f>
        <v>6802.6616723189327</v>
      </c>
      <c r="M30" s="100">
        <f>IF(SER_hh_tes_in!M30=0,0,1000000/0.086*SER_hh_tes_in!M30/SER_hh_num_in!M30)</f>
        <v>6390.5996698735025</v>
      </c>
      <c r="N30" s="100">
        <f>IF(SER_hh_tes_in!N30=0,0,1000000/0.086*SER_hh_tes_in!N30/SER_hh_num_in!N30)</f>
        <v>6265.6895257683809</v>
      </c>
      <c r="O30" s="100">
        <f>IF(SER_hh_tes_in!O30=0,0,1000000/0.086*SER_hh_tes_in!O30/SER_hh_num_in!O30)</f>
        <v>7249.6373335000299</v>
      </c>
      <c r="P30" s="100">
        <f>IF(SER_hh_tes_in!P30=0,0,1000000/0.086*SER_hh_tes_in!P30/SER_hh_num_in!P30)</f>
        <v>6409.0964518380506</v>
      </c>
      <c r="Q30" s="100">
        <f>IF(SER_hh_tes_in!Q30=0,0,1000000/0.086*SER_hh_tes_in!Q30/SER_hh_num_in!Q30)</f>
        <v>6923.998144113235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6044.6121611196477</v>
      </c>
      <c r="D31" s="100">
        <f>IF(SER_hh_tes_in!D31=0,0,1000000/0.086*SER_hh_tes_in!D31/SER_hh_num_in!D31)</f>
        <v>5868.9903882224771</v>
      </c>
      <c r="E31" s="100">
        <f>IF(SER_hh_tes_in!E31=0,0,1000000/0.086*SER_hh_tes_in!E31/SER_hh_num_in!E31)</f>
        <v>6296.6775752766207</v>
      </c>
      <c r="F31" s="100">
        <f>IF(SER_hh_tes_in!F31=0,0,1000000/0.086*SER_hh_tes_in!F31/SER_hh_num_in!F31)</f>
        <v>6314.5348339569573</v>
      </c>
      <c r="G31" s="100">
        <f>IF(SER_hh_tes_in!G31=0,0,1000000/0.086*SER_hh_tes_in!G31/SER_hh_num_in!G31)</f>
        <v>6255.3856563392646</v>
      </c>
      <c r="H31" s="100">
        <f>IF(SER_hh_tes_in!H31=0,0,1000000/0.086*SER_hh_tes_in!H31/SER_hh_num_in!H31)</f>
        <v>6382.001293389987</v>
      </c>
      <c r="I31" s="100">
        <f>IF(SER_hh_tes_in!I31=0,0,1000000/0.086*SER_hh_tes_in!I31/SER_hh_num_in!I31)</f>
        <v>6466.8211644786134</v>
      </c>
      <c r="J31" s="100">
        <f>IF(SER_hh_tes_in!J31=0,0,1000000/0.086*SER_hh_tes_in!J31/SER_hh_num_in!J31)</f>
        <v>6507.8971378560409</v>
      </c>
      <c r="K31" s="100">
        <f>IF(SER_hh_tes_in!K31=0,0,1000000/0.086*SER_hh_tes_in!K31/SER_hh_num_in!K31)</f>
        <v>6665.7433517279678</v>
      </c>
      <c r="L31" s="100">
        <f>IF(SER_hh_tes_in!L31=0,0,1000000/0.086*SER_hh_tes_in!L31/SER_hh_num_in!L31)</f>
        <v>6698.1844086367482</v>
      </c>
      <c r="M31" s="100">
        <f>IF(SER_hh_tes_in!M31=0,0,1000000/0.086*SER_hh_tes_in!M31/SER_hh_num_in!M31)</f>
        <v>6732.0169955067258</v>
      </c>
      <c r="N31" s="100">
        <f>IF(SER_hh_tes_in!N31=0,0,1000000/0.086*SER_hh_tes_in!N31/SER_hh_num_in!N31)</f>
        <v>6620.9137994754792</v>
      </c>
      <c r="O31" s="100">
        <f>IF(SER_hh_tes_in!O31=0,0,1000000/0.086*SER_hh_tes_in!O31/SER_hh_num_in!O31)</f>
        <v>6786.9378751497334</v>
      </c>
      <c r="P31" s="100">
        <f>IF(SER_hh_tes_in!P31=0,0,1000000/0.086*SER_hh_tes_in!P31/SER_hh_num_in!P31)</f>
        <v>6955.8949369135526</v>
      </c>
      <c r="Q31" s="100">
        <f>IF(SER_hh_tes_in!Q31=0,0,1000000/0.086*SER_hh_tes_in!Q31/SER_hh_num_in!Q31)</f>
        <v>6667.7966749921134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5168.6409880059318</v>
      </c>
      <c r="D32" s="100">
        <f>IF(SER_hh_tes_in!D32=0,0,1000000/0.086*SER_hh_tes_in!D32/SER_hh_num_in!D32)</f>
        <v>5229.5569231101063</v>
      </c>
      <c r="E32" s="100">
        <f>IF(SER_hh_tes_in!E32=0,0,1000000/0.086*SER_hh_tes_in!E32/SER_hh_num_in!E32)</f>
        <v>5315.6576252162149</v>
      </c>
      <c r="F32" s="100">
        <f>IF(SER_hh_tes_in!F32=0,0,1000000/0.086*SER_hh_tes_in!F32/SER_hh_num_in!F32)</f>
        <v>5527.429832615032</v>
      </c>
      <c r="G32" s="100">
        <f>IF(SER_hh_tes_in!G32=0,0,1000000/0.086*SER_hh_tes_in!G32/SER_hh_num_in!G32)</f>
        <v>5413.6682721421957</v>
      </c>
      <c r="H32" s="100">
        <f>IF(SER_hh_tes_in!H32=0,0,1000000/0.086*SER_hh_tes_in!H32/SER_hh_num_in!H32)</f>
        <v>6644.699844954499</v>
      </c>
      <c r="I32" s="100">
        <f>IF(SER_hh_tes_in!I32=0,0,1000000/0.086*SER_hh_tes_in!I32/SER_hh_num_in!I32)</f>
        <v>6651.2784312445119</v>
      </c>
      <c r="J32" s="100">
        <f>IF(SER_hh_tes_in!J32=0,0,1000000/0.086*SER_hh_tes_in!J32/SER_hh_num_in!J32)</f>
        <v>6354.3104510451358</v>
      </c>
      <c r="K32" s="100">
        <f>IF(SER_hh_tes_in!K32=0,0,1000000/0.086*SER_hh_tes_in!K32/SER_hh_num_in!K32)</f>
        <v>6769.0803607547887</v>
      </c>
      <c r="L32" s="100">
        <f>IF(SER_hh_tes_in!L32=0,0,1000000/0.086*SER_hh_tes_in!L32/SER_hh_num_in!L32)</f>
        <v>5912.557436041433</v>
      </c>
      <c r="M32" s="100">
        <f>IF(SER_hh_tes_in!M32=0,0,1000000/0.086*SER_hh_tes_in!M32/SER_hh_num_in!M32)</f>
        <v>6001.618851688434</v>
      </c>
      <c r="N32" s="100">
        <f>IF(SER_hh_tes_in!N32=0,0,1000000/0.086*SER_hh_tes_in!N32/SER_hh_num_in!N32)</f>
        <v>8375.7403162053943</v>
      </c>
      <c r="O32" s="100">
        <f>IF(SER_hh_tes_in!O32=0,0,1000000/0.086*SER_hh_tes_in!O32/SER_hh_num_in!O32)</f>
        <v>5589.3168962562249</v>
      </c>
      <c r="P32" s="100">
        <f>IF(SER_hh_tes_in!P32=0,0,1000000/0.086*SER_hh_tes_in!P32/SER_hh_num_in!P32)</f>
        <v>5940.680642051283</v>
      </c>
      <c r="Q32" s="100">
        <f>IF(SER_hh_tes_in!Q32=0,0,1000000/0.086*SER_hh_tes_in!Q32/SER_hh_num_in!Q32)</f>
        <v>6068.7576309072983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6074.7852543110612</v>
      </c>
      <c r="D33" s="18">
        <f>IF(SER_hh_tes_in!D33=0,0,1000000/0.086*SER_hh_tes_in!D33/SER_hh_num_in!D33)</f>
        <v>6163.2341869840129</v>
      </c>
      <c r="E33" s="18">
        <f>IF(SER_hh_tes_in!E33=0,0,1000000/0.086*SER_hh_tes_in!E33/SER_hh_num_in!E33)</f>
        <v>6263.2944318735863</v>
      </c>
      <c r="F33" s="18">
        <f>IF(SER_hh_tes_in!F33=0,0,1000000/0.086*SER_hh_tes_in!F33/SER_hh_num_in!F33)</f>
        <v>6333.6033078388245</v>
      </c>
      <c r="G33" s="18">
        <f>IF(SER_hh_tes_in!G33=0,0,1000000/0.086*SER_hh_tes_in!G33/SER_hh_num_in!G33)</f>
        <v>6521.0595247806596</v>
      </c>
      <c r="H33" s="18">
        <f>IF(SER_hh_tes_in!H33=0,0,1000000/0.086*SER_hh_tes_in!H33/SER_hh_num_in!H33)</f>
        <v>6418.3784358928824</v>
      </c>
      <c r="I33" s="18">
        <f>IF(SER_hh_tes_in!I33=0,0,1000000/0.086*SER_hh_tes_in!I33/SER_hh_num_in!I33)</f>
        <v>6395.765384401896</v>
      </c>
      <c r="J33" s="18">
        <f>IF(SER_hh_tes_in!J33=0,0,1000000/0.086*SER_hh_tes_in!J33/SER_hh_num_in!J33)</f>
        <v>6450.1551793067429</v>
      </c>
      <c r="K33" s="18">
        <f>IF(SER_hh_tes_in!K33=0,0,1000000/0.086*SER_hh_tes_in!K33/SER_hh_num_in!K33)</f>
        <v>6563.1622743342004</v>
      </c>
      <c r="L33" s="18">
        <f>IF(SER_hh_tes_in!L33=0,0,1000000/0.086*SER_hh_tes_in!L33/SER_hh_num_in!L33)</f>
        <v>6479.0617665714126</v>
      </c>
      <c r="M33" s="18">
        <f>IF(SER_hh_tes_in!M33=0,0,1000000/0.086*SER_hh_tes_in!M33/SER_hh_num_in!M33)</f>
        <v>6563.6441694134419</v>
      </c>
      <c r="N33" s="18">
        <f>IF(SER_hh_tes_in!N33=0,0,1000000/0.086*SER_hh_tes_in!N33/SER_hh_num_in!N33)</f>
        <v>6865.6906184593872</v>
      </c>
      <c r="O33" s="18">
        <f>IF(SER_hh_tes_in!O33=0,0,1000000/0.086*SER_hh_tes_in!O33/SER_hh_num_in!O33)</f>
        <v>6671.3874689364948</v>
      </c>
      <c r="P33" s="18">
        <f>IF(SER_hh_tes_in!P33=0,0,1000000/0.086*SER_hh_tes_in!P33/SER_hh_num_in!P33)</f>
        <v>6546.7992856211386</v>
      </c>
      <c r="Q33" s="18">
        <f>IF(SER_hh_tes_in!Q33=0,0,1000000/0.086*SER_hh_tes_in!Q33/SER_hh_num_in!Q33)</f>
        <v>6474.7692854307643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10820.043968870546</v>
      </c>
      <c r="D3" s="106">
        <f>IF(SER_hh_emi_in!D3=0,0,1000000*SER_hh_emi_in!D3/SER_hh_num_in!D3)</f>
        <v>7972.859656105833</v>
      </c>
      <c r="E3" s="106">
        <f>IF(SER_hh_emi_in!E3=0,0,1000000*SER_hh_emi_in!E3/SER_hh_num_in!E3)</f>
        <v>8856.0306217177131</v>
      </c>
      <c r="F3" s="106">
        <f>IF(SER_hh_emi_in!F3=0,0,1000000*SER_hh_emi_in!F3/SER_hh_num_in!F3)</f>
        <v>10249.194282081678</v>
      </c>
      <c r="G3" s="106">
        <f>IF(SER_hh_emi_in!G3=0,0,1000000*SER_hh_emi_in!G3/SER_hh_num_in!G3)</f>
        <v>10717.850761417772</v>
      </c>
      <c r="H3" s="106">
        <f>IF(SER_hh_emi_in!H3=0,0,1000000*SER_hh_emi_in!H3/SER_hh_num_in!H3)</f>
        <v>10235.094814695291</v>
      </c>
      <c r="I3" s="106">
        <f>IF(SER_hh_emi_in!I3=0,0,1000000*SER_hh_emi_in!I3/SER_hh_num_in!I3)</f>
        <v>8571.4056722821169</v>
      </c>
      <c r="J3" s="106">
        <f>IF(SER_hh_emi_in!J3=0,0,1000000*SER_hh_emi_in!J3/SER_hh_num_in!J3)</f>
        <v>10532.315583952648</v>
      </c>
      <c r="K3" s="106">
        <f>IF(SER_hh_emi_in!K3=0,0,1000000*SER_hh_emi_in!K3/SER_hh_num_in!K3)</f>
        <v>9556.9408328811842</v>
      </c>
      <c r="L3" s="106">
        <f>IF(SER_hh_emi_in!L3=0,0,1000000*SER_hh_emi_in!L3/SER_hh_num_in!L3)</f>
        <v>9401.7313409061626</v>
      </c>
      <c r="M3" s="106">
        <f>IF(SER_hh_emi_in!M3=0,0,1000000*SER_hh_emi_in!M3/SER_hh_num_in!M3)</f>
        <v>9150.9322520748428</v>
      </c>
      <c r="N3" s="106">
        <f>IF(SER_hh_emi_in!N3=0,0,1000000*SER_hh_emi_in!N3/SER_hh_num_in!N3)</f>
        <v>9103.6650888938111</v>
      </c>
      <c r="O3" s="106">
        <f>IF(SER_hh_emi_in!O3=0,0,1000000*SER_hh_emi_in!O3/SER_hh_num_in!O3)</f>
        <v>9804.4250577026341</v>
      </c>
      <c r="P3" s="106">
        <f>IF(SER_hh_emi_in!P3=0,0,1000000*SER_hh_emi_in!P3/SER_hh_num_in!P3)</f>
        <v>6617.6953229087358</v>
      </c>
      <c r="Q3" s="106">
        <f>IF(SER_hh_emi_in!Q3=0,0,1000000*SER_hh_emi_in!Q3/SER_hh_num_in!Q3)</f>
        <v>5623.1905245595335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8235.6667686535529</v>
      </c>
      <c r="D4" s="101">
        <f>IF(SER_hh_emi_in!D4=0,0,1000000*SER_hh_emi_in!D4/SER_hh_num_in!D4)</f>
        <v>5457.5030929646891</v>
      </c>
      <c r="E4" s="101">
        <f>IF(SER_hh_emi_in!E4=0,0,1000000*SER_hh_emi_in!E4/SER_hh_num_in!E4)</f>
        <v>6610.1099374492796</v>
      </c>
      <c r="F4" s="101">
        <f>IF(SER_hh_emi_in!F4=0,0,1000000*SER_hh_emi_in!F4/SER_hh_num_in!F4)</f>
        <v>7962.0980858966304</v>
      </c>
      <c r="G4" s="101">
        <f>IF(SER_hh_emi_in!G4=0,0,1000000*SER_hh_emi_in!G4/SER_hh_num_in!G4)</f>
        <v>8663.8162902205095</v>
      </c>
      <c r="H4" s="101">
        <f>IF(SER_hh_emi_in!H4=0,0,1000000*SER_hh_emi_in!H4/SER_hh_num_in!H4)</f>
        <v>8343.8877097300556</v>
      </c>
      <c r="I4" s="101">
        <f>IF(SER_hh_emi_in!I4=0,0,1000000*SER_hh_emi_in!I4/SER_hh_num_in!I4)</f>
        <v>6761.7637253986331</v>
      </c>
      <c r="J4" s="101">
        <f>IF(SER_hh_emi_in!J4=0,0,1000000*SER_hh_emi_in!J4/SER_hh_num_in!J4)</f>
        <v>8448.2956389652481</v>
      </c>
      <c r="K4" s="101">
        <f>IF(SER_hh_emi_in!K4=0,0,1000000*SER_hh_emi_in!K4/SER_hh_num_in!K4)</f>
        <v>7349.8388737606783</v>
      </c>
      <c r="L4" s="101">
        <f>IF(SER_hh_emi_in!L4=0,0,1000000*SER_hh_emi_in!L4/SER_hh_num_in!L4)</f>
        <v>7195.4509659879177</v>
      </c>
      <c r="M4" s="101">
        <f>IF(SER_hh_emi_in!M4=0,0,1000000*SER_hh_emi_in!M4/SER_hh_num_in!M4)</f>
        <v>7181.1391816479072</v>
      </c>
      <c r="N4" s="101">
        <f>IF(SER_hh_emi_in!N4=0,0,1000000*SER_hh_emi_in!N4/SER_hh_num_in!N4)</f>
        <v>6729.0421121695163</v>
      </c>
      <c r="O4" s="101">
        <f>IF(SER_hh_emi_in!O4=0,0,1000000*SER_hh_emi_in!O4/SER_hh_num_in!O4)</f>
        <v>7462.3853204870284</v>
      </c>
      <c r="P4" s="101">
        <f>IF(SER_hh_emi_in!P4=0,0,1000000*SER_hh_emi_in!P4/SER_hh_num_in!P4)</f>
        <v>3582.0769071788686</v>
      </c>
      <c r="Q4" s="101">
        <f>IF(SER_hh_emi_in!Q4=0,0,1000000*SER_hh_emi_in!Q4/SER_hh_num_in!Q4)</f>
        <v>2584.3990875769136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21416.629436738782</v>
      </c>
      <c r="D5" s="100">
        <f>IF(SER_hh_emi_in!D5=0,0,1000000*SER_hh_emi_in!D5/SER_hh_num_in!D5)</f>
        <v>30673.682889776108</v>
      </c>
      <c r="E5" s="100">
        <f>IF(SER_hh_emi_in!E5=0,0,1000000*SER_hh_emi_in!E5/SER_hh_num_in!E5)</f>
        <v>35054.934380572224</v>
      </c>
      <c r="F5" s="100">
        <f>IF(SER_hh_emi_in!F5=0,0,1000000*SER_hh_emi_in!F5/SER_hh_num_in!F5)</f>
        <v>36340.161146766026</v>
      </c>
      <c r="G5" s="100">
        <f>IF(SER_hh_emi_in!G5=0,0,1000000*SER_hh_emi_in!G5/SER_hh_num_in!G5)</f>
        <v>29497.983428590804</v>
      </c>
      <c r="H5" s="100">
        <f>IF(SER_hh_emi_in!H5=0,0,1000000*SER_hh_emi_in!H5/SER_hh_num_in!H5)</f>
        <v>34938.510119545608</v>
      </c>
      <c r="I5" s="100">
        <f>IF(SER_hh_emi_in!I5=0,0,1000000*SER_hh_emi_in!I5/SER_hh_num_in!I5)</f>
        <v>34547.789654939654</v>
      </c>
      <c r="J5" s="100">
        <f>IF(SER_hh_emi_in!J5=0,0,1000000*SER_hh_emi_in!J5/SER_hh_num_in!J5)</f>
        <v>32757.89210371592</v>
      </c>
      <c r="K5" s="100">
        <f>IF(SER_hh_emi_in!K5=0,0,1000000*SER_hh_emi_in!K5/SER_hh_num_in!K5)</f>
        <v>35690.940931503086</v>
      </c>
      <c r="L5" s="100">
        <f>IF(SER_hh_emi_in!L5=0,0,1000000*SER_hh_emi_in!L5/SER_hh_num_in!L5)</f>
        <v>31130.640058659657</v>
      </c>
      <c r="M5" s="100">
        <f>IF(SER_hh_emi_in!M5=0,0,1000000*SER_hh_emi_in!M5/SER_hh_num_in!M5)</f>
        <v>26395.468269213623</v>
      </c>
      <c r="N5" s="100">
        <f>IF(SER_hh_emi_in!N5=0,0,1000000*SER_hh_emi_in!N5/SER_hh_num_in!N5)</f>
        <v>26299.778313770355</v>
      </c>
      <c r="O5" s="100">
        <f>IF(SER_hh_emi_in!O5=0,0,1000000*SER_hh_emi_in!O5/SER_hh_num_in!O5)</f>
        <v>25400.795131264258</v>
      </c>
      <c r="P5" s="100">
        <f>IF(SER_hh_emi_in!P5=0,0,1000000*SER_hh_emi_in!P5/SER_hh_num_in!P5)</f>
        <v>18883.912973928698</v>
      </c>
      <c r="Q5" s="100">
        <f>IF(SER_hh_emi_in!Q5=0,0,1000000*SER_hh_emi_in!Q5/SER_hh_num_in!Q5)</f>
        <v>20617.115944567482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5645.3666959790889</v>
      </c>
      <c r="D6" s="100">
        <f>IF(SER_hh_emi_in!D6=0,0,1000000*SER_hh_emi_in!D6/SER_hh_num_in!D6)</f>
        <v>5262.577471923998</v>
      </c>
      <c r="E6" s="100">
        <f>IF(SER_hh_emi_in!E6=0,0,1000000*SER_hh_emi_in!E6/SER_hh_num_in!E6)</f>
        <v>6643.8865745774219</v>
      </c>
      <c r="F6" s="100">
        <f>IF(SER_hh_emi_in!F6=0,0,1000000*SER_hh_emi_in!F6/SER_hh_num_in!F6)</f>
        <v>6871.3003357726948</v>
      </c>
      <c r="G6" s="100">
        <f>IF(SER_hh_emi_in!G6=0,0,1000000*SER_hh_emi_in!G6/SER_hh_num_in!G6)</f>
        <v>6703.3244074174509</v>
      </c>
      <c r="H6" s="100">
        <f>IF(SER_hh_emi_in!H6=0,0,1000000*SER_hh_emi_in!H6/SER_hh_num_in!H6)</f>
        <v>7674.7783171491619</v>
      </c>
      <c r="I6" s="100">
        <f>IF(SER_hh_emi_in!I6=0,0,1000000*SER_hh_emi_in!I6/SER_hh_num_in!I6)</f>
        <v>7463.8120297272617</v>
      </c>
      <c r="J6" s="100">
        <f>IF(SER_hh_emi_in!J6=0,0,1000000*SER_hh_emi_in!J6/SER_hh_num_in!J6)</f>
        <v>1711.4641554097304</v>
      </c>
      <c r="K6" s="100">
        <f>IF(SER_hh_emi_in!K6=0,0,1000000*SER_hh_emi_in!K6/SER_hh_num_in!K6)</f>
        <v>9541.1982397208612</v>
      </c>
      <c r="L6" s="100">
        <f>IF(SER_hh_emi_in!L6=0,0,1000000*SER_hh_emi_in!L6/SER_hh_num_in!L6)</f>
        <v>9507.1347104212291</v>
      </c>
      <c r="M6" s="100">
        <f>IF(SER_hh_emi_in!M6=0,0,1000000*SER_hh_emi_in!M6/SER_hh_num_in!M6)</f>
        <v>7995.3345626855644</v>
      </c>
      <c r="N6" s="100">
        <f>IF(SER_hh_emi_in!N6=0,0,1000000*SER_hh_emi_in!N6/SER_hh_num_in!N6)</f>
        <v>0</v>
      </c>
      <c r="O6" s="100">
        <f>IF(SER_hh_emi_in!O6=0,0,1000000*SER_hh_emi_in!O6/SER_hh_num_in!O6)</f>
        <v>8273.6829875985113</v>
      </c>
      <c r="P6" s="100">
        <f>IF(SER_hh_emi_in!P6=0,0,1000000*SER_hh_emi_in!P6/SER_hh_num_in!P6)</f>
        <v>6818.3864113929976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12833.969397381534</v>
      </c>
      <c r="D7" s="100">
        <f>IF(SER_hh_emi_in!D7=0,0,1000000*SER_hh_emi_in!D7/SER_hh_num_in!D7)</f>
        <v>12754.276561066381</v>
      </c>
      <c r="E7" s="100">
        <f>IF(SER_hh_emi_in!E7=0,0,1000000*SER_hh_emi_in!E7/SER_hh_num_in!E7)</f>
        <v>8717.0710309312253</v>
      </c>
      <c r="F7" s="100">
        <f>IF(SER_hh_emi_in!F7=0,0,1000000*SER_hh_emi_in!F7/SER_hh_num_in!F7)</f>
        <v>14134.701274020508</v>
      </c>
      <c r="G7" s="100">
        <f>IF(SER_hh_emi_in!G7=0,0,1000000*SER_hh_emi_in!G7/SER_hh_num_in!G7)</f>
        <v>15993.968280410329</v>
      </c>
      <c r="H7" s="100">
        <f>IF(SER_hh_emi_in!H7=0,0,1000000*SER_hh_emi_in!H7/SER_hh_num_in!H7)</f>
        <v>16837.218561203066</v>
      </c>
      <c r="I7" s="100">
        <f>IF(SER_hh_emi_in!I7=0,0,1000000*SER_hh_emi_in!I7/SER_hh_num_in!I7)</f>
        <v>16193.503396904394</v>
      </c>
      <c r="J7" s="100">
        <f>IF(SER_hh_emi_in!J7=0,0,1000000*SER_hh_emi_in!J7/SER_hh_num_in!J7)</f>
        <v>15214.971148645905</v>
      </c>
      <c r="K7" s="100">
        <f>IF(SER_hh_emi_in!K7=0,0,1000000*SER_hh_emi_in!K7/SER_hh_num_in!K7)</f>
        <v>14814.31535046106</v>
      </c>
      <c r="L7" s="100">
        <f>IF(SER_hh_emi_in!L7=0,0,1000000*SER_hh_emi_in!L7/SER_hh_num_in!L7)</f>
        <v>20506.491208448071</v>
      </c>
      <c r="M7" s="100">
        <f>IF(SER_hh_emi_in!M7=0,0,1000000*SER_hh_emi_in!M7/SER_hh_num_in!M7)</f>
        <v>14469.792197395491</v>
      </c>
      <c r="N7" s="100">
        <f>IF(SER_hh_emi_in!N7=0,0,1000000*SER_hh_emi_in!N7/SER_hh_num_in!N7)</f>
        <v>11159.130502416794</v>
      </c>
      <c r="O7" s="100">
        <f>IF(SER_hh_emi_in!O7=0,0,1000000*SER_hh_emi_in!O7/SER_hh_num_in!O7)</f>
        <v>13632.648010361429</v>
      </c>
      <c r="P7" s="100">
        <f>IF(SER_hh_emi_in!P7=0,0,1000000*SER_hh_emi_in!P7/SER_hh_num_in!P7)</f>
        <v>11752.105442797609</v>
      </c>
      <c r="Q7" s="100">
        <f>IF(SER_hh_emi_in!Q7=0,0,1000000*SER_hh_emi_in!Q7/SER_hh_num_in!Q7)</f>
        <v>12215.269355612183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6105.3646285067916</v>
      </c>
      <c r="D8" s="100">
        <f>IF(SER_hh_emi_in!D8=0,0,1000000*SER_hh_emi_in!D8/SER_hh_num_in!D8)</f>
        <v>6344.6457168041297</v>
      </c>
      <c r="E8" s="100">
        <f>IF(SER_hh_emi_in!E8=0,0,1000000*SER_hh_emi_in!E8/SER_hh_num_in!E8)</f>
        <v>7375.9150966298148</v>
      </c>
      <c r="F8" s="100">
        <f>IF(SER_hh_emi_in!F8=0,0,1000000*SER_hh_emi_in!F8/SER_hh_num_in!F8)</f>
        <v>7448.9726676268556</v>
      </c>
      <c r="G8" s="100">
        <f>IF(SER_hh_emi_in!G8=0,0,1000000*SER_hh_emi_in!G8/SER_hh_num_in!G8)</f>
        <v>8702.8350481740072</v>
      </c>
      <c r="H8" s="100">
        <f>IF(SER_hh_emi_in!H8=0,0,1000000*SER_hh_emi_in!H8/SER_hh_num_in!H8)</f>
        <v>8712.6990900713336</v>
      </c>
      <c r="I8" s="100">
        <f>IF(SER_hh_emi_in!I8=0,0,1000000*SER_hh_emi_in!I8/SER_hh_num_in!I8)</f>
        <v>8534.5274679661561</v>
      </c>
      <c r="J8" s="100">
        <f>IF(SER_hh_emi_in!J8=0,0,1000000*SER_hh_emi_in!J8/SER_hh_num_in!J8)</f>
        <v>8335.6316073986363</v>
      </c>
      <c r="K8" s="100">
        <f>IF(SER_hh_emi_in!K8=0,0,1000000*SER_hh_emi_in!K8/SER_hh_num_in!K8)</f>
        <v>6751.1213376097567</v>
      </c>
      <c r="L8" s="100">
        <f>IF(SER_hh_emi_in!L8=0,0,1000000*SER_hh_emi_in!L8/SER_hh_num_in!L8)</f>
        <v>8201.6235317612463</v>
      </c>
      <c r="M8" s="100">
        <f>IF(SER_hh_emi_in!M8=0,0,1000000*SER_hh_emi_in!M8/SER_hh_num_in!M8)</f>
        <v>7650.0066380225217</v>
      </c>
      <c r="N8" s="100">
        <f>IF(SER_hh_emi_in!N8=0,0,1000000*SER_hh_emi_in!N8/SER_hh_num_in!N8)</f>
        <v>6098.375613322205</v>
      </c>
      <c r="O8" s="100">
        <f>IF(SER_hh_emi_in!O8=0,0,1000000*SER_hh_emi_in!O8/SER_hh_num_in!O8)</f>
        <v>7416.9500254180475</v>
      </c>
      <c r="P8" s="100">
        <f>IF(SER_hh_emi_in!P8=0,0,1000000*SER_hh_emi_in!P8/SER_hh_num_in!P8)</f>
        <v>5552.1864599062201</v>
      </c>
      <c r="Q8" s="100">
        <f>IF(SER_hh_emi_in!Q8=0,0,1000000*SER_hh_emi_in!Q8/SER_hh_num_in!Q8)</f>
        <v>7091.4902361338054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9257.2174818549447</v>
      </c>
      <c r="D9" s="100">
        <f>IF(SER_hh_emi_in!D9=0,0,1000000*SER_hh_emi_in!D9/SER_hh_num_in!D9)</f>
        <v>9597.8295996270463</v>
      </c>
      <c r="E9" s="100">
        <f>IF(SER_hh_emi_in!E9=0,0,1000000*SER_hh_emi_in!E9/SER_hh_num_in!E9)</f>
        <v>11194.562275699751</v>
      </c>
      <c r="F9" s="100">
        <f>IF(SER_hh_emi_in!F9=0,0,1000000*SER_hh_emi_in!F9/SER_hh_num_in!F9)</f>
        <v>10440.341725297267</v>
      </c>
      <c r="G9" s="100">
        <f>IF(SER_hh_emi_in!G9=0,0,1000000*SER_hh_emi_in!G9/SER_hh_num_in!G9)</f>
        <v>10896.654519481139</v>
      </c>
      <c r="H9" s="100">
        <f>IF(SER_hh_emi_in!H9=0,0,1000000*SER_hh_emi_in!H9/SER_hh_num_in!H9)</f>
        <v>11035.180027749071</v>
      </c>
      <c r="I9" s="100">
        <f>IF(SER_hh_emi_in!I9=0,0,1000000*SER_hh_emi_in!I9/SER_hh_num_in!I9)</f>
        <v>8877.4368751150996</v>
      </c>
      <c r="J9" s="100">
        <f>IF(SER_hh_emi_in!J9=0,0,1000000*SER_hh_emi_in!J9/SER_hh_num_in!J9)</f>
        <v>11620.215842237201</v>
      </c>
      <c r="K9" s="100">
        <f>IF(SER_hh_emi_in!K9=0,0,1000000*SER_hh_emi_in!K9/SER_hh_num_in!K9)</f>
        <v>9578.4408879607417</v>
      </c>
      <c r="L9" s="100">
        <f>IF(SER_hh_emi_in!L9=0,0,1000000*SER_hh_emi_in!L9/SER_hh_num_in!L9)</f>
        <v>10441.461564520878</v>
      </c>
      <c r="M9" s="100">
        <f>IF(SER_hh_emi_in!M9=0,0,1000000*SER_hh_emi_in!M9/SER_hh_num_in!M9)</f>
        <v>9112.9682784155993</v>
      </c>
      <c r="N9" s="100">
        <f>IF(SER_hh_emi_in!N9=0,0,1000000*SER_hh_emi_in!N9/SER_hh_num_in!N9)</f>
        <v>10508.351060928615</v>
      </c>
      <c r="O9" s="100">
        <f>IF(SER_hh_emi_in!O9=0,0,1000000*SER_hh_emi_in!O9/SER_hh_num_in!O9)</f>
        <v>9207.7626089040987</v>
      </c>
      <c r="P9" s="100">
        <f>IF(SER_hh_emi_in!P9=0,0,1000000*SER_hh_emi_in!P9/SER_hh_num_in!P9)</f>
        <v>7724.1461289463441</v>
      </c>
      <c r="Q9" s="100">
        <f>IF(SER_hh_emi_in!Q9=0,0,1000000*SER_hh_emi_in!Q9/SER_hh_num_in!Q9)</f>
        <v>8021.0962986670111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7044.0137198855882</v>
      </c>
      <c r="D10" s="100">
        <f>IF(SER_hh_emi_in!D10=0,0,1000000*SER_hh_emi_in!D10/SER_hh_num_in!D10)</f>
        <v>9136.6302370676003</v>
      </c>
      <c r="E10" s="100">
        <f>IF(SER_hh_emi_in!E10=0,0,1000000*SER_hh_emi_in!E10/SER_hh_num_in!E10)</f>
        <v>5848.4937623748801</v>
      </c>
      <c r="F10" s="100">
        <f>IF(SER_hh_emi_in!F10=0,0,1000000*SER_hh_emi_in!F10/SER_hh_num_in!F10)</f>
        <v>5463.76659328605</v>
      </c>
      <c r="G10" s="100">
        <f>IF(SER_hh_emi_in!G10=0,0,1000000*SER_hh_emi_in!G10/SER_hh_num_in!G10)</f>
        <v>5379.1053279176695</v>
      </c>
      <c r="H10" s="100">
        <f>IF(SER_hh_emi_in!H10=0,0,1000000*SER_hh_emi_in!H10/SER_hh_num_in!H10)</f>
        <v>4292.4816932265057</v>
      </c>
      <c r="I10" s="100">
        <f>IF(SER_hh_emi_in!I10=0,0,1000000*SER_hh_emi_in!I10/SER_hh_num_in!I10)</f>
        <v>3587.209172916429</v>
      </c>
      <c r="J10" s="100">
        <f>IF(SER_hh_emi_in!J10=0,0,1000000*SER_hh_emi_in!J10/SER_hh_num_in!J10)</f>
        <v>4372.1367743564224</v>
      </c>
      <c r="K10" s="100">
        <f>IF(SER_hh_emi_in!K10=0,0,1000000*SER_hh_emi_in!K10/SER_hh_num_in!K10)</f>
        <v>2673.5310329152817</v>
      </c>
      <c r="L10" s="100">
        <f>IF(SER_hh_emi_in!L10=0,0,1000000*SER_hh_emi_in!L10/SER_hh_num_in!L10)</f>
        <v>4898.5517707754616</v>
      </c>
      <c r="M10" s="100">
        <f>IF(SER_hh_emi_in!M10=0,0,1000000*SER_hh_emi_in!M10/SER_hh_num_in!M10)</f>
        <v>4626.4364636132259</v>
      </c>
      <c r="N10" s="100">
        <f>IF(SER_hh_emi_in!N10=0,0,1000000*SER_hh_emi_in!N10/SER_hh_num_in!N10)</f>
        <v>3108.299525024252</v>
      </c>
      <c r="O10" s="100">
        <f>IF(SER_hh_emi_in!O10=0,0,1000000*SER_hh_emi_in!O10/SER_hh_num_in!O10)</f>
        <v>7342.4237284236251</v>
      </c>
      <c r="P10" s="100">
        <f>IF(SER_hh_emi_in!P10=0,0,1000000*SER_hh_emi_in!P10/SER_hh_num_in!P10)</f>
        <v>809.72211077536974</v>
      </c>
      <c r="Q10" s="100">
        <f>IF(SER_hh_emi_in!Q10=0,0,1000000*SER_hh_emi_in!Q10/SER_hh_num_in!Q10)</f>
        <v>608.95364573450411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4.5156253480096327</v>
      </c>
      <c r="D16" s="101">
        <f>IF(SER_hh_emi_in!D16=0,0,1000000*SER_hh_emi_in!D16/SER_hh_num_in!D16)</f>
        <v>4.6285414281158888</v>
      </c>
      <c r="E16" s="101">
        <f>IF(SER_hh_emi_in!E16=0,0,1000000*SER_hh_emi_in!E16/SER_hh_num_in!E16)</f>
        <v>4.7105877980022832</v>
      </c>
      <c r="F16" s="101">
        <f>IF(SER_hh_emi_in!F16=0,0,1000000*SER_hh_emi_in!F16/SER_hh_num_in!F16)</f>
        <v>3.3706895141250124</v>
      </c>
      <c r="G16" s="101">
        <f>IF(SER_hh_emi_in!G16=0,0,1000000*SER_hh_emi_in!G16/SER_hh_num_in!G16)</f>
        <v>3.7431831890949985</v>
      </c>
      <c r="H16" s="101">
        <f>IF(SER_hh_emi_in!H16=0,0,1000000*SER_hh_emi_in!H16/SER_hh_num_in!H16)</f>
        <v>5.9745965752379631</v>
      </c>
      <c r="I16" s="101">
        <f>IF(SER_hh_emi_in!I16=0,0,1000000*SER_hh_emi_in!I16/SER_hh_num_in!I16)</f>
        <v>11.58904891509818</v>
      </c>
      <c r="J16" s="101">
        <f>IF(SER_hh_emi_in!J16=0,0,1000000*SER_hh_emi_in!J16/SER_hh_num_in!J16)</f>
        <v>12.449889775997207</v>
      </c>
      <c r="K16" s="101">
        <f>IF(SER_hh_emi_in!K16=0,0,1000000*SER_hh_emi_in!K16/SER_hh_num_in!K16)</f>
        <v>12.765029428804738</v>
      </c>
      <c r="L16" s="101">
        <f>IF(SER_hh_emi_in!L16=0,0,1000000*SER_hh_emi_in!L16/SER_hh_num_in!L16)</f>
        <v>21.088290901498336</v>
      </c>
      <c r="M16" s="101">
        <f>IF(SER_hh_emi_in!M16=0,0,1000000*SER_hh_emi_in!M16/SER_hh_num_in!M16)</f>
        <v>49.611849130896701</v>
      </c>
      <c r="N16" s="101">
        <f>IF(SER_hh_emi_in!N16=0,0,1000000*SER_hh_emi_in!N16/SER_hh_num_in!N16)</f>
        <v>202.89069636734303</v>
      </c>
      <c r="O16" s="101">
        <f>IF(SER_hh_emi_in!O16=0,0,1000000*SER_hh_emi_in!O16/SER_hh_num_in!O16)</f>
        <v>263.83873794564965</v>
      </c>
      <c r="P16" s="101">
        <f>IF(SER_hh_emi_in!P16=0,0,1000000*SER_hh_emi_in!P16/SER_hh_num_in!P16)</f>
        <v>282.40075950500972</v>
      </c>
      <c r="Q16" s="101">
        <f>IF(SER_hh_emi_in!Q16=0,0,1000000*SER_hh_emi_in!Q16/SER_hh_num_in!Q16)</f>
        <v>209.50682854037214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643.03201364549091</v>
      </c>
      <c r="D17" s="103">
        <f>IF(SER_hh_emi_in!D17=0,0,1000000*SER_hh_emi_in!D17/SER_hh_num_in!D17)</f>
        <v>577.58487275514858</v>
      </c>
      <c r="E17" s="103">
        <f>IF(SER_hh_emi_in!E17=0,0,1000000*SER_hh_emi_in!E17/SER_hh_num_in!E17)</f>
        <v>494.46164984388139</v>
      </c>
      <c r="F17" s="103">
        <f>IF(SER_hh_emi_in!F17=0,0,1000000*SER_hh_emi_in!F17/SER_hh_num_in!F17)</f>
        <v>493.82893088416648</v>
      </c>
      <c r="G17" s="103">
        <f>IF(SER_hh_emi_in!G17=0,0,1000000*SER_hh_emi_in!G17/SER_hh_num_in!G17)</f>
        <v>426.02048088785011</v>
      </c>
      <c r="H17" s="103">
        <f>IF(SER_hh_emi_in!H17=0,0,1000000*SER_hh_emi_in!H17/SER_hh_num_in!H17)</f>
        <v>557.65167067004927</v>
      </c>
      <c r="I17" s="103">
        <f>IF(SER_hh_emi_in!I17=0,0,1000000*SER_hh_emi_in!I17/SER_hh_num_in!I17)</f>
        <v>734.39457087098356</v>
      </c>
      <c r="J17" s="103">
        <f>IF(SER_hh_emi_in!J17=0,0,1000000*SER_hh_emi_in!J17/SER_hh_num_in!J17)</f>
        <v>809.32323713777805</v>
      </c>
      <c r="K17" s="103">
        <f>IF(SER_hh_emi_in!K17=0,0,1000000*SER_hh_emi_in!K17/SER_hh_num_in!K17)</f>
        <v>726.94791777912747</v>
      </c>
      <c r="L17" s="103">
        <f>IF(SER_hh_emi_in!L17=0,0,1000000*SER_hh_emi_in!L17/SER_hh_num_in!L17)</f>
        <v>818.94410410067599</v>
      </c>
      <c r="M17" s="103">
        <f>IF(SER_hh_emi_in!M17=0,0,1000000*SER_hh_emi_in!M17/SER_hh_num_in!M17)</f>
        <v>1105.8144875928876</v>
      </c>
      <c r="N17" s="103">
        <f>IF(SER_hh_emi_in!N17=0,0,1000000*SER_hh_emi_in!N17/SER_hh_num_in!N17)</f>
        <v>1137.4232189936788</v>
      </c>
      <c r="O17" s="103">
        <f>IF(SER_hh_emi_in!O17=0,0,1000000*SER_hh_emi_in!O17/SER_hh_num_in!O17)</f>
        <v>1126.1508624497758</v>
      </c>
      <c r="P17" s="103">
        <f>IF(SER_hh_emi_in!P17=0,0,1000000*SER_hh_emi_in!P17/SER_hh_num_in!P17)</f>
        <v>1254.9267108960028</v>
      </c>
      <c r="Q17" s="103">
        <f>IF(SER_hh_emi_in!Q17=0,0,1000000*SER_hh_emi_in!Q17/SER_hh_num_in!Q17)</f>
        <v>1049.5928838992324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1349.5481522739719</v>
      </c>
      <c r="D19" s="101">
        <f>IF(SER_hh_emi_in!D19=0,0,1000000*SER_hh_emi_in!D19/SER_hh_num_in!D19)</f>
        <v>1261.0907566626174</v>
      </c>
      <c r="E19" s="101">
        <f>IF(SER_hh_emi_in!E19=0,0,1000000*SER_hh_emi_in!E19/SER_hh_num_in!E19)</f>
        <v>1009.6238519684973</v>
      </c>
      <c r="F19" s="101">
        <f>IF(SER_hh_emi_in!F19=0,0,1000000*SER_hh_emi_in!F19/SER_hh_num_in!F19)</f>
        <v>920.08007763169769</v>
      </c>
      <c r="G19" s="101">
        <f>IF(SER_hh_emi_in!G19=0,0,1000000*SER_hh_emi_in!G19/SER_hh_num_in!G19)</f>
        <v>1041.3357940347112</v>
      </c>
      <c r="H19" s="101">
        <f>IF(SER_hh_emi_in!H19=0,0,1000000*SER_hh_emi_in!H19/SER_hh_num_in!H19)</f>
        <v>1088.3997395096312</v>
      </c>
      <c r="I19" s="101">
        <f>IF(SER_hh_emi_in!I19=0,0,1000000*SER_hh_emi_in!I19/SER_hh_num_in!I19)</f>
        <v>800.88546102968087</v>
      </c>
      <c r="J19" s="101">
        <f>IF(SER_hh_emi_in!J19=0,0,1000000*SER_hh_emi_in!J19/SER_hh_num_in!J19)</f>
        <v>914.10861366274196</v>
      </c>
      <c r="K19" s="101">
        <f>IF(SER_hh_emi_in!K19=0,0,1000000*SER_hh_emi_in!K19/SER_hh_num_in!K19)</f>
        <v>1083.7358993070518</v>
      </c>
      <c r="L19" s="101">
        <f>IF(SER_hh_emi_in!L19=0,0,1000000*SER_hh_emi_in!L19/SER_hh_num_in!L19)</f>
        <v>1069.823432696862</v>
      </c>
      <c r="M19" s="101">
        <f>IF(SER_hh_emi_in!M19=0,0,1000000*SER_hh_emi_in!M19/SER_hh_num_in!M19)</f>
        <v>936.82149736617907</v>
      </c>
      <c r="N19" s="101">
        <f>IF(SER_hh_emi_in!N19=0,0,1000000*SER_hh_emi_in!N19/SER_hh_num_in!N19)</f>
        <v>1037.4962782701041</v>
      </c>
      <c r="O19" s="101">
        <f>IF(SER_hh_emi_in!O19=0,0,1000000*SER_hh_emi_in!O19/SER_hh_num_in!O19)</f>
        <v>983.45434813525981</v>
      </c>
      <c r="P19" s="101">
        <f>IF(SER_hh_emi_in!P19=0,0,1000000*SER_hh_emi_in!P19/SER_hh_num_in!P19)</f>
        <v>1457.4504727069473</v>
      </c>
      <c r="Q19" s="101">
        <f>IF(SER_hh_emi_in!Q19=0,0,1000000*SER_hh_emi_in!Q19/SER_hh_num_in!Q19)</f>
        <v>1140.8015850898696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2916.0651795855347</v>
      </c>
      <c r="D20" s="100">
        <f>IF(SER_hh_emi_in!D20=0,0,1000000*SER_hh_emi_in!D20/SER_hh_num_in!D20)</f>
        <v>3524.3790262944626</v>
      </c>
      <c r="E20" s="100">
        <f>IF(SER_hh_emi_in!E20=0,0,1000000*SER_hh_emi_in!E20/SER_hh_num_in!E20)</f>
        <v>3760.7218604569439</v>
      </c>
      <c r="F20" s="100">
        <f>IF(SER_hh_emi_in!F20=0,0,1000000*SER_hh_emi_in!F20/SER_hh_num_in!F20)</f>
        <v>2730.4194975838327</v>
      </c>
      <c r="G20" s="100">
        <f>IF(SER_hh_emi_in!G20=0,0,1000000*SER_hh_emi_in!G20/SER_hh_num_in!G20)</f>
        <v>2714.8334712954083</v>
      </c>
      <c r="H20" s="100">
        <f>IF(SER_hh_emi_in!H20=0,0,1000000*SER_hh_emi_in!H20/SER_hh_num_in!H20)</f>
        <v>4530.6862445676252</v>
      </c>
      <c r="I20" s="100">
        <f>IF(SER_hh_emi_in!I20=0,0,1000000*SER_hh_emi_in!I20/SER_hh_num_in!I20)</f>
        <v>4392.9390458796206</v>
      </c>
      <c r="J20" s="100">
        <f>IF(SER_hh_emi_in!J20=0,0,1000000*SER_hh_emi_in!J20/SER_hh_num_in!J20)</f>
        <v>4353.1470214109822</v>
      </c>
      <c r="K20" s="100">
        <f>IF(SER_hh_emi_in!K20=0,0,1000000*SER_hh_emi_in!K20/SER_hh_num_in!K20)</f>
        <v>4446.1355429215082</v>
      </c>
      <c r="L20" s="100">
        <f>IF(SER_hh_emi_in!L20=0,0,1000000*SER_hh_emi_in!L20/SER_hh_num_in!L20)</f>
        <v>4326.4344698652922</v>
      </c>
      <c r="M20" s="100">
        <f>IF(SER_hh_emi_in!M20=0,0,1000000*SER_hh_emi_in!M20/SER_hh_num_in!M20)</f>
        <v>4279.9011177252405</v>
      </c>
      <c r="N20" s="100">
        <f>IF(SER_hh_emi_in!N20=0,0,1000000*SER_hh_emi_in!N20/SER_hh_num_in!N20)</f>
        <v>4269.4231178050504</v>
      </c>
      <c r="O20" s="100">
        <f>IF(SER_hh_emi_in!O20=0,0,1000000*SER_hh_emi_in!O20/SER_hh_num_in!O20)</f>
        <v>4361.086860586116</v>
      </c>
      <c r="P20" s="100">
        <f>IF(SER_hh_emi_in!P20=0,0,1000000*SER_hh_emi_in!P20/SER_hh_num_in!P20)</f>
        <v>4306.8510178019542</v>
      </c>
      <c r="Q20" s="100">
        <f>IF(SER_hh_emi_in!Q20=0,0,1000000*SER_hh_emi_in!Q20/SER_hh_num_in!Q20)</f>
        <v>4406.6424635283129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2144.6416260214332</v>
      </c>
      <c r="D21" s="100">
        <f>IF(SER_hh_emi_in!D21=0,0,1000000*SER_hh_emi_in!D21/SER_hh_num_in!D21)</f>
        <v>2365.0237957002255</v>
      </c>
      <c r="E21" s="100">
        <f>IF(SER_hh_emi_in!E21=0,0,1000000*SER_hh_emi_in!E21/SER_hh_num_in!E21)</f>
        <v>2190.8244288976002</v>
      </c>
      <c r="F21" s="100">
        <f>IF(SER_hh_emi_in!F21=0,0,1000000*SER_hh_emi_in!F21/SER_hh_num_in!F21)</f>
        <v>2265.1466175854139</v>
      </c>
      <c r="G21" s="100">
        <f>IF(SER_hh_emi_in!G21=0,0,1000000*SER_hh_emi_in!G21/SER_hh_num_in!G21)</f>
        <v>2164.9866379170353</v>
      </c>
      <c r="H21" s="100">
        <f>IF(SER_hh_emi_in!H21=0,0,1000000*SER_hh_emi_in!H21/SER_hh_num_in!H21)</f>
        <v>2304.1690518616274</v>
      </c>
      <c r="I21" s="100">
        <f>IF(SER_hh_emi_in!I21=0,0,1000000*SER_hh_emi_in!I21/SER_hh_num_in!I21)</f>
        <v>2175.849002294317</v>
      </c>
      <c r="J21" s="100">
        <f>IF(SER_hh_emi_in!J21=0,0,1000000*SER_hh_emi_in!J21/SER_hh_num_in!J21)</f>
        <v>2243.2934182413965</v>
      </c>
      <c r="K21" s="100">
        <f>IF(SER_hh_emi_in!K21=0,0,1000000*SER_hh_emi_in!K21/SER_hh_num_in!K21)</f>
        <v>2233.2529548377452</v>
      </c>
      <c r="L21" s="100">
        <f>IF(SER_hh_emi_in!L21=0,0,1000000*SER_hh_emi_in!L21/SER_hh_num_in!L21)</f>
        <v>2199.0024906693698</v>
      </c>
      <c r="M21" s="100">
        <f>IF(SER_hh_emi_in!M21=0,0,1000000*SER_hh_emi_in!M21/SER_hh_num_in!M21)</f>
        <v>2272.5210181226671</v>
      </c>
      <c r="N21" s="100">
        <f>IF(SER_hh_emi_in!N21=0,0,1000000*SER_hh_emi_in!N21/SER_hh_num_in!N21)</f>
        <v>2442.1804907450469</v>
      </c>
      <c r="O21" s="100">
        <f>IF(SER_hh_emi_in!O21=0,0,1000000*SER_hh_emi_in!O21/SER_hh_num_in!O21)</f>
        <v>2208.8277762475673</v>
      </c>
      <c r="P21" s="100">
        <f>IF(SER_hh_emi_in!P21=0,0,1000000*SER_hh_emi_in!P21/SER_hh_num_in!P21)</f>
        <v>2552.3543587575432</v>
      </c>
      <c r="Q21" s="100">
        <f>IF(SER_hh_emi_in!Q21=0,0,1000000*SER_hh_emi_in!Q21/SER_hh_num_in!Q21)</f>
        <v>2300.9031138300193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2844.768383715731</v>
      </c>
      <c r="D22" s="100">
        <f>IF(SER_hh_emi_in!D22=0,0,1000000*SER_hh_emi_in!D22/SER_hh_num_in!D22)</f>
        <v>2832.0155294810756</v>
      </c>
      <c r="E22" s="100">
        <f>IF(SER_hh_emi_in!E22=0,0,1000000*SER_hh_emi_in!E22/SER_hh_num_in!E22)</f>
        <v>2908.2300209173818</v>
      </c>
      <c r="F22" s="100">
        <f>IF(SER_hh_emi_in!F22=0,0,1000000*SER_hh_emi_in!F22/SER_hh_num_in!F22)</f>
        <v>2861.337822452293</v>
      </c>
      <c r="G22" s="100">
        <f>IF(SER_hh_emi_in!G22=0,0,1000000*SER_hh_emi_in!G22/SER_hh_num_in!G22)</f>
        <v>2708.3570783938949</v>
      </c>
      <c r="H22" s="100">
        <f>IF(SER_hh_emi_in!H22=0,0,1000000*SER_hh_emi_in!H22/SER_hh_num_in!H22)</f>
        <v>2696.1108711496095</v>
      </c>
      <c r="I22" s="100">
        <f>IF(SER_hh_emi_in!I22=0,0,1000000*SER_hh_emi_in!I22/SER_hh_num_in!I22)</f>
        <v>2621.0550936119084</v>
      </c>
      <c r="J22" s="100">
        <f>IF(SER_hh_emi_in!J22=0,0,1000000*SER_hh_emi_in!J22/SER_hh_num_in!J22)</f>
        <v>2708.3505527896564</v>
      </c>
      <c r="K22" s="100">
        <f>IF(SER_hh_emi_in!K22=0,0,1000000*SER_hh_emi_in!K22/SER_hh_num_in!K22)</f>
        <v>2691.8879312076997</v>
      </c>
      <c r="L22" s="100">
        <f>IF(SER_hh_emi_in!L22=0,0,1000000*SER_hh_emi_in!L22/SER_hh_num_in!L22)</f>
        <v>2582.7483162557101</v>
      </c>
      <c r="M22" s="100">
        <f>IF(SER_hh_emi_in!M22=0,0,1000000*SER_hh_emi_in!M22/SER_hh_num_in!M22)</f>
        <v>2709.5840600696947</v>
      </c>
      <c r="N22" s="100">
        <f>IF(SER_hh_emi_in!N22=0,0,1000000*SER_hh_emi_in!N22/SER_hh_num_in!N22)</f>
        <v>2705.6353280017997</v>
      </c>
      <c r="O22" s="100">
        <f>IF(SER_hh_emi_in!O22=0,0,1000000*SER_hh_emi_in!O22/SER_hh_num_in!O22)</f>
        <v>2744.361918480884</v>
      </c>
      <c r="P22" s="100">
        <f>IF(SER_hh_emi_in!P22=0,0,1000000*SER_hh_emi_in!P22/SER_hh_num_in!P22)</f>
        <v>2760.0323979456566</v>
      </c>
      <c r="Q22" s="100">
        <f>IF(SER_hh_emi_in!Q22=0,0,1000000*SER_hh_emi_in!Q22/SER_hh_num_in!Q22)</f>
        <v>2759.8374781253278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2031.896444122109</v>
      </c>
      <c r="D23" s="100">
        <f>IF(SER_hh_emi_in!D23=0,0,1000000*SER_hh_emi_in!D23/SER_hh_num_in!D23)</f>
        <v>2042.7635800614037</v>
      </c>
      <c r="E23" s="100">
        <f>IF(SER_hh_emi_in!E23=0,0,1000000*SER_hh_emi_in!E23/SER_hh_num_in!E23)</f>
        <v>2110.7813231446607</v>
      </c>
      <c r="F23" s="100">
        <f>IF(SER_hh_emi_in!F23=0,0,1000000*SER_hh_emi_in!F23/SER_hh_num_in!F23)</f>
        <v>2079.9515178910401</v>
      </c>
      <c r="G23" s="100">
        <f>IF(SER_hh_emi_in!G23=0,0,1000000*SER_hh_emi_in!G23/SER_hh_num_in!G23)</f>
        <v>1998.3491491891043</v>
      </c>
      <c r="H23" s="100">
        <f>IF(SER_hh_emi_in!H23=0,0,1000000*SER_hh_emi_in!H23/SER_hh_num_in!H23)</f>
        <v>2004.148338128904</v>
      </c>
      <c r="I23" s="100">
        <f>IF(SER_hh_emi_in!I23=0,0,1000000*SER_hh_emi_in!I23/SER_hh_num_in!I23)</f>
        <v>1951.1738570027792</v>
      </c>
      <c r="J23" s="100">
        <f>IF(SER_hh_emi_in!J23=0,0,1000000*SER_hh_emi_in!J23/SER_hh_num_in!J23)</f>
        <v>1968.4026938120944</v>
      </c>
      <c r="K23" s="100">
        <f>IF(SER_hh_emi_in!K23=0,0,1000000*SER_hh_emi_in!K23/SER_hh_num_in!K23)</f>
        <v>1998.9563478840944</v>
      </c>
      <c r="L23" s="100">
        <f>IF(SER_hh_emi_in!L23=0,0,1000000*SER_hh_emi_in!L23/SER_hh_num_in!L23)</f>
        <v>1911.8797318490306</v>
      </c>
      <c r="M23" s="100">
        <f>IF(SER_hh_emi_in!M23=0,0,1000000*SER_hh_emi_in!M23/SER_hh_num_in!M23)</f>
        <v>1929.8773953853115</v>
      </c>
      <c r="N23" s="100">
        <f>IF(SER_hh_emi_in!N23=0,0,1000000*SER_hh_emi_in!N23/SER_hh_num_in!N23)</f>
        <v>1924.6589984245647</v>
      </c>
      <c r="O23" s="100">
        <f>IF(SER_hh_emi_in!O23=0,0,1000000*SER_hh_emi_in!O23/SER_hh_num_in!O23)</f>
        <v>1953.0788563657527</v>
      </c>
      <c r="P23" s="100">
        <f>IF(SER_hh_emi_in!P23=0,0,1000000*SER_hh_emi_in!P23/SER_hh_num_in!P23)</f>
        <v>1859.2224737039246</v>
      </c>
      <c r="Q23" s="100">
        <f>IF(SER_hh_emi_in!Q23=0,0,1000000*SER_hh_emi_in!Q23/SER_hh_num_in!Q23)</f>
        <v>1908.2183840397074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281.24143647829101</v>
      </c>
      <c r="D24" s="100">
        <f>IF(SER_hh_emi_in!D24=0,0,1000000*SER_hh_emi_in!D24/SER_hh_num_in!D24)</f>
        <v>1083.1179409840256</v>
      </c>
      <c r="E24" s="100">
        <f>IF(SER_hh_emi_in!E24=0,0,1000000*SER_hh_emi_in!E24/SER_hh_num_in!E24)</f>
        <v>318.76515451906215</v>
      </c>
      <c r="F24" s="100">
        <f>IF(SER_hh_emi_in!F24=0,0,1000000*SER_hh_emi_in!F24/SER_hh_num_in!F24)</f>
        <v>1077.5461289918537</v>
      </c>
      <c r="G24" s="100">
        <f>IF(SER_hh_emi_in!G24=0,0,1000000*SER_hh_emi_in!G24/SER_hh_num_in!G24)</f>
        <v>307.65265256020945</v>
      </c>
      <c r="H24" s="100">
        <f>IF(SER_hh_emi_in!H24=0,0,1000000*SER_hh_emi_in!H24/SER_hh_num_in!H24)</f>
        <v>375.62730726209656</v>
      </c>
      <c r="I24" s="100">
        <f>IF(SER_hh_emi_in!I24=0,0,1000000*SER_hh_emi_in!I24/SER_hh_num_in!I24)</f>
        <v>361.12485136164287</v>
      </c>
      <c r="J24" s="100">
        <f>IF(SER_hh_emi_in!J24=0,0,1000000*SER_hh_emi_in!J24/SER_hh_num_in!J24)</f>
        <v>509.51279306815269</v>
      </c>
      <c r="K24" s="100">
        <f>IF(SER_hh_emi_in!K24=0,0,1000000*SER_hh_emi_in!K24/SER_hh_num_in!K24)</f>
        <v>439.69693930771041</v>
      </c>
      <c r="L24" s="100">
        <f>IF(SER_hh_emi_in!L24=0,0,1000000*SER_hh_emi_in!L24/SER_hh_num_in!L24)</f>
        <v>339.8211115923275</v>
      </c>
      <c r="M24" s="100">
        <f>IF(SER_hh_emi_in!M24=0,0,1000000*SER_hh_emi_in!M24/SER_hh_num_in!M24)</f>
        <v>343.50179293859583</v>
      </c>
      <c r="N24" s="100">
        <f>IF(SER_hh_emi_in!N24=0,0,1000000*SER_hh_emi_in!N24/SER_hh_num_in!N24)</f>
        <v>440.97809184575237</v>
      </c>
      <c r="O24" s="100">
        <f>IF(SER_hh_emi_in!O24=0,0,1000000*SER_hh_emi_in!O24/SER_hh_num_in!O24)</f>
        <v>527.73145043716477</v>
      </c>
      <c r="P24" s="100">
        <f>IF(SER_hh_emi_in!P24=0,0,1000000*SER_hh_emi_in!P24/SER_hh_num_in!P24)</f>
        <v>464.82744492849298</v>
      </c>
      <c r="Q24" s="100">
        <f>IF(SER_hh_emi_in!Q24=0,0,1000000*SER_hh_emi_in!Q24/SER_hh_num_in!Q24)</f>
        <v>388.35514951901717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1232.7308504231237</v>
      </c>
      <c r="D29" s="101">
        <f>IF(SER_hh_emi_in!D29=0,0,1000000*SER_hh_emi_in!D29/SER_hh_num_in!D29)</f>
        <v>1251.5885616862968</v>
      </c>
      <c r="E29" s="101">
        <f>IF(SER_hh_emi_in!E29=0,0,1000000*SER_hh_emi_in!E29/SER_hh_num_in!E29)</f>
        <v>1234.3672452759329</v>
      </c>
      <c r="F29" s="101">
        <f>IF(SER_hh_emi_in!F29=0,0,1000000*SER_hh_emi_in!F29/SER_hh_num_in!F29)</f>
        <v>1365.2735385757921</v>
      </c>
      <c r="G29" s="101">
        <f>IF(SER_hh_emi_in!G29=0,0,1000000*SER_hh_emi_in!G29/SER_hh_num_in!G29)</f>
        <v>1010.7387144197905</v>
      </c>
      <c r="H29" s="101">
        <f>IF(SER_hh_emi_in!H29=0,0,1000000*SER_hh_emi_in!H29/SER_hh_num_in!H29)</f>
        <v>799.42355782159473</v>
      </c>
      <c r="I29" s="101">
        <f>IF(SER_hh_emi_in!I29=0,0,1000000*SER_hh_emi_in!I29/SER_hh_num_in!I29)</f>
        <v>1001.7209289728046</v>
      </c>
      <c r="J29" s="101">
        <f>IF(SER_hh_emi_in!J29=0,0,1000000*SER_hh_emi_in!J29/SER_hh_num_in!J29)</f>
        <v>1163.646195885121</v>
      </c>
      <c r="K29" s="101">
        <f>IF(SER_hh_emi_in!K29=0,0,1000000*SER_hh_emi_in!K29/SER_hh_num_in!K29)</f>
        <v>1115.4987993403167</v>
      </c>
      <c r="L29" s="101">
        <f>IF(SER_hh_emi_in!L29=0,0,1000000*SER_hh_emi_in!L29/SER_hh_num_in!L29)</f>
        <v>1127.1078765920806</v>
      </c>
      <c r="M29" s="101">
        <f>IF(SER_hh_emi_in!M29=0,0,1000000*SER_hh_emi_in!M29/SER_hh_num_in!M29)</f>
        <v>1017.8779104148612</v>
      </c>
      <c r="N29" s="101">
        <f>IF(SER_hh_emi_in!N29=0,0,1000000*SER_hh_emi_in!N29/SER_hh_num_in!N29)</f>
        <v>1303.5450031590763</v>
      </c>
      <c r="O29" s="101">
        <f>IF(SER_hh_emi_in!O29=0,0,1000000*SER_hh_emi_in!O29/SER_hh_num_in!O29)</f>
        <v>1306.6613400520389</v>
      </c>
      <c r="P29" s="101">
        <f>IF(SER_hh_emi_in!P29=0,0,1000000*SER_hh_emi_in!P29/SER_hh_num_in!P29)</f>
        <v>1490.3295807626994</v>
      </c>
      <c r="Q29" s="101">
        <f>IF(SER_hh_emi_in!Q29=0,0,1000000*SER_hh_emi_in!Q29/SER_hh_num_in!Q29)</f>
        <v>1816.6789765612057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3297.9723467314197</v>
      </c>
      <c r="D30" s="100">
        <f>IF(SER_hh_emi_in!D30=0,0,1000000*SER_hh_emi_in!D30/SER_hh_num_in!D30)</f>
        <v>3322.3072405294938</v>
      </c>
      <c r="E30" s="100">
        <f>IF(SER_hh_emi_in!E30=0,0,1000000*SER_hh_emi_in!E30/SER_hh_num_in!E30)</f>
        <v>3394.6243271168914</v>
      </c>
      <c r="F30" s="100">
        <f>IF(SER_hh_emi_in!F30=0,0,1000000*SER_hh_emi_in!F30/SER_hh_num_in!F30)</f>
        <v>3240.2967937328281</v>
      </c>
      <c r="G30" s="100">
        <f>IF(SER_hh_emi_in!G30=0,0,1000000*SER_hh_emi_in!G30/SER_hh_num_in!G30)</f>
        <v>3247.8653233814366</v>
      </c>
      <c r="H30" s="100">
        <f>IF(SER_hh_emi_in!H30=0,0,1000000*SER_hh_emi_in!H30/SER_hh_num_in!H30)</f>
        <v>2804.9706507918404</v>
      </c>
      <c r="I30" s="100">
        <f>IF(SER_hh_emi_in!I30=0,0,1000000*SER_hh_emi_in!I30/SER_hh_num_in!I30)</f>
        <v>3224.1476214582353</v>
      </c>
      <c r="J30" s="100">
        <f>IF(SER_hh_emi_in!J30=0,0,1000000*SER_hh_emi_in!J30/SER_hh_num_in!J30)</f>
        <v>3447.181592444977</v>
      </c>
      <c r="K30" s="100">
        <f>IF(SER_hh_emi_in!K30=0,0,1000000*SER_hh_emi_in!K30/SER_hh_num_in!K30)</f>
        <v>2827.5907210627233</v>
      </c>
      <c r="L30" s="100">
        <f>IF(SER_hh_emi_in!L30=0,0,1000000*SER_hh_emi_in!L30/SER_hh_num_in!L30)</f>
        <v>3151.9274637646172</v>
      </c>
      <c r="M30" s="100">
        <f>IF(SER_hh_emi_in!M30=0,0,1000000*SER_hh_emi_in!M30/SER_hh_num_in!M30)</f>
        <v>2968.6733690125448</v>
      </c>
      <c r="N30" s="100">
        <f>IF(SER_hh_emi_in!N30=0,0,1000000*SER_hh_emi_in!N30/SER_hh_num_in!N30)</f>
        <v>2907.5967760562785</v>
      </c>
      <c r="O30" s="100">
        <f>IF(SER_hh_emi_in!O30=0,0,1000000*SER_hh_emi_in!O30/SER_hh_num_in!O30)</f>
        <v>3407.8085860951642</v>
      </c>
      <c r="P30" s="100">
        <f>IF(SER_hh_emi_in!P30=0,0,1000000*SER_hh_emi_in!P30/SER_hh_num_in!P30)</f>
        <v>2981.6816490868573</v>
      </c>
      <c r="Q30" s="100">
        <f>IF(SER_hh_emi_in!Q30=0,0,1000000*SER_hh_emi_in!Q30/SER_hh_num_in!Q30)</f>
        <v>3237.3883561475918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2416.5398325730885</v>
      </c>
      <c r="D31" s="100">
        <f>IF(SER_hh_emi_in!D31=0,0,1000000*SER_hh_emi_in!D31/SER_hh_num_in!D31)</f>
        <v>2326.8772874278075</v>
      </c>
      <c r="E31" s="100">
        <f>IF(SER_hh_emi_in!E31=0,0,1000000*SER_hh_emi_in!E31/SER_hh_num_in!E31)</f>
        <v>2476.869824248191</v>
      </c>
      <c r="F31" s="100">
        <f>IF(SER_hh_emi_in!F31=0,0,1000000*SER_hh_emi_in!F31/SER_hh_num_in!F31)</f>
        <v>2460.8147382357379</v>
      </c>
      <c r="G31" s="100">
        <f>IF(SER_hh_emi_in!G31=0,0,1000000*SER_hh_emi_in!G31/SER_hh_num_in!G31)</f>
        <v>2421.2131036482315</v>
      </c>
      <c r="H31" s="100">
        <f>IF(SER_hh_emi_in!H31=0,0,1000000*SER_hh_emi_in!H31/SER_hh_num_in!H31)</f>
        <v>2455.3399458148256</v>
      </c>
      <c r="I31" s="100">
        <f>IF(SER_hh_emi_in!I31=0,0,1000000*SER_hh_emi_in!I31/SER_hh_num_in!I31)</f>
        <v>2457.268768367614</v>
      </c>
      <c r="J31" s="100">
        <f>IF(SER_hh_emi_in!J31=0,0,1000000*SER_hh_emi_in!J31/SER_hh_num_in!J31)</f>
        <v>2465.1159190699641</v>
      </c>
      <c r="K31" s="100">
        <f>IF(SER_hh_emi_in!K31=0,0,1000000*SER_hh_emi_in!K31/SER_hh_num_in!K31)</f>
        <v>2498.977941283084</v>
      </c>
      <c r="L31" s="100">
        <f>IF(SER_hh_emi_in!L31=0,0,1000000*SER_hh_emi_in!L31/SER_hh_num_in!L31)</f>
        <v>2503.9646410190403</v>
      </c>
      <c r="M31" s="100">
        <f>IF(SER_hh_emi_in!M31=0,0,1000000*SER_hh_emi_in!M31/SER_hh_num_in!M31)</f>
        <v>2493.7892470584989</v>
      </c>
      <c r="N31" s="100">
        <f>IF(SER_hh_emi_in!N31=0,0,1000000*SER_hh_emi_in!N31/SER_hh_num_in!N31)</f>
        <v>2430.6701298147977</v>
      </c>
      <c r="O31" s="100">
        <f>IF(SER_hh_emi_in!O31=0,0,1000000*SER_hh_emi_in!O31/SER_hh_num_in!O31)</f>
        <v>2488.0701524457081</v>
      </c>
      <c r="P31" s="100">
        <f>IF(SER_hh_emi_in!P31=0,0,1000000*SER_hh_emi_in!P31/SER_hh_num_in!P31)</f>
        <v>2508.302168054332</v>
      </c>
      <c r="Q31" s="100">
        <f>IF(SER_hh_emi_in!Q31=0,0,1000000*SER_hh_emi_in!Q31/SER_hh_num_in!Q31)</f>
        <v>2433.6019729388263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1393.0071077836863</v>
      </c>
      <c r="D32" s="100">
        <f>IF(SER_hh_emi_in!D32=0,0,1000000*SER_hh_emi_in!D32/SER_hh_num_in!D32)</f>
        <v>1390.9408239494385</v>
      </c>
      <c r="E32" s="100">
        <f>IF(SER_hh_emi_in!E32=0,0,1000000*SER_hh_emi_in!E32/SER_hh_num_in!E32)</f>
        <v>1281.0159405156169</v>
      </c>
      <c r="F32" s="100">
        <f>IF(SER_hh_emi_in!F32=0,0,1000000*SER_hh_emi_in!F32/SER_hh_num_in!F32)</f>
        <v>994.76157089676747</v>
      </c>
      <c r="G32" s="100">
        <f>IF(SER_hh_emi_in!G32=0,0,1000000*SER_hh_emi_in!G32/SER_hh_num_in!G32)</f>
        <v>0</v>
      </c>
      <c r="H32" s="100">
        <f>IF(SER_hh_emi_in!H32=0,0,1000000*SER_hh_emi_in!H32/SER_hh_num_in!H32)</f>
        <v>97.441780511995375</v>
      </c>
      <c r="I32" s="100">
        <f>IF(SER_hh_emi_in!I32=0,0,1000000*SER_hh_emi_in!I32/SER_hh_num_in!I32)</f>
        <v>34.048559008846603</v>
      </c>
      <c r="J32" s="100">
        <f>IF(SER_hh_emi_in!J32=0,0,1000000*SER_hh_emi_in!J32/SER_hh_num_in!J32)</f>
        <v>1.0332381965151352</v>
      </c>
      <c r="K32" s="100">
        <f>IF(SER_hh_emi_in!K32=0,0,1000000*SER_hh_emi_in!K32/SER_hh_num_in!K32)</f>
        <v>0</v>
      </c>
      <c r="L32" s="100">
        <f>IF(SER_hh_emi_in!L32=0,0,1000000*SER_hh_emi_in!L32/SER_hh_num_in!L32)</f>
        <v>52.30676252533268</v>
      </c>
      <c r="M32" s="100">
        <f>IF(SER_hh_emi_in!M32=0,0,1000000*SER_hh_emi_in!M32/SER_hh_num_in!M32)</f>
        <v>0</v>
      </c>
      <c r="N32" s="100">
        <f>IF(SER_hh_emi_in!N32=0,0,1000000*SER_hh_emi_in!N32/SER_hh_num_in!N32)</f>
        <v>1.8362755521289562</v>
      </c>
      <c r="O32" s="100">
        <f>IF(SER_hh_emi_in!O32=0,0,1000000*SER_hh_emi_in!O32/SER_hh_num_in!O32)</f>
        <v>1.9923368908305499</v>
      </c>
      <c r="P32" s="100">
        <f>IF(SER_hh_emi_in!P32=0,0,1000000*SER_hh_emi_in!P32/SER_hh_num_in!P32)</f>
        <v>30.244129936584976</v>
      </c>
      <c r="Q32" s="100">
        <f>IF(SER_hh_emi_in!Q32=0,0,1000000*SER_hh_emi_in!Q32/SER_hh_num_in!Q32)</f>
        <v>44.822512928300533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172.51999003789581</v>
      </c>
      <c r="D3" s="106">
        <f>IF(SER_hh_fech_in!D3=0,0,SER_hh_fech_in!D3/SER_summary!D$27)</f>
        <v>163.60342077587288</v>
      </c>
      <c r="E3" s="106">
        <f>IF(SER_hh_fech_in!E3=0,0,SER_hh_fech_in!E3/SER_summary!E$27)</f>
        <v>166.76750752540389</v>
      </c>
      <c r="F3" s="106">
        <f>IF(SER_hh_fech_in!F3=0,0,SER_hh_fech_in!F3/SER_summary!F$27)</f>
        <v>172.64055607157397</v>
      </c>
      <c r="G3" s="106">
        <f>IF(SER_hh_fech_in!G3=0,0,SER_hh_fech_in!G3/SER_summary!G$27)</f>
        <v>178.560253882599</v>
      </c>
      <c r="H3" s="106">
        <f>IF(SER_hh_fech_in!H3=0,0,SER_hh_fech_in!H3/SER_summary!H$27)</f>
        <v>180.53442960863399</v>
      </c>
      <c r="I3" s="106">
        <f>IF(SER_hh_fech_in!I3=0,0,SER_hh_fech_in!I3/SER_summary!I$27)</f>
        <v>160.39538433405809</v>
      </c>
      <c r="J3" s="106">
        <f>IF(SER_hh_fech_in!J3=0,0,SER_hh_fech_in!J3/SER_summary!J$27)</f>
        <v>174.03410467426673</v>
      </c>
      <c r="K3" s="106">
        <f>IF(SER_hh_fech_in!K3=0,0,SER_hh_fech_in!K3/SER_summary!K$27)</f>
        <v>171.8074701773796</v>
      </c>
      <c r="L3" s="106">
        <f>IF(SER_hh_fech_in!L3=0,0,SER_hh_fech_in!L3/SER_summary!L$27)</f>
        <v>174.92053120472087</v>
      </c>
      <c r="M3" s="106">
        <f>IF(SER_hh_fech_in!M3=0,0,SER_hh_fech_in!M3/SER_summary!M$27)</f>
        <v>152.74941069461747</v>
      </c>
      <c r="N3" s="106">
        <f>IF(SER_hh_fech_in!N3=0,0,SER_hh_fech_in!N3/SER_summary!N$27)</f>
        <v>147.08835097234257</v>
      </c>
      <c r="O3" s="106">
        <f>IF(SER_hh_fech_in!O3=0,0,SER_hh_fech_in!O3/SER_summary!O$27)</f>
        <v>147.10577032476093</v>
      </c>
      <c r="P3" s="106">
        <f>IF(SER_hh_fech_in!P3=0,0,SER_hh_fech_in!P3/SER_summary!P$27)</f>
        <v>128.54508341872921</v>
      </c>
      <c r="Q3" s="106">
        <f>IF(SER_hh_fech_in!Q3=0,0,SER_hh_fech_in!Q3/SER_summary!Q$27)</f>
        <v>129.18584477163705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116.04410717001309</v>
      </c>
      <c r="D4" s="101">
        <f>IF(SER_hh_fech_in!D4=0,0,SER_hh_fech_in!D4/SER_summary!D$27)</f>
        <v>105.4115297225474</v>
      </c>
      <c r="E4" s="101">
        <f>IF(SER_hh_fech_in!E4=0,0,SER_hh_fech_in!E4/SER_summary!E$27)</f>
        <v>112.79210746752513</v>
      </c>
      <c r="F4" s="101">
        <f>IF(SER_hh_fech_in!F4=0,0,SER_hh_fech_in!F4/SER_summary!F$27)</f>
        <v>116.61333167507991</v>
      </c>
      <c r="G4" s="101">
        <f>IF(SER_hh_fech_in!G4=0,0,SER_hh_fech_in!G4/SER_summary!G$27)</f>
        <v>123.16813678455068</v>
      </c>
      <c r="H4" s="101">
        <f>IF(SER_hh_fech_in!H4=0,0,SER_hh_fech_in!H4/SER_summary!H$27)</f>
        <v>125.63625174719172</v>
      </c>
      <c r="I4" s="101">
        <f>IF(SER_hh_fech_in!I4=0,0,SER_hh_fech_in!I4/SER_summary!I$27)</f>
        <v>105.32401867241221</v>
      </c>
      <c r="J4" s="101">
        <f>IF(SER_hh_fech_in!J4=0,0,SER_hh_fech_in!J4/SER_summary!J$27)</f>
        <v>119.62969081465533</v>
      </c>
      <c r="K4" s="101">
        <f>IF(SER_hh_fech_in!K4=0,0,SER_hh_fech_in!K4/SER_summary!K$27)</f>
        <v>116.07156830388543</v>
      </c>
      <c r="L4" s="101">
        <f>IF(SER_hh_fech_in!L4=0,0,SER_hh_fech_in!L4/SER_summary!L$27)</f>
        <v>122.65131558202229</v>
      </c>
      <c r="M4" s="101">
        <f>IF(SER_hh_fech_in!M4=0,0,SER_hh_fech_in!M4/SER_summary!M$27)</f>
        <v>103.39077570426095</v>
      </c>
      <c r="N4" s="101">
        <f>IF(SER_hh_fech_in!N4=0,0,SER_hh_fech_in!N4/SER_summary!N$27)</f>
        <v>98.476185840937973</v>
      </c>
      <c r="O4" s="101">
        <f>IF(SER_hh_fech_in!O4=0,0,SER_hh_fech_in!O4/SER_summary!O$27)</f>
        <v>98.441514229640035</v>
      </c>
      <c r="P4" s="101">
        <f>IF(SER_hh_fech_in!P4=0,0,SER_hh_fech_in!P4/SER_summary!P$27)</f>
        <v>76.739515514867179</v>
      </c>
      <c r="Q4" s="101">
        <f>IF(SER_hh_fech_in!Q4=0,0,SER_hh_fech_in!Q4/SER_summary!Q$27)</f>
        <v>76.240591737843104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135.37953887768205</v>
      </c>
      <c r="D5" s="100">
        <f>IF(SER_hh_fech_in!D5=0,0,SER_hh_fech_in!D5/SER_summary!D$27)</f>
        <v>190.20488891503209</v>
      </c>
      <c r="E5" s="100">
        <f>IF(SER_hh_fech_in!E5=0,0,SER_hh_fech_in!E5/SER_summary!E$27)</f>
        <v>220.02475537144852</v>
      </c>
      <c r="F5" s="100">
        <f>IF(SER_hh_fech_in!F5=0,0,SER_hh_fech_in!F5/SER_summary!F$27)</f>
        <v>228.08398691044135</v>
      </c>
      <c r="G5" s="100">
        <f>IF(SER_hh_fech_in!G5=0,0,SER_hh_fech_in!G5/SER_summary!G$27)</f>
        <v>189.28120236884004</v>
      </c>
      <c r="H5" s="100">
        <f>IF(SER_hh_fech_in!H5=0,0,SER_hh_fech_in!H5/SER_summary!H$27)</f>
        <v>221.07919985137497</v>
      </c>
      <c r="I5" s="100">
        <f>IF(SER_hh_fech_in!I5=0,0,SER_hh_fech_in!I5/SER_summary!I$27)</f>
        <v>221.29695536902574</v>
      </c>
      <c r="J5" s="100">
        <f>IF(SER_hh_fech_in!J5=0,0,SER_hh_fech_in!J5/SER_summary!J$27)</f>
        <v>211.42601482685868</v>
      </c>
      <c r="K5" s="100">
        <f>IF(SER_hh_fech_in!K5=0,0,SER_hh_fech_in!K5/SER_summary!K$27)</f>
        <v>229.92823260386191</v>
      </c>
      <c r="L5" s="100">
        <f>IF(SER_hh_fech_in!L5=0,0,SER_hh_fech_in!L5/SER_summary!L$27)</f>
        <v>200.48231815805985</v>
      </c>
      <c r="M5" s="100">
        <f>IF(SER_hh_fech_in!M5=0,0,SER_hh_fech_in!M5/SER_summary!M$27)</f>
        <v>169.93733748713254</v>
      </c>
      <c r="N5" s="100">
        <f>IF(SER_hh_fech_in!N5=0,0,SER_hh_fech_in!N5/SER_summary!N$27)</f>
        <v>170.15572927553052</v>
      </c>
      <c r="O5" s="100">
        <f>IF(SER_hh_fech_in!O5=0,0,SER_hh_fech_in!O5/SER_summary!O$27)</f>
        <v>164.34282619279406</v>
      </c>
      <c r="P5" s="100">
        <f>IF(SER_hh_fech_in!P5=0,0,SER_hh_fech_in!P5/SER_summary!P$27)</f>
        <v>119.1755266437314</v>
      </c>
      <c r="Q5" s="100">
        <f>IF(SER_hh_fech_in!Q5=0,0,SER_hh_fech_in!Q5/SER_summary!Q$27)</f>
        <v>133.32919912607306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55.216594400919334</v>
      </c>
      <c r="D6" s="100">
        <f>IF(SER_hh_fech_in!D6=0,0,SER_hh_fech_in!D6/SER_summary!D$27)</f>
        <v>51.472582990509608</v>
      </c>
      <c r="E6" s="100">
        <f>IF(SER_hh_fech_in!E6=0,0,SER_hh_fech_in!E6/SER_summary!E$27)</f>
        <v>64.982986932530963</v>
      </c>
      <c r="F6" s="100">
        <f>IF(SER_hh_fech_in!F6=0,0,SER_hh_fech_in!F6/SER_summary!F$27)</f>
        <v>67.207291231851457</v>
      </c>
      <c r="G6" s="100">
        <f>IF(SER_hh_fech_in!G6=0,0,SER_hh_fech_in!G6/SER_summary!G$27)</f>
        <v>65.564340613299848</v>
      </c>
      <c r="H6" s="100">
        <f>IF(SER_hh_fech_in!H6=0,0,SER_hh_fech_in!H6/SER_summary!H$27)</f>
        <v>75.066004438087063</v>
      </c>
      <c r="I6" s="100">
        <f>IF(SER_hh_fech_in!I6=0,0,SER_hh_fech_in!I6/SER_summary!I$27)</f>
        <v>73.0025707317984</v>
      </c>
      <c r="J6" s="100">
        <f>IF(SER_hh_fech_in!J6=0,0,SER_hh_fech_in!J6/SER_summary!J$27)</f>
        <v>16.739607396677975</v>
      </c>
      <c r="K6" s="100">
        <f>IF(SER_hh_fech_in!K6=0,0,SER_hh_fech_in!K6/SER_summary!K$27)</f>
        <v>93.321213957043454</v>
      </c>
      <c r="L6" s="100">
        <f>IF(SER_hh_fech_in!L6=0,0,SER_hh_fech_in!L6/SER_summary!L$27)</f>
        <v>92.988043025464947</v>
      </c>
      <c r="M6" s="100">
        <f>IF(SER_hh_fech_in!M6=0,0,SER_hh_fech_in!M6/SER_summary!M$27)</f>
        <v>78.201323212874939</v>
      </c>
      <c r="N6" s="100">
        <f>IF(SER_hh_fech_in!N6=0,0,SER_hh_fech_in!N6/SER_summary!N$27)</f>
        <v>0</v>
      </c>
      <c r="O6" s="100">
        <f>IF(SER_hh_fech_in!O6=0,0,SER_hh_fech_in!O6/SER_summary!O$27)</f>
        <v>80.923812806243532</v>
      </c>
      <c r="P6" s="100">
        <f>IF(SER_hh_fech_in!P6=0,0,SER_hh_fech_in!P6/SER_summary!P$27)</f>
        <v>66.689747047748099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106.90825024474609</v>
      </c>
      <c r="D7" s="100">
        <f>IF(SER_hh_fech_in!D7=0,0,SER_hh_fech_in!D7/SER_summary!D$27)</f>
        <v>105.94948607090591</v>
      </c>
      <c r="E7" s="100">
        <f>IF(SER_hh_fech_in!E7=0,0,SER_hh_fech_in!E7/SER_summary!E$27)</f>
        <v>72.304901139949422</v>
      </c>
      <c r="F7" s="100">
        <f>IF(SER_hh_fech_in!F7=0,0,SER_hh_fech_in!F7/SER_summary!F$27)</f>
        <v>117.66531163019904</v>
      </c>
      <c r="G7" s="100">
        <f>IF(SER_hh_fech_in!G7=0,0,SER_hh_fech_in!G7/SER_summary!G$27)</f>
        <v>133.3178373116408</v>
      </c>
      <c r="H7" s="100">
        <f>IF(SER_hh_fech_in!H7=0,0,SER_hh_fech_in!H7/SER_summary!H$27)</f>
        <v>140.86113881149311</v>
      </c>
      <c r="I7" s="100">
        <f>IF(SER_hh_fech_in!I7=0,0,SER_hh_fech_in!I7/SER_summary!I$27)</f>
        <v>135.21962495363778</v>
      </c>
      <c r="J7" s="100">
        <f>IF(SER_hh_fech_in!J7=0,0,SER_hh_fech_in!J7/SER_summary!J$27)</f>
        <v>128.47647193796348</v>
      </c>
      <c r="K7" s="100">
        <f>IF(SER_hh_fech_in!K7=0,0,SER_hh_fech_in!K7/SER_summary!K$27)</f>
        <v>125.08793227337227</v>
      </c>
      <c r="L7" s="100">
        <f>IF(SER_hh_fech_in!L7=0,0,SER_hh_fech_in!L7/SER_summary!L$27)</f>
        <v>171.19442552529139</v>
      </c>
      <c r="M7" s="100">
        <f>IF(SER_hh_fech_in!M7=0,0,SER_hh_fech_in!M7/SER_summary!M$27)</f>
        <v>121.58137895463642</v>
      </c>
      <c r="N7" s="100">
        <f>IF(SER_hh_fech_in!N7=0,0,SER_hh_fech_in!N7/SER_summary!N$27)</f>
        <v>94.605353541997701</v>
      </c>
      <c r="O7" s="100">
        <f>IF(SER_hh_fech_in!O7=0,0,SER_hh_fech_in!O7/SER_summary!O$27)</f>
        <v>114.6310683249645</v>
      </c>
      <c r="P7" s="100">
        <f>IF(SER_hh_fech_in!P7=0,0,SER_hh_fech_in!P7/SER_summary!P$27)</f>
        <v>99.036654565181621</v>
      </c>
      <c r="Q7" s="100">
        <f>IF(SER_hh_fech_in!Q7=0,0,SER_hh_fech_in!Q7/SER_summary!Q$27)</f>
        <v>101.32959278904605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67.652136619699746</v>
      </c>
      <c r="D8" s="100">
        <f>IF(SER_hh_fech_in!D8=0,0,SER_hh_fech_in!D8/SER_summary!D$27)</f>
        <v>70.588534535352125</v>
      </c>
      <c r="E8" s="100">
        <f>IF(SER_hh_fech_in!E8=0,0,SER_hh_fech_in!E8/SER_summary!E$27)</f>
        <v>82.081209871336839</v>
      </c>
      <c r="F8" s="100">
        <f>IF(SER_hh_fech_in!F8=0,0,SER_hh_fech_in!F8/SER_summary!F$27)</f>
        <v>82.919403648583085</v>
      </c>
      <c r="G8" s="100">
        <f>IF(SER_hh_fech_in!G8=0,0,SER_hh_fech_in!G8/SER_summary!G$27)</f>
        <v>96.507983520472123</v>
      </c>
      <c r="H8" s="100">
        <f>IF(SER_hh_fech_in!H8=0,0,SER_hh_fech_in!H8/SER_summary!H$27)</f>
        <v>96.680373471141024</v>
      </c>
      <c r="I8" s="100">
        <f>IF(SER_hh_fech_in!I8=0,0,SER_hh_fech_in!I8/SER_summary!I$27)</f>
        <v>94.78918464240202</v>
      </c>
      <c r="J8" s="100">
        <f>IF(SER_hh_fech_in!J8=0,0,SER_hh_fech_in!J8/SER_summary!J$27)</f>
        <v>92.935142113681948</v>
      </c>
      <c r="K8" s="100">
        <f>IF(SER_hh_fech_in!K8=0,0,SER_hh_fech_in!K8/SER_summary!K$27)</f>
        <v>76.343984903098814</v>
      </c>
      <c r="L8" s="100">
        <f>IF(SER_hh_fech_in!L8=0,0,SER_hh_fech_in!L8/SER_summary!L$27)</f>
        <v>92.256562932019534</v>
      </c>
      <c r="M8" s="100">
        <f>IF(SER_hh_fech_in!M8=0,0,SER_hh_fech_in!M8/SER_summary!M$27)</f>
        <v>85.31786030031563</v>
      </c>
      <c r="N8" s="100">
        <f>IF(SER_hh_fech_in!N8=0,0,SER_hh_fech_in!N8/SER_summary!N$27)</f>
        <v>69.253899207064109</v>
      </c>
      <c r="O8" s="100">
        <f>IF(SER_hh_fech_in!O8=0,0,SER_hh_fech_in!O8/SER_summary!O$27)</f>
        <v>82.949506262338161</v>
      </c>
      <c r="P8" s="100">
        <f>IF(SER_hh_fech_in!P8=0,0,SER_hh_fech_in!P8/SER_summary!P$27)</f>
        <v>62.878981555927297</v>
      </c>
      <c r="Q8" s="100">
        <f>IF(SER_hh_fech_in!Q8=0,0,SER_hh_fech_in!Q8/SER_summary!Q$27)</f>
        <v>80.290646316996387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102.28199931212392</v>
      </c>
      <c r="D9" s="100">
        <f>IF(SER_hh_fech_in!D9=0,0,SER_hh_fech_in!D9/SER_summary!D$27)</f>
        <v>106.28896875348968</v>
      </c>
      <c r="E9" s="100">
        <f>IF(SER_hh_fech_in!E9=0,0,SER_hh_fech_in!E9/SER_summary!E$27)</f>
        <v>124.10076638003082</v>
      </c>
      <c r="F9" s="100">
        <f>IF(SER_hh_fech_in!F9=0,0,SER_hh_fech_in!F9/SER_summary!F$27)</f>
        <v>116.2014426375206</v>
      </c>
      <c r="G9" s="100">
        <f>IF(SER_hh_fech_in!G9=0,0,SER_hh_fech_in!G9/SER_summary!G$27)</f>
        <v>121.10219356744824</v>
      </c>
      <c r="H9" s="100">
        <f>IF(SER_hh_fech_in!H9=0,0,SER_hh_fech_in!H9/SER_summary!H$27)</f>
        <v>122.91484683438071</v>
      </c>
      <c r="I9" s="100">
        <f>IF(SER_hh_fech_in!I9=0,0,SER_hh_fech_in!I9/SER_summary!I$27)</f>
        <v>99.621267586517035</v>
      </c>
      <c r="J9" s="100">
        <f>IF(SER_hh_fech_in!J9=0,0,SER_hh_fech_in!J9/SER_summary!J$27)</f>
        <v>128.7858899538387</v>
      </c>
      <c r="K9" s="100">
        <f>IF(SER_hh_fech_in!K9=0,0,SER_hh_fech_in!K9/SER_summary!K$27)</f>
        <v>106.62926798340308</v>
      </c>
      <c r="L9" s="100">
        <f>IF(SER_hh_fech_in!L9=0,0,SER_hh_fech_in!L9/SER_summary!L$27)</f>
        <v>116.6697917901414</v>
      </c>
      <c r="M9" s="100">
        <f>IF(SER_hh_fech_in!M9=0,0,SER_hh_fech_in!M9/SER_summary!M$27)</f>
        <v>103.0276717910952</v>
      </c>
      <c r="N9" s="100">
        <f>IF(SER_hh_fech_in!N9=0,0,SER_hh_fech_in!N9/SER_summary!N$27)</f>
        <v>117.84760120835793</v>
      </c>
      <c r="O9" s="100">
        <f>IF(SER_hh_fech_in!O9=0,0,SER_hh_fech_in!O9/SER_summary!O$27)</f>
        <v>105.62181574640398</v>
      </c>
      <c r="P9" s="100">
        <f>IF(SER_hh_fech_in!P9=0,0,SER_hh_fech_in!P9/SER_summary!P$27)</f>
        <v>85.928949180841073</v>
      </c>
      <c r="Q9" s="100">
        <f>IF(SER_hh_fech_in!Q9=0,0,SER_hh_fech_in!Q9/SER_summary!Q$27)</f>
        <v>89.582381138462864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204.39179208761757</v>
      </c>
      <c r="D10" s="100">
        <f>IF(SER_hh_fech_in!D10=0,0,SER_hh_fech_in!D10/SER_summary!D$27)</f>
        <v>162.44469930683775</v>
      </c>
      <c r="E10" s="100">
        <f>IF(SER_hh_fech_in!E10=0,0,SER_hh_fech_in!E10/SER_summary!E$27)</f>
        <v>178.70542494682286</v>
      </c>
      <c r="F10" s="100">
        <f>IF(SER_hh_fech_in!F10=0,0,SER_hh_fech_in!F10/SER_summary!F$27)</f>
        <v>182.89186558510232</v>
      </c>
      <c r="G10" s="100">
        <f>IF(SER_hh_fech_in!G10=0,0,SER_hh_fech_in!G10/SER_summary!G$27)</f>
        <v>190.67833113202997</v>
      </c>
      <c r="H10" s="100">
        <f>IF(SER_hh_fech_in!H10=0,0,SER_hh_fech_in!H10/SER_summary!H$27)</f>
        <v>159.36159381621093</v>
      </c>
      <c r="I10" s="100">
        <f>IF(SER_hh_fech_in!I10=0,0,SER_hh_fech_in!I10/SER_summary!I$27)</f>
        <v>143.68360145318508</v>
      </c>
      <c r="J10" s="100">
        <f>IF(SER_hh_fech_in!J10=0,0,SER_hh_fech_in!J10/SER_summary!J$27)</f>
        <v>157.11100663694339</v>
      </c>
      <c r="K10" s="100">
        <f>IF(SER_hh_fech_in!K10=0,0,SER_hh_fech_in!K10/SER_summary!K$27)</f>
        <v>204.16502050749529</v>
      </c>
      <c r="L10" s="100">
        <f>IF(SER_hh_fech_in!L10=0,0,SER_hh_fech_in!L10/SER_summary!L$27)</f>
        <v>208.12581987245659</v>
      </c>
      <c r="M10" s="100">
        <f>IF(SER_hh_fech_in!M10=0,0,SER_hh_fech_in!M10/SER_summary!M$27)</f>
        <v>132.41431981298371</v>
      </c>
      <c r="N10" s="100">
        <f>IF(SER_hh_fech_in!N10=0,0,SER_hh_fech_in!N10/SER_summary!N$27)</f>
        <v>181.04320814444708</v>
      </c>
      <c r="O10" s="100">
        <f>IF(SER_hh_fech_in!O10=0,0,SER_hh_fech_in!O10/SER_summary!O$27)</f>
        <v>153.88104070000193</v>
      </c>
      <c r="P10" s="100">
        <f>IF(SER_hh_fech_in!P10=0,0,SER_hh_fech_in!P10/SER_summary!P$27)</f>
        <v>99.649483593950151</v>
      </c>
      <c r="Q10" s="100">
        <f>IF(SER_hh_fech_in!Q10=0,0,SER_hh_fech_in!Q10/SER_summary!Q$27)</f>
        <v>109.42484049918434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65.144712496428625</v>
      </c>
      <c r="D11" s="100">
        <f>IF(SER_hh_fech_in!D11=0,0,SER_hh_fech_in!D11/SER_summary!D$27)</f>
        <v>70.551004634490326</v>
      </c>
      <c r="E11" s="100">
        <f>IF(SER_hh_fech_in!E11=0,0,SER_hh_fech_in!E11/SER_summary!E$27)</f>
        <v>116.0673858908756</v>
      </c>
      <c r="F11" s="100">
        <f>IF(SER_hh_fech_in!F11=0,0,SER_hh_fech_in!F11/SER_summary!F$27)</f>
        <v>45.410226119450357</v>
      </c>
      <c r="G11" s="100">
        <f>IF(SER_hh_fech_in!G11=0,0,SER_hh_fech_in!G11/SER_summary!G$27)</f>
        <v>67.927681829378628</v>
      </c>
      <c r="H11" s="100">
        <f>IF(SER_hh_fech_in!H11=0,0,SER_hh_fech_in!H11/SER_summary!H$27)</f>
        <v>112.63807593761656</v>
      </c>
      <c r="I11" s="100">
        <f>IF(SER_hh_fech_in!I11=0,0,SER_hh_fech_in!I11/SER_summary!I$27)</f>
        <v>94.311074497625242</v>
      </c>
      <c r="J11" s="100">
        <f>IF(SER_hh_fech_in!J11=0,0,SER_hh_fech_in!J11/SER_summary!J$27)</f>
        <v>143.01533932337526</v>
      </c>
      <c r="K11" s="100">
        <f>IF(SER_hh_fech_in!K11=0,0,SER_hh_fech_in!K11/SER_summary!K$27)</f>
        <v>75.264739544987307</v>
      </c>
      <c r="L11" s="100">
        <f>IF(SER_hh_fech_in!L11=0,0,SER_hh_fech_in!L11/SER_summary!L$27)</f>
        <v>100.45086630064402</v>
      </c>
      <c r="M11" s="100">
        <f>IF(SER_hh_fech_in!M11=0,0,SER_hh_fech_in!M11/SER_summary!M$27)</f>
        <v>92.021918930156275</v>
      </c>
      <c r="N11" s="100">
        <f>IF(SER_hh_fech_in!N11=0,0,SER_hh_fech_in!N11/SER_summary!N$27)</f>
        <v>100.78843995459962</v>
      </c>
      <c r="O11" s="100">
        <f>IF(SER_hh_fech_in!O11=0,0,SER_hh_fech_in!O11/SER_summary!O$27)</f>
        <v>85.022028230081915</v>
      </c>
      <c r="P11" s="100">
        <f>IF(SER_hh_fech_in!P11=0,0,SER_hh_fech_in!P11/SER_summary!P$27)</f>
        <v>63.0700677637384</v>
      </c>
      <c r="Q11" s="100">
        <f>IF(SER_hh_fech_in!Q11=0,0,SER_hh_fech_in!Q11/SER_summary!Q$27)</f>
        <v>66.864788945729458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140.88641820138571</v>
      </c>
      <c r="D12" s="100">
        <f>IF(SER_hh_fech_in!D12=0,0,SER_hh_fech_in!D12/SER_summary!D$27)</f>
        <v>117.38919425667625</v>
      </c>
      <c r="E12" s="100">
        <f>IF(SER_hh_fech_in!E12=0,0,SER_hh_fech_in!E12/SER_summary!E$27)</f>
        <v>117.14543155138944</v>
      </c>
      <c r="F12" s="100">
        <f>IF(SER_hh_fech_in!F12=0,0,SER_hh_fech_in!F12/SER_summary!F$27)</f>
        <v>117.0418449141054</v>
      </c>
      <c r="G12" s="100">
        <f>IF(SER_hh_fech_in!G12=0,0,SER_hh_fech_in!G12/SER_summary!G$27)</f>
        <v>136.8383626488195</v>
      </c>
      <c r="H12" s="100">
        <f>IF(SER_hh_fech_in!H12=0,0,SER_hh_fech_in!H12/SER_summary!H$27)</f>
        <v>119.95107790282538</v>
      </c>
      <c r="I12" s="100">
        <f>IF(SER_hh_fech_in!I12=0,0,SER_hh_fech_in!I12/SER_summary!I$27)</f>
        <v>110.16680876914305</v>
      </c>
      <c r="J12" s="100">
        <f>IF(SER_hh_fech_in!J12=0,0,SER_hh_fech_in!J12/SER_summary!J$27)</f>
        <v>123.67556668205515</v>
      </c>
      <c r="K12" s="100">
        <f>IF(SER_hh_fech_in!K12=0,0,SER_hh_fech_in!K12/SER_summary!K$27)</f>
        <v>113.26224851352322</v>
      </c>
      <c r="L12" s="100">
        <f>IF(SER_hh_fech_in!L12=0,0,SER_hh_fech_in!L12/SER_summary!L$27)</f>
        <v>130.83681781074822</v>
      </c>
      <c r="M12" s="100">
        <f>IF(SER_hh_fech_in!M12=0,0,SER_hh_fech_in!M12/SER_summary!M$27)</f>
        <v>100.36553251700499</v>
      </c>
      <c r="N12" s="100">
        <f>IF(SER_hh_fech_in!N12=0,0,SER_hh_fech_in!N12/SER_summary!N$27)</f>
        <v>110.71581180220309</v>
      </c>
      <c r="O12" s="100">
        <f>IF(SER_hh_fech_in!O12=0,0,SER_hh_fech_in!O12/SER_summary!O$27)</f>
        <v>106.92698384429583</v>
      </c>
      <c r="P12" s="100">
        <f>IF(SER_hh_fech_in!P12=0,0,SER_hh_fech_in!P12/SER_summary!P$27)</f>
        <v>81.040638132933296</v>
      </c>
      <c r="Q12" s="100">
        <f>IF(SER_hh_fech_in!Q12=0,0,SER_hh_fech_in!Q12/SER_summary!Q$27)</f>
        <v>97.530058284295677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76.685873417090278</v>
      </c>
      <c r="D13" s="100">
        <f>IF(SER_hh_fech_in!D13=0,0,SER_hh_fech_in!D13/SER_summary!D$27)</f>
        <v>68.806259658609932</v>
      </c>
      <c r="E13" s="100">
        <f>IF(SER_hh_fech_in!E13=0,0,SER_hh_fech_in!E13/SER_summary!E$27)</f>
        <v>68.74524739049231</v>
      </c>
      <c r="F13" s="100">
        <f>IF(SER_hh_fech_in!F13=0,0,SER_hh_fech_in!F13/SER_summary!F$27)</f>
        <v>65.180588494905521</v>
      </c>
      <c r="G13" s="100">
        <f>IF(SER_hh_fech_in!G13=0,0,SER_hh_fech_in!G13/SER_summary!G$27)</f>
        <v>66.959342895280471</v>
      </c>
      <c r="H13" s="100">
        <f>IF(SER_hh_fech_in!H13=0,0,SER_hh_fech_in!H13/SER_summary!H$27)</f>
        <v>72.792751330278563</v>
      </c>
      <c r="I13" s="100">
        <f>IF(SER_hh_fech_in!I13=0,0,SER_hh_fech_in!I13/SER_summary!I$27)</f>
        <v>56.117993832419792</v>
      </c>
      <c r="J13" s="100">
        <f>IF(SER_hh_fech_in!J13=0,0,SER_hh_fech_in!J13/SER_summary!J$27)</f>
        <v>62.128815959522733</v>
      </c>
      <c r="K13" s="100">
        <f>IF(SER_hh_fech_in!K13=0,0,SER_hh_fech_in!K13/SER_summary!K$27)</f>
        <v>68.272970141606606</v>
      </c>
      <c r="L13" s="100">
        <f>IF(SER_hh_fech_in!L13=0,0,SER_hh_fech_in!L13/SER_summary!L$27)</f>
        <v>55.664593010110607</v>
      </c>
      <c r="M13" s="100">
        <f>IF(SER_hh_fech_in!M13=0,0,SER_hh_fech_in!M13/SER_summary!M$27)</f>
        <v>44.149301076010289</v>
      </c>
      <c r="N13" s="100">
        <f>IF(SER_hh_fech_in!N13=0,0,SER_hh_fech_in!N13/SER_summary!N$27)</f>
        <v>36.328594692726533</v>
      </c>
      <c r="O13" s="100">
        <f>IF(SER_hh_fech_in!O13=0,0,SER_hh_fech_in!O13/SER_summary!O$27)</f>
        <v>36.108486578082129</v>
      </c>
      <c r="P13" s="100">
        <f>IF(SER_hh_fech_in!P13=0,0,SER_hh_fech_in!P13/SER_summary!P$27)</f>
        <v>30.504022301982541</v>
      </c>
      <c r="Q13" s="100">
        <f>IF(SER_hh_fech_in!Q13=0,0,SER_hh_fech_in!Q13/SER_summary!Q$27)</f>
        <v>32.178389133523403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145.37301762987633</v>
      </c>
      <c r="D14" s="22">
        <f>IF(SER_hh_fech_in!D14=0,0,SER_hh_fech_in!D14/SER_summary!D$27)</f>
        <v>97.352115932165887</v>
      </c>
      <c r="E14" s="22">
        <f>IF(SER_hh_fech_in!E14=0,0,SER_hh_fech_in!E14/SER_summary!E$27)</f>
        <v>94.974064372665367</v>
      </c>
      <c r="F14" s="22">
        <f>IF(SER_hh_fech_in!F14=0,0,SER_hh_fech_in!F14/SER_summary!F$27)</f>
        <v>105.20037057554009</v>
      </c>
      <c r="G14" s="22">
        <f>IF(SER_hh_fech_in!G14=0,0,SER_hh_fech_in!G14/SER_summary!G$27)</f>
        <v>114.68218820618908</v>
      </c>
      <c r="H14" s="22">
        <f>IF(SER_hh_fech_in!H14=0,0,SER_hh_fech_in!H14/SER_summary!H$27)</f>
        <v>122.21380726470632</v>
      </c>
      <c r="I14" s="22">
        <f>IF(SER_hh_fech_in!I14=0,0,SER_hh_fech_in!I14/SER_summary!I$27)</f>
        <v>99.223790821542281</v>
      </c>
      <c r="J14" s="22">
        <f>IF(SER_hh_fech_in!J14=0,0,SER_hh_fech_in!J14/SER_summary!J$27)</f>
        <v>93.154741723183605</v>
      </c>
      <c r="K14" s="22">
        <f>IF(SER_hh_fech_in!K14=0,0,SER_hh_fech_in!K14/SER_summary!K$27)</f>
        <v>116.3792467677779</v>
      </c>
      <c r="L14" s="22">
        <f>IF(SER_hh_fech_in!L14=0,0,SER_hh_fech_in!L14/SER_summary!L$27)</f>
        <v>120.59582648998449</v>
      </c>
      <c r="M14" s="22">
        <f>IF(SER_hh_fech_in!M14=0,0,SER_hh_fech_in!M14/SER_summary!M$27)</f>
        <v>109.19002559914183</v>
      </c>
      <c r="N14" s="22">
        <f>IF(SER_hh_fech_in!N14=0,0,SER_hh_fech_in!N14/SER_summary!N$27)</f>
        <v>86.126024165641056</v>
      </c>
      <c r="O14" s="22">
        <f>IF(SER_hh_fech_in!O14=0,0,SER_hh_fech_in!O14/SER_summary!O$27)</f>
        <v>102.23428162161947</v>
      </c>
      <c r="P14" s="22">
        <f>IF(SER_hh_fech_in!P14=0,0,SER_hh_fech_in!P14/SER_summary!P$27)</f>
        <v>101.19646366328733</v>
      </c>
      <c r="Q14" s="22">
        <f>IF(SER_hh_fech_in!Q14=0,0,SER_hh_fech_in!Q14/SER_summary!Q$27)</f>
        <v>88.848690507892201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1.2517349938033351</v>
      </c>
      <c r="D15" s="104">
        <f>IF(SER_hh_fech_in!D15=0,0,SER_hh_fech_in!D15/SER_summary!D$27)</f>
        <v>1.1676412743818398</v>
      </c>
      <c r="E15" s="104">
        <f>IF(SER_hh_fech_in!E15=0,0,SER_hh_fech_in!E15/SER_summary!E$27)</f>
        <v>1.2261822741428499</v>
      </c>
      <c r="F15" s="104">
        <f>IF(SER_hh_fech_in!F15=0,0,SER_hh_fech_in!F15/SER_summary!F$27)</f>
        <v>1.3287344317873611</v>
      </c>
      <c r="G15" s="104">
        <f>IF(SER_hh_fech_in!G15=0,0,SER_hh_fech_in!G15/SER_summary!G$27)</f>
        <v>1.5219958189899294</v>
      </c>
      <c r="H15" s="104">
        <f>IF(SER_hh_fech_in!H15=0,0,SER_hh_fech_in!H15/SER_summary!H$27)</f>
        <v>1.5625380033749849</v>
      </c>
      <c r="I15" s="104">
        <f>IF(SER_hh_fech_in!I15=0,0,SER_hh_fech_in!I15/SER_summary!I$27)</f>
        <v>1.2914877402411384</v>
      </c>
      <c r="J15" s="104">
        <f>IF(SER_hh_fech_in!J15=0,0,SER_hh_fech_in!J15/SER_summary!J$27)</f>
        <v>1.5694844205983329</v>
      </c>
      <c r="K15" s="104">
        <f>IF(SER_hh_fech_in!K15=0,0,SER_hh_fech_in!K15/SER_summary!K$27)</f>
        <v>1.3615389243793257</v>
      </c>
      <c r="L15" s="104">
        <f>IF(SER_hh_fech_in!L15=0,0,SER_hh_fech_in!L15/SER_summary!L$27)</f>
        <v>1.5236196387851551</v>
      </c>
      <c r="M15" s="104">
        <f>IF(SER_hh_fech_in!M15=0,0,SER_hh_fech_in!M15/SER_summary!M$27)</f>
        <v>1.3349551994338367</v>
      </c>
      <c r="N15" s="104">
        <f>IF(SER_hh_fech_in!N15=0,0,SER_hh_fech_in!N15/SER_summary!N$27)</f>
        <v>1.4671351127698486</v>
      </c>
      <c r="O15" s="104">
        <f>IF(SER_hh_fech_in!O15=0,0,SER_hh_fech_in!O15/SER_summary!O$27)</f>
        <v>1.4203551700331438</v>
      </c>
      <c r="P15" s="104">
        <f>IF(SER_hh_fech_in!P15=0,0,SER_hh_fech_in!P15/SER_summary!P$27)</f>
        <v>0.95980735237353321</v>
      </c>
      <c r="Q15" s="104">
        <f>IF(SER_hh_fech_in!Q15=0,0,SER_hh_fech_in!Q15/SER_summary!Q$27)</f>
        <v>1.0554009239904536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23.77913484696008</v>
      </c>
      <c r="D16" s="101">
        <f>IF(SER_hh_fech_in!D16=0,0,SER_hh_fech_in!D16/SER_summary!D$27)</f>
        <v>22.097702446453066</v>
      </c>
      <c r="E16" s="101">
        <f>IF(SER_hh_fech_in!E16=0,0,SER_hh_fech_in!E16/SER_summary!E$27)</f>
        <v>20.6238762912669</v>
      </c>
      <c r="F16" s="101">
        <f>IF(SER_hh_fech_in!F16=0,0,SER_hh_fech_in!F16/SER_summary!F$27)</f>
        <v>20.402292994041073</v>
      </c>
      <c r="G16" s="101">
        <f>IF(SER_hh_fech_in!G16=0,0,SER_hh_fech_in!G16/SER_summary!G$27)</f>
        <v>19.968858977421025</v>
      </c>
      <c r="H16" s="101">
        <f>IF(SER_hh_fech_in!H16=0,0,SER_hh_fech_in!H16/SER_summary!H$27)</f>
        <v>19.374747096865907</v>
      </c>
      <c r="I16" s="101">
        <f>IF(SER_hh_fech_in!I16=0,0,SER_hh_fech_in!I16/SER_summary!I$27)</f>
        <v>18.482342937612028</v>
      </c>
      <c r="J16" s="101">
        <f>IF(SER_hh_fech_in!J16=0,0,SER_hh_fech_in!J16/SER_summary!J$27)</f>
        <v>18.948320630410318</v>
      </c>
      <c r="K16" s="101">
        <f>IF(SER_hh_fech_in!K16=0,0,SER_hh_fech_in!K16/SER_summary!K$27)</f>
        <v>17.106785883551002</v>
      </c>
      <c r="L16" s="101">
        <f>IF(SER_hh_fech_in!L16=0,0,SER_hh_fech_in!L16/SER_summary!L$27)</f>
        <v>17.147199097865382</v>
      </c>
      <c r="M16" s="101">
        <f>IF(SER_hh_fech_in!M16=0,0,SER_hh_fech_in!M16/SER_summary!M$27)</f>
        <v>16.5233975893475</v>
      </c>
      <c r="N16" s="101">
        <f>IF(SER_hh_fech_in!N16=0,0,SER_hh_fech_in!N16/SER_summary!N$27)</f>
        <v>15.743020609067695</v>
      </c>
      <c r="O16" s="101">
        <f>IF(SER_hh_fech_in!O16=0,0,SER_hh_fech_in!O16/SER_summary!O$27)</f>
        <v>14.462454811154592</v>
      </c>
      <c r="P16" s="101">
        <f>IF(SER_hh_fech_in!P16=0,0,SER_hh_fech_in!P16/SER_summary!P$27)</f>
        <v>14.227936532425909</v>
      </c>
      <c r="Q16" s="101">
        <f>IF(SER_hh_fech_in!Q16=0,0,SER_hh_fech_in!Q16/SER_summary!Q$27)</f>
        <v>13.161301190467672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7.1340804024597855</v>
      </c>
      <c r="D17" s="103">
        <f>IF(SER_hh_fech_in!D17=0,0,SER_hh_fech_in!D17/SER_summary!D$27)</f>
        <v>6.4312956823638689</v>
      </c>
      <c r="E17" s="103">
        <f>IF(SER_hh_fech_in!E17=0,0,SER_hh_fech_in!E17/SER_summary!E$27)</f>
        <v>5.5158214357218753</v>
      </c>
      <c r="F17" s="103">
        <f>IF(SER_hh_fech_in!F17=0,0,SER_hh_fech_in!F17/SER_summary!F$27)</f>
        <v>5.5061086950523412</v>
      </c>
      <c r="G17" s="103">
        <f>IF(SER_hh_fech_in!G17=0,0,SER_hh_fech_in!G17/SER_summary!G$27)</f>
        <v>4.7595263056256902</v>
      </c>
      <c r="H17" s="103">
        <f>IF(SER_hh_fech_in!H17=0,0,SER_hh_fech_in!H17/SER_summary!H$27)</f>
        <v>6.1969065887124071</v>
      </c>
      <c r="I17" s="103">
        <f>IF(SER_hh_fech_in!I17=0,0,SER_hh_fech_in!I17/SER_summary!I$27)</f>
        <v>8.1634288682507439</v>
      </c>
      <c r="J17" s="103">
        <f>IF(SER_hh_fech_in!J17=0,0,SER_hh_fech_in!J17/SER_summary!J$27)</f>
        <v>8.9661129365103918</v>
      </c>
      <c r="K17" s="103">
        <f>IF(SER_hh_fech_in!K17=0,0,SER_hh_fech_in!K17/SER_summary!K$27)</f>
        <v>8.0658070365459817</v>
      </c>
      <c r="L17" s="103">
        <f>IF(SER_hh_fech_in!L17=0,0,SER_hh_fech_in!L17/SER_summary!L$27)</f>
        <v>9.0867670524617647</v>
      </c>
      <c r="M17" s="103">
        <f>IF(SER_hh_fech_in!M17=0,0,SER_hh_fech_in!M17/SER_summary!M$27)</f>
        <v>12.248306911555126</v>
      </c>
      <c r="N17" s="103">
        <f>IF(SER_hh_fech_in!N17=0,0,SER_hh_fech_in!N17/SER_summary!N$27)</f>
        <v>12.618836940591965</v>
      </c>
      <c r="O17" s="103">
        <f>IF(SER_hh_fech_in!O17=0,0,SER_hh_fech_in!O17/SER_summary!O$27)</f>
        <v>12.495958762649034</v>
      </c>
      <c r="P17" s="103">
        <f>IF(SER_hh_fech_in!P17=0,0,SER_hh_fech_in!P17/SER_summary!P$27)</f>
        <v>13.95828274197844</v>
      </c>
      <c r="Q17" s="103">
        <f>IF(SER_hh_fech_in!Q17=0,0,SER_hh_fech_in!Q17/SER_summary!Q$27)</f>
        <v>11.684886670978889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23.896849648249674</v>
      </c>
      <c r="D18" s="103">
        <f>IF(SER_hh_fech_in!D18=0,0,SER_hh_fech_in!D18/SER_summary!D$27)</f>
        <v>22.224261153936677</v>
      </c>
      <c r="E18" s="103">
        <f>IF(SER_hh_fech_in!E18=0,0,SER_hh_fech_in!E18/SER_summary!E$27)</f>
        <v>20.769190562882329</v>
      </c>
      <c r="F18" s="103">
        <f>IF(SER_hh_fech_in!F18=0,0,SER_hh_fech_in!F18/SER_summary!F$27)</f>
        <v>20.504667483817855</v>
      </c>
      <c r="G18" s="103">
        <f>IF(SER_hh_fech_in!G18=0,0,SER_hh_fech_in!G18/SER_summary!G$27)</f>
        <v>20.10367872426669</v>
      </c>
      <c r="H18" s="103">
        <f>IF(SER_hh_fech_in!H18=0,0,SER_hh_fech_in!H18/SER_summary!H$27)</f>
        <v>19.517461529758066</v>
      </c>
      <c r="I18" s="103">
        <f>IF(SER_hh_fech_in!I18=0,0,SER_hh_fech_in!I18/SER_summary!I$27)</f>
        <v>18.647790483691818</v>
      </c>
      <c r="J18" s="103">
        <f>IF(SER_hh_fech_in!J18=0,0,SER_hh_fech_in!J18/SER_summary!J$27)</f>
        <v>19.104276888605689</v>
      </c>
      <c r="K18" s="103">
        <f>IF(SER_hh_fech_in!K18=0,0,SER_hh_fech_in!K18/SER_summary!K$27)</f>
        <v>17.268380851632358</v>
      </c>
      <c r="L18" s="103">
        <f>IF(SER_hh_fech_in!L18=0,0,SER_hh_fech_in!L18/SER_summary!L$27)</f>
        <v>17.360246033105042</v>
      </c>
      <c r="M18" s="103">
        <f>IF(SER_hh_fech_in!M18=0,0,SER_hh_fech_in!M18/SER_summary!M$27)</f>
        <v>16.724206739035271</v>
      </c>
      <c r="N18" s="103">
        <f>IF(SER_hh_fech_in!N18=0,0,SER_hh_fech_in!N18/SER_summary!N$27)</f>
        <v>16.421293204969604</v>
      </c>
      <c r="O18" s="103">
        <f>IF(SER_hh_fech_in!O18=0,0,SER_hh_fech_in!O18/SER_summary!O$27)</f>
        <v>15.064136987328526</v>
      </c>
      <c r="P18" s="103">
        <f>IF(SER_hh_fech_in!P18=0,0,SER_hh_fech_in!P18/SER_summary!P$27)</f>
        <v>14.306238232361888</v>
      </c>
      <c r="Q18" s="103">
        <f>IF(SER_hh_fech_in!Q18=0,0,SER_hh_fech_in!Q18/SER_summary!Q$27)</f>
        <v>13.529500283424786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21.115947643030854</v>
      </c>
      <c r="D19" s="101">
        <f>IF(SER_hh_fech_in!D19=0,0,SER_hh_fech_in!D19/SER_summary!D$27)</f>
        <v>21.041618112701855</v>
      </c>
      <c r="E19" s="101">
        <f>IF(SER_hh_fech_in!E19=0,0,SER_hh_fech_in!E19/SER_summary!E$27)</f>
        <v>20.670777858497608</v>
      </c>
      <c r="F19" s="101">
        <f>IF(SER_hh_fech_in!F19=0,0,SER_hh_fech_in!F19/SER_summary!F$27)</f>
        <v>20.452942327547273</v>
      </c>
      <c r="G19" s="101">
        <f>IF(SER_hh_fech_in!G19=0,0,SER_hh_fech_in!G19/SER_summary!G$27)</f>
        <v>20.716809303232626</v>
      </c>
      <c r="H19" s="101">
        <f>IF(SER_hh_fech_in!H19=0,0,SER_hh_fech_in!H19/SER_summary!H$27)</f>
        <v>20.649698799104247</v>
      </c>
      <c r="I19" s="101">
        <f>IF(SER_hh_fech_in!I19=0,0,SER_hh_fech_in!I19/SER_summary!I$27)</f>
        <v>19.93815669008649</v>
      </c>
      <c r="J19" s="101">
        <f>IF(SER_hh_fech_in!J19=0,0,SER_hh_fech_in!J19/SER_summary!J$27)</f>
        <v>20.300670114276748</v>
      </c>
      <c r="K19" s="101">
        <f>IF(SER_hh_fech_in!K19=0,0,SER_hh_fech_in!K19/SER_summary!K$27)</f>
        <v>20.881085344996368</v>
      </c>
      <c r="L19" s="101">
        <f>IF(SER_hh_fech_in!L19=0,0,SER_hh_fech_in!L19/SER_summary!L$27)</f>
        <v>20.36950255326504</v>
      </c>
      <c r="M19" s="101">
        <f>IF(SER_hh_fech_in!M19=0,0,SER_hh_fech_in!M19/SER_summary!M$27)</f>
        <v>20.369679719747012</v>
      </c>
      <c r="N19" s="101">
        <f>IF(SER_hh_fech_in!N19=0,0,SER_hh_fech_in!N19/SER_summary!N$27)</f>
        <v>20.613448357576768</v>
      </c>
      <c r="O19" s="101">
        <f>IF(SER_hh_fech_in!O19=0,0,SER_hh_fech_in!O19/SER_summary!O$27)</f>
        <v>20.704240826307498</v>
      </c>
      <c r="P19" s="101">
        <f>IF(SER_hh_fech_in!P19=0,0,SER_hh_fech_in!P19/SER_summary!P$27)</f>
        <v>21.731582284256135</v>
      </c>
      <c r="Q19" s="101">
        <f>IF(SER_hh_fech_in!Q19=0,0,SER_hh_fech_in!Q19/SER_summary!Q$27)</f>
        <v>21.362209626152826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18.488931354177499</v>
      </c>
      <c r="D20" s="100">
        <f>IF(SER_hh_fech_in!D20=0,0,SER_hh_fech_in!D20/SER_summary!D$27)</f>
        <v>22.200029200637662</v>
      </c>
      <c r="E20" s="100">
        <f>IF(SER_hh_fech_in!E20=0,0,SER_hh_fech_in!E20/SER_summary!E$27)</f>
        <v>23.680749558415194</v>
      </c>
      <c r="F20" s="100">
        <f>IF(SER_hh_fech_in!F20=0,0,SER_hh_fech_in!F20/SER_summary!F$27)</f>
        <v>17.339384755858017</v>
      </c>
      <c r="G20" s="100">
        <f>IF(SER_hh_fech_in!G20=0,0,SER_hh_fech_in!G20/SER_summary!G$27)</f>
        <v>17.435318895436939</v>
      </c>
      <c r="H20" s="100">
        <f>IF(SER_hh_fech_in!H20=0,0,SER_hh_fech_in!H20/SER_summary!H$27)</f>
        <v>28.436843864461494</v>
      </c>
      <c r="I20" s="100">
        <f>IF(SER_hh_fech_in!I20=0,0,SER_hh_fech_in!I20/SER_summary!I$27)</f>
        <v>28.222663197231096</v>
      </c>
      <c r="J20" s="100">
        <f>IF(SER_hh_fech_in!J20=0,0,SER_hh_fech_in!J20/SER_summary!J$27)</f>
        <v>28.106204354045847</v>
      </c>
      <c r="K20" s="100">
        <f>IF(SER_hh_fech_in!K20=0,0,SER_hh_fech_in!K20/SER_summary!K$27)</f>
        <v>28.59643768276019</v>
      </c>
      <c r="L20" s="100">
        <f>IF(SER_hh_fech_in!L20=0,0,SER_hh_fech_in!L20/SER_summary!L$27)</f>
        <v>27.963750644307293</v>
      </c>
      <c r="M20" s="100">
        <f>IF(SER_hh_fech_in!M20=0,0,SER_hh_fech_in!M20/SER_summary!M$27)</f>
        <v>27.483721246179375</v>
      </c>
      <c r="N20" s="100">
        <f>IF(SER_hh_fech_in!N20=0,0,SER_hh_fech_in!N20/SER_summary!N$27)</f>
        <v>27.727158464625141</v>
      </c>
      <c r="O20" s="100">
        <f>IF(SER_hh_fech_in!O20=0,0,SER_hh_fech_in!O20/SER_summary!O$27)</f>
        <v>28.307378276589965</v>
      </c>
      <c r="P20" s="100">
        <f>IF(SER_hh_fech_in!P20=0,0,SER_hh_fech_in!P20/SER_summary!P$27)</f>
        <v>27.937734923295103</v>
      </c>
      <c r="Q20" s="100">
        <f>IF(SER_hh_fech_in!Q20=0,0,SER_hh_fech_in!Q20/SER_summary!Q$27)</f>
        <v>28.131799395164112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20.976459666242413</v>
      </c>
      <c r="D21" s="100">
        <f>IF(SER_hh_fech_in!D21=0,0,SER_hh_fech_in!D21/SER_summary!D$27)</f>
        <v>23.131988887225639</v>
      </c>
      <c r="E21" s="100">
        <f>IF(SER_hh_fech_in!E21=0,0,SER_hh_fech_in!E21/SER_summary!E$27)</f>
        <v>21.428167629965508</v>
      </c>
      <c r="F21" s="100">
        <f>IF(SER_hh_fech_in!F21=0,0,SER_hh_fech_in!F21/SER_summary!F$27)</f>
        <v>22.155103251470237</v>
      </c>
      <c r="G21" s="100">
        <f>IF(SER_hh_fech_in!G21=0,0,SER_hh_fech_in!G21/SER_summary!G$27)</f>
        <v>21.175451570651649</v>
      </c>
      <c r="H21" s="100">
        <f>IF(SER_hh_fech_in!H21=0,0,SER_hh_fech_in!H21/SER_summary!H$27)</f>
        <v>22.536776585020188</v>
      </c>
      <c r="I21" s="100">
        <f>IF(SER_hh_fech_in!I21=0,0,SER_hh_fech_in!I21/SER_summary!I$27)</f>
        <v>21.281694938063467</v>
      </c>
      <c r="J21" s="100">
        <f>IF(SER_hh_fech_in!J21=0,0,SER_hh_fech_in!J21/SER_summary!J$27)</f>
        <v>21.941359962588681</v>
      </c>
      <c r="K21" s="100">
        <f>IF(SER_hh_fech_in!K21=0,0,SER_hh_fech_in!K21/SER_summary!K$27)</f>
        <v>21.843155501264377</v>
      </c>
      <c r="L21" s="100">
        <f>IF(SER_hh_fech_in!L21=0,0,SER_hh_fech_in!L21/SER_summary!L$27)</f>
        <v>21.508156184147314</v>
      </c>
      <c r="M21" s="100">
        <f>IF(SER_hh_fech_in!M21=0,0,SER_hh_fech_in!M21/SER_summary!M$27)</f>
        <v>22.227231300070773</v>
      </c>
      <c r="N21" s="100">
        <f>IF(SER_hh_fech_in!N21=0,0,SER_hh_fech_in!N21/SER_summary!N$27)</f>
        <v>23.886648445238027</v>
      </c>
      <c r="O21" s="100">
        <f>IF(SER_hh_fech_in!O21=0,0,SER_hh_fech_in!O21/SER_summary!O$27)</f>
        <v>21.604256019261822</v>
      </c>
      <c r="P21" s="100">
        <f>IF(SER_hh_fech_in!P21=0,0,SER_hh_fech_in!P21/SER_summary!P$27)</f>
        <v>24.964244660194126</v>
      </c>
      <c r="Q21" s="100">
        <f>IF(SER_hh_fech_in!Q21=0,0,SER_hh_fech_in!Q21/SER_summary!Q$27)</f>
        <v>22.504832871645764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23.676490677446004</v>
      </c>
      <c r="D22" s="100">
        <f>IF(SER_hh_fech_in!D22=0,0,SER_hh_fech_in!D22/SER_summary!D$27)</f>
        <v>23.572197431768092</v>
      </c>
      <c r="E22" s="100">
        <f>IF(SER_hh_fech_in!E22=0,0,SER_hh_fech_in!E22/SER_summary!E$27)</f>
        <v>24.18178778919086</v>
      </c>
      <c r="F22" s="100">
        <f>IF(SER_hh_fech_in!F22=0,0,SER_hh_fech_in!F22/SER_summary!F$27)</f>
        <v>23.828749580672518</v>
      </c>
      <c r="G22" s="100">
        <f>IF(SER_hh_fech_in!G22=0,0,SER_hh_fech_in!G22/SER_summary!G$27)</f>
        <v>22.642077348614507</v>
      </c>
      <c r="H22" s="100">
        <f>IF(SER_hh_fech_in!H22=0,0,SER_hh_fech_in!H22/SER_summary!H$27)</f>
        <v>22.579300596190649</v>
      </c>
      <c r="I22" s="100">
        <f>IF(SER_hh_fech_in!I22=0,0,SER_hh_fech_in!I22/SER_summary!I$27)</f>
        <v>22.116725085976643</v>
      </c>
      <c r="J22" s="100">
        <f>IF(SER_hh_fech_in!J22=0,0,SER_hh_fech_in!J22/SER_summary!J$27)</f>
        <v>22.804583541283471</v>
      </c>
      <c r="K22" s="100">
        <f>IF(SER_hh_fech_in!K22=0,0,SER_hh_fech_in!K22/SER_summary!K$27)</f>
        <v>22.793565298127039</v>
      </c>
      <c r="L22" s="100">
        <f>IF(SER_hh_fech_in!L22=0,0,SER_hh_fech_in!L22/SER_summary!L$27)</f>
        <v>21.848836198882065</v>
      </c>
      <c r="M22" s="100">
        <f>IF(SER_hh_fech_in!M22=0,0,SER_hh_fech_in!M22/SER_summary!M$27)</f>
        <v>22.928247660394369</v>
      </c>
      <c r="N22" s="100">
        <f>IF(SER_hh_fech_in!N22=0,0,SER_hh_fech_in!N22/SER_summary!N$27)</f>
        <v>22.880827941899984</v>
      </c>
      <c r="O22" s="100">
        <f>IF(SER_hh_fech_in!O22=0,0,SER_hh_fech_in!O22/SER_summary!O$27)</f>
        <v>23.148164236264126</v>
      </c>
      <c r="P22" s="100">
        <f>IF(SER_hh_fech_in!P22=0,0,SER_hh_fech_in!P22/SER_summary!P$27)</f>
        <v>23.325721845925592</v>
      </c>
      <c r="Q22" s="100">
        <f>IF(SER_hh_fech_in!Q22=0,0,SER_hh_fech_in!Q22/SER_summary!Q$27)</f>
        <v>23.34756098422266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22.447423722689919</v>
      </c>
      <c r="D23" s="100">
        <f>IF(SER_hh_fech_in!D23=0,0,SER_hh_fech_in!D23/SER_summary!D$27)</f>
        <v>22.591085247527268</v>
      </c>
      <c r="E23" s="100">
        <f>IF(SER_hh_fech_in!E23=0,0,SER_hh_fech_in!E23/SER_summary!E$27)</f>
        <v>23.384421392472259</v>
      </c>
      <c r="F23" s="100">
        <f>IF(SER_hh_fech_in!F23=0,0,SER_hh_fech_in!F23/SER_summary!F$27)</f>
        <v>23.099513920923048</v>
      </c>
      <c r="G23" s="100">
        <f>IF(SER_hh_fech_in!G23=0,0,SER_hh_fech_in!G23/SER_summary!G$27)</f>
        <v>22.234506810336402</v>
      </c>
      <c r="H23" s="100">
        <f>IF(SER_hh_fech_in!H23=0,0,SER_hh_fech_in!H23/SER_summary!H$27)</f>
        <v>22.338490262204012</v>
      </c>
      <c r="I23" s="100">
        <f>IF(SER_hh_fech_in!I23=0,0,SER_hh_fech_in!I23/SER_summary!I$27)</f>
        <v>21.821760712390919</v>
      </c>
      <c r="J23" s="100">
        <f>IF(SER_hh_fech_in!J23=0,0,SER_hh_fech_in!J23/SER_summary!J$27)</f>
        <v>21.977741555563231</v>
      </c>
      <c r="K23" s="100">
        <f>IF(SER_hh_fech_in!K23=0,0,SER_hh_fech_in!K23/SER_summary!K$27)</f>
        <v>22.358994860055315</v>
      </c>
      <c r="L23" s="100">
        <f>IF(SER_hh_fech_in!L23=0,0,SER_hh_fech_in!L23/SER_summary!L$27)</f>
        <v>21.450474208425987</v>
      </c>
      <c r="M23" s="100">
        <f>IF(SER_hh_fech_in!M23=0,0,SER_hh_fech_in!M23/SER_summary!M$27)</f>
        <v>21.716517361601436</v>
      </c>
      <c r="N23" s="100">
        <f>IF(SER_hh_fech_in!N23=0,0,SER_hh_fech_in!N23/SER_summary!N$27)</f>
        <v>21.728241441328205</v>
      </c>
      <c r="O23" s="100">
        <f>IF(SER_hh_fech_in!O23=0,0,SER_hh_fech_in!O23/SER_summary!O$27)</f>
        <v>21.96305817802795</v>
      </c>
      <c r="P23" s="100">
        <f>IF(SER_hh_fech_in!P23=0,0,SER_hh_fech_in!P23/SER_summary!P$27)</f>
        <v>21.600294196195122</v>
      </c>
      <c r="Q23" s="100">
        <f>IF(SER_hh_fech_in!Q23=0,0,SER_hh_fech_in!Q23/SER_summary!Q$27)</f>
        <v>21.993043713709667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24.351512124951672</v>
      </c>
      <c r="D24" s="100">
        <f>IF(SER_hh_fech_in!D24=0,0,SER_hh_fech_in!D24/SER_summary!D$27)</f>
        <v>28.701921515061667</v>
      </c>
      <c r="E24" s="100">
        <f>IF(SER_hh_fech_in!E24=0,0,SER_hh_fech_in!E24/SER_summary!E$27)</f>
        <v>26.485045264368534</v>
      </c>
      <c r="F24" s="100">
        <f>IF(SER_hh_fech_in!F24=0,0,SER_hh_fech_in!F24/SER_summary!F$27)</f>
        <v>30.337893506310994</v>
      </c>
      <c r="G24" s="100">
        <f>IF(SER_hh_fech_in!G24=0,0,SER_hh_fech_in!G24/SER_summary!G$27)</f>
        <v>25.924378076061743</v>
      </c>
      <c r="H24" s="100">
        <f>IF(SER_hh_fech_in!H24=0,0,SER_hh_fech_in!H24/SER_summary!H$27)</f>
        <v>28.515356273158066</v>
      </c>
      <c r="I24" s="100">
        <f>IF(SER_hh_fech_in!I24=0,0,SER_hh_fech_in!I24/SER_summary!I$27)</f>
        <v>28.768174580264656</v>
      </c>
      <c r="J24" s="100">
        <f>IF(SER_hh_fech_in!J24=0,0,SER_hh_fech_in!J24/SER_summary!J$27)</f>
        <v>29.164809325064123</v>
      </c>
      <c r="K24" s="100">
        <f>IF(SER_hh_fech_in!K24=0,0,SER_hh_fech_in!K24/SER_summary!K$27)</f>
        <v>28.789499916420166</v>
      </c>
      <c r="L24" s="100">
        <f>IF(SER_hh_fech_in!L24=0,0,SER_hh_fech_in!L24/SER_summary!L$27)</f>
        <v>28.099550021524539</v>
      </c>
      <c r="M24" s="100">
        <f>IF(SER_hh_fech_in!M24=0,0,SER_hh_fech_in!M24/SER_summary!M$27)</f>
        <v>27.856974505269633</v>
      </c>
      <c r="N24" s="100">
        <f>IF(SER_hh_fech_in!N24=0,0,SER_hh_fech_in!N24/SER_summary!N$27)</f>
        <v>27.854414690539237</v>
      </c>
      <c r="O24" s="100">
        <f>IF(SER_hh_fech_in!O24=0,0,SER_hh_fech_in!O24/SER_summary!O$27)</f>
        <v>29.473577418005721</v>
      </c>
      <c r="P24" s="100">
        <f>IF(SER_hh_fech_in!P24=0,0,SER_hh_fech_in!P24/SER_summary!P$27)</f>
        <v>28.434599811737538</v>
      </c>
      <c r="Q24" s="100">
        <f>IF(SER_hh_fech_in!Q24=0,0,SER_hh_fech_in!Q24/SER_summary!Q$27)</f>
        <v>28.162638489223042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18.043722525470034</v>
      </c>
      <c r="D25" s="100">
        <f>IF(SER_hh_fech_in!D25=0,0,SER_hh_fech_in!D25/SER_summary!D$27)</f>
        <v>18.297222409641723</v>
      </c>
      <c r="E25" s="100">
        <f>IF(SER_hh_fech_in!E25=0,0,SER_hh_fech_in!E25/SER_summary!E$27)</f>
        <v>17.362705140063245</v>
      </c>
      <c r="F25" s="100">
        <f>IF(SER_hh_fech_in!F25=0,0,SER_hh_fech_in!F25/SER_summary!F$27)</f>
        <v>17.62090017133448</v>
      </c>
      <c r="G25" s="100">
        <f>IF(SER_hh_fech_in!G25=0,0,SER_hh_fech_in!G25/SER_summary!G$27)</f>
        <v>18.18307298712265</v>
      </c>
      <c r="H25" s="100">
        <f>IF(SER_hh_fech_in!H25=0,0,SER_hh_fech_in!H25/SER_summary!H$27)</f>
        <v>16.987421597259086</v>
      </c>
      <c r="I25" s="100">
        <f>IF(SER_hh_fech_in!I25=0,0,SER_hh_fech_in!I25/SER_summary!I$27)</f>
        <v>17.410211110982758</v>
      </c>
      <c r="J25" s="100">
        <f>IF(SER_hh_fech_in!J25=0,0,SER_hh_fech_in!J25/SER_summary!J$27)</f>
        <v>17.400627540693439</v>
      </c>
      <c r="K25" s="100">
        <f>IF(SER_hh_fech_in!K25=0,0,SER_hh_fech_in!K25/SER_summary!K$27)</f>
        <v>17.114945442900261</v>
      </c>
      <c r="L25" s="100">
        <f>IF(SER_hh_fech_in!L25=0,0,SER_hh_fech_in!L25/SER_summary!L$27)</f>
        <v>16.430286107548081</v>
      </c>
      <c r="M25" s="100">
        <f>IF(SER_hh_fech_in!M25=0,0,SER_hh_fech_in!M25/SER_summary!M$27)</f>
        <v>16.872354206529728</v>
      </c>
      <c r="N25" s="100">
        <f>IF(SER_hh_fech_in!N25=0,0,SER_hh_fech_in!N25/SER_summary!N$27)</f>
        <v>17.028064923965765</v>
      </c>
      <c r="O25" s="100">
        <f>IF(SER_hh_fech_in!O25=0,0,SER_hh_fech_in!O25/SER_summary!O$27)</f>
        <v>17.42477243323907</v>
      </c>
      <c r="P25" s="100">
        <f>IF(SER_hh_fech_in!P25=0,0,SER_hh_fech_in!P25/SER_summary!P$27)</f>
        <v>17.768708447995259</v>
      </c>
      <c r="Q25" s="100">
        <f>IF(SER_hh_fech_in!Q25=0,0,SER_hh_fech_in!Q25/SER_summary!Q$27)</f>
        <v>17.886277744292613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18.398364048338898</v>
      </c>
      <c r="D26" s="22">
        <f>IF(SER_hh_fech_in!D26=0,0,SER_hh_fech_in!D26/SER_summary!D$27)</f>
        <v>18.375590620278807</v>
      </c>
      <c r="E26" s="22">
        <f>IF(SER_hh_fech_in!E26=0,0,SER_hh_fech_in!E26/SER_summary!E$27)</f>
        <v>18.634785086450613</v>
      </c>
      <c r="F26" s="22">
        <f>IF(SER_hh_fech_in!F26=0,0,SER_hh_fech_in!F26/SER_summary!F$27)</f>
        <v>18.298427219917965</v>
      </c>
      <c r="G26" s="22">
        <f>IF(SER_hh_fech_in!G26=0,0,SER_hh_fech_in!G26/SER_summary!G$27)</f>
        <v>18.696167115816827</v>
      </c>
      <c r="H26" s="22">
        <f>IF(SER_hh_fech_in!H26=0,0,SER_hh_fech_in!H26/SER_summary!H$27)</f>
        <v>18.740888701400095</v>
      </c>
      <c r="I26" s="22">
        <f>IF(SER_hh_fech_in!I26=0,0,SER_hh_fech_in!I26/SER_summary!I$27)</f>
        <v>18.203937660027581</v>
      </c>
      <c r="J26" s="22">
        <f>IF(SER_hh_fech_in!J26=0,0,SER_hh_fech_in!J26/SER_summary!J$27)</f>
        <v>18.425164268539145</v>
      </c>
      <c r="K26" s="22">
        <f>IF(SER_hh_fech_in!K26=0,0,SER_hh_fech_in!K26/SER_summary!K$27)</f>
        <v>18.763194266761722</v>
      </c>
      <c r="L26" s="22">
        <f>IF(SER_hh_fech_in!L26=0,0,SER_hh_fech_in!L26/SER_summary!L$27)</f>
        <v>18.007939103088674</v>
      </c>
      <c r="M26" s="22">
        <f>IF(SER_hh_fech_in!M26=0,0,SER_hh_fech_in!M26/SER_summary!M$27)</f>
        <v>18.607490789843514</v>
      </c>
      <c r="N26" s="22">
        <f>IF(SER_hh_fech_in!N26=0,0,SER_hh_fech_in!N26/SER_summary!N$27)</f>
        <v>18.391370514684148</v>
      </c>
      <c r="O26" s="22">
        <f>IF(SER_hh_fech_in!O26=0,0,SER_hh_fech_in!O26/SER_summary!O$27)</f>
        <v>18.707812544730768</v>
      </c>
      <c r="P26" s="22">
        <f>IF(SER_hh_fech_in!P26=0,0,SER_hh_fech_in!P26/SER_summary!P$27)</f>
        <v>19.448026824393125</v>
      </c>
      <c r="Q26" s="22">
        <f>IF(SER_hh_fech_in!Q26=0,0,SER_hh_fech_in!Q26/SER_summary!Q$27)</f>
        <v>19.700715546061652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0.16902469222928482</v>
      </c>
      <c r="D27" s="116">
        <f>IF(SER_hh_fech_in!D27=0,0,SER_hh_fech_in!D27/SER_summary!D$27)</f>
        <v>0.1587165856375139</v>
      </c>
      <c r="E27" s="116">
        <f>IF(SER_hh_fech_in!E27=0,0,SER_hh_fech_in!E27/SER_summary!E$27)</f>
        <v>0.1844327336948286</v>
      </c>
      <c r="F27" s="116">
        <f>IF(SER_hh_fech_in!F27=0,0,SER_hh_fech_in!F27/SER_summary!F$27)</f>
        <v>0.21002894156816856</v>
      </c>
      <c r="G27" s="116">
        <f>IF(SER_hh_fech_in!G27=0,0,SER_hh_fech_in!G27/SER_summary!G$27)</f>
        <v>0.35050252046974406</v>
      </c>
      <c r="H27" s="116">
        <f>IF(SER_hh_fech_in!H27=0,0,SER_hh_fech_in!H27/SER_summary!H$27)</f>
        <v>0.18174213795685012</v>
      </c>
      <c r="I27" s="116">
        <f>IF(SER_hh_fech_in!I27=0,0,SER_hh_fech_in!I27/SER_summary!I$27)</f>
        <v>0.36786091826434425</v>
      </c>
      <c r="J27" s="116">
        <f>IF(SER_hh_fech_in!J27=0,0,SER_hh_fech_in!J27/SER_summary!J$27)</f>
        <v>0.35088130029498305</v>
      </c>
      <c r="K27" s="116">
        <f>IF(SER_hh_fech_in!K27=0,0,SER_hh_fech_in!K27/SER_summary!K$27)</f>
        <v>0.40688336070226228</v>
      </c>
      <c r="L27" s="116">
        <f>IF(SER_hh_fech_in!L27=0,0,SER_hh_fech_in!L27/SER_summary!L$27)</f>
        <v>0.64850585199339106</v>
      </c>
      <c r="M27" s="116">
        <f>IF(SER_hh_fech_in!M27=0,0,SER_hh_fech_in!M27/SER_summary!M$27)</f>
        <v>0.37787618712881521</v>
      </c>
      <c r="N27" s="116">
        <f>IF(SER_hh_fech_in!N27=0,0,SER_hh_fech_in!N27/SER_summary!N$27)</f>
        <v>0.471087890089604</v>
      </c>
      <c r="O27" s="116">
        <f>IF(SER_hh_fech_in!O27=0,0,SER_hh_fech_in!O27/SER_summary!O$27)</f>
        <v>0.44607656937390094</v>
      </c>
      <c r="P27" s="116">
        <f>IF(SER_hh_fech_in!P27=0,0,SER_hh_fech_in!P27/SER_summary!P$27)</f>
        <v>0.33697331252256441</v>
      </c>
      <c r="Q27" s="116">
        <f>IF(SER_hh_fech_in!Q27=0,0,SER_hh_fech_in!Q27/SER_summary!Q$27)</f>
        <v>0.33137287796048054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6.9492271694242751</v>
      </c>
      <c r="D28" s="117">
        <f>IF(SER_hh_fech_in!D28=0,0,SER_hh_fech_in!D28/SER_summary!D$27)</f>
        <v>7.0291623551693787</v>
      </c>
      <c r="E28" s="117">
        <f>IF(SER_hh_fech_in!E28=0,0,SER_hh_fech_in!E28/SER_summary!E$27)</f>
        <v>7.3739756236257037</v>
      </c>
      <c r="F28" s="117">
        <f>IF(SER_hh_fech_in!F28=0,0,SER_hh_fech_in!F28/SER_summary!F$27)</f>
        <v>6.9710798871570647</v>
      </c>
      <c r="G28" s="117">
        <f>IF(SER_hh_fech_in!G28=0,0,SER_hh_fech_in!G28/SER_summary!G$27)</f>
        <v>6.3011546973658579</v>
      </c>
      <c r="H28" s="117">
        <f>IF(SER_hh_fech_in!H28=0,0,SER_hh_fech_in!H28/SER_summary!H$27)</f>
        <v>6.452658407361235</v>
      </c>
      <c r="I28" s="117">
        <f>IF(SER_hh_fech_in!I28=0,0,SER_hh_fech_in!I28/SER_summary!I$27)</f>
        <v>6.4472584202135934</v>
      </c>
      <c r="J28" s="117">
        <f>IF(SER_hh_fech_in!J28=0,0,SER_hh_fech_in!J28/SER_summary!J$27)</f>
        <v>6.9307932163041128</v>
      </c>
      <c r="K28" s="117">
        <f>IF(SER_hh_fech_in!K28=0,0,SER_hh_fech_in!K28/SER_summary!K$27)</f>
        <v>6.4654790488678859</v>
      </c>
      <c r="L28" s="117">
        <f>IF(SER_hh_fech_in!L28=0,0,SER_hh_fech_in!L28/SER_summary!L$27)</f>
        <v>6.36970871033283</v>
      </c>
      <c r="M28" s="117">
        <f>IF(SER_hh_fech_in!M28=0,0,SER_hh_fech_in!M28/SER_summary!M$27)</f>
        <v>6.3533012850258315</v>
      </c>
      <c r="N28" s="117">
        <f>IF(SER_hh_fech_in!N28=0,0,SER_hh_fech_in!N28/SER_summary!N$27)</f>
        <v>6.7257792839956556</v>
      </c>
      <c r="O28" s="117">
        <f>IF(SER_hh_fech_in!O28=0,0,SER_hh_fech_in!O28/SER_summary!O$27)</f>
        <v>6.8538190225724707</v>
      </c>
      <c r="P28" s="117">
        <f>IF(SER_hh_fech_in!P28=0,0,SER_hh_fech_in!P28/SER_summary!P$27)</f>
        <v>6.7344475778063648</v>
      </c>
      <c r="Q28" s="117">
        <f>IF(SER_hh_fech_in!Q28=0,0,SER_hh_fech_in!Q28/SER_summary!Q$27)</f>
        <v>6.6131428779085963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24.310895963173945</v>
      </c>
      <c r="D29" s="101">
        <f>IF(SER_hh_fech_in!D29=0,0,SER_hh_fech_in!D29/SER_summary!D$27)</f>
        <v>24.368501466001135</v>
      </c>
      <c r="E29" s="101">
        <f>IF(SER_hh_fech_in!E29=0,0,SER_hh_fech_in!E29/SER_summary!E$27)</f>
        <v>24.856512158178425</v>
      </c>
      <c r="F29" s="101">
        <f>IF(SER_hh_fech_in!F29=0,0,SER_hh_fech_in!F29/SER_summary!F$27)</f>
        <v>25.026699113389547</v>
      </c>
      <c r="G29" s="101">
        <f>IF(SER_hh_fech_in!G29=0,0,SER_hh_fech_in!G29/SER_summary!G$27)</f>
        <v>24.219442389885732</v>
      </c>
      <c r="H29" s="101">
        <f>IF(SER_hh_fech_in!H29=0,0,SER_hh_fech_in!H29/SER_summary!H$27)</f>
        <v>23.275283415099334</v>
      </c>
      <c r="I29" s="101">
        <f>IF(SER_hh_fech_in!I29=0,0,SER_hh_fech_in!I29/SER_summary!I$27)</f>
        <v>23.912825315890004</v>
      </c>
      <c r="J29" s="101">
        <f>IF(SER_hh_fech_in!J29=0,0,SER_hh_fech_in!J29/SER_summary!J$27)</f>
        <v>24.568414739438154</v>
      </c>
      <c r="K29" s="101">
        <f>IF(SER_hh_fech_in!K29=0,0,SER_hh_fech_in!K29/SER_summary!K$27)</f>
        <v>24.311672765712821</v>
      </c>
      <c r="L29" s="101">
        <f>IF(SER_hh_fech_in!L29=0,0,SER_hh_fech_in!L29/SER_summary!L$27)</f>
        <v>24.297850477843816</v>
      </c>
      <c r="M29" s="101">
        <f>IF(SER_hh_fech_in!M29=0,0,SER_hh_fech_in!M29/SER_summary!M$27)</f>
        <v>23.96195883031146</v>
      </c>
      <c r="N29" s="101">
        <f>IF(SER_hh_fech_in!N29=0,0,SER_hh_fech_in!N29/SER_summary!N$27)</f>
        <v>25.392991964439908</v>
      </c>
      <c r="O29" s="101">
        <f>IF(SER_hh_fech_in!O29=0,0,SER_hh_fech_in!O29/SER_summary!O$27)</f>
        <v>25.113772072945959</v>
      </c>
      <c r="P29" s="101">
        <f>IF(SER_hh_fech_in!P29=0,0,SER_hh_fech_in!P29/SER_summary!P$27)</f>
        <v>25.648506575069241</v>
      </c>
      <c r="Q29" s="101">
        <f>IF(SER_hh_fech_in!Q29=0,0,SER_hh_fech_in!Q29/SER_summary!Q$27)</f>
        <v>26.475062308625063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32.257036827141725</v>
      </c>
      <c r="D30" s="100">
        <f>IF(SER_hh_fech_in!D30=0,0,SER_hh_fech_in!D30/SER_summary!D$27)</f>
        <v>32.495053245383367</v>
      </c>
      <c r="E30" s="100">
        <f>IF(SER_hh_fech_in!E30=0,0,SER_hh_fech_in!E30/SER_summary!E$27)</f>
        <v>33.202377225098729</v>
      </c>
      <c r="F30" s="100">
        <f>IF(SER_hh_fech_in!F30=0,0,SER_hh_fech_in!F30/SER_summary!F$27)</f>
        <v>31.692919775358313</v>
      </c>
      <c r="G30" s="100">
        <f>IF(SER_hh_fech_in!G30=0,0,SER_hh_fech_in!G30/SER_summary!G$27)</f>
        <v>31.766946575444884</v>
      </c>
      <c r="H30" s="100">
        <f>IF(SER_hh_fech_in!H30=0,0,SER_hh_fech_in!H30/SER_summary!H$27)</f>
        <v>27.435051622345384</v>
      </c>
      <c r="I30" s="100">
        <f>IF(SER_hh_fech_in!I30=0,0,SER_hh_fech_in!I30/SER_summary!I$27)</f>
        <v>31.534966830329616</v>
      </c>
      <c r="J30" s="100">
        <f>IF(SER_hh_fech_in!J30=0,0,SER_hh_fech_in!J30/SER_summary!J$27)</f>
        <v>33.7164329735959</v>
      </c>
      <c r="K30" s="100">
        <f>IF(SER_hh_fech_in!K30=0,0,SER_hh_fech_in!K30/SER_summary!K$27)</f>
        <v>27.656295575613697</v>
      </c>
      <c r="L30" s="100">
        <f>IF(SER_hh_fech_in!L30=0,0,SER_hh_fech_in!L30/SER_summary!L$27)</f>
        <v>30.828590899465961</v>
      </c>
      <c r="M30" s="100">
        <f>IF(SER_hh_fech_in!M30=0,0,SER_hh_fech_in!M30/SER_summary!M$27)</f>
        <v>29.036206530627744</v>
      </c>
      <c r="N30" s="100">
        <f>IF(SER_hh_fech_in!N30=0,0,SER_hh_fech_in!N30/SER_summary!N$27)</f>
        <v>28.438824351174592</v>
      </c>
      <c r="O30" s="100">
        <f>IF(SER_hh_fech_in!O30=0,0,SER_hh_fech_in!O30/SER_summary!O$27)</f>
        <v>33.33133074037675</v>
      </c>
      <c r="P30" s="100">
        <f>IF(SER_hh_fech_in!P30=0,0,SER_hh_fech_in!P30/SER_summary!P$27)</f>
        <v>29.163438819227952</v>
      </c>
      <c r="Q30" s="100">
        <f>IF(SER_hh_fech_in!Q30=0,0,SER_hh_fech_in!Q30/SER_summary!Q$27)</f>
        <v>31.664472727162341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26.682270137519346</v>
      </c>
      <c r="D31" s="100">
        <f>IF(SER_hh_fech_in!D31=0,0,SER_hh_fech_in!D31/SER_summary!D$27)</f>
        <v>25.717426105412184</v>
      </c>
      <c r="E31" s="100">
        <f>IF(SER_hh_fech_in!E31=0,0,SER_hh_fech_in!E31/SER_summary!E$27)</f>
        <v>27.584905847842638</v>
      </c>
      <c r="F31" s="100">
        <f>IF(SER_hh_fech_in!F31=0,0,SER_hh_fech_in!F31/SER_summary!F$27)</f>
        <v>27.345932687619644</v>
      </c>
      <c r="G31" s="100">
        <f>IF(SER_hh_fech_in!G31=0,0,SER_hh_fech_in!G31/SER_summary!G$27)</f>
        <v>26.915513045463612</v>
      </c>
      <c r="H31" s="100">
        <f>IF(SER_hh_fech_in!H31=0,0,SER_hh_fech_in!H31/SER_summary!H$27)</f>
        <v>27.244497593249985</v>
      </c>
      <c r="I31" s="100">
        <f>IF(SER_hh_fech_in!I31=0,0,SER_hh_fech_in!I31/SER_summary!I$27)</f>
        <v>27.526665293248065</v>
      </c>
      <c r="J31" s="100">
        <f>IF(SER_hh_fech_in!J31=0,0,SER_hh_fech_in!J31/SER_summary!J$27)</f>
        <v>27.542141613962233</v>
      </c>
      <c r="K31" s="100">
        <f>IF(SER_hh_fech_in!K31=0,0,SER_hh_fech_in!K31/SER_summary!K$27)</f>
        <v>28.088662266848967</v>
      </c>
      <c r="L31" s="100">
        <f>IF(SER_hh_fech_in!L31=0,0,SER_hh_fech_in!L31/SER_summary!L$27)</f>
        <v>28.015922786302234</v>
      </c>
      <c r="M31" s="100">
        <f>IF(SER_hh_fech_in!M31=0,0,SER_hh_fech_in!M31/SER_summary!M$27)</f>
        <v>28.108404321129719</v>
      </c>
      <c r="N31" s="100">
        <f>IF(SER_hh_fech_in!N31=0,0,SER_hh_fech_in!N31/SER_summary!N$27)</f>
        <v>27.601109092411882</v>
      </c>
      <c r="O31" s="100">
        <f>IF(SER_hh_fech_in!O31=0,0,SER_hh_fech_in!O31/SER_summary!O$27)</f>
        <v>28.351570156299122</v>
      </c>
      <c r="P31" s="100">
        <f>IF(SER_hh_fech_in!P31=0,0,SER_hh_fech_in!P31/SER_summary!P$27)</f>
        <v>29.201783532855881</v>
      </c>
      <c r="Q31" s="100">
        <f>IF(SER_hh_fech_in!Q31=0,0,SER_hh_fech_in!Q31/SER_summary!Q$27)</f>
        <v>28.05361285743966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33.214158589118661</v>
      </c>
      <c r="D32" s="100">
        <f>IF(SER_hh_fech_in!D32=0,0,SER_hh_fech_in!D32/SER_summary!D$27)</f>
        <v>33.411339825218782</v>
      </c>
      <c r="E32" s="100">
        <f>IF(SER_hh_fech_in!E32=0,0,SER_hh_fech_in!E32/SER_summary!E$27)</f>
        <v>33.780595962343263</v>
      </c>
      <c r="F32" s="100">
        <f>IF(SER_hh_fech_in!F32=0,0,SER_hh_fech_in!F32/SER_summary!F$27)</f>
        <v>34.909602459560823</v>
      </c>
      <c r="G32" s="100">
        <f>IF(SER_hh_fech_in!G32=0,0,SER_hh_fech_in!G32/SER_summary!G$27)</f>
        <v>34.840197548891567</v>
      </c>
      <c r="H32" s="100">
        <f>IF(SER_hh_fech_in!H32=0,0,SER_hh_fech_in!H32/SER_summary!H$27)</f>
        <v>41.800524403070412</v>
      </c>
      <c r="I32" s="100">
        <f>IF(SER_hh_fech_in!I32=0,0,SER_hh_fech_in!I32/SER_summary!I$27)</f>
        <v>41.529582649150697</v>
      </c>
      <c r="J32" s="100">
        <f>IF(SER_hh_fech_in!J32=0,0,SER_hh_fech_in!J32/SER_summary!J$27)</f>
        <v>39.770360756306111</v>
      </c>
      <c r="K32" s="100">
        <f>IF(SER_hh_fech_in!K32=0,0,SER_hh_fech_in!K32/SER_summary!K$27)</f>
        <v>41.514526816970097</v>
      </c>
      <c r="L32" s="100">
        <f>IF(SER_hh_fech_in!L32=0,0,SER_hh_fech_in!L32/SER_summary!L$27)</f>
        <v>36.35146930076337</v>
      </c>
      <c r="M32" s="100">
        <f>IF(SER_hh_fech_in!M32=0,0,SER_hh_fech_in!M32/SER_summary!M$27)</f>
        <v>37.028802948845815</v>
      </c>
      <c r="N32" s="100">
        <f>IF(SER_hh_fech_in!N32=0,0,SER_hh_fech_in!N32/SER_summary!N$27)</f>
        <v>51.715047747915108</v>
      </c>
      <c r="O32" s="100">
        <f>IF(SER_hh_fech_in!O32=0,0,SER_hh_fech_in!O32/SER_summary!O$27)</f>
        <v>34.520231117452269</v>
      </c>
      <c r="P32" s="100">
        <f>IF(SER_hh_fech_in!P32=0,0,SER_hh_fech_in!P32/SER_summary!P$27)</f>
        <v>36.086687880537113</v>
      </c>
      <c r="Q32" s="100">
        <f>IF(SER_hh_fech_in!Q32=0,0,SER_hh_fech_in!Q32/SER_summary!Q$27)</f>
        <v>36.882279481213629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20.83838999855573</v>
      </c>
      <c r="D33" s="18">
        <f>IF(SER_hh_fech_in!D33=0,0,SER_hh_fech_in!D33/SER_summary!D$27)</f>
        <v>21.061489631244818</v>
      </c>
      <c r="E33" s="18">
        <f>IF(SER_hh_fech_in!E33=0,0,SER_hh_fech_in!E33/SER_summary!E$27)</f>
        <v>21.124768285357572</v>
      </c>
      <c r="F33" s="18">
        <f>IF(SER_hh_fech_in!F33=0,0,SER_hh_fech_in!F33/SER_summary!F$27)</f>
        <v>21.377781218654619</v>
      </c>
      <c r="G33" s="18">
        <f>IF(SER_hh_fech_in!G33=0,0,SER_hh_fech_in!G33/SER_summary!G$27)</f>
        <v>21.909509496115877</v>
      </c>
      <c r="H33" s="18">
        <f>IF(SER_hh_fech_in!H33=0,0,SER_hh_fech_in!H33/SER_summary!H$27)</f>
        <v>21.342351443698004</v>
      </c>
      <c r="I33" s="18">
        <f>IF(SER_hh_fech_in!I33=0,0,SER_hh_fech_in!I33/SER_summary!I$27)</f>
        <v>21.096337520092813</v>
      </c>
      <c r="J33" s="18">
        <f>IF(SER_hh_fech_in!J33=0,0,SER_hh_fech_in!J33/SER_summary!J$27)</f>
        <v>21.14968702167646</v>
      </c>
      <c r="K33" s="18">
        <f>IF(SER_hh_fech_in!K33=0,0,SER_hh_fech_in!K33/SER_summary!K$27)</f>
        <v>21.436086521970498</v>
      </c>
      <c r="L33" s="18">
        <f>IF(SER_hh_fech_in!L33=0,0,SER_hh_fech_in!L33/SER_summary!L$27)</f>
        <v>21.038102123746853</v>
      </c>
      <c r="M33" s="18">
        <f>IF(SER_hh_fech_in!M33=0,0,SER_hh_fech_in!M33/SER_summary!M$27)</f>
        <v>21.124156401351474</v>
      </c>
      <c r="N33" s="18">
        <f>IF(SER_hh_fech_in!N33=0,0,SER_hh_fech_in!N33/SER_summary!N$27)</f>
        <v>22.195185223276383</v>
      </c>
      <c r="O33" s="18">
        <f>IF(SER_hh_fech_in!O33=0,0,SER_hh_fech_in!O33/SER_summary!O$27)</f>
        <v>21.353831473531159</v>
      </c>
      <c r="P33" s="18">
        <f>IF(SER_hh_fech_in!P33=0,0,SER_hh_fech_in!P33/SER_summary!P$27)</f>
        <v>20.841349763262762</v>
      </c>
      <c r="Q33" s="18">
        <f>IF(SER_hh_fech_in!Q33=0,0,SER_hh_fech_in!Q33/SER_summary!Q$27)</f>
        <v>20.599362119851637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126.49349525920337</v>
      </c>
      <c r="D3" s="106">
        <f>IF(SER_hh_tesh_in!D3=0,0,SER_hh_tesh_in!D3/SER_summary!D$27)</f>
        <v>126.79063160014843</v>
      </c>
      <c r="E3" s="106">
        <f>IF(SER_hh_tesh_in!E3=0,0,SER_hh_tesh_in!E3/SER_summary!E$27)</f>
        <v>127.45919313667315</v>
      </c>
      <c r="F3" s="106">
        <f>IF(SER_hh_tesh_in!F3=0,0,SER_hh_tesh_in!F3/SER_summary!F$27)</f>
        <v>133.08453961330554</v>
      </c>
      <c r="G3" s="106">
        <f>IF(SER_hh_tesh_in!G3=0,0,SER_hh_tesh_in!G3/SER_summary!G$27)</f>
        <v>140.17480797099978</v>
      </c>
      <c r="H3" s="106">
        <f>IF(SER_hh_tesh_in!H3=0,0,SER_hh_tesh_in!H3/SER_summary!H$27)</f>
        <v>144.45627356468975</v>
      </c>
      <c r="I3" s="106">
        <f>IF(SER_hh_tesh_in!I3=0,0,SER_hh_tesh_in!I3/SER_summary!I$27)</f>
        <v>131.35550263393833</v>
      </c>
      <c r="J3" s="106">
        <f>IF(SER_hh_tesh_in!J3=0,0,SER_hh_tesh_in!J3/SER_summary!J$27)</f>
        <v>138.39189301024871</v>
      </c>
      <c r="K3" s="106">
        <f>IF(SER_hh_tesh_in!K3=0,0,SER_hh_tesh_in!K3/SER_summary!K$27)</f>
        <v>140.07779735806707</v>
      </c>
      <c r="L3" s="106">
        <f>IF(SER_hh_tesh_in!L3=0,0,SER_hh_tesh_in!L3/SER_summary!L$27)</f>
        <v>144.59775245712987</v>
      </c>
      <c r="M3" s="106">
        <f>IF(SER_hh_tesh_in!M3=0,0,SER_hh_tesh_in!M3/SER_summary!M$27)</f>
        <v>125.03363150637328</v>
      </c>
      <c r="N3" s="106">
        <f>IF(SER_hh_tesh_in!N3=0,0,SER_hh_tesh_in!N3/SER_summary!N$27)</f>
        <v>121.08593070853941</v>
      </c>
      <c r="O3" s="106">
        <f>IF(SER_hh_tesh_in!O3=0,0,SER_hh_tesh_in!O3/SER_summary!O$27)</f>
        <v>124.34756986977848</v>
      </c>
      <c r="P3" s="106">
        <f>IF(SER_hh_tesh_in!P3=0,0,SER_hh_tesh_in!P3/SER_summary!P$27)</f>
        <v>119.03467195803924</v>
      </c>
      <c r="Q3" s="106">
        <f>IF(SER_hh_tesh_in!Q3=0,0,SER_hh_tesh_in!Q3/SER_summary!Q$27)</f>
        <v>128.46787357566703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82.458035671464131</v>
      </c>
      <c r="D4" s="101">
        <f>IF(SER_hh_tesh_in!D4=0,0,SER_hh_tesh_in!D4/SER_summary!D$27)</f>
        <v>78.616265566817987</v>
      </c>
      <c r="E4" s="101">
        <f>IF(SER_hh_tesh_in!E4=0,0,SER_hh_tesh_in!E4/SER_summary!E$27)</f>
        <v>85.073954735538621</v>
      </c>
      <c r="F4" s="101">
        <f>IF(SER_hh_tesh_in!F4=0,0,SER_hh_tesh_in!F4/SER_summary!F$27)</f>
        <v>86.5366721613007</v>
      </c>
      <c r="G4" s="101">
        <f>IF(SER_hh_tesh_in!G4=0,0,SER_hh_tesh_in!G4/SER_summary!G$27)</f>
        <v>92.787514697060161</v>
      </c>
      <c r="H4" s="101">
        <f>IF(SER_hh_tesh_in!H4=0,0,SER_hh_tesh_in!H4/SER_summary!H$27)</f>
        <v>95.560592904952259</v>
      </c>
      <c r="I4" s="101">
        <f>IF(SER_hh_tesh_in!I4=0,0,SER_hh_tesh_in!I4/SER_summary!I$27)</f>
        <v>81.097657563894117</v>
      </c>
      <c r="J4" s="101">
        <f>IF(SER_hh_tesh_in!J4=0,0,SER_hh_tesh_in!J4/SER_summary!J$27)</f>
        <v>90.491938605859147</v>
      </c>
      <c r="K4" s="101">
        <f>IF(SER_hh_tesh_in!K4=0,0,SER_hh_tesh_in!K4/SER_summary!K$27)</f>
        <v>89.237545543144776</v>
      </c>
      <c r="L4" s="101">
        <f>IF(SER_hh_tesh_in!L4=0,0,SER_hh_tesh_in!L4/SER_summary!L$27)</f>
        <v>99.425237214523591</v>
      </c>
      <c r="M4" s="101">
        <f>IF(SER_hh_tesh_in!M4=0,0,SER_hh_tesh_in!M4/SER_summary!M$27)</f>
        <v>84.620805793602628</v>
      </c>
      <c r="N4" s="101">
        <f>IF(SER_hh_tesh_in!N4=0,0,SER_hh_tesh_in!N4/SER_summary!N$27)</f>
        <v>85.392810297431822</v>
      </c>
      <c r="O4" s="101">
        <f>IF(SER_hh_tesh_in!O4=0,0,SER_hh_tesh_in!O4/SER_summary!O$27)</f>
        <v>87.425708104403199</v>
      </c>
      <c r="P4" s="101">
        <f>IF(SER_hh_tesh_in!P4=0,0,SER_hh_tesh_in!P4/SER_summary!P$27)</f>
        <v>77.376572308773774</v>
      </c>
      <c r="Q4" s="101">
        <f>IF(SER_hh_tesh_in!Q4=0,0,SER_hh_tesh_in!Q4/SER_summary!Q$27)</f>
        <v>83.539675428423749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72.879713816595313</v>
      </c>
      <c r="D5" s="100">
        <f>IF(SER_hh_tesh_in!D5=0,0,SER_hh_tesh_in!D5/SER_summary!D$27)</f>
        <v>97.814714815953366</v>
      </c>
      <c r="E5" s="100">
        <f>IF(SER_hh_tesh_in!E5=0,0,SER_hh_tesh_in!E5/SER_summary!E$27)</f>
        <v>116.94589483517696</v>
      </c>
      <c r="F5" s="100">
        <f>IF(SER_hh_tesh_in!F5=0,0,SER_hh_tesh_in!F5/SER_summary!F$27)</f>
        <v>121.11155959721233</v>
      </c>
      <c r="G5" s="100">
        <f>IF(SER_hh_tesh_in!G5=0,0,SER_hh_tesh_in!G5/SER_summary!G$27)</f>
        <v>104.33285344108864</v>
      </c>
      <c r="H5" s="100">
        <f>IF(SER_hh_tesh_in!H5=0,0,SER_hh_tesh_in!H5/SER_summary!H$27)</f>
        <v>121.55353415808152</v>
      </c>
      <c r="I5" s="100">
        <f>IF(SER_hh_tesh_in!I5=0,0,SER_hh_tesh_in!I5/SER_summary!I$27)</f>
        <v>125.75029295128147</v>
      </c>
      <c r="J5" s="100">
        <f>IF(SER_hh_tesh_in!J5=0,0,SER_hh_tesh_in!J5/SER_summary!J$27)</f>
        <v>116.73088188300586</v>
      </c>
      <c r="K5" s="100">
        <f>IF(SER_hh_tesh_in!K5=0,0,SER_hh_tesh_in!K5/SER_summary!K$27)</f>
        <v>130.61961440331362</v>
      </c>
      <c r="L5" s="100">
        <f>IF(SER_hh_tesh_in!L5=0,0,SER_hh_tesh_in!L5/SER_summary!L$27)</f>
        <v>112.58383130893802</v>
      </c>
      <c r="M5" s="100">
        <f>IF(SER_hh_tesh_in!M5=0,0,SER_hh_tesh_in!M5/SER_summary!M$27)</f>
        <v>96.475009717539749</v>
      </c>
      <c r="N5" s="100">
        <f>IF(SER_hh_tesh_in!N5=0,0,SER_hh_tesh_in!N5/SER_summary!N$27)</f>
        <v>96.318134235477032</v>
      </c>
      <c r="O5" s="100">
        <f>IF(SER_hh_tesh_in!O5=0,0,SER_hh_tesh_in!O5/SER_summary!O$27)</f>
        <v>92.586339625277375</v>
      </c>
      <c r="P5" s="100">
        <f>IF(SER_hh_tesh_in!P5=0,0,SER_hh_tesh_in!P5/SER_summary!P$27)</f>
        <v>73.941175436027166</v>
      </c>
      <c r="Q5" s="100">
        <f>IF(SER_hh_tesh_in!Q5=0,0,SER_hh_tesh_in!Q5/SER_summary!Q$27)</f>
        <v>82.585687016005394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35.258395396253661</v>
      </c>
      <c r="D6" s="100">
        <f>IF(SER_hh_tesh_in!D6=0,0,SER_hh_tesh_in!D6/SER_summary!D$27)</f>
        <v>32.85264647969953</v>
      </c>
      <c r="E6" s="100">
        <f>IF(SER_hh_tesh_in!E6=0,0,SER_hh_tesh_in!E6/SER_summary!E$27)</f>
        <v>41.697868926942817</v>
      </c>
      <c r="F6" s="100">
        <f>IF(SER_hh_tesh_in!F6=0,0,SER_hh_tesh_in!F6/SER_summary!F$27)</f>
        <v>43.630371572588331</v>
      </c>
      <c r="G6" s="100">
        <f>IF(SER_hh_tesh_in!G6=0,0,SER_hh_tesh_in!G6/SER_summary!G$27)</f>
        <v>48.483812728958746</v>
      </c>
      <c r="H6" s="100">
        <f>IF(SER_hh_tesh_in!H6=0,0,SER_hh_tesh_in!H6/SER_summary!H$27)</f>
        <v>49.767858393355873</v>
      </c>
      <c r="I6" s="100">
        <f>IF(SER_hh_tesh_in!I6=0,0,SER_hh_tesh_in!I6/SER_summary!I$27)</f>
        <v>48.26199313774439</v>
      </c>
      <c r="J6" s="100">
        <f>IF(SER_hh_tesh_in!J6=0,0,SER_hh_tesh_in!J6/SER_summary!J$27)</f>
        <v>12.530288247595269</v>
      </c>
      <c r="K6" s="100">
        <f>IF(SER_hh_tesh_in!K6=0,0,SER_hh_tesh_in!K6/SER_summary!K$27)</f>
        <v>62.156952155049744</v>
      </c>
      <c r="L6" s="100">
        <f>IF(SER_hh_tesh_in!L6=0,0,SER_hh_tesh_in!L6/SER_summary!L$27)</f>
        <v>62.327569006264355</v>
      </c>
      <c r="M6" s="100">
        <f>IF(SER_hh_tesh_in!M6=0,0,SER_hh_tesh_in!M6/SER_summary!M$27)</f>
        <v>52.714738924660011</v>
      </c>
      <c r="N6" s="100">
        <f>IF(SER_hh_tesh_in!N6=0,0,SER_hh_tesh_in!N6/SER_summary!N$27)</f>
        <v>0</v>
      </c>
      <c r="O6" s="100">
        <f>IF(SER_hh_tesh_in!O6=0,0,SER_hh_tesh_in!O6/SER_summary!O$27)</f>
        <v>55.100370608831582</v>
      </c>
      <c r="P6" s="100">
        <f>IF(SER_hh_tesh_in!P6=0,0,SER_hh_tesh_in!P6/SER_summary!P$27)</f>
        <v>45.592187818297724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69.280418951184018</v>
      </c>
      <c r="D7" s="100">
        <f>IF(SER_hh_tesh_in!D7=0,0,SER_hh_tesh_in!D7/SER_summary!D$27)</f>
        <v>67.796743203656462</v>
      </c>
      <c r="E7" s="100">
        <f>IF(SER_hh_tesh_in!E7=0,0,SER_hh_tesh_in!E7/SER_summary!E$27)</f>
        <v>46.026446290331663</v>
      </c>
      <c r="F7" s="100">
        <f>IF(SER_hh_tesh_in!F7=0,0,SER_hh_tesh_in!F7/SER_summary!F$27)</f>
        <v>76.337301757027149</v>
      </c>
      <c r="G7" s="100">
        <f>IF(SER_hh_tesh_in!G7=0,0,SER_hh_tesh_in!G7/SER_summary!G$27)</f>
        <v>88.215227162384238</v>
      </c>
      <c r="H7" s="100">
        <f>IF(SER_hh_tesh_in!H7=0,0,SER_hh_tesh_in!H7/SER_summary!H$27)</f>
        <v>93.237991777931214</v>
      </c>
      <c r="I7" s="100">
        <f>IF(SER_hh_tesh_in!I7=0,0,SER_hh_tesh_in!I7/SER_summary!I$27)</f>
        <v>88.76147602316864</v>
      </c>
      <c r="J7" s="100">
        <f>IF(SER_hh_tesh_in!J7=0,0,SER_hh_tesh_in!J7/SER_summary!J$27)</f>
        <v>88.372221441188998</v>
      </c>
      <c r="K7" s="100">
        <f>IF(SER_hh_tesh_in!K7=0,0,SER_hh_tesh_in!K7/SER_summary!K$27)</f>
        <v>85.262004341494873</v>
      </c>
      <c r="L7" s="100">
        <f>IF(SER_hh_tesh_in!L7=0,0,SER_hh_tesh_in!L7/SER_summary!L$27)</f>
        <v>115.00554288233246</v>
      </c>
      <c r="M7" s="100">
        <f>IF(SER_hh_tesh_in!M7=0,0,SER_hh_tesh_in!M7/SER_summary!M$27)</f>
        <v>82.532311683384521</v>
      </c>
      <c r="N7" s="100">
        <f>IF(SER_hh_tesh_in!N7=0,0,SER_hh_tesh_in!N7/SER_summary!N$27)</f>
        <v>66.180047433870627</v>
      </c>
      <c r="O7" s="100">
        <f>IF(SER_hh_tesh_in!O7=0,0,SER_hh_tesh_in!O7/SER_summary!O$27)</f>
        <v>78.546508679614803</v>
      </c>
      <c r="P7" s="100">
        <f>IF(SER_hh_tesh_in!P7=0,0,SER_hh_tesh_in!P7/SER_summary!P$27)</f>
        <v>68.993931258158938</v>
      </c>
      <c r="Q7" s="100">
        <f>IF(SER_hh_tesh_in!Q7=0,0,SER_hh_tesh_in!Q7/SER_summary!Q$27)</f>
        <v>68.648030049261962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69.648705559566991</v>
      </c>
      <c r="D8" s="100">
        <f>IF(SER_hh_tesh_in!D8=0,0,SER_hh_tesh_in!D8/SER_summary!D$27)</f>
        <v>72.844813991850629</v>
      </c>
      <c r="E8" s="100">
        <f>IF(SER_hh_tesh_in!E8=0,0,SER_hh_tesh_in!E8/SER_summary!E$27)</f>
        <v>84.388600797238368</v>
      </c>
      <c r="F8" s="100">
        <f>IF(SER_hh_tesh_in!F8=0,0,SER_hh_tesh_in!F8/SER_summary!F$27)</f>
        <v>86.533813421540984</v>
      </c>
      <c r="G8" s="100">
        <f>IF(SER_hh_tesh_in!G8=0,0,SER_hh_tesh_in!G8/SER_summary!G$27)</f>
        <v>100.75170771618291</v>
      </c>
      <c r="H8" s="100">
        <f>IF(SER_hh_tesh_in!H8=0,0,SER_hh_tesh_in!H8/SER_summary!H$27)</f>
        <v>101.97834242716304</v>
      </c>
      <c r="I8" s="100">
        <f>IF(SER_hh_tesh_in!I8=0,0,SER_hh_tesh_in!I8/SER_summary!I$27)</f>
        <v>99.893648664384955</v>
      </c>
      <c r="J8" s="100">
        <f>IF(SER_hh_tesh_in!J8=0,0,SER_hh_tesh_in!J8/SER_summary!J$27)</f>
        <v>99.563030637173227</v>
      </c>
      <c r="K8" s="100">
        <f>IF(SER_hh_tesh_in!K8=0,0,SER_hh_tesh_in!K8/SER_summary!K$27)</f>
        <v>83.640843882879281</v>
      </c>
      <c r="L8" s="100">
        <f>IF(SER_hh_tesh_in!L8=0,0,SER_hh_tesh_in!L8/SER_summary!L$27)</f>
        <v>100.92810475776282</v>
      </c>
      <c r="M8" s="100">
        <f>IF(SER_hh_tesh_in!M8=0,0,SER_hh_tesh_in!M8/SER_summary!M$27)</f>
        <v>91.967025437033683</v>
      </c>
      <c r="N8" s="100">
        <f>IF(SER_hh_tesh_in!N8=0,0,SER_hh_tesh_in!N8/SER_summary!N$27)</f>
        <v>76.207031957924684</v>
      </c>
      <c r="O8" s="100">
        <f>IF(SER_hh_tesh_in!O8=0,0,SER_hh_tesh_in!O8/SER_summary!O$27)</f>
        <v>91.151725698291443</v>
      </c>
      <c r="P8" s="100">
        <f>IF(SER_hh_tesh_in!P8=0,0,SER_hh_tesh_in!P8/SER_summary!P$27)</f>
        <v>70.396387035984048</v>
      </c>
      <c r="Q8" s="100">
        <f>IF(SER_hh_tesh_in!Q8=0,0,SER_hh_tesh_in!Q8/SER_summary!Q$27)</f>
        <v>92.554951808324162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74.341586722156194</v>
      </c>
      <c r="D9" s="100">
        <f>IF(SER_hh_tesh_in!D9=0,0,SER_hh_tesh_in!D9/SER_summary!D$27)</f>
        <v>78.000766645746623</v>
      </c>
      <c r="E9" s="100">
        <f>IF(SER_hh_tesh_in!E9=0,0,SER_hh_tesh_in!E9/SER_summary!E$27)</f>
        <v>90.783125292869443</v>
      </c>
      <c r="F9" s="100">
        <f>IF(SER_hh_tesh_in!F9=0,0,SER_hh_tesh_in!F9/SER_summary!F$27)</f>
        <v>87.723433594965627</v>
      </c>
      <c r="G9" s="100">
        <f>IF(SER_hh_tesh_in!G9=0,0,SER_hh_tesh_in!G9/SER_summary!G$27)</f>
        <v>91.170804138812997</v>
      </c>
      <c r="H9" s="100">
        <f>IF(SER_hh_tesh_in!H9=0,0,SER_hh_tesh_in!H9/SER_summary!H$27)</f>
        <v>93.98621731440889</v>
      </c>
      <c r="I9" s="100">
        <f>IF(SER_hh_tesh_in!I9=0,0,SER_hh_tesh_in!I9/SER_summary!I$27)</f>
        <v>77.636680446514248</v>
      </c>
      <c r="J9" s="100">
        <f>IF(SER_hh_tesh_in!J9=0,0,SER_hh_tesh_in!J9/SER_summary!J$27)</f>
        <v>98.259012325757467</v>
      </c>
      <c r="K9" s="100">
        <f>IF(SER_hh_tesh_in!K9=0,0,SER_hh_tesh_in!K9/SER_summary!K$27)</f>
        <v>81.353650231244004</v>
      </c>
      <c r="L9" s="100">
        <f>IF(SER_hh_tesh_in!L9=0,0,SER_hh_tesh_in!L9/SER_summary!L$27)</f>
        <v>91.500253470033257</v>
      </c>
      <c r="M9" s="100">
        <f>IF(SER_hh_tesh_in!M9=0,0,SER_hh_tesh_in!M9/SER_summary!M$27)</f>
        <v>81.109670349684535</v>
      </c>
      <c r="N9" s="100">
        <f>IF(SER_hh_tesh_in!N9=0,0,SER_hh_tesh_in!N9/SER_summary!N$27)</f>
        <v>93.17293417095982</v>
      </c>
      <c r="O9" s="100">
        <f>IF(SER_hh_tesh_in!O9=0,0,SER_hh_tesh_in!O9/SER_summary!O$27)</f>
        <v>85.733516152929369</v>
      </c>
      <c r="P9" s="100">
        <f>IF(SER_hh_tesh_in!P9=0,0,SER_hh_tesh_in!P9/SER_summary!P$27)</f>
        <v>66.644385399192629</v>
      </c>
      <c r="Q9" s="100">
        <f>IF(SER_hh_tesh_in!Q9=0,0,SER_hh_tesh_in!Q9/SER_summary!Q$27)</f>
        <v>69.757341810548041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105.6845006338754</v>
      </c>
      <c r="D10" s="100">
        <f>IF(SER_hh_tesh_in!D10=0,0,SER_hh_tesh_in!D10/SER_summary!D$27)</f>
        <v>89.221606063700449</v>
      </c>
      <c r="E10" s="100">
        <f>IF(SER_hh_tesh_in!E10=0,0,SER_hh_tesh_in!E10/SER_summary!E$27)</f>
        <v>102.29503949435214</v>
      </c>
      <c r="F10" s="100">
        <f>IF(SER_hh_tesh_in!F10=0,0,SER_hh_tesh_in!F10/SER_summary!F$27)</f>
        <v>104.69523694548091</v>
      </c>
      <c r="G10" s="100">
        <f>IF(SER_hh_tesh_in!G10=0,0,SER_hh_tesh_in!G10/SER_summary!G$27)</f>
        <v>106.53668051544678</v>
      </c>
      <c r="H10" s="100">
        <f>IF(SER_hh_tesh_in!H10=0,0,SER_hh_tesh_in!H10/SER_summary!H$27)</f>
        <v>94.365163450335459</v>
      </c>
      <c r="I10" s="100">
        <f>IF(SER_hh_tesh_in!I10=0,0,SER_hh_tesh_in!I10/SER_summary!I$27)</f>
        <v>83.089642356194958</v>
      </c>
      <c r="J10" s="100">
        <f>IF(SER_hh_tesh_in!J10=0,0,SER_hh_tesh_in!J10/SER_summary!J$27)</f>
        <v>91.025131907900374</v>
      </c>
      <c r="K10" s="100">
        <f>IF(SER_hh_tesh_in!K10=0,0,SER_hh_tesh_in!K10/SER_summary!K$27)</f>
        <v>119.07874697394415</v>
      </c>
      <c r="L10" s="100">
        <f>IF(SER_hh_tesh_in!L10=0,0,SER_hh_tesh_in!L10/SER_summary!L$27)</f>
        <v>122.5744643252001</v>
      </c>
      <c r="M10" s="100">
        <f>IF(SER_hh_tesh_in!M10=0,0,SER_hh_tesh_in!M10/SER_summary!M$27)</f>
        <v>79.160713627450065</v>
      </c>
      <c r="N10" s="100">
        <f>IF(SER_hh_tesh_in!N10=0,0,SER_hh_tesh_in!N10/SER_summary!N$27)</f>
        <v>103.95331931391617</v>
      </c>
      <c r="O10" s="100">
        <f>IF(SER_hh_tesh_in!O10=0,0,SER_hh_tesh_in!O10/SER_summary!O$27)</f>
        <v>92.526552627160896</v>
      </c>
      <c r="P10" s="100">
        <f>IF(SER_hh_tesh_in!P10=0,0,SER_hh_tesh_in!P10/SER_summary!P$27)</f>
        <v>88.865402541331648</v>
      </c>
      <c r="Q10" s="100">
        <f>IF(SER_hh_tesh_in!Q10=0,0,SER_hh_tesh_in!Q10/SER_summary!Q$27)</f>
        <v>99.292746260707148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48.9261198426546</v>
      </c>
      <c r="D11" s="100">
        <f>IF(SER_hh_tesh_in!D11=0,0,SER_hh_tesh_in!D11/SER_summary!D$27)</f>
        <v>53.349716613759092</v>
      </c>
      <c r="E11" s="100">
        <f>IF(SER_hh_tesh_in!E11=0,0,SER_hh_tesh_in!E11/SER_summary!E$27)</f>
        <v>99.966279573506597</v>
      </c>
      <c r="F11" s="100">
        <f>IF(SER_hh_tesh_in!F11=0,0,SER_hh_tesh_in!F11/SER_summary!F$27)</f>
        <v>38.620720148933266</v>
      </c>
      <c r="G11" s="100">
        <f>IF(SER_hh_tesh_in!G11=0,0,SER_hh_tesh_in!G11/SER_summary!G$27)</f>
        <v>54.554750214692135</v>
      </c>
      <c r="H11" s="100">
        <f>IF(SER_hh_tesh_in!H11=0,0,SER_hh_tesh_in!H11/SER_summary!H$27)</f>
        <v>87.390032845634593</v>
      </c>
      <c r="I11" s="100">
        <f>IF(SER_hh_tesh_in!I11=0,0,SER_hh_tesh_in!I11/SER_summary!I$27)</f>
        <v>75.342337733664479</v>
      </c>
      <c r="J11" s="100">
        <f>IF(SER_hh_tesh_in!J11=0,0,SER_hh_tesh_in!J11/SER_summary!J$27)</f>
        <v>112.90425265807346</v>
      </c>
      <c r="K11" s="100">
        <f>IF(SER_hh_tesh_in!K11=0,0,SER_hh_tesh_in!K11/SER_summary!K$27)</f>
        <v>61.734424242157928</v>
      </c>
      <c r="L11" s="100">
        <f>IF(SER_hh_tesh_in!L11=0,0,SER_hh_tesh_in!L11/SER_summary!L$27)</f>
        <v>86.245815192288163</v>
      </c>
      <c r="M11" s="100">
        <f>IF(SER_hh_tesh_in!M11=0,0,SER_hh_tesh_in!M11/SER_summary!M$27)</f>
        <v>74.973293814201867</v>
      </c>
      <c r="N11" s="100">
        <f>IF(SER_hh_tesh_in!N11=0,0,SER_hh_tesh_in!N11/SER_summary!N$27)</f>
        <v>81.163657402673451</v>
      </c>
      <c r="O11" s="100">
        <f>IF(SER_hh_tesh_in!O11=0,0,SER_hh_tesh_in!O11/SER_summary!O$27)</f>
        <v>69.018620640544157</v>
      </c>
      <c r="P11" s="100">
        <f>IF(SER_hh_tesh_in!P11=0,0,SER_hh_tesh_in!P11/SER_summary!P$27)</f>
        <v>51.873469565674178</v>
      </c>
      <c r="Q11" s="100">
        <f>IF(SER_hh_tesh_in!Q11=0,0,SER_hh_tesh_in!Q11/SER_summary!Q$27)</f>
        <v>56.111505707322358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108.62599786533687</v>
      </c>
      <c r="D12" s="100">
        <f>IF(SER_hh_tesh_in!D12=0,0,SER_hh_tesh_in!D12/SER_summary!D$27)</f>
        <v>92.800259462890423</v>
      </c>
      <c r="E12" s="100">
        <f>IF(SER_hh_tesh_in!E12=0,0,SER_hh_tesh_in!E12/SER_summary!E$27)</f>
        <v>97.62479817208397</v>
      </c>
      <c r="F12" s="100">
        <f>IF(SER_hh_tesh_in!F12=0,0,SER_hh_tesh_in!F12/SER_summary!F$27)</f>
        <v>93.66260300490994</v>
      </c>
      <c r="G12" s="100">
        <f>IF(SER_hh_tesh_in!G12=0,0,SER_hh_tesh_in!G12/SER_summary!G$27)</f>
        <v>107.97044833230592</v>
      </c>
      <c r="H12" s="100">
        <f>IF(SER_hh_tesh_in!H12=0,0,SER_hh_tesh_in!H12/SER_summary!H$27)</f>
        <v>97.299768754594254</v>
      </c>
      <c r="I12" s="100">
        <f>IF(SER_hh_tesh_in!I12=0,0,SER_hh_tesh_in!I12/SER_summary!I$27)</f>
        <v>90.367549848298268</v>
      </c>
      <c r="J12" s="100">
        <f>IF(SER_hh_tesh_in!J12=0,0,SER_hh_tesh_in!J12/SER_summary!J$27)</f>
        <v>100.45620490749201</v>
      </c>
      <c r="K12" s="100">
        <f>IF(SER_hh_tesh_in!K12=0,0,SER_hh_tesh_in!K12/SER_summary!K$27)</f>
        <v>92.937711037482757</v>
      </c>
      <c r="L12" s="100">
        <f>IF(SER_hh_tesh_in!L12=0,0,SER_hh_tesh_in!L12/SER_summary!L$27)</f>
        <v>108.4791795417752</v>
      </c>
      <c r="M12" s="100">
        <f>IF(SER_hh_tesh_in!M12=0,0,SER_hh_tesh_in!M12/SER_summary!M$27)</f>
        <v>83.271346818414713</v>
      </c>
      <c r="N12" s="100">
        <f>IF(SER_hh_tesh_in!N12=0,0,SER_hh_tesh_in!N12/SER_summary!N$27)</f>
        <v>91.176191365532318</v>
      </c>
      <c r="O12" s="100">
        <f>IF(SER_hh_tesh_in!O12=0,0,SER_hh_tesh_in!O12/SER_summary!O$27)</f>
        <v>88.265116150952338</v>
      </c>
      <c r="P12" s="100">
        <f>IF(SER_hh_tesh_in!P12=0,0,SER_hh_tesh_in!P12/SER_summary!P$27)</f>
        <v>67.907793145086799</v>
      </c>
      <c r="Q12" s="100">
        <f>IF(SER_hh_tesh_in!Q12=0,0,SER_hh_tesh_in!Q12/SER_summary!Q$27)</f>
        <v>81.240942527678541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94.984526215030868</v>
      </c>
      <c r="D13" s="100">
        <f>IF(SER_hh_tesh_in!D13=0,0,SER_hh_tesh_in!D13/SER_summary!D$27)</f>
        <v>85.970733588316989</v>
      </c>
      <c r="E13" s="100">
        <f>IF(SER_hh_tesh_in!E13=0,0,SER_hh_tesh_in!E13/SER_summary!E$27)</f>
        <v>85.061028285114602</v>
      </c>
      <c r="F13" s="100">
        <f>IF(SER_hh_tesh_in!F13=0,0,SER_hh_tesh_in!F13/SER_summary!F$27)</f>
        <v>80.073244604076464</v>
      </c>
      <c r="G13" s="100">
        <f>IF(SER_hh_tesh_in!G13=0,0,SER_hh_tesh_in!G13/SER_summary!G$27)</f>
        <v>83.016793977801242</v>
      </c>
      <c r="H13" s="100">
        <f>IF(SER_hh_tesh_in!H13=0,0,SER_hh_tesh_in!H13/SER_summary!H$27)</f>
        <v>89.970938587037494</v>
      </c>
      <c r="I13" s="100">
        <f>IF(SER_hh_tesh_in!I13=0,0,SER_hh_tesh_in!I13/SER_summary!I$27)</f>
        <v>67.939092058093095</v>
      </c>
      <c r="J13" s="100">
        <f>IF(SER_hh_tesh_in!J13=0,0,SER_hh_tesh_in!J13/SER_summary!J$27)</f>
        <v>76.35694876992892</v>
      </c>
      <c r="K13" s="100">
        <f>IF(SER_hh_tesh_in!K13=0,0,SER_hh_tesh_in!K13/SER_summary!K$27)</f>
        <v>85.799536236718225</v>
      </c>
      <c r="L13" s="100">
        <f>IF(SER_hh_tesh_in!L13=0,0,SER_hh_tesh_in!L13/SER_summary!L$27)</f>
        <v>101.11781112988216</v>
      </c>
      <c r="M13" s="100">
        <f>IF(SER_hh_tesh_in!M13=0,0,SER_hh_tesh_in!M13/SER_summary!M$27)</f>
        <v>96.476929361461387</v>
      </c>
      <c r="N13" s="100">
        <f>IF(SER_hh_tesh_in!N13=0,0,SER_hh_tesh_in!N13/SER_summary!N$27)</f>
        <v>87.241299799632372</v>
      </c>
      <c r="O13" s="100">
        <f>IF(SER_hh_tesh_in!O13=0,0,SER_hh_tesh_in!O13/SER_summary!O$27)</f>
        <v>96.811039761645844</v>
      </c>
      <c r="P13" s="100">
        <f>IF(SER_hh_tesh_in!P13=0,0,SER_hh_tesh_in!P13/SER_summary!P$27)</f>
        <v>83.295369600732613</v>
      </c>
      <c r="Q13" s="100">
        <f>IF(SER_hh_tesh_in!Q13=0,0,SER_hh_tesh_in!Q13/SER_summary!Q$27)</f>
        <v>93.252954180438635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108.60840340417614</v>
      </c>
      <c r="D14" s="22">
        <f>IF(SER_hh_tesh_in!D14=0,0,SER_hh_tesh_in!D14/SER_summary!D$27)</f>
        <v>75.412204688833953</v>
      </c>
      <c r="E14" s="22">
        <f>IF(SER_hh_tesh_in!E14=0,0,SER_hh_tesh_in!E14/SER_summary!E$27)</f>
        <v>72.658336353070354</v>
      </c>
      <c r="F14" s="22">
        <f>IF(SER_hh_tesh_in!F14=0,0,SER_hh_tesh_in!F14/SER_summary!F$27)</f>
        <v>79.425193203996173</v>
      </c>
      <c r="G14" s="22">
        <f>IF(SER_hh_tesh_in!G14=0,0,SER_hh_tesh_in!G14/SER_summary!G$27)</f>
        <v>87.274645528329415</v>
      </c>
      <c r="H14" s="22">
        <f>IF(SER_hh_tesh_in!H14=0,0,SER_hh_tesh_in!H14/SER_summary!H$27)</f>
        <v>93.86482180354561</v>
      </c>
      <c r="I14" s="22">
        <f>IF(SER_hh_tesh_in!I14=0,0,SER_hh_tesh_in!I14/SER_summary!I$27)</f>
        <v>75.770205190867983</v>
      </c>
      <c r="J14" s="22">
        <f>IF(SER_hh_tesh_in!J14=0,0,SER_hh_tesh_in!J14/SER_summary!J$27)</f>
        <v>72.294485657427742</v>
      </c>
      <c r="K14" s="22">
        <f>IF(SER_hh_tesh_in!K14=0,0,SER_hh_tesh_in!K14/SER_summary!K$27)</f>
        <v>93.090797748184002</v>
      </c>
      <c r="L14" s="22">
        <f>IF(SER_hh_tesh_in!L14=0,0,SER_hh_tesh_in!L14/SER_summary!L$27)</f>
        <v>97.885568010615813</v>
      </c>
      <c r="M14" s="22">
        <f>IF(SER_hh_tesh_in!M14=0,0,SER_hh_tesh_in!M14/SER_summary!M$27)</f>
        <v>86.204760934824918</v>
      </c>
      <c r="N14" s="22">
        <f>IF(SER_hh_tesh_in!N14=0,0,SER_hh_tesh_in!N14/SER_summary!N$27)</f>
        <v>70.887061495416475</v>
      </c>
      <c r="O14" s="22">
        <f>IF(SER_hh_tesh_in!O14=0,0,SER_hh_tesh_in!O14/SER_summary!O$27)</f>
        <v>81.220474812255148</v>
      </c>
      <c r="P14" s="22">
        <f>IF(SER_hh_tesh_in!P14=0,0,SER_hh_tesh_in!P14/SER_summary!P$27)</f>
        <v>81.037605417229756</v>
      </c>
      <c r="Q14" s="22">
        <f>IF(SER_hh_tesh_in!Q14=0,0,SER_hh_tesh_in!Q14/SER_summary!Q$27)</f>
        <v>74.983914821791998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1.3353410009553115</v>
      </c>
      <c r="D15" s="104">
        <f>IF(SER_hh_tesh_in!D15=0,0,SER_hh_tesh_in!D15/SER_summary!D$27)</f>
        <v>1.2668999285038194</v>
      </c>
      <c r="E15" s="104">
        <f>IF(SER_hh_tesh_in!E15=0,0,SER_hh_tesh_in!E15/SER_summary!E$27)</f>
        <v>1.329463197466431</v>
      </c>
      <c r="F15" s="104">
        <f>IF(SER_hh_tesh_in!F15=0,0,SER_hh_tesh_in!F15/SER_summary!F$27)</f>
        <v>1.42675110555266</v>
      </c>
      <c r="G15" s="104">
        <f>IF(SER_hh_tesh_in!G15=0,0,SER_hh_tesh_in!G15/SER_summary!G$27)</f>
        <v>1.6238950343751033</v>
      </c>
      <c r="H15" s="104">
        <f>IF(SER_hh_tesh_in!H15=0,0,SER_hh_tesh_in!H15/SER_summary!H$27)</f>
        <v>1.663972920845409</v>
      </c>
      <c r="I15" s="104">
        <f>IF(SER_hh_tesh_in!I15=0,0,SER_hh_tesh_in!I15/SER_summary!I$27)</f>
        <v>1.3748961113126008</v>
      </c>
      <c r="J15" s="104">
        <f>IF(SER_hh_tesh_in!J15=0,0,SER_hh_tesh_in!J15/SER_summary!J$27)</f>
        <v>1.6662609723707495</v>
      </c>
      <c r="K15" s="104">
        <f>IF(SER_hh_tesh_in!K15=0,0,SER_hh_tesh_in!K15/SER_summary!K$27)</f>
        <v>1.437861162103887</v>
      </c>
      <c r="L15" s="104">
        <f>IF(SER_hh_tesh_in!L15=0,0,SER_hh_tesh_in!L15/SER_summary!L$27)</f>
        <v>1.6117042008631413</v>
      </c>
      <c r="M15" s="104">
        <f>IF(SER_hh_tesh_in!M15=0,0,SER_hh_tesh_in!M15/SER_summary!M$27)</f>
        <v>1.4000440482788012</v>
      </c>
      <c r="N15" s="104">
        <f>IF(SER_hh_tesh_in!N15=0,0,SER_hh_tesh_in!N15/SER_summary!N$27)</f>
        <v>1.5415014617087699</v>
      </c>
      <c r="O15" s="104">
        <f>IF(SER_hh_tesh_in!O15=0,0,SER_hh_tesh_in!O15/SER_summary!O$27)</f>
        <v>1.4809167617152839</v>
      </c>
      <c r="P15" s="104">
        <f>IF(SER_hh_tesh_in!P15=0,0,SER_hh_tesh_in!P15/SER_summary!P$27)</f>
        <v>0.99983806823846411</v>
      </c>
      <c r="Q15" s="104">
        <f>IF(SER_hh_tesh_in!Q15=0,0,SER_hh_tesh_in!Q15/SER_summary!Q$27)</f>
        <v>1.1044999210944912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36.225991086271222</v>
      </c>
      <c r="D16" s="101">
        <f>IF(SER_hh_tesh_in!D16=0,0,SER_hh_tesh_in!D16/SER_summary!D$27)</f>
        <v>35.690153735298786</v>
      </c>
      <c r="E16" s="101">
        <f>IF(SER_hh_tesh_in!E16=0,0,SER_hh_tesh_in!E16/SER_summary!E$27)</f>
        <v>34.712340973639492</v>
      </c>
      <c r="F16" s="101">
        <f>IF(SER_hh_tesh_in!F16=0,0,SER_hh_tesh_in!F16/SER_summary!F$27)</f>
        <v>35.539181025518403</v>
      </c>
      <c r="G16" s="101">
        <f>IF(SER_hh_tesh_in!G16=0,0,SER_hh_tesh_in!G16/SER_summary!G$27)</f>
        <v>36.121931526231656</v>
      </c>
      <c r="H16" s="101">
        <f>IF(SER_hh_tesh_in!H16=0,0,SER_hh_tesh_in!H16/SER_summary!H$27)</f>
        <v>36.197308029358297</v>
      </c>
      <c r="I16" s="101">
        <f>IF(SER_hh_tesh_in!I16=0,0,SER_hh_tesh_in!I16/SER_summary!I$27)</f>
        <v>35.705892532691898</v>
      </c>
      <c r="J16" s="101">
        <f>IF(SER_hh_tesh_in!J16=0,0,SER_hh_tesh_in!J16/SER_summary!J$27)</f>
        <v>37.635524813173859</v>
      </c>
      <c r="K16" s="101">
        <f>IF(SER_hh_tesh_in!K16=0,0,SER_hh_tesh_in!K16/SER_summary!K$27)</f>
        <v>35.054603087330676</v>
      </c>
      <c r="L16" s="101">
        <f>IF(SER_hh_tesh_in!L16=0,0,SER_hh_tesh_in!L16/SER_summary!L$27)</f>
        <v>36.269384824738907</v>
      </c>
      <c r="M16" s="101">
        <f>IF(SER_hh_tesh_in!M16=0,0,SER_hh_tesh_in!M16/SER_summary!M$27)</f>
        <v>36.356833631586063</v>
      </c>
      <c r="N16" s="101">
        <f>IF(SER_hh_tesh_in!N16=0,0,SER_hh_tesh_in!N16/SER_summary!N$27)</f>
        <v>36.217527877682436</v>
      </c>
      <c r="O16" s="101">
        <f>IF(SER_hh_tesh_in!O16=0,0,SER_hh_tesh_in!O16/SER_summary!O$27)</f>
        <v>35.455413488234505</v>
      </c>
      <c r="P16" s="101">
        <f>IF(SER_hh_tesh_in!P16=0,0,SER_hh_tesh_in!P16/SER_summary!P$27)</f>
        <v>37.882461792307858</v>
      </c>
      <c r="Q16" s="101">
        <f>IF(SER_hh_tesh_in!Q16=0,0,SER_hh_tesh_in!Q16/SER_summary!Q$27)</f>
        <v>38.589752541377194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13.829590923377172</v>
      </c>
      <c r="D17" s="103">
        <f>IF(SER_hh_tesh_in!D17=0,0,SER_hh_tesh_in!D17/SER_summary!D$27)</f>
        <v>12.567086682394452</v>
      </c>
      <c r="E17" s="103">
        <f>IF(SER_hh_tesh_in!E17=0,0,SER_hh_tesh_in!E17/SER_summary!E$27)</f>
        <v>10.87654965494597</v>
      </c>
      <c r="F17" s="103">
        <f>IF(SER_hh_tesh_in!F17=0,0,SER_hh_tesh_in!F17/SER_summary!F$27)</f>
        <v>11.007271613622496</v>
      </c>
      <c r="G17" s="103">
        <f>IF(SER_hh_tesh_in!G17=0,0,SER_hh_tesh_in!G17/SER_summary!G$27)</f>
        <v>9.5176594558713887</v>
      </c>
      <c r="H17" s="103">
        <f>IF(SER_hh_tesh_in!H17=0,0,SER_hh_tesh_in!H17/SER_summary!H$27)</f>
        <v>12.718440081824491</v>
      </c>
      <c r="I17" s="103">
        <f>IF(SER_hh_tesh_in!I17=0,0,SER_hh_tesh_in!I17/SER_summary!I$27)</f>
        <v>17.026742421759362</v>
      </c>
      <c r="J17" s="103">
        <f>IF(SER_hh_tesh_in!J17=0,0,SER_hh_tesh_in!J17/SER_summary!J$27)</f>
        <v>19.145443399994448</v>
      </c>
      <c r="K17" s="103">
        <f>IF(SER_hh_tesh_in!K17=0,0,SER_hh_tesh_in!K17/SER_summary!K$27)</f>
        <v>17.71734658447534</v>
      </c>
      <c r="L17" s="103">
        <f>IF(SER_hh_tesh_in!L17=0,0,SER_hh_tesh_in!L17/SER_summary!L$27)</f>
        <v>20.636305127640135</v>
      </c>
      <c r="M17" s="103">
        <f>IF(SER_hh_tesh_in!M17=0,0,SER_hh_tesh_in!M17/SER_summary!M$27)</f>
        <v>28.814372681181101</v>
      </c>
      <c r="N17" s="103">
        <f>IF(SER_hh_tesh_in!N17=0,0,SER_hh_tesh_in!N17/SER_summary!N$27)</f>
        <v>31.242902927575457</v>
      </c>
      <c r="O17" s="103">
        <f>IF(SER_hh_tesh_in!O17=0,0,SER_hh_tesh_in!O17/SER_summary!O$27)</f>
        <v>33.138159600791028</v>
      </c>
      <c r="P17" s="103">
        <f>IF(SER_hh_tesh_in!P17=0,0,SER_hh_tesh_in!P17/SER_summary!P$27)</f>
        <v>40.44347624160001</v>
      </c>
      <c r="Q17" s="103">
        <f>IF(SER_hh_tesh_in!Q17=0,0,SER_hh_tesh_in!Q17/SER_summary!Q$27)</f>
        <v>37.91936378682378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36.384379741806569</v>
      </c>
      <c r="D18" s="103">
        <f>IF(SER_hh_tesh_in!D18=0,0,SER_hh_tesh_in!D18/SER_summary!D$27)</f>
        <v>35.876949949857725</v>
      </c>
      <c r="E18" s="103">
        <f>IF(SER_hh_tesh_in!E18=0,0,SER_hh_tesh_in!E18/SER_summary!E$27)</f>
        <v>34.9416015030042</v>
      </c>
      <c r="F18" s="103">
        <f>IF(SER_hh_tesh_in!F18=0,0,SER_hh_tesh_in!F18/SER_summary!F$27)</f>
        <v>35.70777733574689</v>
      </c>
      <c r="G18" s="103">
        <f>IF(SER_hh_tesh_in!G18=0,0,SER_hh_tesh_in!G18/SER_summary!G$27)</f>
        <v>36.357759179090515</v>
      </c>
      <c r="H18" s="103">
        <f>IF(SER_hh_tesh_in!H18=0,0,SER_hh_tesh_in!H18/SER_summary!H$27)</f>
        <v>36.451581354491424</v>
      </c>
      <c r="I18" s="103">
        <f>IF(SER_hh_tesh_in!I18=0,0,SER_hh_tesh_in!I18/SER_summary!I$27)</f>
        <v>36.005383305455069</v>
      </c>
      <c r="J18" s="103">
        <f>IF(SER_hh_tesh_in!J18=0,0,SER_hh_tesh_in!J18/SER_summary!J$27)</f>
        <v>37.924403185509213</v>
      </c>
      <c r="K18" s="103">
        <f>IF(SER_hh_tesh_in!K18=0,0,SER_hh_tesh_in!K18/SER_summary!K$27)</f>
        <v>35.36448252169361</v>
      </c>
      <c r="L18" s="103">
        <f>IF(SER_hh_tesh_in!L18=0,0,SER_hh_tesh_in!L18/SER_summary!L$27)</f>
        <v>36.682585965702991</v>
      </c>
      <c r="M18" s="103">
        <f>IF(SER_hh_tesh_in!M18=0,0,SER_hh_tesh_in!M18/SER_summary!M$27)</f>
        <v>36.711117384646997</v>
      </c>
      <c r="N18" s="103">
        <f>IF(SER_hh_tesh_in!N18=0,0,SER_hh_tesh_in!N18/SER_summary!N$27)</f>
        <v>37.297538573786504</v>
      </c>
      <c r="O18" s="103">
        <f>IF(SER_hh_tesh_in!O18=0,0,SER_hh_tesh_in!O18/SER_summary!O$27)</f>
        <v>36.164415859637231</v>
      </c>
      <c r="P18" s="103">
        <f>IF(SER_hh_tesh_in!P18=0,0,SER_hh_tesh_in!P18/SER_summary!P$27)</f>
        <v>37.138797909046986</v>
      </c>
      <c r="Q18" s="103">
        <f>IF(SER_hh_tesh_in!Q18=0,0,SER_hh_tesh_in!Q18/SER_summary!Q$27)</f>
        <v>38.756939011096215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13.632373899654798</v>
      </c>
      <c r="D19" s="101">
        <f>IF(SER_hh_tesh_in!D19=0,0,SER_hh_tesh_in!D19/SER_summary!D$27)</f>
        <v>13.810187110595121</v>
      </c>
      <c r="E19" s="101">
        <f>IF(SER_hh_tesh_in!E19=0,0,SER_hh_tesh_in!E19/SER_summary!E$27)</f>
        <v>13.990598860926983</v>
      </c>
      <c r="F19" s="101">
        <f>IF(SER_hh_tesh_in!F19=0,0,SER_hh_tesh_in!F19/SER_summary!F$27)</f>
        <v>14.042806111990478</v>
      </c>
      <c r="G19" s="101">
        <f>IF(SER_hh_tesh_in!G19=0,0,SER_hh_tesh_in!G19/SER_summary!G$27)</f>
        <v>14.152919333134834</v>
      </c>
      <c r="H19" s="101">
        <f>IF(SER_hh_tesh_in!H19=0,0,SER_hh_tesh_in!H19/SER_summary!H$27)</f>
        <v>14.177119997947111</v>
      </c>
      <c r="I19" s="101">
        <f>IF(SER_hh_tesh_in!I19=0,0,SER_hh_tesh_in!I19/SER_summary!I$27)</f>
        <v>14.241046019671806</v>
      </c>
      <c r="J19" s="101">
        <f>IF(SER_hh_tesh_in!J19=0,0,SER_hh_tesh_in!J19/SER_summary!J$27)</f>
        <v>14.419961054064688</v>
      </c>
      <c r="K19" s="101">
        <f>IF(SER_hh_tesh_in!K19=0,0,SER_hh_tesh_in!K19/SER_summary!K$27)</f>
        <v>14.647400232074236</v>
      </c>
      <c r="L19" s="101">
        <f>IF(SER_hh_tesh_in!L19=0,0,SER_hh_tesh_in!L19/SER_summary!L$27)</f>
        <v>14.467024663232802</v>
      </c>
      <c r="M19" s="101">
        <f>IF(SER_hh_tesh_in!M19=0,0,SER_hh_tesh_in!M19/SER_summary!M$27)</f>
        <v>14.640063558351052</v>
      </c>
      <c r="N19" s="101">
        <f>IF(SER_hh_tesh_in!N19=0,0,SER_hh_tesh_in!N19/SER_summary!N$27)</f>
        <v>14.74945772544857</v>
      </c>
      <c r="O19" s="101">
        <f>IF(SER_hh_tesh_in!O19=0,0,SER_hh_tesh_in!O19/SER_summary!O$27)</f>
        <v>14.951556880393262</v>
      </c>
      <c r="P19" s="101">
        <f>IF(SER_hh_tesh_in!P19=0,0,SER_hh_tesh_in!P19/SER_summary!P$27)</f>
        <v>14.930406155948587</v>
      </c>
      <c r="Q19" s="101">
        <f>IF(SER_hh_tesh_in!Q19=0,0,SER_hh_tesh_in!Q19/SER_summary!Q$27)</f>
        <v>15.137219800235435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8.7840614011773575</v>
      </c>
      <c r="D20" s="100">
        <f>IF(SER_hh_tesh_in!D20=0,0,SER_hh_tesh_in!D20/SER_summary!D$27)</f>
        <v>10.596991781146126</v>
      </c>
      <c r="E20" s="100">
        <f>IF(SER_hh_tesh_in!E20=0,0,SER_hh_tesh_in!E20/SER_summary!E$27)</f>
        <v>11.375470483414835</v>
      </c>
      <c r="F20" s="100">
        <f>IF(SER_hh_tesh_in!F20=0,0,SER_hh_tesh_in!F20/SER_summary!F$27)</f>
        <v>8.3895631287665484</v>
      </c>
      <c r="G20" s="100">
        <f>IF(SER_hh_tesh_in!G20=0,0,SER_hh_tesh_in!G20/SER_summary!G$27)</f>
        <v>8.4741213915282732</v>
      </c>
      <c r="H20" s="100">
        <f>IF(SER_hh_tesh_in!H20=0,0,SER_hh_tesh_in!H20/SER_summary!H$27)</f>
        <v>13.565229822586399</v>
      </c>
      <c r="I20" s="100">
        <f>IF(SER_hh_tesh_in!I20=0,0,SER_hh_tesh_in!I20/SER_summary!I$27)</f>
        <v>13.802459432651785</v>
      </c>
      <c r="J20" s="100">
        <f>IF(SER_hh_tesh_in!J20=0,0,SER_hh_tesh_in!J20/SER_summary!J$27)</f>
        <v>13.762986775051077</v>
      </c>
      <c r="K20" s="100">
        <f>IF(SER_hh_tesh_in!K20=0,0,SER_hh_tesh_in!K20/SER_summary!K$27)</f>
        <v>14.235612899064542</v>
      </c>
      <c r="L20" s="100">
        <f>IF(SER_hh_tesh_in!L20=0,0,SER_hh_tesh_in!L20/SER_summary!L$27)</f>
        <v>14.121466182467278</v>
      </c>
      <c r="M20" s="100">
        <f>IF(SER_hh_tesh_in!M20=0,0,SER_hh_tesh_in!M20/SER_summary!M$27)</f>
        <v>13.884641395034157</v>
      </c>
      <c r="N20" s="100">
        <f>IF(SER_hh_tesh_in!N20=0,0,SER_hh_tesh_in!N20/SER_summary!N$27)</f>
        <v>14.05476752122474</v>
      </c>
      <c r="O20" s="100">
        <f>IF(SER_hh_tesh_in!O20=0,0,SER_hh_tesh_in!O20/SER_summary!O$27)</f>
        <v>14.348592286617915</v>
      </c>
      <c r="P20" s="100">
        <f>IF(SER_hh_tesh_in!P20=0,0,SER_hh_tesh_in!P20/SER_summary!P$27)</f>
        <v>14.115785289867009</v>
      </c>
      <c r="Q20" s="100">
        <f>IF(SER_hh_tesh_in!Q20=0,0,SER_hh_tesh_in!Q20/SER_summary!Q$27)</f>
        <v>14.173594808391526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12.683351569452782</v>
      </c>
      <c r="D21" s="100">
        <f>IF(SER_hh_tesh_in!D21=0,0,SER_hh_tesh_in!D21/SER_summary!D$27)</f>
        <v>14.27786313480275</v>
      </c>
      <c r="E21" s="100">
        <f>IF(SER_hh_tesh_in!E21=0,0,SER_hh_tesh_in!E21/SER_summary!E$27)</f>
        <v>13.038542555954223</v>
      </c>
      <c r="F21" s="100">
        <f>IF(SER_hh_tesh_in!F21=0,0,SER_hh_tesh_in!F21/SER_summary!F$27)</f>
        <v>13.898619102455415</v>
      </c>
      <c r="G21" s="100">
        <f>IF(SER_hh_tesh_in!G21=0,0,SER_hh_tesh_in!G21/SER_summary!G$27)</f>
        <v>13.141168594210944</v>
      </c>
      <c r="H21" s="100">
        <f>IF(SER_hh_tesh_in!H21=0,0,SER_hh_tesh_in!H21/SER_summary!H$27)</f>
        <v>13.969449231720811</v>
      </c>
      <c r="I21" s="100">
        <f>IF(SER_hh_tesh_in!I21=0,0,SER_hh_tesh_in!I21/SER_summary!I$27)</f>
        <v>12.664184217688925</v>
      </c>
      <c r="J21" s="100">
        <f>IF(SER_hh_tesh_in!J21=0,0,SER_hh_tesh_in!J21/SER_summary!J$27)</f>
        <v>13.359178304843402</v>
      </c>
      <c r="K21" s="100">
        <f>IF(SER_hh_tesh_in!K21=0,0,SER_hh_tesh_in!K21/SER_summary!K$27)</f>
        <v>13.211816334344629</v>
      </c>
      <c r="L21" s="100">
        <f>IF(SER_hh_tesh_in!L21=0,0,SER_hh_tesh_in!L21/SER_summary!L$27)</f>
        <v>13.447994446490251</v>
      </c>
      <c r="M21" s="100">
        <f>IF(SER_hh_tesh_in!M21=0,0,SER_hh_tesh_in!M21/SER_summary!M$27)</f>
        <v>14.01404390496625</v>
      </c>
      <c r="N21" s="100">
        <f>IF(SER_hh_tesh_in!N21=0,0,SER_hh_tesh_in!N21/SER_summary!N$27)</f>
        <v>15.195117855578456</v>
      </c>
      <c r="O21" s="100">
        <f>IF(SER_hh_tesh_in!O21=0,0,SER_hh_tesh_in!O21/SER_summary!O$27)</f>
        <v>13.311886406974155</v>
      </c>
      <c r="P21" s="100">
        <f>IF(SER_hh_tesh_in!P21=0,0,SER_hh_tesh_in!P21/SER_summary!P$27)</f>
        <v>15.925247008742337</v>
      </c>
      <c r="Q21" s="100">
        <f>IF(SER_hh_tesh_in!Q21=0,0,SER_hh_tesh_in!Q21/SER_summary!Q$27)</f>
        <v>13.968008378701967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13.869571821280495</v>
      </c>
      <c r="D22" s="100">
        <f>IF(SER_hh_tesh_in!D22=0,0,SER_hh_tesh_in!D22/SER_summary!D$27)</f>
        <v>13.890199179759451</v>
      </c>
      <c r="E22" s="100">
        <f>IF(SER_hh_tesh_in!E22=0,0,SER_hh_tesh_in!E22/SER_summary!E$27)</f>
        <v>13.938320413260977</v>
      </c>
      <c r="F22" s="100">
        <f>IF(SER_hh_tesh_in!F22=0,0,SER_hh_tesh_in!F22/SER_summary!F$27)</f>
        <v>13.967272273542594</v>
      </c>
      <c r="G22" s="100">
        <f>IF(SER_hh_tesh_in!G22=0,0,SER_hh_tesh_in!G22/SER_summary!G$27)</f>
        <v>13.624286549179669</v>
      </c>
      <c r="H22" s="100">
        <f>IF(SER_hh_tesh_in!H22=0,0,SER_hh_tesh_in!H22/SER_summary!H$27)</f>
        <v>13.689231013492476</v>
      </c>
      <c r="I22" s="100">
        <f>IF(SER_hh_tesh_in!I22=0,0,SER_hh_tesh_in!I22/SER_summary!I$27)</f>
        <v>13.567327779505309</v>
      </c>
      <c r="J22" s="100">
        <f>IF(SER_hh_tesh_in!J22=0,0,SER_hh_tesh_in!J22/SER_summary!J$27)</f>
        <v>14.049670019669948</v>
      </c>
      <c r="K22" s="100">
        <f>IF(SER_hh_tesh_in!K22=0,0,SER_hh_tesh_in!K22/SER_summary!K$27)</f>
        <v>14.04221713603375</v>
      </c>
      <c r="L22" s="100">
        <f>IF(SER_hh_tesh_in!L22=0,0,SER_hh_tesh_in!L22/SER_summary!L$27)</f>
        <v>13.593158764008841</v>
      </c>
      <c r="M22" s="100">
        <f>IF(SER_hh_tesh_in!M22=0,0,SER_hh_tesh_in!M22/SER_summary!M$27)</f>
        <v>14.379803003405424</v>
      </c>
      <c r="N22" s="100">
        <f>IF(SER_hh_tesh_in!N22=0,0,SER_hh_tesh_in!N22/SER_summary!N$27)</f>
        <v>14.280941841781578</v>
      </c>
      <c r="O22" s="100">
        <f>IF(SER_hh_tesh_in!O22=0,0,SER_hh_tesh_in!O22/SER_summary!O$27)</f>
        <v>14.385945782823393</v>
      </c>
      <c r="P22" s="100">
        <f>IF(SER_hh_tesh_in!P22=0,0,SER_hh_tesh_in!P22/SER_summary!P$27)</f>
        <v>14.592335813159023</v>
      </c>
      <c r="Q22" s="100">
        <f>IF(SER_hh_tesh_in!Q22=0,0,SER_hh_tesh_in!Q22/SER_summary!Q$27)</f>
        <v>14.612864506794745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13.791228691109152</v>
      </c>
      <c r="D23" s="100">
        <f>IF(SER_hh_tesh_in!D23=0,0,SER_hh_tesh_in!D23/SER_summary!D$27)</f>
        <v>13.778092609938405</v>
      </c>
      <c r="E23" s="100">
        <f>IF(SER_hh_tesh_in!E23=0,0,SER_hh_tesh_in!E23/SER_summary!E$27)</f>
        <v>14.155756386188148</v>
      </c>
      <c r="F23" s="100">
        <f>IF(SER_hh_tesh_in!F23=0,0,SER_hh_tesh_in!F23/SER_summary!F$27)</f>
        <v>13.985652275065791</v>
      </c>
      <c r="G23" s="100">
        <f>IF(SER_hh_tesh_in!G23=0,0,SER_hh_tesh_in!G23/SER_summary!G$27)</f>
        <v>13.79283357459968</v>
      </c>
      <c r="H23" s="100">
        <f>IF(SER_hh_tesh_in!H23=0,0,SER_hh_tesh_in!H23/SER_summary!H$27)</f>
        <v>13.900571535486311</v>
      </c>
      <c r="I23" s="100">
        <f>IF(SER_hh_tesh_in!I23=0,0,SER_hh_tesh_in!I23/SER_summary!I$27)</f>
        <v>13.740845906540855</v>
      </c>
      <c r="J23" s="100">
        <f>IF(SER_hh_tesh_in!J23=0,0,SER_hh_tesh_in!J23/SER_summary!J$27)</f>
        <v>13.986942600029009</v>
      </c>
      <c r="K23" s="100">
        <f>IF(SER_hh_tesh_in!K23=0,0,SER_hh_tesh_in!K23/SER_summary!K$27)</f>
        <v>14.261266234867559</v>
      </c>
      <c r="L23" s="100">
        <f>IF(SER_hh_tesh_in!L23=0,0,SER_hh_tesh_in!L23/SER_summary!L$27)</f>
        <v>13.783997997093717</v>
      </c>
      <c r="M23" s="100">
        <f>IF(SER_hh_tesh_in!M23=0,0,SER_hh_tesh_in!M23/SER_summary!M$27)</f>
        <v>14.020093901272464</v>
      </c>
      <c r="N23" s="100">
        <f>IF(SER_hh_tesh_in!N23=0,0,SER_hh_tesh_in!N23/SER_summary!N$27)</f>
        <v>13.943881934022823</v>
      </c>
      <c r="O23" s="100">
        <f>IF(SER_hh_tesh_in!O23=0,0,SER_hh_tesh_in!O23/SER_summary!O$27)</f>
        <v>14.003002212526168</v>
      </c>
      <c r="P23" s="100">
        <f>IF(SER_hh_tesh_in!P23=0,0,SER_hh_tesh_in!P23/SER_summary!P$27)</f>
        <v>14.114412322123027</v>
      </c>
      <c r="Q23" s="100">
        <f>IF(SER_hh_tesh_in!Q23=0,0,SER_hh_tesh_in!Q23/SER_summary!Q$27)</f>
        <v>14.277162601026449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11.265943175432062</v>
      </c>
      <c r="D24" s="100">
        <f>IF(SER_hh_tesh_in!D24=0,0,SER_hh_tesh_in!D24/SER_summary!D$27)</f>
        <v>14.603670744773265</v>
      </c>
      <c r="E24" s="100">
        <f>IF(SER_hh_tesh_in!E24=0,0,SER_hh_tesh_in!E24/SER_summary!E$27)</f>
        <v>12.354919889265499</v>
      </c>
      <c r="F24" s="100">
        <f>IF(SER_hh_tesh_in!F24=0,0,SER_hh_tesh_in!F24/SER_summary!F$27)</f>
        <v>15.584910283886961</v>
      </c>
      <c r="G24" s="100">
        <f>IF(SER_hh_tesh_in!G24=0,0,SER_hh_tesh_in!G24/SER_summary!G$27)</f>
        <v>13.386952041952712</v>
      </c>
      <c r="H24" s="100">
        <f>IF(SER_hh_tesh_in!H24=0,0,SER_hh_tesh_in!H24/SER_summary!H$27)</f>
        <v>14.909421353020186</v>
      </c>
      <c r="I24" s="100">
        <f>IF(SER_hh_tesh_in!I24=0,0,SER_hh_tesh_in!I24/SER_summary!I$27)</f>
        <v>15.224203689078925</v>
      </c>
      <c r="J24" s="100">
        <f>IF(SER_hh_tesh_in!J24=0,0,SER_hh_tesh_in!J24/SER_summary!J$27)</f>
        <v>15.560690149879353</v>
      </c>
      <c r="K24" s="100">
        <f>IF(SER_hh_tesh_in!K24=0,0,SER_hh_tesh_in!K24/SER_summary!K$27)</f>
        <v>15.362731566892322</v>
      </c>
      <c r="L24" s="100">
        <f>IF(SER_hh_tesh_in!L24=0,0,SER_hh_tesh_in!L24/SER_summary!L$27)</f>
        <v>15.091204754509613</v>
      </c>
      <c r="M24" s="100">
        <f>IF(SER_hh_tesh_in!M24=0,0,SER_hh_tesh_in!M24/SER_summary!M$27)</f>
        <v>15.055593023607347</v>
      </c>
      <c r="N24" s="100">
        <f>IF(SER_hh_tesh_in!N24=0,0,SER_hh_tesh_in!N24/SER_summary!N$27)</f>
        <v>15.060382554995915</v>
      </c>
      <c r="O24" s="100">
        <f>IF(SER_hh_tesh_in!O24=0,0,SER_hh_tesh_in!O24/SER_summary!O$27)</f>
        <v>15.923305308782892</v>
      </c>
      <c r="P24" s="100">
        <f>IF(SER_hh_tesh_in!P24=0,0,SER_hh_tesh_in!P24/SER_summary!P$27)</f>
        <v>15.308811791499764</v>
      </c>
      <c r="Q24" s="100">
        <f>IF(SER_hh_tesh_in!Q24=0,0,SER_hh_tesh_in!Q24/SER_summary!Q$27)</f>
        <v>15.047200490530511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13.161766642916842</v>
      </c>
      <c r="D25" s="100">
        <f>IF(SER_hh_tesh_in!D25=0,0,SER_hh_tesh_in!D25/SER_summary!D$27)</f>
        <v>13.38675256139123</v>
      </c>
      <c r="E25" s="100">
        <f>IF(SER_hh_tesh_in!E25=0,0,SER_hh_tesh_in!E25/SER_summary!E$27)</f>
        <v>13.915602050871923</v>
      </c>
      <c r="F25" s="100">
        <f>IF(SER_hh_tesh_in!F25=0,0,SER_hh_tesh_in!F25/SER_summary!F$27)</f>
        <v>13.242675629154895</v>
      </c>
      <c r="G25" s="100">
        <f>IF(SER_hh_tesh_in!G25=0,0,SER_hh_tesh_in!G25/SER_summary!G$27)</f>
        <v>13.712224437430242</v>
      </c>
      <c r="H25" s="100">
        <f>IF(SER_hh_tesh_in!H25=0,0,SER_hh_tesh_in!H25/SER_summary!H$27)</f>
        <v>12.908124981619487</v>
      </c>
      <c r="I25" s="100">
        <f>IF(SER_hh_tesh_in!I25=0,0,SER_hh_tesh_in!I25/SER_summary!I$27)</f>
        <v>13.512961695178097</v>
      </c>
      <c r="J25" s="100">
        <f>IF(SER_hh_tesh_in!J25=0,0,SER_hh_tesh_in!J25/SER_summary!J$27)</f>
        <v>13.418814889368289</v>
      </c>
      <c r="K25" s="100">
        <f>IF(SER_hh_tesh_in!K25=0,0,SER_hh_tesh_in!K25/SER_summary!K$27)</f>
        <v>13.287626366951532</v>
      </c>
      <c r="L25" s="100">
        <f>IF(SER_hh_tesh_in!L25=0,0,SER_hh_tesh_in!L25/SER_summary!L$27)</f>
        <v>12.830437600738202</v>
      </c>
      <c r="M25" s="100">
        <f>IF(SER_hh_tesh_in!M25=0,0,SER_hh_tesh_in!M25/SER_summary!M$27)</f>
        <v>13.148919585632488</v>
      </c>
      <c r="N25" s="100">
        <f>IF(SER_hh_tesh_in!N25=0,0,SER_hh_tesh_in!N25/SER_summary!N$27)</f>
        <v>13.211082105095468</v>
      </c>
      <c r="O25" s="100">
        <f>IF(SER_hh_tesh_in!O25=0,0,SER_hh_tesh_in!O25/SER_summary!O$27)</f>
        <v>13.452424211282047</v>
      </c>
      <c r="P25" s="100">
        <f>IF(SER_hh_tesh_in!P25=0,0,SER_hh_tesh_in!P25/SER_summary!P$27)</f>
        <v>13.941019823166636</v>
      </c>
      <c r="Q25" s="100">
        <f>IF(SER_hh_tesh_in!Q25=0,0,SER_hh_tesh_in!Q25/SER_summary!Q$27)</f>
        <v>13.853199784255599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13.246375238159532</v>
      </c>
      <c r="D26" s="22">
        <f>IF(SER_hh_tesh_in!D26=0,0,SER_hh_tesh_in!D26/SER_summary!D$27)</f>
        <v>13.471197320163141</v>
      </c>
      <c r="E26" s="22">
        <f>IF(SER_hh_tesh_in!E26=0,0,SER_hh_tesh_in!E26/SER_summary!E$27)</f>
        <v>13.528014442668262</v>
      </c>
      <c r="F26" s="22">
        <f>IF(SER_hh_tesh_in!F26=0,0,SER_hh_tesh_in!F26/SER_summary!F$27)</f>
        <v>13.861753897059847</v>
      </c>
      <c r="G26" s="22">
        <f>IF(SER_hh_tesh_in!G26=0,0,SER_hh_tesh_in!G26/SER_summary!G$27)</f>
        <v>13.96921269463423</v>
      </c>
      <c r="H26" s="22">
        <f>IF(SER_hh_tesh_in!H26=0,0,SER_hh_tesh_in!H26/SER_summary!H$27)</f>
        <v>14.381890258607335</v>
      </c>
      <c r="I26" s="22">
        <f>IF(SER_hh_tesh_in!I26=0,0,SER_hh_tesh_in!I26/SER_summary!I$27)</f>
        <v>14.066727272533528</v>
      </c>
      <c r="J26" s="22">
        <f>IF(SER_hh_tesh_in!J26=0,0,SER_hh_tesh_in!J26/SER_summary!J$27)</f>
        <v>14.242512888007855</v>
      </c>
      <c r="K26" s="22">
        <f>IF(SER_hh_tesh_in!K26=0,0,SER_hh_tesh_in!K26/SER_summary!K$27)</f>
        <v>14.562322673481184</v>
      </c>
      <c r="L26" s="22">
        <f>IF(SER_hh_tesh_in!L26=0,0,SER_hh_tesh_in!L26/SER_summary!L$27)</f>
        <v>14.201256816951432</v>
      </c>
      <c r="M26" s="22">
        <f>IF(SER_hh_tesh_in!M26=0,0,SER_hh_tesh_in!M26/SER_summary!M$27)</f>
        <v>14.591363835567906</v>
      </c>
      <c r="N26" s="22">
        <f>IF(SER_hh_tesh_in!N26=0,0,SER_hh_tesh_in!N26/SER_summary!N$27)</f>
        <v>14.636489744334469</v>
      </c>
      <c r="O26" s="22">
        <f>IF(SER_hh_tesh_in!O26=0,0,SER_hh_tesh_in!O26/SER_summary!O$27)</f>
        <v>15.059425918473108</v>
      </c>
      <c r="P26" s="22">
        <f>IF(SER_hh_tesh_in!P26=0,0,SER_hh_tesh_in!P26/SER_summary!P$27)</f>
        <v>15.141725996876374</v>
      </c>
      <c r="Q26" s="22">
        <f>IF(SER_hh_tesh_in!Q26=0,0,SER_hh_tesh_in!Q26/SER_summary!Q$27)</f>
        <v>15.573302539623795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0.14825719865508991</v>
      </c>
      <c r="D27" s="116">
        <f>IF(SER_hh_tesh_in!D27=0,0,SER_hh_tesh_in!D27/SER_summary!D$27)</f>
        <v>0.14413031098063125</v>
      </c>
      <c r="E27" s="116">
        <f>IF(SER_hh_tesh_in!E27=0,0,SER_hh_tesh_in!E27/SER_summary!E$27)</f>
        <v>0.17266416495418815</v>
      </c>
      <c r="F27" s="116">
        <f>IF(SER_hh_tesh_in!F27=0,0,SER_hh_tesh_in!F27/SER_summary!F$27)</f>
        <v>0.19874177626594403</v>
      </c>
      <c r="G27" s="116">
        <f>IF(SER_hh_tesh_in!G27=0,0,SER_hh_tesh_in!G27/SER_summary!G$27)</f>
        <v>0.33921123783877488</v>
      </c>
      <c r="H27" s="116">
        <f>IF(SER_hh_tesh_in!H27=0,0,SER_hh_tesh_in!H27/SER_summary!H$27)</f>
        <v>0.17631458510105133</v>
      </c>
      <c r="I27" s="116">
        <f>IF(SER_hh_tesh_in!I27=0,0,SER_hh_tesh_in!I27/SER_summary!I$27)</f>
        <v>0.36324603119637988</v>
      </c>
      <c r="J27" s="116">
        <f>IF(SER_hh_tesh_in!J27=0,0,SER_hh_tesh_in!J27/SER_summary!J$27)</f>
        <v>0.3509641919734246</v>
      </c>
      <c r="K27" s="116">
        <f>IF(SER_hh_tesh_in!K27=0,0,SER_hh_tesh_in!K27/SER_summary!K$27)</f>
        <v>0.4075780276973664</v>
      </c>
      <c r="L27" s="116">
        <f>IF(SER_hh_tesh_in!L27=0,0,SER_hh_tesh_in!L27/SER_summary!L$27)</f>
        <v>0.65196996302845989</v>
      </c>
      <c r="M27" s="116">
        <f>IF(SER_hh_tesh_in!M27=0,0,SER_hh_tesh_in!M27/SER_summary!M$27)</f>
        <v>0.38085082638044709</v>
      </c>
      <c r="N27" s="116">
        <f>IF(SER_hh_tesh_in!N27=0,0,SER_hh_tesh_in!N27/SER_summary!N$27)</f>
        <v>0.47588773251912436</v>
      </c>
      <c r="O27" s="116">
        <f>IF(SER_hh_tesh_in!O27=0,0,SER_hh_tesh_in!O27/SER_summary!O$27)</f>
        <v>0.45089553208385236</v>
      </c>
      <c r="P27" s="116">
        <f>IF(SER_hh_tesh_in!P27=0,0,SER_hh_tesh_in!P27/SER_summary!P$27)</f>
        <v>0.34120886663469696</v>
      </c>
      <c r="Q27" s="116">
        <f>IF(SER_hh_tesh_in!Q27=0,0,SER_hh_tesh_in!Q27/SER_summary!Q$27)</f>
        <v>0.33400189247963724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6.095399076716558</v>
      </c>
      <c r="D28" s="117">
        <f>IF(SER_hh_tesh_in!D28=0,0,SER_hh_tesh_in!D28/SER_summary!D$27)</f>
        <v>6.3831725721325707</v>
      </c>
      <c r="E28" s="117">
        <f>IF(SER_hh_tesh_in!E28=0,0,SER_hh_tesh_in!E28/SER_summary!E$27)</f>
        <v>6.9034455974209274</v>
      </c>
      <c r="F28" s="117">
        <f>IF(SER_hh_tesh_in!F28=0,0,SER_hh_tesh_in!F28/SER_summary!F$27)</f>
        <v>6.5964470844877416</v>
      </c>
      <c r="G28" s="117">
        <f>IF(SER_hh_tesh_in!G28=0,0,SER_hh_tesh_in!G28/SER_summary!G$27)</f>
        <v>6.0981658044641351</v>
      </c>
      <c r="H28" s="117">
        <f>IF(SER_hh_tesh_in!H28=0,0,SER_hh_tesh_in!H28/SER_summary!H$27)</f>
        <v>6.2599560161596814</v>
      </c>
      <c r="I28" s="117">
        <f>IF(SER_hh_tesh_in!I28=0,0,SER_hh_tesh_in!I28/SER_summary!I$27)</f>
        <v>6.3663763040930448</v>
      </c>
      <c r="J28" s="117">
        <f>IF(SER_hh_tesh_in!J28=0,0,SER_hh_tesh_in!J28/SER_summary!J$27)</f>
        <v>6.9324305366234009</v>
      </c>
      <c r="K28" s="117">
        <f>IF(SER_hh_tesh_in!K28=0,0,SER_hh_tesh_in!K28/SER_summary!K$27)</f>
        <v>6.4765174823271305</v>
      </c>
      <c r="L28" s="117">
        <f>IF(SER_hh_tesh_in!L28=0,0,SER_hh_tesh_in!L28/SER_summary!L$27)</f>
        <v>6.4037336588599905</v>
      </c>
      <c r="M28" s="117">
        <f>IF(SER_hh_tesh_in!M28=0,0,SER_hh_tesh_in!M28/SER_summary!M$27)</f>
        <v>6.4033144375440632</v>
      </c>
      <c r="N28" s="117">
        <f>IF(SER_hh_tesh_in!N28=0,0,SER_hh_tesh_in!N28/SER_summary!N$27)</f>
        <v>6.794307219988176</v>
      </c>
      <c r="O28" s="117">
        <f>IF(SER_hh_tesh_in!O28=0,0,SER_hh_tesh_in!O28/SER_summary!O$27)</f>
        <v>6.9278607915380315</v>
      </c>
      <c r="P28" s="117">
        <f>IF(SER_hh_tesh_in!P28=0,0,SER_hh_tesh_in!P28/SER_summary!P$27)</f>
        <v>6.819095578318894</v>
      </c>
      <c r="Q28" s="117">
        <f>IF(SER_hh_tesh_in!Q28=0,0,SER_hh_tesh_in!Q28/SER_summary!Q$27)</f>
        <v>6.6656095998391498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13.570581041407822</v>
      </c>
      <c r="D29" s="101">
        <f>IF(SER_hh_tesh_in!D29=0,0,SER_hh_tesh_in!D29/SER_summary!D$27)</f>
        <v>13.720250439937038</v>
      </c>
      <c r="E29" s="101">
        <f>IF(SER_hh_tesh_in!E29=0,0,SER_hh_tesh_in!E29/SER_summary!E$27)</f>
        <v>14.17550477662124</v>
      </c>
      <c r="F29" s="101">
        <f>IF(SER_hh_tesh_in!F29=0,0,SER_hh_tesh_in!F29/SER_summary!F$27)</f>
        <v>14.132005911945296</v>
      </c>
      <c r="G29" s="101">
        <f>IF(SER_hh_tesh_in!G29=0,0,SER_hh_tesh_in!G29/SER_summary!G$27)</f>
        <v>14.320621551074993</v>
      </c>
      <c r="H29" s="101">
        <f>IF(SER_hh_tesh_in!H29=0,0,SER_hh_tesh_in!H29/SER_summary!H$27)</f>
        <v>14.217640524682416</v>
      </c>
      <c r="I29" s="101">
        <f>IF(SER_hh_tesh_in!I29=0,0,SER_hh_tesh_in!I29/SER_summary!I$27)</f>
        <v>14.340228372225035</v>
      </c>
      <c r="J29" s="101">
        <f>IF(SER_hh_tesh_in!J29=0,0,SER_hh_tesh_in!J29/SER_summary!J$27)</f>
        <v>14.540736494641029</v>
      </c>
      <c r="K29" s="101">
        <f>IF(SER_hh_tesh_in!K29=0,0,SER_hh_tesh_in!K29/SER_summary!K$27)</f>
        <v>14.588225067210869</v>
      </c>
      <c r="L29" s="101">
        <f>IF(SER_hh_tesh_in!L29=0,0,SER_hh_tesh_in!L29/SER_summary!L$27)</f>
        <v>14.626195171094382</v>
      </c>
      <c r="M29" s="101">
        <f>IF(SER_hh_tesh_in!M29=0,0,SER_hh_tesh_in!M29/SER_summary!M$27)</f>
        <v>14.711739609981189</v>
      </c>
      <c r="N29" s="101">
        <f>IF(SER_hh_tesh_in!N29=0,0,SER_hh_tesh_in!N29/SER_summary!N$27)</f>
        <v>14.949075416223629</v>
      </c>
      <c r="O29" s="101">
        <f>IF(SER_hh_tesh_in!O29=0,0,SER_hh_tesh_in!O29/SER_summary!O$27)</f>
        <v>14.992600842669665</v>
      </c>
      <c r="P29" s="101">
        <f>IF(SER_hh_tesh_in!P29=0,0,SER_hh_tesh_in!P29/SER_summary!P$27)</f>
        <v>14.94467489218351</v>
      </c>
      <c r="Q29" s="101">
        <f>IF(SER_hh_tesh_in!Q29=0,0,SER_hh_tesh_in!Q29/SER_summary!Q$27)</f>
        <v>14.814060507012954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14.148298141343664</v>
      </c>
      <c r="D30" s="100">
        <f>IF(SER_hh_tesh_in!D30=0,0,SER_hh_tesh_in!D30/SER_summary!D$27)</f>
        <v>15.016293072989649</v>
      </c>
      <c r="E30" s="100">
        <f>IF(SER_hh_tesh_in!E30=0,0,SER_hh_tesh_in!E30/SER_summary!E$27)</f>
        <v>15.419789375650607</v>
      </c>
      <c r="F30" s="100">
        <f>IF(SER_hh_tesh_in!F30=0,0,SER_hh_tesh_in!F30/SER_summary!F$27)</f>
        <v>14.60868050619694</v>
      </c>
      <c r="G30" s="100">
        <f>IF(SER_hh_tesh_in!G30=0,0,SER_hh_tesh_in!G30/SER_summary!G$27)</f>
        <v>14.833001430952388</v>
      </c>
      <c r="H30" s="100">
        <f>IF(SER_hh_tesh_in!H30=0,0,SER_hh_tesh_in!H30/SER_summary!H$27)</f>
        <v>13.107442884390675</v>
      </c>
      <c r="I30" s="100">
        <f>IF(SER_hh_tesh_in!I30=0,0,SER_hh_tesh_in!I30/SER_summary!I$27)</f>
        <v>15.108086161435891</v>
      </c>
      <c r="J30" s="100">
        <f>IF(SER_hh_tesh_in!J30=0,0,SER_hh_tesh_in!J30/SER_summary!J$27)</f>
        <v>16.109889516401299</v>
      </c>
      <c r="K30" s="100">
        <f>IF(SER_hh_tesh_in!K30=0,0,SER_hh_tesh_in!K30/SER_summary!K$27)</f>
        <v>13.592985369267538</v>
      </c>
      <c r="L30" s="100">
        <f>IF(SER_hh_tesh_in!L30=0,0,SER_hh_tesh_in!L30/SER_summary!L$27)</f>
        <v>15.117025938486515</v>
      </c>
      <c r="M30" s="100">
        <f>IF(SER_hh_tesh_in!M30=0,0,SER_hh_tesh_in!M30/SER_summary!M$27)</f>
        <v>14.201332599718899</v>
      </c>
      <c r="N30" s="100">
        <f>IF(SER_hh_tesh_in!N30=0,0,SER_hh_tesh_in!N30/SER_summary!N$27)</f>
        <v>13.923754501707519</v>
      </c>
      <c r="O30" s="100">
        <f>IF(SER_hh_tesh_in!O30=0,0,SER_hh_tesh_in!O30/SER_summary!O$27)</f>
        <v>16.110305185555621</v>
      </c>
      <c r="P30" s="100">
        <f>IF(SER_hh_tesh_in!P30=0,0,SER_hh_tesh_in!P30/SER_summary!P$27)</f>
        <v>14.24243655964011</v>
      </c>
      <c r="Q30" s="100">
        <f>IF(SER_hh_tesh_in!Q30=0,0,SER_hh_tesh_in!Q30/SER_summary!Q$27)</f>
        <v>15.386662542473855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13.432471469154775</v>
      </c>
      <c r="D31" s="100">
        <f>IF(SER_hh_tesh_in!D31=0,0,SER_hh_tesh_in!D31/SER_summary!D$27)</f>
        <v>13.042200862716616</v>
      </c>
      <c r="E31" s="100">
        <f>IF(SER_hh_tesh_in!E31=0,0,SER_hh_tesh_in!E31/SER_summary!E$27)</f>
        <v>13.992616833948043</v>
      </c>
      <c r="F31" s="100">
        <f>IF(SER_hh_tesh_in!F31=0,0,SER_hh_tesh_in!F31/SER_summary!F$27)</f>
        <v>14.032299631015466</v>
      </c>
      <c r="G31" s="100">
        <f>IF(SER_hh_tesh_in!G31=0,0,SER_hh_tesh_in!G31/SER_summary!G$27)</f>
        <v>13.900857014087254</v>
      </c>
      <c r="H31" s="100">
        <f>IF(SER_hh_tesh_in!H31=0,0,SER_hh_tesh_in!H31/SER_summary!H$27)</f>
        <v>14.182225096422192</v>
      </c>
      <c r="I31" s="100">
        <f>IF(SER_hh_tesh_in!I31=0,0,SER_hh_tesh_in!I31/SER_summary!I$27)</f>
        <v>14.37071369884136</v>
      </c>
      <c r="J31" s="100">
        <f>IF(SER_hh_tesh_in!J31=0,0,SER_hh_tesh_in!J31/SER_summary!J$27)</f>
        <v>14.461993639680093</v>
      </c>
      <c r="K31" s="100">
        <f>IF(SER_hh_tesh_in!K31=0,0,SER_hh_tesh_in!K31/SER_summary!K$27)</f>
        <v>14.812763003839926</v>
      </c>
      <c r="L31" s="100">
        <f>IF(SER_hh_tesh_in!L31=0,0,SER_hh_tesh_in!L31/SER_summary!L$27)</f>
        <v>14.884854241414994</v>
      </c>
      <c r="M31" s="100">
        <f>IF(SER_hh_tesh_in!M31=0,0,SER_hh_tesh_in!M31/SER_summary!M$27)</f>
        <v>14.960037767792731</v>
      </c>
      <c r="N31" s="100">
        <f>IF(SER_hh_tesh_in!N31=0,0,SER_hh_tesh_in!N31/SER_summary!N$27)</f>
        <v>14.713141776612181</v>
      </c>
      <c r="O31" s="100">
        <f>IF(SER_hh_tesh_in!O31=0,0,SER_hh_tesh_in!O31/SER_summary!O$27)</f>
        <v>15.082084166999406</v>
      </c>
      <c r="P31" s="100">
        <f>IF(SER_hh_tesh_in!P31=0,0,SER_hh_tesh_in!P31/SER_summary!P$27)</f>
        <v>15.457544304252337</v>
      </c>
      <c r="Q31" s="100">
        <f>IF(SER_hh_tesh_in!Q31=0,0,SER_hh_tesh_in!Q31/SER_summary!Q$27)</f>
        <v>14.817325944426919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11.485868862235405</v>
      </c>
      <c r="D32" s="100">
        <f>IF(SER_hh_tesh_in!D32=0,0,SER_hh_tesh_in!D32/SER_summary!D$27)</f>
        <v>11.621237606911347</v>
      </c>
      <c r="E32" s="100">
        <f>IF(SER_hh_tesh_in!E32=0,0,SER_hh_tesh_in!E32/SER_summary!E$27)</f>
        <v>11.812572500480474</v>
      </c>
      <c r="F32" s="100">
        <f>IF(SER_hh_tesh_in!F32=0,0,SER_hh_tesh_in!F32/SER_summary!F$27)</f>
        <v>12.283177405811188</v>
      </c>
      <c r="G32" s="100">
        <f>IF(SER_hh_tesh_in!G32=0,0,SER_hh_tesh_in!G32/SER_summary!G$27)</f>
        <v>12.030373938093769</v>
      </c>
      <c r="H32" s="100">
        <f>IF(SER_hh_tesh_in!H32=0,0,SER_hh_tesh_in!H32/SER_summary!H$27)</f>
        <v>14.76599965545444</v>
      </c>
      <c r="I32" s="100">
        <f>IF(SER_hh_tesh_in!I32=0,0,SER_hh_tesh_in!I32/SER_summary!I$27)</f>
        <v>14.780618736098912</v>
      </c>
      <c r="J32" s="100">
        <f>IF(SER_hh_tesh_in!J32=0,0,SER_hh_tesh_in!J32/SER_summary!J$27)</f>
        <v>14.120689891211414</v>
      </c>
      <c r="K32" s="100">
        <f>IF(SER_hh_tesh_in!K32=0,0,SER_hh_tesh_in!K32/SER_summary!K$27)</f>
        <v>15.042400801677307</v>
      </c>
      <c r="L32" s="100">
        <f>IF(SER_hh_tesh_in!L32=0,0,SER_hh_tesh_in!L32/SER_summary!L$27)</f>
        <v>13.139016524536515</v>
      </c>
      <c r="M32" s="100">
        <f>IF(SER_hh_tesh_in!M32=0,0,SER_hh_tesh_in!M32/SER_summary!M$27)</f>
        <v>13.336930781529858</v>
      </c>
      <c r="N32" s="100">
        <f>IF(SER_hh_tesh_in!N32=0,0,SER_hh_tesh_in!N32/SER_summary!N$27)</f>
        <v>18.612756258234217</v>
      </c>
      <c r="O32" s="100">
        <f>IF(SER_hh_tesh_in!O32=0,0,SER_hh_tesh_in!O32/SER_summary!O$27)</f>
        <v>12.42070421390272</v>
      </c>
      <c r="P32" s="100">
        <f>IF(SER_hh_tesh_in!P32=0,0,SER_hh_tesh_in!P32/SER_summary!P$27)</f>
        <v>13.201512537891739</v>
      </c>
      <c r="Q32" s="100">
        <f>IF(SER_hh_tesh_in!Q32=0,0,SER_hh_tesh_in!Q32/SER_summary!Q$27)</f>
        <v>13.486128068682886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13.499522787357915</v>
      </c>
      <c r="D33" s="18">
        <f>IF(SER_hh_tesh_in!D33=0,0,SER_hh_tesh_in!D33/SER_summary!D$27)</f>
        <v>13.696075971075585</v>
      </c>
      <c r="E33" s="18">
        <f>IF(SER_hh_tesh_in!E33=0,0,SER_hh_tesh_in!E33/SER_summary!E$27)</f>
        <v>13.918432070830189</v>
      </c>
      <c r="F33" s="18">
        <f>IF(SER_hh_tesh_in!F33=0,0,SER_hh_tesh_in!F33/SER_summary!F$27)</f>
        <v>14.074674017419616</v>
      </c>
      <c r="G33" s="18">
        <f>IF(SER_hh_tesh_in!G33=0,0,SER_hh_tesh_in!G33/SER_summary!G$27)</f>
        <v>14.491243388401466</v>
      </c>
      <c r="H33" s="18">
        <f>IF(SER_hh_tesh_in!H33=0,0,SER_hh_tesh_in!H33/SER_summary!H$27)</f>
        <v>14.263063190873071</v>
      </c>
      <c r="I33" s="18">
        <f>IF(SER_hh_tesh_in!I33=0,0,SER_hh_tesh_in!I33/SER_summary!I$27)</f>
        <v>14.212811965337544</v>
      </c>
      <c r="J33" s="18">
        <f>IF(SER_hh_tesh_in!J33=0,0,SER_hh_tesh_in!J33/SER_summary!J$27)</f>
        <v>14.333678176237209</v>
      </c>
      <c r="K33" s="18">
        <f>IF(SER_hh_tesh_in!K33=0,0,SER_hh_tesh_in!K33/SER_summary!K$27)</f>
        <v>14.584805054076</v>
      </c>
      <c r="L33" s="18">
        <f>IF(SER_hh_tesh_in!L33=0,0,SER_hh_tesh_in!L33/SER_summary!L$27)</f>
        <v>14.39791503682536</v>
      </c>
      <c r="M33" s="18">
        <f>IF(SER_hh_tesh_in!M33=0,0,SER_hh_tesh_in!M33/SER_summary!M$27)</f>
        <v>14.585875932029877</v>
      </c>
      <c r="N33" s="18">
        <f>IF(SER_hh_tesh_in!N33=0,0,SER_hh_tesh_in!N33/SER_summary!N$27)</f>
        <v>15.257090263243089</v>
      </c>
      <c r="O33" s="18">
        <f>IF(SER_hh_tesh_in!O33=0,0,SER_hh_tesh_in!O33/SER_summary!O$27)</f>
        <v>14.825305486525542</v>
      </c>
      <c r="P33" s="18">
        <f>IF(SER_hh_tesh_in!P33=0,0,SER_hh_tesh_in!P33/SER_summary!P$27)</f>
        <v>14.548442856935862</v>
      </c>
      <c r="Q33" s="18">
        <f>IF(SER_hh_tesh_in!Q33=0,0,SER_hh_tesh_in!Q33/SER_summary!Q$27)</f>
        <v>14.388376189846143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24.044542153045661</v>
      </c>
      <c r="D3" s="106">
        <f>IF(SER_hh_emih_in!D3=0,0,SER_hh_emih_in!D3/SER_summary!D$27)</f>
        <v>17.717465902457405</v>
      </c>
      <c r="E3" s="106">
        <f>IF(SER_hh_emih_in!E3=0,0,SER_hh_emih_in!E3/SER_summary!E$27)</f>
        <v>19.680068048261578</v>
      </c>
      <c r="F3" s="106">
        <f>IF(SER_hh_emih_in!F3=0,0,SER_hh_emih_in!F3/SER_summary!F$27)</f>
        <v>22.775987293514849</v>
      </c>
      <c r="G3" s="106">
        <f>IF(SER_hh_emih_in!G3=0,0,SER_hh_emih_in!G3/SER_summary!G$27)</f>
        <v>23.817446136483937</v>
      </c>
      <c r="H3" s="106">
        <f>IF(SER_hh_emih_in!H3=0,0,SER_hh_emih_in!H3/SER_summary!H$27)</f>
        <v>22.744655143767311</v>
      </c>
      <c r="I3" s="106">
        <f>IF(SER_hh_emih_in!I3=0,0,SER_hh_emih_in!I3/SER_summary!I$27)</f>
        <v>19.047568160626923</v>
      </c>
      <c r="J3" s="106">
        <f>IF(SER_hh_emih_in!J3=0,0,SER_hh_emih_in!J3/SER_summary!J$27)</f>
        <v>23.405145742117</v>
      </c>
      <c r="K3" s="106">
        <f>IF(SER_hh_emih_in!K3=0,0,SER_hh_emih_in!K3/SER_summary!K$27)</f>
        <v>21.237646295291519</v>
      </c>
      <c r="L3" s="106">
        <f>IF(SER_hh_emih_in!L3=0,0,SER_hh_emih_in!L3/SER_summary!L$27)</f>
        <v>20.892736313124804</v>
      </c>
      <c r="M3" s="106">
        <f>IF(SER_hh_emih_in!M3=0,0,SER_hh_emih_in!M3/SER_summary!M$27)</f>
        <v>20.33540500461077</v>
      </c>
      <c r="N3" s="106">
        <f>IF(SER_hh_emih_in!N3=0,0,SER_hh_emih_in!N3/SER_summary!N$27)</f>
        <v>20.230366864208477</v>
      </c>
      <c r="O3" s="106">
        <f>IF(SER_hh_emih_in!O3=0,0,SER_hh_emih_in!O3/SER_summary!O$27)</f>
        <v>21.787611239339185</v>
      </c>
      <c r="P3" s="106">
        <f>IF(SER_hh_emih_in!P3=0,0,SER_hh_emih_in!P3/SER_summary!P$27)</f>
        <v>14.705989606463856</v>
      </c>
      <c r="Q3" s="106">
        <f>IF(SER_hh_emih_in!Q3=0,0,SER_hh_emih_in!Q3/SER_summary!Q$27)</f>
        <v>12.49597894346563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18.30148170811901</v>
      </c>
      <c r="D4" s="101">
        <f>IF(SER_hh_emih_in!D4=0,0,SER_hh_emih_in!D4/SER_summary!D$27)</f>
        <v>12.127784651032643</v>
      </c>
      <c r="E4" s="101">
        <f>IF(SER_hh_emih_in!E4=0,0,SER_hh_emih_in!E4/SER_summary!E$27)</f>
        <v>14.689133194331729</v>
      </c>
      <c r="F4" s="101">
        <f>IF(SER_hh_emih_in!F4=0,0,SER_hh_emih_in!F4/SER_summary!F$27)</f>
        <v>17.693551301992517</v>
      </c>
      <c r="G4" s="101">
        <f>IF(SER_hh_emih_in!G4=0,0,SER_hh_emih_in!G4/SER_summary!G$27)</f>
        <v>19.252925089378909</v>
      </c>
      <c r="H4" s="101">
        <f>IF(SER_hh_emih_in!H4=0,0,SER_hh_emih_in!H4/SER_summary!H$27)</f>
        <v>18.541972688289011</v>
      </c>
      <c r="I4" s="101">
        <f>IF(SER_hh_emih_in!I4=0,0,SER_hh_emih_in!I4/SER_summary!I$27)</f>
        <v>15.026141611996959</v>
      </c>
      <c r="J4" s="101">
        <f>IF(SER_hh_emih_in!J4=0,0,SER_hh_emih_in!J4/SER_summary!J$27)</f>
        <v>18.773990308811666</v>
      </c>
      <c r="K4" s="101">
        <f>IF(SER_hh_emih_in!K4=0,0,SER_hh_emih_in!K4/SER_summary!K$27)</f>
        <v>16.332975275023728</v>
      </c>
      <c r="L4" s="101">
        <f>IF(SER_hh_emih_in!L4=0,0,SER_hh_emih_in!L4/SER_summary!L$27)</f>
        <v>15.989891035528704</v>
      </c>
      <c r="M4" s="101">
        <f>IF(SER_hh_emih_in!M4=0,0,SER_hh_emih_in!M4/SER_summary!M$27)</f>
        <v>15.958087070328689</v>
      </c>
      <c r="N4" s="101">
        <f>IF(SER_hh_emih_in!N4=0,0,SER_hh_emih_in!N4/SER_summary!N$27)</f>
        <v>14.953426915932264</v>
      </c>
      <c r="O4" s="101">
        <f>IF(SER_hh_emih_in!O4=0,0,SER_hh_emih_in!O4/SER_summary!O$27)</f>
        <v>16.583078489971172</v>
      </c>
      <c r="P4" s="101">
        <f>IF(SER_hh_emih_in!P4=0,0,SER_hh_emih_in!P4/SER_summary!P$27)</f>
        <v>7.9601709048419291</v>
      </c>
      <c r="Q4" s="101">
        <f>IF(SER_hh_emih_in!Q4=0,0,SER_hh_emih_in!Q4/SER_summary!Q$27)</f>
        <v>5.7431090835042529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47.592509859419522</v>
      </c>
      <c r="D5" s="100">
        <f>IF(SER_hh_emih_in!D5=0,0,SER_hh_emih_in!D5/SER_summary!D$27)</f>
        <v>68.163739755058018</v>
      </c>
      <c r="E5" s="100">
        <f>IF(SER_hh_emih_in!E5=0,0,SER_hh_emih_in!E5/SER_summary!E$27)</f>
        <v>77.89985417904937</v>
      </c>
      <c r="F5" s="100">
        <f>IF(SER_hh_emih_in!F5=0,0,SER_hh_emih_in!F5/SER_summary!F$27)</f>
        <v>80.755913659480086</v>
      </c>
      <c r="G5" s="100">
        <f>IF(SER_hh_emih_in!G5=0,0,SER_hh_emih_in!G5/SER_summary!G$27)</f>
        <v>65.551074285757338</v>
      </c>
      <c r="H5" s="100">
        <f>IF(SER_hh_emih_in!H5=0,0,SER_hh_emih_in!H5/SER_summary!H$27)</f>
        <v>77.641133598990237</v>
      </c>
      <c r="I5" s="100">
        <f>IF(SER_hh_emih_in!I5=0,0,SER_hh_emih_in!I5/SER_summary!I$27)</f>
        <v>76.772865899865877</v>
      </c>
      <c r="J5" s="100">
        <f>IF(SER_hh_emih_in!J5=0,0,SER_hh_emih_in!J5/SER_summary!J$27)</f>
        <v>72.795315786035388</v>
      </c>
      <c r="K5" s="100">
        <f>IF(SER_hh_emih_in!K5=0,0,SER_hh_emih_in!K5/SER_summary!K$27)</f>
        <v>79.313202070006852</v>
      </c>
      <c r="L5" s="100">
        <f>IF(SER_hh_emih_in!L5=0,0,SER_hh_emih_in!L5/SER_summary!L$27)</f>
        <v>69.179200130354786</v>
      </c>
      <c r="M5" s="100">
        <f>IF(SER_hh_emih_in!M5=0,0,SER_hh_emih_in!M5/SER_summary!M$27)</f>
        <v>58.656596153808074</v>
      </c>
      <c r="N5" s="100">
        <f>IF(SER_hh_emih_in!N5=0,0,SER_hh_emih_in!N5/SER_summary!N$27)</f>
        <v>58.443951808378593</v>
      </c>
      <c r="O5" s="100">
        <f>IF(SER_hh_emih_in!O5=0,0,SER_hh_emih_in!O5/SER_summary!O$27)</f>
        <v>56.446211402809453</v>
      </c>
      <c r="P5" s="100">
        <f>IF(SER_hh_emih_in!P5=0,0,SER_hh_emih_in!P5/SER_summary!P$27)</f>
        <v>41.964251053174877</v>
      </c>
      <c r="Q5" s="100">
        <f>IF(SER_hh_emih_in!Q5=0,0,SER_hh_emih_in!Q5/SER_summary!Q$27)</f>
        <v>45.815813210149962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12.545259324397977</v>
      </c>
      <c r="D6" s="100">
        <f>IF(SER_hh_emih_in!D6=0,0,SER_hh_emih_in!D6/SER_summary!D$27)</f>
        <v>11.69461660427555</v>
      </c>
      <c r="E6" s="100">
        <f>IF(SER_hh_emih_in!E6=0,0,SER_hh_emih_in!E6/SER_summary!E$27)</f>
        <v>14.764192387949823</v>
      </c>
      <c r="F6" s="100">
        <f>IF(SER_hh_emih_in!F6=0,0,SER_hh_emih_in!F6/SER_summary!F$27)</f>
        <v>15.269556301717106</v>
      </c>
      <c r="G6" s="100">
        <f>IF(SER_hh_emih_in!G6=0,0,SER_hh_emih_in!G6/SER_summary!G$27)</f>
        <v>14.896276460927668</v>
      </c>
      <c r="H6" s="100">
        <f>IF(SER_hh_emih_in!H6=0,0,SER_hh_emih_in!H6/SER_summary!H$27)</f>
        <v>17.055062926998136</v>
      </c>
      <c r="I6" s="100">
        <f>IF(SER_hh_emih_in!I6=0,0,SER_hh_emih_in!I6/SER_summary!I$27)</f>
        <v>16.586248954949465</v>
      </c>
      <c r="J6" s="100">
        <f>IF(SER_hh_emih_in!J6=0,0,SER_hh_emih_in!J6/SER_summary!J$27)</f>
        <v>3.8032536786882902</v>
      </c>
      <c r="K6" s="100">
        <f>IF(SER_hh_emih_in!K6=0,0,SER_hh_emih_in!K6/SER_summary!K$27)</f>
        <v>21.202662754935243</v>
      </c>
      <c r="L6" s="100">
        <f>IF(SER_hh_emih_in!L6=0,0,SER_hh_emih_in!L6/SER_summary!L$27)</f>
        <v>21.126966023158285</v>
      </c>
      <c r="M6" s="100">
        <f>IF(SER_hh_emih_in!M6=0,0,SER_hh_emih_in!M6/SER_summary!M$27)</f>
        <v>17.767410139301262</v>
      </c>
      <c r="N6" s="100">
        <f>IF(SER_hh_emih_in!N6=0,0,SER_hh_emih_in!N6/SER_summary!N$27)</f>
        <v>0</v>
      </c>
      <c r="O6" s="100">
        <f>IF(SER_hh_emih_in!O6=0,0,SER_hh_emih_in!O6/SER_summary!O$27)</f>
        <v>18.385962194663357</v>
      </c>
      <c r="P6" s="100">
        <f>IF(SER_hh_emih_in!P6=0,0,SER_hh_emih_in!P6/SER_summary!P$27)</f>
        <v>15.151969803095549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28.519931994181189</v>
      </c>
      <c r="D7" s="100">
        <f>IF(SER_hh_emih_in!D7=0,0,SER_hh_emih_in!D7/SER_summary!D$27)</f>
        <v>28.342836802369735</v>
      </c>
      <c r="E7" s="100">
        <f>IF(SER_hh_emih_in!E7=0,0,SER_hh_emih_in!E7/SER_summary!E$27)</f>
        <v>19.371268957624942</v>
      </c>
      <c r="F7" s="100">
        <f>IF(SER_hh_emih_in!F7=0,0,SER_hh_emih_in!F7/SER_summary!F$27)</f>
        <v>31.41044727560114</v>
      </c>
      <c r="G7" s="100">
        <f>IF(SER_hh_emih_in!G7=0,0,SER_hh_emih_in!G7/SER_summary!G$27)</f>
        <v>35.542151734245174</v>
      </c>
      <c r="H7" s="100">
        <f>IF(SER_hh_emih_in!H7=0,0,SER_hh_emih_in!H7/SER_summary!H$27)</f>
        <v>37.416041247117917</v>
      </c>
      <c r="I7" s="100">
        <f>IF(SER_hh_emih_in!I7=0,0,SER_hh_emih_in!I7/SER_summary!I$27)</f>
        <v>35.985563104231979</v>
      </c>
      <c r="J7" s="100">
        <f>IF(SER_hh_emih_in!J7=0,0,SER_hh_emih_in!J7/SER_summary!J$27)</f>
        <v>33.811046996990903</v>
      </c>
      <c r="K7" s="100">
        <f>IF(SER_hh_emih_in!K7=0,0,SER_hh_emih_in!K7/SER_summary!K$27)</f>
        <v>32.920700778802349</v>
      </c>
      <c r="L7" s="100">
        <f>IF(SER_hh_emih_in!L7=0,0,SER_hh_emih_in!L7/SER_summary!L$27)</f>
        <v>45.569980463217931</v>
      </c>
      <c r="M7" s="100">
        <f>IF(SER_hh_emih_in!M7=0,0,SER_hh_emih_in!M7/SER_summary!M$27)</f>
        <v>32.155093771989989</v>
      </c>
      <c r="N7" s="100">
        <f>IF(SER_hh_emih_in!N7=0,0,SER_hh_emih_in!N7/SER_summary!N$27)</f>
        <v>24.79806778314844</v>
      </c>
      <c r="O7" s="100">
        <f>IF(SER_hh_emih_in!O7=0,0,SER_hh_emih_in!O7/SER_summary!O$27)</f>
        <v>30.294773356358725</v>
      </c>
      <c r="P7" s="100">
        <f>IF(SER_hh_emih_in!P7=0,0,SER_hh_emih_in!P7/SER_summary!P$27)</f>
        <v>26.115789872883571</v>
      </c>
      <c r="Q7" s="100">
        <f>IF(SER_hh_emih_in!Q7=0,0,SER_hh_emih_in!Q7/SER_summary!Q$27)</f>
        <v>27.145043012471518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13.567476952237316</v>
      </c>
      <c r="D8" s="100">
        <f>IF(SER_hh_emih_in!D8=0,0,SER_hh_emih_in!D8/SER_summary!D$27)</f>
        <v>14.099212704009178</v>
      </c>
      <c r="E8" s="100">
        <f>IF(SER_hh_emih_in!E8=0,0,SER_hh_emih_in!E8/SER_summary!E$27)</f>
        <v>16.39092243695514</v>
      </c>
      <c r="F8" s="100">
        <f>IF(SER_hh_emih_in!F8=0,0,SER_hh_emih_in!F8/SER_summary!F$27)</f>
        <v>16.553272594726351</v>
      </c>
      <c r="G8" s="100">
        <f>IF(SER_hh_emih_in!G8=0,0,SER_hh_emih_in!G8/SER_summary!G$27)</f>
        <v>19.339633440386681</v>
      </c>
      <c r="H8" s="100">
        <f>IF(SER_hh_emih_in!H8=0,0,SER_hh_emih_in!H8/SER_summary!H$27)</f>
        <v>19.36155353349185</v>
      </c>
      <c r="I8" s="100">
        <f>IF(SER_hh_emih_in!I8=0,0,SER_hh_emih_in!I8/SER_summary!I$27)</f>
        <v>18.965616595480341</v>
      </c>
      <c r="J8" s="100">
        <f>IF(SER_hh_emih_in!J8=0,0,SER_hh_emih_in!J8/SER_summary!J$27)</f>
        <v>18.523625794219193</v>
      </c>
      <c r="K8" s="100">
        <f>IF(SER_hh_emih_in!K8=0,0,SER_hh_emih_in!K8/SER_summary!K$27)</f>
        <v>15.002491861355013</v>
      </c>
      <c r="L8" s="100">
        <f>IF(SER_hh_emih_in!L8=0,0,SER_hh_emih_in!L8/SER_summary!L$27)</f>
        <v>18.225830070580546</v>
      </c>
      <c r="M8" s="100">
        <f>IF(SER_hh_emih_in!M8=0,0,SER_hh_emih_in!M8/SER_summary!M$27)</f>
        <v>17.000014751161167</v>
      </c>
      <c r="N8" s="100">
        <f>IF(SER_hh_emih_in!N8=0,0,SER_hh_emih_in!N8/SER_summary!N$27)</f>
        <v>13.551945807382683</v>
      </c>
      <c r="O8" s="100">
        <f>IF(SER_hh_emih_in!O8=0,0,SER_hh_emih_in!O8/SER_summary!O$27)</f>
        <v>16.482111167595658</v>
      </c>
      <c r="P8" s="100">
        <f>IF(SER_hh_emih_in!P8=0,0,SER_hh_emih_in!P8/SER_summary!P$27)</f>
        <v>12.338192133124933</v>
      </c>
      <c r="Q8" s="100">
        <f>IF(SER_hh_emih_in!Q8=0,0,SER_hh_emih_in!Q8/SER_summary!Q$27)</f>
        <v>15.758867191408456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20.571594404122102</v>
      </c>
      <c r="D9" s="100">
        <f>IF(SER_hh_emih_in!D9=0,0,SER_hh_emih_in!D9/SER_summary!D$27)</f>
        <v>21.328510221393437</v>
      </c>
      <c r="E9" s="100">
        <f>IF(SER_hh_emih_in!E9=0,0,SER_hh_emih_in!E9/SER_summary!E$27)</f>
        <v>24.876805057110552</v>
      </c>
      <c r="F9" s="100">
        <f>IF(SER_hh_emih_in!F9=0,0,SER_hh_emih_in!F9/SER_summary!F$27)</f>
        <v>23.200759389549489</v>
      </c>
      <c r="G9" s="100">
        <f>IF(SER_hh_emih_in!G9=0,0,SER_hh_emih_in!G9/SER_summary!G$27)</f>
        <v>24.214787821069198</v>
      </c>
      <c r="H9" s="100">
        <f>IF(SER_hh_emih_in!H9=0,0,SER_hh_emih_in!H9/SER_summary!H$27)</f>
        <v>24.522622283886822</v>
      </c>
      <c r="I9" s="100">
        <f>IF(SER_hh_emih_in!I9=0,0,SER_hh_emih_in!I9/SER_summary!I$27)</f>
        <v>19.727637500255771</v>
      </c>
      <c r="J9" s="100">
        <f>IF(SER_hh_emih_in!J9=0,0,SER_hh_emih_in!J9/SER_summary!J$27)</f>
        <v>25.822701871638227</v>
      </c>
      <c r="K9" s="100">
        <f>IF(SER_hh_emih_in!K9=0,0,SER_hh_emih_in!K9/SER_summary!K$27)</f>
        <v>21.285424195468313</v>
      </c>
      <c r="L9" s="100">
        <f>IF(SER_hh_emih_in!L9=0,0,SER_hh_emih_in!L9/SER_summary!L$27)</f>
        <v>23.203247921157502</v>
      </c>
      <c r="M9" s="100">
        <f>IF(SER_hh_emih_in!M9=0,0,SER_hh_emih_in!M9/SER_summary!M$27)</f>
        <v>20.251040618701339</v>
      </c>
      <c r="N9" s="100">
        <f>IF(SER_hh_emih_in!N9=0,0,SER_hh_emih_in!N9/SER_summary!N$27)</f>
        <v>23.351891246508043</v>
      </c>
      <c r="O9" s="100">
        <f>IF(SER_hh_emih_in!O9=0,0,SER_hh_emih_in!O9/SER_summary!O$27)</f>
        <v>20.461694686453551</v>
      </c>
      <c r="P9" s="100">
        <f>IF(SER_hh_emih_in!P9=0,0,SER_hh_emih_in!P9/SER_summary!P$27)</f>
        <v>17.164769175436319</v>
      </c>
      <c r="Q9" s="100">
        <f>IF(SER_hh_emih_in!Q9=0,0,SER_hh_emih_in!Q9/SER_summary!Q$27)</f>
        <v>17.824658441482246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15.653363821967975</v>
      </c>
      <c r="D10" s="100">
        <f>IF(SER_hh_emih_in!D10=0,0,SER_hh_emih_in!D10/SER_summary!D$27)</f>
        <v>20.303622749039111</v>
      </c>
      <c r="E10" s="100">
        <f>IF(SER_hh_emih_in!E10=0,0,SER_hh_emih_in!E10/SER_summary!E$27)</f>
        <v>12.996652805277508</v>
      </c>
      <c r="F10" s="100">
        <f>IF(SER_hh_emih_in!F10=0,0,SER_hh_emih_in!F10/SER_summary!F$27)</f>
        <v>12.141703540635671</v>
      </c>
      <c r="G10" s="100">
        <f>IF(SER_hh_emih_in!G10=0,0,SER_hh_emih_in!G10/SER_summary!G$27)</f>
        <v>11.953567395372598</v>
      </c>
      <c r="H10" s="100">
        <f>IF(SER_hh_emih_in!H10=0,0,SER_hh_emih_in!H10/SER_summary!H$27)</f>
        <v>9.5388482071700107</v>
      </c>
      <c r="I10" s="100">
        <f>IF(SER_hh_emih_in!I10=0,0,SER_hh_emih_in!I10/SER_summary!I$27)</f>
        <v>7.9715759398142847</v>
      </c>
      <c r="J10" s="100">
        <f>IF(SER_hh_emih_in!J10=0,0,SER_hh_emih_in!J10/SER_summary!J$27)</f>
        <v>9.715859498569829</v>
      </c>
      <c r="K10" s="100">
        <f>IF(SER_hh_emih_in!K10=0,0,SER_hh_emih_in!K10/SER_summary!K$27)</f>
        <v>5.9411800731450697</v>
      </c>
      <c r="L10" s="100">
        <f>IF(SER_hh_emih_in!L10=0,0,SER_hh_emih_in!L10/SER_summary!L$27)</f>
        <v>10.885670601723247</v>
      </c>
      <c r="M10" s="100">
        <f>IF(SER_hh_emih_in!M10=0,0,SER_hh_emih_in!M10/SER_summary!M$27)</f>
        <v>10.280969919140507</v>
      </c>
      <c r="N10" s="100">
        <f>IF(SER_hh_emih_in!N10=0,0,SER_hh_emih_in!N10/SER_summary!N$27)</f>
        <v>6.9073322778316735</v>
      </c>
      <c r="O10" s="100">
        <f>IF(SER_hh_emih_in!O10=0,0,SER_hh_emih_in!O10/SER_summary!O$27)</f>
        <v>16.316497174274719</v>
      </c>
      <c r="P10" s="100">
        <f>IF(SER_hh_emih_in!P10=0,0,SER_hh_emih_in!P10/SER_summary!P$27)</f>
        <v>1.7993824683897104</v>
      </c>
      <c r="Q10" s="100">
        <f>IF(SER_hh_emih_in!Q10=0,0,SER_hh_emih_in!Q10/SER_summary!Q$27)</f>
        <v>1.3532303238544536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1.0034722995576962E-2</v>
      </c>
      <c r="D16" s="101">
        <f>IF(SER_hh_emih_in!D16=0,0,SER_hh_emih_in!D16/SER_summary!D$27)</f>
        <v>1.0285647618035309E-2</v>
      </c>
      <c r="E16" s="101">
        <f>IF(SER_hh_emih_in!E16=0,0,SER_hh_emih_in!E16/SER_summary!E$27)</f>
        <v>1.0467972884449516E-2</v>
      </c>
      <c r="F16" s="101">
        <f>IF(SER_hh_emih_in!F16=0,0,SER_hh_emih_in!F16/SER_summary!F$27)</f>
        <v>7.4904211425000306E-3</v>
      </c>
      <c r="G16" s="101">
        <f>IF(SER_hh_emih_in!G16=0,0,SER_hh_emih_in!G16/SER_summary!G$27)</f>
        <v>8.3181848646555513E-3</v>
      </c>
      <c r="H16" s="101">
        <f>IF(SER_hh_emih_in!H16=0,0,SER_hh_emih_in!H16/SER_summary!H$27)</f>
        <v>1.3276881278306583E-2</v>
      </c>
      <c r="I16" s="101">
        <f>IF(SER_hh_emih_in!I16=0,0,SER_hh_emih_in!I16/SER_summary!I$27)</f>
        <v>2.5753442033551507E-2</v>
      </c>
      <c r="J16" s="101">
        <f>IF(SER_hh_emih_in!J16=0,0,SER_hh_emih_in!J16/SER_summary!J$27)</f>
        <v>2.7666421724438242E-2</v>
      </c>
      <c r="K16" s="101">
        <f>IF(SER_hh_emih_in!K16=0,0,SER_hh_emih_in!K16/SER_summary!K$27)</f>
        <v>2.8366732064010525E-2</v>
      </c>
      <c r="L16" s="101">
        <f>IF(SER_hh_emih_in!L16=0,0,SER_hh_emih_in!L16/SER_summary!L$27)</f>
        <v>4.6862868669996297E-2</v>
      </c>
      <c r="M16" s="101">
        <f>IF(SER_hh_emih_in!M16=0,0,SER_hh_emih_in!M16/SER_summary!M$27)</f>
        <v>0.11024855362421493</v>
      </c>
      <c r="N16" s="101">
        <f>IF(SER_hh_emih_in!N16=0,0,SER_hh_emih_in!N16/SER_summary!N$27)</f>
        <v>0.45086821414965134</v>
      </c>
      <c r="O16" s="101">
        <f>IF(SER_hh_emih_in!O16=0,0,SER_hh_emih_in!O16/SER_summary!O$27)</f>
        <v>0.58630830654588806</v>
      </c>
      <c r="P16" s="101">
        <f>IF(SER_hh_emih_in!P16=0,0,SER_hh_emih_in!P16/SER_summary!P$27)</f>
        <v>0.62755724334446594</v>
      </c>
      <c r="Q16" s="101">
        <f>IF(SER_hh_emih_in!Q16=0,0,SER_hh_emih_in!Q16/SER_summary!Q$27)</f>
        <v>0.46557073008971589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1.4289600303233132</v>
      </c>
      <c r="D17" s="103">
        <f>IF(SER_hh_emih_in!D17=0,0,SER_hh_emih_in!D17/SER_summary!D$27)</f>
        <v>1.2835219394558857</v>
      </c>
      <c r="E17" s="103">
        <f>IF(SER_hh_emih_in!E17=0,0,SER_hh_emih_in!E17/SER_summary!E$27)</f>
        <v>1.0988036663197362</v>
      </c>
      <c r="F17" s="103">
        <f>IF(SER_hh_emih_in!F17=0,0,SER_hh_emih_in!F17/SER_summary!F$27)</f>
        <v>1.0973976241870371</v>
      </c>
      <c r="G17" s="103">
        <f>IF(SER_hh_emih_in!G17=0,0,SER_hh_emih_in!G17/SER_summary!G$27)</f>
        <v>0.94671217975077804</v>
      </c>
      <c r="H17" s="103">
        <f>IF(SER_hh_emih_in!H17=0,0,SER_hh_emih_in!H17/SER_summary!H$27)</f>
        <v>1.2392259348223316</v>
      </c>
      <c r="I17" s="103">
        <f>IF(SER_hh_emih_in!I17=0,0,SER_hh_emih_in!I17/SER_summary!I$27)</f>
        <v>1.631987935268852</v>
      </c>
      <c r="J17" s="103">
        <f>IF(SER_hh_emih_in!J17=0,0,SER_hh_emih_in!J17/SER_summary!J$27)</f>
        <v>1.798496082528396</v>
      </c>
      <c r="K17" s="103">
        <f>IF(SER_hh_emih_in!K17=0,0,SER_hh_emih_in!K17/SER_summary!K$27)</f>
        <v>1.6154398172869497</v>
      </c>
      <c r="L17" s="103">
        <f>IF(SER_hh_emih_in!L17=0,0,SER_hh_emih_in!L17/SER_summary!L$27)</f>
        <v>1.8198757868903908</v>
      </c>
      <c r="M17" s="103">
        <f>IF(SER_hh_emih_in!M17=0,0,SER_hh_emih_in!M17/SER_summary!M$27)</f>
        <v>2.4573655279841957</v>
      </c>
      <c r="N17" s="103">
        <f>IF(SER_hh_emih_in!N17=0,0,SER_hh_emih_in!N17/SER_summary!N$27)</f>
        <v>2.5276071533192872</v>
      </c>
      <c r="O17" s="103">
        <f>IF(SER_hh_emih_in!O17=0,0,SER_hh_emih_in!O17/SER_summary!O$27)</f>
        <v>2.5025574721106127</v>
      </c>
      <c r="P17" s="103">
        <f>IF(SER_hh_emih_in!P17=0,0,SER_hh_emih_in!P17/SER_summary!P$27)</f>
        <v>2.7887260242133389</v>
      </c>
      <c r="Q17" s="103">
        <f>IF(SER_hh_emih_in!Q17=0,0,SER_hh_emih_in!Q17/SER_summary!Q$27)</f>
        <v>2.3324286308871831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2.9989958939421602</v>
      </c>
      <c r="D19" s="101">
        <f>IF(SER_hh_emih_in!D19=0,0,SER_hh_emih_in!D19/SER_summary!D$27)</f>
        <v>2.8024239036947054</v>
      </c>
      <c r="E19" s="101">
        <f>IF(SER_hh_emih_in!E19=0,0,SER_hh_emih_in!E19/SER_summary!E$27)</f>
        <v>2.2436085599299935</v>
      </c>
      <c r="F19" s="101">
        <f>IF(SER_hh_emih_in!F19=0,0,SER_hh_emih_in!F19/SER_summary!F$27)</f>
        <v>2.0446223947371069</v>
      </c>
      <c r="G19" s="101">
        <f>IF(SER_hh_emih_in!G19=0,0,SER_hh_emih_in!G19/SER_summary!G$27)</f>
        <v>2.3140795422993583</v>
      </c>
      <c r="H19" s="101">
        <f>IF(SER_hh_emih_in!H19=0,0,SER_hh_emih_in!H19/SER_summary!H$27)</f>
        <v>2.4186660877991804</v>
      </c>
      <c r="I19" s="101">
        <f>IF(SER_hh_emih_in!I19=0,0,SER_hh_emih_in!I19/SER_summary!I$27)</f>
        <v>1.779745468954846</v>
      </c>
      <c r="J19" s="101">
        <f>IF(SER_hh_emih_in!J19=0,0,SER_hh_emih_in!J19/SER_summary!J$27)</f>
        <v>2.0313524748060936</v>
      </c>
      <c r="K19" s="101">
        <f>IF(SER_hh_emih_in!K19=0,0,SER_hh_emih_in!K19/SER_summary!K$27)</f>
        <v>2.4083019984601148</v>
      </c>
      <c r="L19" s="101">
        <f>IF(SER_hh_emih_in!L19=0,0,SER_hh_emih_in!L19/SER_summary!L$27)</f>
        <v>2.3773854059930266</v>
      </c>
      <c r="M19" s="101">
        <f>IF(SER_hh_emih_in!M19=0,0,SER_hh_emih_in!M19/SER_summary!M$27)</f>
        <v>2.081825549702621</v>
      </c>
      <c r="N19" s="101">
        <f>IF(SER_hh_emih_in!N19=0,0,SER_hh_emih_in!N19/SER_summary!N$27)</f>
        <v>2.3055472850446765</v>
      </c>
      <c r="O19" s="101">
        <f>IF(SER_hh_emih_in!O19=0,0,SER_hh_emih_in!O19/SER_summary!O$27)</f>
        <v>2.185454106967244</v>
      </c>
      <c r="P19" s="101">
        <f>IF(SER_hh_emih_in!P19=0,0,SER_hh_emih_in!P19/SER_summary!P$27)</f>
        <v>3.2387788282376602</v>
      </c>
      <c r="Q19" s="101">
        <f>IF(SER_hh_emih_in!Q19=0,0,SER_hh_emih_in!Q19/SER_summary!Q$27)</f>
        <v>2.5351146335330434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6.4801448435234112</v>
      </c>
      <c r="D20" s="100">
        <f>IF(SER_hh_emih_in!D20=0,0,SER_hh_emih_in!D20/SER_summary!D$27)</f>
        <v>7.8319533917654729</v>
      </c>
      <c r="E20" s="100">
        <f>IF(SER_hh_emih_in!E20=0,0,SER_hh_emih_in!E20/SER_summary!E$27)</f>
        <v>8.3571596899043179</v>
      </c>
      <c r="F20" s="100">
        <f>IF(SER_hh_emih_in!F20=0,0,SER_hh_emih_in!F20/SER_summary!F$27)</f>
        <v>6.0675988835196302</v>
      </c>
      <c r="G20" s="100">
        <f>IF(SER_hh_emih_in!G20=0,0,SER_hh_emih_in!G20/SER_summary!G$27)</f>
        <v>6.0329632695453519</v>
      </c>
      <c r="H20" s="100">
        <f>IF(SER_hh_emih_in!H20=0,0,SER_hh_emih_in!H20/SER_summary!H$27)</f>
        <v>10.068191654594722</v>
      </c>
      <c r="I20" s="100">
        <f>IF(SER_hh_emih_in!I20=0,0,SER_hh_emih_in!I20/SER_summary!I$27)</f>
        <v>9.7620867686213764</v>
      </c>
      <c r="J20" s="100">
        <f>IF(SER_hh_emih_in!J20=0,0,SER_hh_emih_in!J20/SER_summary!J$27)</f>
        <v>9.6736600475799612</v>
      </c>
      <c r="K20" s="100">
        <f>IF(SER_hh_emih_in!K20=0,0,SER_hh_emih_in!K20/SER_summary!K$27)</f>
        <v>9.8803012064922395</v>
      </c>
      <c r="L20" s="100">
        <f>IF(SER_hh_emih_in!L20=0,0,SER_hh_emih_in!L20/SER_summary!L$27)</f>
        <v>9.6142988219228709</v>
      </c>
      <c r="M20" s="100">
        <f>IF(SER_hh_emih_in!M20=0,0,SER_hh_emih_in!M20/SER_summary!M$27)</f>
        <v>9.5108913727227602</v>
      </c>
      <c r="N20" s="100">
        <f>IF(SER_hh_emih_in!N20=0,0,SER_hh_emih_in!N20/SER_summary!N$27)</f>
        <v>9.487606928455671</v>
      </c>
      <c r="O20" s="100">
        <f>IF(SER_hh_emih_in!O20=0,0,SER_hh_emih_in!O20/SER_summary!O$27)</f>
        <v>9.6913041346358124</v>
      </c>
      <c r="P20" s="100">
        <f>IF(SER_hh_emih_in!P20=0,0,SER_hh_emih_in!P20/SER_summary!P$27)</f>
        <v>9.5707800395598976</v>
      </c>
      <c r="Q20" s="100">
        <f>IF(SER_hh_emih_in!Q20=0,0,SER_hh_emih_in!Q20/SER_summary!Q$27)</f>
        <v>9.7925388078406961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4.76587028004763</v>
      </c>
      <c r="D21" s="100">
        <f>IF(SER_hh_emih_in!D21=0,0,SER_hh_emih_in!D21/SER_summary!D$27)</f>
        <v>5.2556084348893899</v>
      </c>
      <c r="E21" s="100">
        <f>IF(SER_hh_emih_in!E21=0,0,SER_hh_emih_in!E21/SER_summary!E$27)</f>
        <v>4.8684987308835552</v>
      </c>
      <c r="F21" s="100">
        <f>IF(SER_hh_emih_in!F21=0,0,SER_hh_emih_in!F21/SER_summary!F$27)</f>
        <v>5.0336591501898109</v>
      </c>
      <c r="G21" s="100">
        <f>IF(SER_hh_emih_in!G21=0,0,SER_hh_emih_in!G21/SER_summary!G$27)</f>
        <v>4.811081417593412</v>
      </c>
      <c r="H21" s="100">
        <f>IF(SER_hh_emih_in!H21=0,0,SER_hh_emih_in!H21/SER_summary!H$27)</f>
        <v>5.1203756708036154</v>
      </c>
      <c r="I21" s="100">
        <f>IF(SER_hh_emih_in!I21=0,0,SER_hh_emih_in!I21/SER_summary!I$27)</f>
        <v>4.8352200050984813</v>
      </c>
      <c r="J21" s="100">
        <f>IF(SER_hh_emih_in!J21=0,0,SER_hh_emih_in!J21/SER_summary!J$27)</f>
        <v>4.9850964849808816</v>
      </c>
      <c r="K21" s="100">
        <f>IF(SER_hh_emih_in!K21=0,0,SER_hh_emih_in!K21/SER_summary!K$27)</f>
        <v>4.9627843440838779</v>
      </c>
      <c r="L21" s="100">
        <f>IF(SER_hh_emih_in!L21=0,0,SER_hh_emih_in!L21/SER_summary!L$27)</f>
        <v>4.8866722014874879</v>
      </c>
      <c r="M21" s="100">
        <f>IF(SER_hh_emih_in!M21=0,0,SER_hh_emih_in!M21/SER_summary!M$27)</f>
        <v>5.0500467069392618</v>
      </c>
      <c r="N21" s="100">
        <f>IF(SER_hh_emih_in!N21=0,0,SER_hh_emih_in!N21/SER_summary!N$27)</f>
        <v>5.4270677572112174</v>
      </c>
      <c r="O21" s="100">
        <f>IF(SER_hh_emih_in!O21=0,0,SER_hh_emih_in!O21/SER_summary!O$27)</f>
        <v>4.9085061694390379</v>
      </c>
      <c r="P21" s="100">
        <f>IF(SER_hh_emih_in!P21=0,0,SER_hh_emih_in!P21/SER_summary!P$27)</f>
        <v>5.6718985750167619</v>
      </c>
      <c r="Q21" s="100">
        <f>IF(SER_hh_emih_in!Q21=0,0,SER_hh_emih_in!Q21/SER_summary!Q$27)</f>
        <v>5.1131180307333759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6.3217075193682923</v>
      </c>
      <c r="D22" s="100">
        <f>IF(SER_hh_emih_in!D22=0,0,SER_hh_emih_in!D22/SER_summary!D$27)</f>
        <v>6.2933678432912794</v>
      </c>
      <c r="E22" s="100">
        <f>IF(SER_hh_emih_in!E22=0,0,SER_hh_emih_in!E22/SER_summary!E$27)</f>
        <v>6.4627333798164024</v>
      </c>
      <c r="F22" s="100">
        <f>IF(SER_hh_emih_in!F22=0,0,SER_hh_emih_in!F22/SER_summary!F$27)</f>
        <v>6.3585284943384313</v>
      </c>
      <c r="G22" s="100">
        <f>IF(SER_hh_emih_in!G22=0,0,SER_hh_emih_in!G22/SER_summary!G$27)</f>
        <v>6.0185712853197666</v>
      </c>
      <c r="H22" s="100">
        <f>IF(SER_hh_emih_in!H22=0,0,SER_hh_emih_in!H22/SER_summary!H$27)</f>
        <v>5.9913574914435754</v>
      </c>
      <c r="I22" s="100">
        <f>IF(SER_hh_emih_in!I22=0,0,SER_hh_emih_in!I22/SER_summary!I$27)</f>
        <v>5.8245668746931285</v>
      </c>
      <c r="J22" s="100">
        <f>IF(SER_hh_emih_in!J22=0,0,SER_hh_emih_in!J22/SER_summary!J$27)</f>
        <v>6.0185567839770151</v>
      </c>
      <c r="K22" s="100">
        <f>IF(SER_hh_emih_in!K22=0,0,SER_hh_emih_in!K22/SER_summary!K$27)</f>
        <v>5.9819731804615541</v>
      </c>
      <c r="L22" s="100">
        <f>IF(SER_hh_emih_in!L22=0,0,SER_hh_emih_in!L22/SER_summary!L$27)</f>
        <v>5.7394407027904659</v>
      </c>
      <c r="M22" s="100">
        <f>IF(SER_hh_emih_in!M22=0,0,SER_hh_emih_in!M22/SER_summary!M$27)</f>
        <v>6.0212979112659903</v>
      </c>
      <c r="N22" s="100">
        <f>IF(SER_hh_emih_in!N22=0,0,SER_hh_emih_in!N22/SER_summary!N$27)</f>
        <v>6.0125229511151126</v>
      </c>
      <c r="O22" s="100">
        <f>IF(SER_hh_emih_in!O22=0,0,SER_hh_emih_in!O22/SER_summary!O$27)</f>
        <v>6.0985820410686307</v>
      </c>
      <c r="P22" s="100">
        <f>IF(SER_hh_emih_in!P22=0,0,SER_hh_emih_in!P22/SER_summary!P$27)</f>
        <v>6.1334053287681254</v>
      </c>
      <c r="Q22" s="100">
        <f>IF(SER_hh_emih_in!Q22=0,0,SER_hh_emih_in!Q22/SER_summary!Q$27)</f>
        <v>6.1329721736118392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4.5153254313824647</v>
      </c>
      <c r="D23" s="100">
        <f>IF(SER_hh_emih_in!D23=0,0,SER_hh_emih_in!D23/SER_summary!D$27)</f>
        <v>4.539474622358675</v>
      </c>
      <c r="E23" s="100">
        <f>IF(SER_hh_emih_in!E23=0,0,SER_hh_emih_in!E23/SER_summary!E$27)</f>
        <v>4.6906251625436894</v>
      </c>
      <c r="F23" s="100">
        <f>IF(SER_hh_emih_in!F23=0,0,SER_hh_emih_in!F23/SER_summary!F$27)</f>
        <v>4.6221144842023127</v>
      </c>
      <c r="G23" s="100">
        <f>IF(SER_hh_emih_in!G23=0,0,SER_hh_emih_in!G23/SER_summary!G$27)</f>
        <v>4.4407758870868985</v>
      </c>
      <c r="H23" s="100">
        <f>IF(SER_hh_emih_in!H23=0,0,SER_hh_emih_in!H23/SER_summary!H$27)</f>
        <v>4.4536629736197861</v>
      </c>
      <c r="I23" s="100">
        <f>IF(SER_hh_emih_in!I23=0,0,SER_hh_emih_in!I23/SER_summary!I$27)</f>
        <v>4.3359419044506193</v>
      </c>
      <c r="J23" s="100">
        <f>IF(SER_hh_emih_in!J23=0,0,SER_hh_emih_in!J23/SER_summary!J$27)</f>
        <v>4.3742282084713215</v>
      </c>
      <c r="K23" s="100">
        <f>IF(SER_hh_emih_in!K23=0,0,SER_hh_emih_in!K23/SER_summary!K$27)</f>
        <v>4.4421252175202088</v>
      </c>
      <c r="L23" s="100">
        <f>IF(SER_hh_emih_in!L23=0,0,SER_hh_emih_in!L23/SER_summary!L$27)</f>
        <v>4.2486216263311789</v>
      </c>
      <c r="M23" s="100">
        <f>IF(SER_hh_emih_in!M23=0,0,SER_hh_emih_in!M23/SER_summary!M$27)</f>
        <v>4.2886164341895832</v>
      </c>
      <c r="N23" s="100">
        <f>IF(SER_hh_emih_in!N23=0,0,SER_hh_emih_in!N23/SER_summary!N$27)</f>
        <v>4.2770199964990345</v>
      </c>
      <c r="O23" s="100">
        <f>IF(SER_hh_emih_in!O23=0,0,SER_hh_emih_in!O23/SER_summary!O$27)</f>
        <v>4.3401752363683386</v>
      </c>
      <c r="P23" s="100">
        <f>IF(SER_hh_emih_in!P23=0,0,SER_hh_emih_in!P23/SER_summary!P$27)</f>
        <v>4.1316054971198319</v>
      </c>
      <c r="Q23" s="100">
        <f>IF(SER_hh_emih_in!Q23=0,0,SER_hh_emih_in!Q23/SER_summary!Q$27)</f>
        <v>4.2404852978660168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0.62498096995175789</v>
      </c>
      <c r="D24" s="100">
        <f>IF(SER_hh_emih_in!D24=0,0,SER_hh_emih_in!D24/SER_summary!D$27)</f>
        <v>2.4069287577422793</v>
      </c>
      <c r="E24" s="100">
        <f>IF(SER_hh_emih_in!E24=0,0,SER_hh_emih_in!E24/SER_summary!E$27)</f>
        <v>0.70836701004236013</v>
      </c>
      <c r="F24" s="100">
        <f>IF(SER_hh_emih_in!F24=0,0,SER_hh_emih_in!F24/SER_summary!F$27)</f>
        <v>2.3945469533152313</v>
      </c>
      <c r="G24" s="100">
        <f>IF(SER_hh_emih_in!G24=0,0,SER_hh_emih_in!G24/SER_summary!G$27)</f>
        <v>0.68367256124490983</v>
      </c>
      <c r="H24" s="100">
        <f>IF(SER_hh_emih_in!H24=0,0,SER_hh_emih_in!H24/SER_summary!H$27)</f>
        <v>0.83472734947132554</v>
      </c>
      <c r="I24" s="100">
        <f>IF(SER_hh_emih_in!I24=0,0,SER_hh_emih_in!I24/SER_summary!I$27)</f>
        <v>0.8024996696925395</v>
      </c>
      <c r="J24" s="100">
        <f>IF(SER_hh_emih_in!J24=0,0,SER_hh_emih_in!J24/SER_summary!J$27)</f>
        <v>1.1322506512625616</v>
      </c>
      <c r="K24" s="100">
        <f>IF(SER_hh_emih_in!K24=0,0,SER_hh_emih_in!K24/SER_summary!K$27)</f>
        <v>0.97710430957268968</v>
      </c>
      <c r="L24" s="100">
        <f>IF(SER_hh_emih_in!L24=0,0,SER_hh_emih_in!L24/SER_summary!L$27)</f>
        <v>0.75515802576072766</v>
      </c>
      <c r="M24" s="100">
        <f>IF(SER_hh_emih_in!M24=0,0,SER_hh_emih_in!M24/SER_summary!M$27)</f>
        <v>0.7633373176413244</v>
      </c>
      <c r="N24" s="100">
        <f>IF(SER_hh_emih_in!N24=0,0,SER_hh_emih_in!N24/SER_summary!N$27)</f>
        <v>0.97995131521278345</v>
      </c>
      <c r="O24" s="100">
        <f>IF(SER_hh_emih_in!O24=0,0,SER_hh_emih_in!O24/SER_summary!O$27)</f>
        <v>1.1727365565270327</v>
      </c>
      <c r="P24" s="100">
        <f>IF(SER_hh_emih_in!P24=0,0,SER_hh_emih_in!P24/SER_summary!P$27)</f>
        <v>1.0329498776188732</v>
      </c>
      <c r="Q24" s="100">
        <f>IF(SER_hh_emih_in!Q24=0,0,SER_hh_emih_in!Q24/SER_summary!Q$27)</f>
        <v>0.86301144337559377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2.7394018898291641</v>
      </c>
      <c r="D29" s="101">
        <f>IF(SER_hh_emih_in!D29=0,0,SER_hh_emih_in!D29/SER_summary!D$27)</f>
        <v>2.7813079148584374</v>
      </c>
      <c r="E29" s="101">
        <f>IF(SER_hh_emih_in!E29=0,0,SER_hh_emih_in!E29/SER_summary!E$27)</f>
        <v>2.7430383228354058</v>
      </c>
      <c r="F29" s="101">
        <f>IF(SER_hh_emih_in!F29=0,0,SER_hh_emih_in!F29/SER_summary!F$27)</f>
        <v>3.0339411968350949</v>
      </c>
      <c r="G29" s="101">
        <f>IF(SER_hh_emih_in!G29=0,0,SER_hh_emih_in!G29/SER_summary!G$27)</f>
        <v>2.2460860320439791</v>
      </c>
      <c r="H29" s="101">
        <f>IF(SER_hh_emih_in!H29=0,0,SER_hh_emih_in!H29/SER_summary!H$27)</f>
        <v>1.7764967951590991</v>
      </c>
      <c r="I29" s="101">
        <f>IF(SER_hh_emih_in!I29=0,0,SER_hh_emih_in!I29/SER_summary!I$27)</f>
        <v>2.2260465088284542</v>
      </c>
      <c r="J29" s="101">
        <f>IF(SER_hh_emih_in!J29=0,0,SER_hh_emih_in!J29/SER_summary!J$27)</f>
        <v>2.5858804353002691</v>
      </c>
      <c r="K29" s="101">
        <f>IF(SER_hh_emih_in!K29=0,0,SER_hh_emih_in!K29/SER_summary!K$27)</f>
        <v>2.4788862207562592</v>
      </c>
      <c r="L29" s="101">
        <f>IF(SER_hh_emih_in!L29=0,0,SER_hh_emih_in!L29/SER_summary!L$27)</f>
        <v>2.5046841702046234</v>
      </c>
      <c r="M29" s="101">
        <f>IF(SER_hh_emih_in!M29=0,0,SER_hh_emih_in!M29/SER_summary!M$27)</f>
        <v>2.2619509120330257</v>
      </c>
      <c r="N29" s="101">
        <f>IF(SER_hh_emih_in!N29=0,0,SER_hh_emih_in!N29/SER_summary!N$27)</f>
        <v>2.8967666736868374</v>
      </c>
      <c r="O29" s="101">
        <f>IF(SER_hh_emih_in!O29=0,0,SER_hh_emih_in!O29/SER_summary!O$27)</f>
        <v>2.9036918667823084</v>
      </c>
      <c r="P29" s="101">
        <f>IF(SER_hh_emih_in!P29=0,0,SER_hh_emih_in!P29/SER_summary!P$27)</f>
        <v>3.3118435128059982</v>
      </c>
      <c r="Q29" s="101">
        <f>IF(SER_hh_emih_in!Q29=0,0,SER_hh_emih_in!Q29/SER_summary!Q$27)</f>
        <v>4.0370643923582348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7.3288274371809337</v>
      </c>
      <c r="D30" s="100">
        <f>IF(SER_hh_emih_in!D30=0,0,SER_hh_emih_in!D30/SER_summary!D$27)</f>
        <v>7.3829049789544303</v>
      </c>
      <c r="E30" s="100">
        <f>IF(SER_hh_emih_in!E30=0,0,SER_hh_emih_in!E30/SER_summary!E$27)</f>
        <v>7.5436096158153125</v>
      </c>
      <c r="F30" s="100">
        <f>IF(SER_hh_emih_in!F30=0,0,SER_hh_emih_in!F30/SER_summary!F$27)</f>
        <v>7.20065954162851</v>
      </c>
      <c r="G30" s="100">
        <f>IF(SER_hh_emih_in!G30=0,0,SER_hh_emih_in!G30/SER_summary!G$27)</f>
        <v>7.2174784964031922</v>
      </c>
      <c r="H30" s="100">
        <f>IF(SER_hh_emih_in!H30=0,0,SER_hh_emih_in!H30/SER_summary!H$27)</f>
        <v>6.2332681128707552</v>
      </c>
      <c r="I30" s="100">
        <f>IF(SER_hh_emih_in!I30=0,0,SER_hh_emih_in!I30/SER_summary!I$27)</f>
        <v>7.1647724921294103</v>
      </c>
      <c r="J30" s="100">
        <f>IF(SER_hh_emih_in!J30=0,0,SER_hh_emih_in!J30/SER_summary!J$27)</f>
        <v>7.6604035387666167</v>
      </c>
      <c r="K30" s="100">
        <f>IF(SER_hh_emih_in!K30=0,0,SER_hh_emih_in!K30/SER_summary!K$27)</f>
        <v>6.2835349356949397</v>
      </c>
      <c r="L30" s="100">
        <f>IF(SER_hh_emih_in!L30=0,0,SER_hh_emih_in!L30/SER_summary!L$27)</f>
        <v>7.0042832528102599</v>
      </c>
      <c r="M30" s="100">
        <f>IF(SER_hh_emih_in!M30=0,0,SER_hh_emih_in!M30/SER_summary!M$27)</f>
        <v>6.5970519311389912</v>
      </c>
      <c r="N30" s="100">
        <f>IF(SER_hh_emih_in!N30=0,0,SER_hh_emih_in!N30/SER_summary!N$27)</f>
        <v>6.4613261690139545</v>
      </c>
      <c r="O30" s="100">
        <f>IF(SER_hh_emih_in!O30=0,0,SER_hh_emih_in!O30/SER_summary!O$27)</f>
        <v>7.5729079691003642</v>
      </c>
      <c r="P30" s="100">
        <f>IF(SER_hh_emih_in!P30=0,0,SER_hh_emih_in!P30/SER_summary!P$27)</f>
        <v>6.6259592201930158</v>
      </c>
      <c r="Q30" s="100">
        <f>IF(SER_hh_emih_in!Q30=0,0,SER_hh_emih_in!Q30/SER_summary!Q$27)</f>
        <v>7.1941963469946488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5.3700885168290862</v>
      </c>
      <c r="D31" s="100">
        <f>IF(SER_hh_emih_in!D31=0,0,SER_hh_emih_in!D31/SER_summary!D$27)</f>
        <v>5.1708384165062391</v>
      </c>
      <c r="E31" s="100">
        <f>IF(SER_hh_emih_in!E31=0,0,SER_hh_emih_in!E31/SER_summary!E$27)</f>
        <v>5.5041551649959786</v>
      </c>
      <c r="F31" s="100">
        <f>IF(SER_hh_emih_in!F31=0,0,SER_hh_emih_in!F31/SER_summary!F$27)</f>
        <v>5.4684771960794194</v>
      </c>
      <c r="G31" s="100">
        <f>IF(SER_hh_emih_in!G31=0,0,SER_hh_emih_in!G31/SER_summary!G$27)</f>
        <v>5.3804735636627363</v>
      </c>
      <c r="H31" s="100">
        <f>IF(SER_hh_emih_in!H31=0,0,SER_hh_emih_in!H31/SER_summary!H$27)</f>
        <v>5.4563109906996115</v>
      </c>
      <c r="I31" s="100">
        <f>IF(SER_hh_emih_in!I31=0,0,SER_hh_emih_in!I31/SER_summary!I$27)</f>
        <v>5.4605972630391406</v>
      </c>
      <c r="J31" s="100">
        <f>IF(SER_hh_emih_in!J31=0,0,SER_hh_emih_in!J31/SER_summary!J$27)</f>
        <v>5.4780353757110323</v>
      </c>
      <c r="K31" s="100">
        <f>IF(SER_hh_emih_in!K31=0,0,SER_hh_emih_in!K31/SER_summary!K$27)</f>
        <v>5.5532843139624077</v>
      </c>
      <c r="L31" s="100">
        <f>IF(SER_hh_emih_in!L31=0,0,SER_hh_emih_in!L31/SER_summary!L$27)</f>
        <v>5.5643658689312003</v>
      </c>
      <c r="M31" s="100">
        <f>IF(SER_hh_emih_in!M31=0,0,SER_hh_emih_in!M31/SER_summary!M$27)</f>
        <v>5.5417538823522214</v>
      </c>
      <c r="N31" s="100">
        <f>IF(SER_hh_emih_in!N31=0,0,SER_hh_emih_in!N31/SER_summary!N$27)</f>
        <v>5.4014891773662193</v>
      </c>
      <c r="O31" s="100">
        <f>IF(SER_hh_emih_in!O31=0,0,SER_hh_emih_in!O31/SER_summary!O$27)</f>
        <v>5.5290447832126839</v>
      </c>
      <c r="P31" s="100">
        <f>IF(SER_hh_emih_in!P31=0,0,SER_hh_emih_in!P31/SER_summary!P$27)</f>
        <v>5.5740048178985147</v>
      </c>
      <c r="Q31" s="100">
        <f>IF(SER_hh_emih_in!Q31=0,0,SER_hh_emih_in!Q31/SER_summary!Q$27)</f>
        <v>5.4080043843085033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3.0955713506304141</v>
      </c>
      <c r="D32" s="100">
        <f>IF(SER_hh_emih_in!D32=0,0,SER_hh_emih_in!D32/SER_summary!D$27)</f>
        <v>3.09097960877653</v>
      </c>
      <c r="E32" s="100">
        <f>IF(SER_hh_emih_in!E32=0,0,SER_hh_emih_in!E32/SER_summary!E$27)</f>
        <v>2.8467020900347033</v>
      </c>
      <c r="F32" s="100">
        <f>IF(SER_hh_emih_in!F32=0,0,SER_hh_emih_in!F32/SER_summary!F$27)</f>
        <v>2.2105812686594839</v>
      </c>
      <c r="G32" s="100">
        <f>IF(SER_hh_emih_in!G32=0,0,SER_hh_emih_in!G32/SER_summary!G$27)</f>
        <v>0</v>
      </c>
      <c r="H32" s="100">
        <f>IF(SER_hh_emih_in!H32=0,0,SER_hh_emih_in!H32/SER_summary!H$27)</f>
        <v>0.21653729002665636</v>
      </c>
      <c r="I32" s="100">
        <f>IF(SER_hh_emih_in!I32=0,0,SER_hh_emih_in!I32/SER_summary!I$27)</f>
        <v>7.5663464464103547E-2</v>
      </c>
      <c r="J32" s="100">
        <f>IF(SER_hh_emih_in!J32=0,0,SER_hh_emih_in!J32/SER_summary!J$27)</f>
        <v>2.2960848811447452E-3</v>
      </c>
      <c r="K32" s="100">
        <f>IF(SER_hh_emih_in!K32=0,0,SER_hh_emih_in!K32/SER_summary!K$27)</f>
        <v>0</v>
      </c>
      <c r="L32" s="100">
        <f>IF(SER_hh_emih_in!L32=0,0,SER_hh_emih_in!L32/SER_summary!L$27)</f>
        <v>0.11623725005629483</v>
      </c>
      <c r="M32" s="100">
        <f>IF(SER_hh_emih_in!M32=0,0,SER_hh_emih_in!M32/SER_summary!M$27)</f>
        <v>0</v>
      </c>
      <c r="N32" s="100">
        <f>IF(SER_hh_emih_in!N32=0,0,SER_hh_emih_in!N32/SER_summary!N$27)</f>
        <v>4.080612338064349E-3</v>
      </c>
      <c r="O32" s="100">
        <f>IF(SER_hh_emih_in!O32=0,0,SER_hh_emih_in!O32/SER_summary!O$27)</f>
        <v>4.4274153129567773E-3</v>
      </c>
      <c r="P32" s="100">
        <f>IF(SER_hh_emih_in!P32=0,0,SER_hh_emih_in!P32/SER_summary!P$27)</f>
        <v>6.7209177636855494E-2</v>
      </c>
      <c r="Q32" s="100">
        <f>IF(SER_hh_emih_in!Q32=0,0,SER_hh_emih_in!Q32/SER_summary!Q$27)</f>
        <v>9.9605584285112292E-2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32587.312139983798</v>
      </c>
      <c r="C3" s="129">
        <f t="shared" ref="C3" si="1">SUM(C4:C9)</f>
        <v>33429.830581692688</v>
      </c>
      <c r="D3" s="129">
        <f t="shared" ref="D3:Q3" si="2">SUM(D4:D9)</f>
        <v>34173.109847010419</v>
      </c>
      <c r="E3" s="129">
        <f t="shared" si="2"/>
        <v>34937.73028437738</v>
      </c>
      <c r="F3" s="129">
        <f t="shared" si="2"/>
        <v>35753.312278709098</v>
      </c>
      <c r="G3" s="129">
        <f t="shared" si="2"/>
        <v>36712.334262293538</v>
      </c>
      <c r="H3" s="129">
        <f t="shared" si="2"/>
        <v>37905.842238945967</v>
      </c>
      <c r="I3" s="129">
        <f t="shared" si="2"/>
        <v>38985.275529997758</v>
      </c>
      <c r="J3" s="129">
        <f t="shared" si="2"/>
        <v>39709.488988030942</v>
      </c>
      <c r="K3" s="129">
        <f t="shared" si="2"/>
        <v>39938.356251773039</v>
      </c>
      <c r="L3" s="129">
        <f t="shared" si="2"/>
        <v>40312.451877151958</v>
      </c>
      <c r="M3" s="129">
        <f t="shared" si="2"/>
        <v>40496.052119958033</v>
      </c>
      <c r="N3" s="129">
        <f t="shared" si="2"/>
        <v>40632.084867796992</v>
      </c>
      <c r="O3" s="129">
        <f t="shared" si="2"/>
        <v>40618.429497497869</v>
      </c>
      <c r="P3" s="129">
        <f t="shared" si="2"/>
        <v>40711.354934765783</v>
      </c>
      <c r="Q3" s="129">
        <f t="shared" si="2"/>
        <v>40672.808651190186</v>
      </c>
    </row>
    <row r="4" spans="1:17" ht="12" customHeight="1" x14ac:dyDescent="0.25">
      <c r="A4" s="88" t="s">
        <v>9</v>
      </c>
      <c r="B4" s="128">
        <v>5370.5093337772114</v>
      </c>
      <c r="C4" s="128">
        <v>5495.9330789217192</v>
      </c>
      <c r="D4" s="128">
        <v>5606.2825381835592</v>
      </c>
      <c r="E4" s="128">
        <v>5728.2337551539276</v>
      </c>
      <c r="F4" s="128">
        <v>5861.2147978268167</v>
      </c>
      <c r="G4" s="128">
        <v>5996.9332326337244</v>
      </c>
      <c r="H4" s="128">
        <v>6180.2179754044664</v>
      </c>
      <c r="I4" s="128">
        <v>6373.3634577912735</v>
      </c>
      <c r="J4" s="128">
        <v>6509.4311785052423</v>
      </c>
      <c r="K4" s="128">
        <v>6566.0636791814541</v>
      </c>
      <c r="L4" s="128">
        <v>6678.9565645351049</v>
      </c>
      <c r="M4" s="128">
        <v>6780.2133028888684</v>
      </c>
      <c r="N4" s="128">
        <v>6878.0416378702766</v>
      </c>
      <c r="O4" s="128">
        <v>6958.292441530999</v>
      </c>
      <c r="P4" s="128">
        <v>7066.145130393098</v>
      </c>
      <c r="Q4" s="128">
        <v>7165.7911830226149</v>
      </c>
    </row>
    <row r="5" spans="1:17" ht="12" customHeight="1" x14ac:dyDescent="0.25">
      <c r="A5" s="88" t="s">
        <v>8</v>
      </c>
      <c r="B5" s="128">
        <v>3232.1104529476142</v>
      </c>
      <c r="C5" s="128">
        <v>3255.8003864738484</v>
      </c>
      <c r="D5" s="128">
        <v>3276.535167442386</v>
      </c>
      <c r="E5" s="128">
        <v>3291.062763290252</v>
      </c>
      <c r="F5" s="128">
        <v>3288.6112274539091</v>
      </c>
      <c r="G5" s="128">
        <v>3322.5221964750472</v>
      </c>
      <c r="H5" s="128">
        <v>3355.7065179106621</v>
      </c>
      <c r="I5" s="128">
        <v>3376.130574869881</v>
      </c>
      <c r="J5" s="128">
        <v>3386.2457283834292</v>
      </c>
      <c r="K5" s="128">
        <v>3402.999870193707</v>
      </c>
      <c r="L5" s="128">
        <v>3421.0931417605657</v>
      </c>
      <c r="M5" s="128">
        <v>3420.9480587460739</v>
      </c>
      <c r="N5" s="128">
        <v>3418.2269238325944</v>
      </c>
      <c r="O5" s="128">
        <v>3408.3884605150752</v>
      </c>
      <c r="P5" s="128">
        <v>3399.1974096392273</v>
      </c>
      <c r="Q5" s="128">
        <v>3377.5433433051303</v>
      </c>
    </row>
    <row r="6" spans="1:17" ht="12" customHeight="1" x14ac:dyDescent="0.25">
      <c r="A6" s="88" t="s">
        <v>7</v>
      </c>
      <c r="B6" s="128">
        <v>13730.791918165525</v>
      </c>
      <c r="C6" s="128">
        <v>13961.705537751326</v>
      </c>
      <c r="D6" s="128">
        <v>14073.129586303769</v>
      </c>
      <c r="E6" s="128">
        <v>14100.956658417004</v>
      </c>
      <c r="F6" s="128">
        <v>14107.863463557051</v>
      </c>
      <c r="G6" s="128">
        <v>14190.788411480225</v>
      </c>
      <c r="H6" s="128">
        <v>14443.987698275436</v>
      </c>
      <c r="I6" s="128">
        <v>14683.79985311786</v>
      </c>
      <c r="J6" s="128">
        <v>14779.310936915661</v>
      </c>
      <c r="K6" s="128">
        <v>14641.237405547501</v>
      </c>
      <c r="L6" s="128">
        <v>14643.678641063596</v>
      </c>
      <c r="M6" s="128">
        <v>14619.417229775599</v>
      </c>
      <c r="N6" s="128">
        <v>14566.091360911214</v>
      </c>
      <c r="O6" s="128">
        <v>14439.420796121221</v>
      </c>
      <c r="P6" s="128">
        <v>14383.62069053266</v>
      </c>
      <c r="Q6" s="128">
        <v>14265.078838848223</v>
      </c>
    </row>
    <row r="7" spans="1:17" ht="12" customHeight="1" x14ac:dyDescent="0.25">
      <c r="A7" s="88" t="s">
        <v>39</v>
      </c>
      <c r="B7" s="128">
        <v>5114.4079224255656</v>
      </c>
      <c r="C7" s="128">
        <v>5232.0345754084465</v>
      </c>
      <c r="D7" s="128">
        <v>5360.9092539833764</v>
      </c>
      <c r="E7" s="128">
        <v>5518.2081788687628</v>
      </c>
      <c r="F7" s="128">
        <v>5679.3787844092003</v>
      </c>
      <c r="G7" s="128">
        <v>5830.9894206478975</v>
      </c>
      <c r="H7" s="128">
        <v>5973.5207579934558</v>
      </c>
      <c r="I7" s="128">
        <v>6079.0446822650765</v>
      </c>
      <c r="J7" s="128">
        <v>6167.9693282329799</v>
      </c>
      <c r="K7" s="128">
        <v>6215.9432232290565</v>
      </c>
      <c r="L7" s="128">
        <v>6234.6581992587744</v>
      </c>
      <c r="M7" s="128">
        <v>6228.5320897393649</v>
      </c>
      <c r="N7" s="128">
        <v>6236.8175439809165</v>
      </c>
      <c r="O7" s="128">
        <v>6244.3243189231744</v>
      </c>
      <c r="P7" s="128">
        <v>6259.1082973636458</v>
      </c>
      <c r="Q7" s="128">
        <v>6272.1451325462003</v>
      </c>
    </row>
    <row r="8" spans="1:17" ht="12" customHeight="1" x14ac:dyDescent="0.25">
      <c r="A8" s="51" t="s">
        <v>6</v>
      </c>
      <c r="B8" s="50">
        <v>2644.2817749180967</v>
      </c>
      <c r="C8" s="50">
        <v>2846.442440601546</v>
      </c>
      <c r="D8" s="50">
        <v>3056.732853103566</v>
      </c>
      <c r="E8" s="50">
        <v>3302.5795857186686</v>
      </c>
      <c r="F8" s="50">
        <v>3576.4616115286949</v>
      </c>
      <c r="G8" s="50">
        <v>3882.6231951503109</v>
      </c>
      <c r="H8" s="50">
        <v>4222.3489842577219</v>
      </c>
      <c r="I8" s="50">
        <v>4533.5907794320901</v>
      </c>
      <c r="J8" s="50">
        <v>4771.1381546141556</v>
      </c>
      <c r="K8" s="50">
        <v>4921.9695571486736</v>
      </c>
      <c r="L8" s="50">
        <v>5089.0815518693626</v>
      </c>
      <c r="M8" s="50">
        <v>5218.9930702768879</v>
      </c>
      <c r="N8" s="50">
        <v>5335.4759636718836</v>
      </c>
      <c r="O8" s="50">
        <v>5425.3481804117055</v>
      </c>
      <c r="P8" s="50">
        <v>5530.5069460420682</v>
      </c>
      <c r="Q8" s="50">
        <v>5614.2389050819065</v>
      </c>
    </row>
    <row r="9" spans="1:17" ht="12" customHeight="1" x14ac:dyDescent="0.25">
      <c r="A9" s="49" t="s">
        <v>5</v>
      </c>
      <c r="B9" s="48">
        <v>2495.2107377497841</v>
      </c>
      <c r="C9" s="48">
        <v>2637.9145625357978</v>
      </c>
      <c r="D9" s="48">
        <v>2799.5204479937638</v>
      </c>
      <c r="E9" s="48">
        <v>2996.6893429287679</v>
      </c>
      <c r="F9" s="48">
        <v>3239.7823939334239</v>
      </c>
      <c r="G9" s="48">
        <v>3488.4778059063342</v>
      </c>
      <c r="H9" s="48">
        <v>3730.0603051042231</v>
      </c>
      <c r="I9" s="48">
        <v>3939.3461825215772</v>
      </c>
      <c r="J9" s="48">
        <v>4095.3936613794781</v>
      </c>
      <c r="K9" s="48">
        <v>4190.1425164726461</v>
      </c>
      <c r="L9" s="48">
        <v>4244.9837786645485</v>
      </c>
      <c r="M9" s="48">
        <v>4227.9483685312352</v>
      </c>
      <c r="N9" s="48">
        <v>4197.431437530101</v>
      </c>
      <c r="O9" s="48">
        <v>4142.6552999956957</v>
      </c>
      <c r="P9" s="48">
        <v>4072.7764607950812</v>
      </c>
      <c r="Q9" s="48">
        <v>3978.0112483861094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145089.39492813835</v>
      </c>
      <c r="C11" s="129">
        <f t="shared" ref="C11" si="4">SUM(C12:C17)</f>
        <v>149609.51396707012</v>
      </c>
      <c r="D11" s="129">
        <f t="shared" ref="D11" si="5">SUM(D12:D17)</f>
        <v>153698.47930868863</v>
      </c>
      <c r="E11" s="129">
        <f t="shared" ref="E11" si="6">SUM(E12:E17)</f>
        <v>158183.72470424094</v>
      </c>
      <c r="F11" s="129">
        <f t="shared" ref="F11" si="7">SUM(F12:F17)</f>
        <v>163101.68798182669</v>
      </c>
      <c r="G11" s="129">
        <f t="shared" ref="G11" si="8">SUM(G12:G17)</f>
        <v>169010.59467035046</v>
      </c>
      <c r="H11" s="129">
        <f t="shared" ref="H11" si="9">SUM(H12:H17)</f>
        <v>176100.22999787662</v>
      </c>
      <c r="I11" s="129">
        <f t="shared" ref="I11" si="10">SUM(I12:I17)</f>
        <v>182489.72990589132</v>
      </c>
      <c r="J11" s="129">
        <f t="shared" ref="J11" si="11">SUM(J12:J17)</f>
        <v>186856.64439580237</v>
      </c>
      <c r="K11" s="129">
        <f t="shared" ref="K11" si="12">SUM(K12:K17)</f>
        <v>188494.4247717823</v>
      </c>
      <c r="L11" s="129">
        <f t="shared" ref="L11" si="13">SUM(L12:L17)</f>
        <v>190711.76739300883</v>
      </c>
      <c r="M11" s="129">
        <f t="shared" ref="M11" si="14">SUM(M12:M17)</f>
        <v>191792.01282059759</v>
      </c>
      <c r="N11" s="129">
        <f t="shared" ref="N11" si="15">SUM(N12:N17)</f>
        <v>192609.6814051721</v>
      </c>
      <c r="O11" s="129">
        <f t="shared" ref="O11" si="16">SUM(O12:O17)</f>
        <v>192603.67448553318</v>
      </c>
      <c r="P11" s="129">
        <f t="shared" ref="P11" si="17">SUM(P12:P17)</f>
        <v>193004.27191075997</v>
      </c>
      <c r="Q11" s="129">
        <f t="shared" ref="Q11" si="18">SUM(Q12:Q17)</f>
        <v>192662.26818419769</v>
      </c>
    </row>
    <row r="12" spans="1:17" ht="12" customHeight="1" x14ac:dyDescent="0.25">
      <c r="A12" s="88" t="s">
        <v>9</v>
      </c>
      <c r="B12" s="128">
        <v>7128.7423459929032</v>
      </c>
      <c r="C12" s="128">
        <v>7295.2281497845916</v>
      </c>
      <c r="D12" s="128">
        <v>7441.7045478702885</v>
      </c>
      <c r="E12" s="128">
        <v>7603.5809641525047</v>
      </c>
      <c r="F12" s="128">
        <v>7780.0982237267954</v>
      </c>
      <c r="G12" s="128">
        <v>7960.2490610514569</v>
      </c>
      <c r="H12" s="128">
        <v>8203.5387801376073</v>
      </c>
      <c r="I12" s="128">
        <v>8459.9175132622822</v>
      </c>
      <c r="J12" s="128">
        <v>8640.5319880339339</v>
      </c>
      <c r="K12" s="128">
        <v>8715.7052128882024</v>
      </c>
      <c r="L12" s="128">
        <v>8865.5577207909973</v>
      </c>
      <c r="M12" s="128">
        <v>8999.9645626113252</v>
      </c>
      <c r="N12" s="128">
        <v>9129.8205875946151</v>
      </c>
      <c r="O12" s="128">
        <v>9236.3444323178828</v>
      </c>
      <c r="P12" s="128">
        <v>9379.5066507288666</v>
      </c>
      <c r="Q12" s="128">
        <v>9511.7754898356889</v>
      </c>
    </row>
    <row r="13" spans="1:17" ht="12" customHeight="1" x14ac:dyDescent="0.25">
      <c r="A13" s="88" t="s">
        <v>8</v>
      </c>
      <c r="B13" s="128">
        <v>9460.376978080807</v>
      </c>
      <c r="C13" s="128">
        <v>9541.3202468541531</v>
      </c>
      <c r="D13" s="128">
        <v>9616.6393994828013</v>
      </c>
      <c r="E13" s="128">
        <v>9676.6810051626562</v>
      </c>
      <c r="F13" s="128">
        <v>9680.6047854394055</v>
      </c>
      <c r="G13" s="128">
        <v>9795.0821387322903</v>
      </c>
      <c r="H13" s="128">
        <v>9906.5668227361184</v>
      </c>
      <c r="I13" s="128">
        <v>9986.1851655707906</v>
      </c>
      <c r="J13" s="128">
        <v>10037.998200995436</v>
      </c>
      <c r="K13" s="128">
        <v>10104.183218672626</v>
      </c>
      <c r="L13" s="128">
        <v>10174.087449840417</v>
      </c>
      <c r="M13" s="128">
        <v>10205.256052857443</v>
      </c>
      <c r="N13" s="128">
        <v>10241.922359113101</v>
      </c>
      <c r="O13" s="128">
        <v>10266.132595674808</v>
      </c>
      <c r="P13" s="128">
        <v>10300.999249179282</v>
      </c>
      <c r="Q13" s="128">
        <v>10303.044956637512</v>
      </c>
    </row>
    <row r="14" spans="1:17" ht="12" customHeight="1" x14ac:dyDescent="0.25">
      <c r="A14" s="88" t="s">
        <v>7</v>
      </c>
      <c r="B14" s="128">
        <v>66792.536056853554</v>
      </c>
      <c r="C14" s="128">
        <v>67442.827037931376</v>
      </c>
      <c r="D14" s="128">
        <v>67599.935541524974</v>
      </c>
      <c r="E14" s="128">
        <v>67396.621670238805</v>
      </c>
      <c r="F14" s="128">
        <v>67012.513419476672</v>
      </c>
      <c r="G14" s="128">
        <v>67082.19196901629</v>
      </c>
      <c r="H14" s="128">
        <v>67889.694950443183</v>
      </c>
      <c r="I14" s="128">
        <v>68673.890530619581</v>
      </c>
      <c r="J14" s="128">
        <v>68874.947076969096</v>
      </c>
      <c r="K14" s="128">
        <v>68065.687804892441</v>
      </c>
      <c r="L14" s="128">
        <v>67880.46433855631</v>
      </c>
      <c r="M14" s="128">
        <v>67539.372891458464</v>
      </c>
      <c r="N14" s="128">
        <v>67073.548611752369</v>
      </c>
      <c r="O14" s="128">
        <v>66303.959097159866</v>
      </c>
      <c r="P14" s="128">
        <v>65784.682939585909</v>
      </c>
      <c r="Q14" s="128">
        <v>64984.456276659439</v>
      </c>
    </row>
    <row r="15" spans="1:17" ht="12" customHeight="1" x14ac:dyDescent="0.25">
      <c r="A15" s="88" t="s">
        <v>39</v>
      </c>
      <c r="B15" s="128">
        <v>6788.7967537771674</v>
      </c>
      <c r="C15" s="128">
        <v>6944.9328015934589</v>
      </c>
      <c r="D15" s="128">
        <v>7115.9993283202957</v>
      </c>
      <c r="E15" s="128">
        <v>7324.795819885263</v>
      </c>
      <c r="F15" s="128">
        <v>7538.7315286306675</v>
      </c>
      <c r="G15" s="128">
        <v>7739.9774618348429</v>
      </c>
      <c r="H15" s="128">
        <v>7929.171654976979</v>
      </c>
      <c r="I15" s="128">
        <v>8069.2427023801083</v>
      </c>
      <c r="J15" s="128">
        <v>8187.2800895096361</v>
      </c>
      <c r="K15" s="128">
        <v>8250.9599968528382</v>
      </c>
      <c r="L15" s="128">
        <v>8275.8020060247072</v>
      </c>
      <c r="M15" s="128">
        <v>8267.6702900862329</v>
      </c>
      <c r="N15" s="128">
        <v>8278.6682913625864</v>
      </c>
      <c r="O15" s="128">
        <v>8288.6326841392893</v>
      </c>
      <c r="P15" s="128">
        <v>8308.2567396246759</v>
      </c>
      <c r="Q15" s="128">
        <v>8325.5616604892784</v>
      </c>
    </row>
    <row r="16" spans="1:17" ht="12" customHeight="1" x14ac:dyDescent="0.25">
      <c r="A16" s="51" t="s">
        <v>6</v>
      </c>
      <c r="B16" s="50">
        <v>37410.902367880328</v>
      </c>
      <c r="C16" s="50">
        <v>40076.268781074061</v>
      </c>
      <c r="D16" s="50">
        <v>42850.479786940261</v>
      </c>
      <c r="E16" s="50">
        <v>46109.353016681758</v>
      </c>
      <c r="F16" s="50">
        <v>49751.246683409423</v>
      </c>
      <c r="G16" s="50">
        <v>53804.444411505632</v>
      </c>
      <c r="H16" s="50">
        <v>58325.585178673828</v>
      </c>
      <c r="I16" s="50">
        <v>62440.432382386658</v>
      </c>
      <c r="J16" s="50">
        <v>65533.695591693526</v>
      </c>
      <c r="K16" s="50">
        <v>67420.981489410755</v>
      </c>
      <c r="L16" s="50">
        <v>69553.176852285353</v>
      </c>
      <c r="M16" s="50">
        <v>71215.59576793827</v>
      </c>
      <c r="N16" s="50">
        <v>72727.084526936407</v>
      </c>
      <c r="O16" s="50">
        <v>73899.496496228268</v>
      </c>
      <c r="P16" s="50">
        <v>75273.878818111654</v>
      </c>
      <c r="Q16" s="50">
        <v>76376.596096389505</v>
      </c>
    </row>
    <row r="17" spans="1:17" ht="12" customHeight="1" x14ac:dyDescent="0.25">
      <c r="A17" s="49" t="s">
        <v>5</v>
      </c>
      <c r="B17" s="48">
        <v>17508.040425553594</v>
      </c>
      <c r="C17" s="48">
        <v>18308.936949832485</v>
      </c>
      <c r="D17" s="48">
        <v>19073.720704550014</v>
      </c>
      <c r="E17" s="48">
        <v>20072.692228119977</v>
      </c>
      <c r="F17" s="48">
        <v>21338.493341143745</v>
      </c>
      <c r="G17" s="48">
        <v>22628.649628209943</v>
      </c>
      <c r="H17" s="48">
        <v>23845.672610908932</v>
      </c>
      <c r="I17" s="48">
        <v>24860.06161167191</v>
      </c>
      <c r="J17" s="48">
        <v>25582.191448600748</v>
      </c>
      <c r="K17" s="48">
        <v>25936.907049065463</v>
      </c>
      <c r="L17" s="48">
        <v>25962.679025511054</v>
      </c>
      <c r="M17" s="48">
        <v>25564.153255645859</v>
      </c>
      <c r="N17" s="48">
        <v>25158.637028412995</v>
      </c>
      <c r="O17" s="48">
        <v>24609.109180013074</v>
      </c>
      <c r="P17" s="48">
        <v>23956.947513529554</v>
      </c>
      <c r="Q17" s="48">
        <v>23160.833704186283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3450.1024270688467</v>
      </c>
      <c r="C20" s="140">
        <v>3564.0935334819878</v>
      </c>
      <c r="D20" s="140">
        <v>3669.0224836118982</v>
      </c>
      <c r="E20" s="140">
        <v>3782.9732472882488</v>
      </c>
      <c r="F20" s="140">
        <v>3907.0475889398485</v>
      </c>
      <c r="G20" s="140">
        <v>4035.6806212881775</v>
      </c>
      <c r="H20" s="140">
        <v>4201.4716176107413</v>
      </c>
      <c r="I20" s="140">
        <v>4377.7708827031611</v>
      </c>
      <c r="J20" s="140">
        <v>4513.9488866704578</v>
      </c>
      <c r="K20" s="140">
        <v>4592.8861207264508</v>
      </c>
      <c r="L20" s="140">
        <v>4718.6629900375456</v>
      </c>
      <c r="M20" s="140">
        <v>4837.8209463187613</v>
      </c>
      <c r="N20" s="140">
        <v>4958.7017194366299</v>
      </c>
      <c r="O20" s="140">
        <v>5071.2624428724348</v>
      </c>
      <c r="P20" s="140">
        <v>5210.187845862004</v>
      </c>
      <c r="Q20" s="140">
        <v>5349.175972123071</v>
      </c>
    </row>
    <row r="21" spans="1:17" ht="12" customHeight="1" x14ac:dyDescent="0.25">
      <c r="A21" s="88" t="s">
        <v>135</v>
      </c>
      <c r="B21" s="140">
        <v>50244.881284783471</v>
      </c>
      <c r="C21" s="140">
        <v>51563.349471820518</v>
      </c>
      <c r="D21" s="140">
        <v>53161.305338908867</v>
      </c>
      <c r="E21" s="140">
        <v>55008.515660705001</v>
      </c>
      <c r="F21" s="140">
        <v>56894.204888071246</v>
      </c>
      <c r="G21" s="140">
        <v>58853.674221392379</v>
      </c>
      <c r="H21" s="140">
        <v>60923.661417124436</v>
      </c>
      <c r="I21" s="140">
        <v>62886.469062441982</v>
      </c>
      <c r="J21" s="140">
        <v>64742.798772598326</v>
      </c>
      <c r="K21" s="140">
        <v>66816.584347012278</v>
      </c>
      <c r="L21" s="140">
        <v>69100.312688868449</v>
      </c>
      <c r="M21" s="140">
        <v>71454.2919871872</v>
      </c>
      <c r="N21" s="140">
        <v>74345.97644438158</v>
      </c>
      <c r="O21" s="140">
        <v>77789.859556467651</v>
      </c>
      <c r="P21" s="140">
        <v>82214.214336062156</v>
      </c>
      <c r="Q21" s="140">
        <v>87238.353299424096</v>
      </c>
    </row>
    <row r="22" spans="1:17" ht="12" customHeight="1" x14ac:dyDescent="0.25">
      <c r="A22" s="88" t="s">
        <v>183</v>
      </c>
      <c r="B22" s="140">
        <v>1641.229060950003</v>
      </c>
      <c r="C22" s="140">
        <v>1681.3965954120629</v>
      </c>
      <c r="D22" s="140">
        <v>1726.3971115645381</v>
      </c>
      <c r="E22" s="140">
        <v>1776.5326462443043</v>
      </c>
      <c r="F22" s="140">
        <v>1836.7348596283664</v>
      </c>
      <c r="G22" s="140">
        <v>1898.6087486481838</v>
      </c>
      <c r="H22" s="140">
        <v>1980.3599448259711</v>
      </c>
      <c r="I22" s="140">
        <v>2066.6077749253286</v>
      </c>
      <c r="J22" s="140">
        <v>2141.1794272122925</v>
      </c>
      <c r="K22" s="140">
        <v>2192.0482634884888</v>
      </c>
      <c r="L22" s="140">
        <v>2277.1592132018982</v>
      </c>
      <c r="M22" s="140">
        <v>2364.4141442970699</v>
      </c>
      <c r="N22" s="140">
        <v>2456.5959850826912</v>
      </c>
      <c r="O22" s="140">
        <v>2543.095364534171</v>
      </c>
      <c r="P22" s="140">
        <v>2669.9868242773823</v>
      </c>
      <c r="Q22" s="140">
        <v>2810.1049977114581</v>
      </c>
    </row>
    <row r="23" spans="1:17" ht="12" customHeight="1" x14ac:dyDescent="0.25">
      <c r="A23" s="88" t="s">
        <v>188</v>
      </c>
      <c r="B23" s="140">
        <v>10476.898212477365</v>
      </c>
      <c r="C23" s="140">
        <v>10827.176616951549</v>
      </c>
      <c r="D23" s="140">
        <v>11237.344977302262</v>
      </c>
      <c r="E23" s="140">
        <v>11736.133647070852</v>
      </c>
      <c r="F23" s="140">
        <v>12264.177580926929</v>
      </c>
      <c r="G23" s="140">
        <v>12792.063545188512</v>
      </c>
      <c r="H23" s="140">
        <v>13326.242712509866</v>
      </c>
      <c r="I23" s="140">
        <v>13802.263114284835</v>
      </c>
      <c r="J23" s="140">
        <v>14274.116706767318</v>
      </c>
      <c r="K23" s="140">
        <v>14686.932014021</v>
      </c>
      <c r="L23" s="140">
        <v>15072.564907925313</v>
      </c>
      <c r="M23" s="140">
        <v>15312.272826845288</v>
      </c>
      <c r="N23" s="140">
        <v>15636.726726111043</v>
      </c>
      <c r="O23" s="140">
        <v>16045.288220454779</v>
      </c>
      <c r="P23" s="140">
        <v>16570.789423914503</v>
      </c>
      <c r="Q23" s="140">
        <v>17194.22795996636</v>
      </c>
    </row>
    <row r="24" spans="1:17" ht="12" customHeight="1" x14ac:dyDescent="0.25">
      <c r="A24" s="51" t="s">
        <v>134</v>
      </c>
      <c r="B24" s="139">
        <v>764.35921536091462</v>
      </c>
      <c r="C24" s="139">
        <v>825.14022784136102</v>
      </c>
      <c r="D24" s="139">
        <v>889.25329247136017</v>
      </c>
      <c r="E24" s="139">
        <v>964.76871619305723</v>
      </c>
      <c r="F24" s="139">
        <v>1049.825246503241</v>
      </c>
      <c r="G24" s="139">
        <v>1145.212016378106</v>
      </c>
      <c r="H24" s="139">
        <v>1252.6330742429582</v>
      </c>
      <c r="I24" s="139">
        <v>1352.4970483481191</v>
      </c>
      <c r="J24" s="139">
        <v>1430.5268013066241</v>
      </c>
      <c r="K24" s="139">
        <v>1481.9554407683124</v>
      </c>
      <c r="L24" s="139">
        <v>1541.0499473851137</v>
      </c>
      <c r="M24" s="139">
        <v>1590.3567652467709</v>
      </c>
      <c r="N24" s="139">
        <v>1638.1182778521843</v>
      </c>
      <c r="O24" s="139">
        <v>1679.4212490144675</v>
      </c>
      <c r="P24" s="139">
        <v>1727.8326690252941</v>
      </c>
      <c r="Q24" s="139">
        <v>1771.4924856305195</v>
      </c>
    </row>
    <row r="25" spans="1:17" ht="12" customHeight="1" x14ac:dyDescent="0.25">
      <c r="A25" s="49" t="s">
        <v>133</v>
      </c>
      <c r="B25" s="138">
        <v>48998.296371278164</v>
      </c>
      <c r="C25" s="138">
        <v>52268.254596790328</v>
      </c>
      <c r="D25" s="138">
        <v>55854.478620112721</v>
      </c>
      <c r="E25" s="138">
        <v>60652.486000173674</v>
      </c>
      <c r="F25" s="138">
        <v>66940.336816523151</v>
      </c>
      <c r="G25" s="138">
        <v>74021.33176120797</v>
      </c>
      <c r="H25" s="138">
        <v>80695.244784594775</v>
      </c>
      <c r="I25" s="138">
        <v>87210.850032362723</v>
      </c>
      <c r="J25" s="138">
        <v>93689.282619467558</v>
      </c>
      <c r="K25" s="138">
        <v>99970.203823021569</v>
      </c>
      <c r="L25" s="138">
        <v>106468.51778638421</v>
      </c>
      <c r="M25" s="138">
        <v>112505.84583564487</v>
      </c>
      <c r="N25" s="138">
        <v>120679.12854138324</v>
      </c>
      <c r="O25" s="138">
        <v>131210.4650633717</v>
      </c>
      <c r="P25" s="138">
        <v>144829.78817351593</v>
      </c>
      <c r="Q25" s="138">
        <v>162772.57893409903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329.6225081049439</v>
      </c>
      <c r="D28" s="137">
        <v>320.56035182171593</v>
      </c>
      <c r="E28" s="137">
        <v>329.58216536815127</v>
      </c>
      <c r="F28" s="137">
        <v>339.70574334340375</v>
      </c>
      <c r="G28" s="137">
        <v>344.26443404013037</v>
      </c>
      <c r="H28" s="137">
        <v>381.42239801436784</v>
      </c>
      <c r="I28" s="137">
        <v>391.93066678422264</v>
      </c>
      <c r="J28" s="137">
        <v>351.80940565909947</v>
      </c>
      <c r="K28" s="137">
        <v>294.56863574779476</v>
      </c>
      <c r="L28" s="137">
        <v>341.40827100289852</v>
      </c>
      <c r="M28" s="137">
        <v>334.78935797301824</v>
      </c>
      <c r="N28" s="137">
        <v>336.51217480967165</v>
      </c>
      <c r="O28" s="137">
        <v>328.19212512760697</v>
      </c>
      <c r="P28" s="137">
        <v>354.5568046813716</v>
      </c>
      <c r="Q28" s="137">
        <v>354.61952795287107</v>
      </c>
    </row>
    <row r="29" spans="1:17" ht="12" customHeight="1" x14ac:dyDescent="0.25">
      <c r="A29" s="88" t="s">
        <v>135</v>
      </c>
      <c r="B29" s="137"/>
      <c r="C29" s="137">
        <v>13452.996985035115</v>
      </c>
      <c r="D29" s="137">
        <v>14012.255181039596</v>
      </c>
      <c r="E29" s="137">
        <v>14548.269025051277</v>
      </c>
      <c r="F29" s="137">
        <v>14880.683696945276</v>
      </c>
      <c r="G29" s="137">
        <v>15412.466318356242</v>
      </c>
      <c r="H29" s="137">
        <v>16082.242376771665</v>
      </c>
      <c r="I29" s="137">
        <v>16511.076670368828</v>
      </c>
      <c r="J29" s="137">
        <v>16737.013407101644</v>
      </c>
      <c r="K29" s="137">
        <v>17486.251892770157</v>
      </c>
      <c r="L29" s="137">
        <v>18365.97071862785</v>
      </c>
      <c r="M29" s="137">
        <v>18865.055968687568</v>
      </c>
      <c r="N29" s="137">
        <v>19628.697864296028</v>
      </c>
      <c r="O29" s="137">
        <v>20930.135004856249</v>
      </c>
      <c r="P29" s="137">
        <v>22790.325498222344</v>
      </c>
      <c r="Q29" s="137">
        <v>23889.194932049551</v>
      </c>
    </row>
    <row r="30" spans="1:17" ht="12" customHeight="1" x14ac:dyDescent="0.25">
      <c r="A30" s="88" t="s">
        <v>183</v>
      </c>
      <c r="B30" s="137"/>
      <c r="C30" s="137">
        <v>438.62409230781947</v>
      </c>
      <c r="D30" s="137">
        <v>451.23632077831166</v>
      </c>
      <c r="E30" s="137">
        <v>464.33108834888787</v>
      </c>
      <c r="F30" s="137">
        <v>482.54335819334983</v>
      </c>
      <c r="G30" s="137">
        <v>500.49798132763635</v>
      </c>
      <c r="H30" s="137">
        <v>532.98751695609894</v>
      </c>
      <c r="I30" s="137">
        <v>550.57891844824508</v>
      </c>
      <c r="J30" s="137">
        <v>557.11501048031448</v>
      </c>
      <c r="K30" s="137">
        <v>551.36681760383271</v>
      </c>
      <c r="L30" s="137">
        <v>618.09846666950773</v>
      </c>
      <c r="M30" s="137">
        <v>637.83384954341727</v>
      </c>
      <c r="N30" s="137">
        <v>649.29685126593608</v>
      </c>
      <c r="O30" s="137">
        <v>637.86619705531268</v>
      </c>
      <c r="P30" s="137">
        <v>744.98992641271843</v>
      </c>
      <c r="Q30" s="137">
        <v>777.95202297749256</v>
      </c>
    </row>
    <row r="31" spans="1:17" ht="12" customHeight="1" x14ac:dyDescent="0.25">
      <c r="A31" s="88" t="s">
        <v>188</v>
      </c>
      <c r="B31" s="137"/>
      <c r="C31" s="137">
        <v>1265.3106812982705</v>
      </c>
      <c r="D31" s="137">
        <v>1351.0996451962139</v>
      </c>
      <c r="E31" s="137">
        <v>1466.821263847183</v>
      </c>
      <c r="F31" s="137">
        <v>1524.4535333819081</v>
      </c>
      <c r="G31" s="137">
        <v>1554.0269606328141</v>
      </c>
      <c r="H31" s="137">
        <v>1591.4903785882652</v>
      </c>
      <c r="I31" s="137">
        <v>1566.0312737576235</v>
      </c>
      <c r="J31" s="137">
        <v>1596.1909115494641</v>
      </c>
      <c r="K31" s="137">
        <v>1573.2104707863632</v>
      </c>
      <c r="L31" s="137">
        <v>1583.9297888872197</v>
      </c>
      <c r="M31" s="137">
        <v>1505.0186002182452</v>
      </c>
      <c r="N31" s="137">
        <v>1675.5535444619711</v>
      </c>
      <c r="O31" s="137">
        <v>1875.3827581909184</v>
      </c>
      <c r="P31" s="137">
        <v>2049.9547368416329</v>
      </c>
      <c r="Q31" s="137">
        <v>2177.4654966846701</v>
      </c>
    </row>
    <row r="32" spans="1:17" ht="12" customHeight="1" x14ac:dyDescent="0.25">
      <c r="A32" s="51" t="s">
        <v>134</v>
      </c>
      <c r="B32" s="136"/>
      <c r="C32" s="136">
        <v>111.73829350450703</v>
      </c>
      <c r="D32" s="136">
        <v>115.07034565406045</v>
      </c>
      <c r="E32" s="136">
        <v>126.47270474575811</v>
      </c>
      <c r="F32" s="136">
        <v>136.01381133424448</v>
      </c>
      <c r="G32" s="136">
        <v>146.3440508989263</v>
      </c>
      <c r="H32" s="136">
        <v>158.37833888891336</v>
      </c>
      <c r="I32" s="136">
        <v>150.82125512922147</v>
      </c>
      <c r="J32" s="136">
        <v>128.98703398256589</v>
      </c>
      <c r="K32" s="136">
        <v>102.3859204857493</v>
      </c>
      <c r="L32" s="136">
        <v>110.05178764086219</v>
      </c>
      <c r="M32" s="136">
        <v>100.2640988857185</v>
      </c>
      <c r="N32" s="136">
        <v>98.718793629474206</v>
      </c>
      <c r="O32" s="136">
        <v>92.260252186344161</v>
      </c>
      <c r="P32" s="136">
        <v>99.368701034887337</v>
      </c>
      <c r="Q32" s="136">
        <v>94.617097629286732</v>
      </c>
    </row>
    <row r="33" spans="1:17" ht="12" customHeight="1" x14ac:dyDescent="0.25">
      <c r="A33" s="49" t="s">
        <v>133</v>
      </c>
      <c r="B33" s="135"/>
      <c r="C33" s="135">
        <v>12102.430547243284</v>
      </c>
      <c r="D33" s="135">
        <v>12869.65552728713</v>
      </c>
      <c r="E33" s="135">
        <v>14563.620231628687</v>
      </c>
      <c r="F33" s="135">
        <v>16569.631628832773</v>
      </c>
      <c r="G33" s="135">
        <v>17915.993826216112</v>
      </c>
      <c r="H33" s="135">
        <v>18776.343570630099</v>
      </c>
      <c r="I33" s="135">
        <v>19385.260775055096</v>
      </c>
      <c r="J33" s="135">
        <v>21042.052818733504</v>
      </c>
      <c r="K33" s="135">
        <v>22850.552832386766</v>
      </c>
      <c r="L33" s="135">
        <v>24414.307789578732</v>
      </c>
      <c r="M33" s="135">
        <v>24813.671619890767</v>
      </c>
      <c r="N33" s="135">
        <v>27558.543480793473</v>
      </c>
      <c r="O33" s="135">
        <v>31573.389340721951</v>
      </c>
      <c r="P33" s="135">
        <v>36469.875942531013</v>
      </c>
      <c r="Q33" s="135">
        <v>42357.098550161849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215.63140169180269</v>
      </c>
      <c r="D36" s="137">
        <f t="shared" ref="D36:D41" si="20">C20+D28-D20</f>
        <v>215.63140169180542</v>
      </c>
      <c r="E36" s="137">
        <f t="shared" ref="E36:E41" si="21">D20+E28-E20</f>
        <v>215.63140169180087</v>
      </c>
      <c r="F36" s="137">
        <f t="shared" ref="F36:F41" si="22">E20+F28-F20</f>
        <v>215.63140169180406</v>
      </c>
      <c r="G36" s="137">
        <f t="shared" ref="G36:G41" si="23">F20+G28-G20</f>
        <v>215.63140169180133</v>
      </c>
      <c r="H36" s="137">
        <f t="shared" ref="H36:H41" si="24">G20+H28-H20</f>
        <v>215.63140169180406</v>
      </c>
      <c r="I36" s="137">
        <f t="shared" ref="I36:I41" si="25">H20+I28-I20</f>
        <v>215.63140169180315</v>
      </c>
      <c r="J36" s="137">
        <f t="shared" ref="J36:J41" si="26">I20+J28-J20</f>
        <v>215.63140169180315</v>
      </c>
      <c r="K36" s="137">
        <f t="shared" ref="K36:K41" si="27">J20+K28-K20</f>
        <v>215.63140169180133</v>
      </c>
      <c r="L36" s="137">
        <f t="shared" ref="L36:L41" si="28">K20+L28-L20</f>
        <v>215.63140169180406</v>
      </c>
      <c r="M36" s="137">
        <f t="shared" ref="M36:M41" si="29">L20+M28-M20</f>
        <v>215.63140169180224</v>
      </c>
      <c r="N36" s="137">
        <f t="shared" ref="N36:N41" si="30">M20+N28-N20</f>
        <v>215.63140169180315</v>
      </c>
      <c r="O36" s="137">
        <f t="shared" ref="O36:O41" si="31">N20+O28-O20</f>
        <v>215.63140169180224</v>
      </c>
      <c r="P36" s="137">
        <f t="shared" ref="P36:P41" si="32">O20+P28-P20</f>
        <v>215.63140169180224</v>
      </c>
      <c r="Q36" s="137">
        <f t="shared" ref="Q36:Q41" si="33">P20+Q28-Q20</f>
        <v>215.63140169180406</v>
      </c>
    </row>
    <row r="37" spans="1:17" ht="12" customHeight="1" x14ac:dyDescent="0.25">
      <c r="A37" s="88" t="s">
        <v>135</v>
      </c>
      <c r="B37" s="137"/>
      <c r="C37" s="137">
        <f t="shared" si="19"/>
        <v>12134.528797998064</v>
      </c>
      <c r="D37" s="137">
        <f t="shared" si="20"/>
        <v>12414.299313951247</v>
      </c>
      <c r="E37" s="137">
        <f t="shared" si="21"/>
        <v>12701.058703255141</v>
      </c>
      <c r="F37" s="137">
        <f t="shared" si="22"/>
        <v>12994.994469579025</v>
      </c>
      <c r="G37" s="137">
        <f t="shared" si="23"/>
        <v>13452.996985035112</v>
      </c>
      <c r="H37" s="137">
        <f t="shared" si="24"/>
        <v>14012.255181039603</v>
      </c>
      <c r="I37" s="137">
        <f t="shared" si="25"/>
        <v>14548.269025051275</v>
      </c>
      <c r="J37" s="137">
        <f t="shared" si="26"/>
        <v>14880.6836969453</v>
      </c>
      <c r="K37" s="137">
        <f t="shared" si="27"/>
        <v>15412.466318356208</v>
      </c>
      <c r="L37" s="137">
        <f t="shared" si="28"/>
        <v>16082.242376771683</v>
      </c>
      <c r="M37" s="137">
        <f t="shared" si="29"/>
        <v>16511.076670368813</v>
      </c>
      <c r="N37" s="137">
        <f t="shared" si="30"/>
        <v>16737.013407101651</v>
      </c>
      <c r="O37" s="137">
        <f t="shared" si="31"/>
        <v>17486.251892770175</v>
      </c>
      <c r="P37" s="137">
        <f t="shared" si="32"/>
        <v>18365.970718627839</v>
      </c>
      <c r="Q37" s="137">
        <f t="shared" si="33"/>
        <v>18865.055968687608</v>
      </c>
    </row>
    <row r="38" spans="1:17" ht="12" customHeight="1" x14ac:dyDescent="0.25">
      <c r="A38" s="88" t="s">
        <v>183</v>
      </c>
      <c r="B38" s="137"/>
      <c r="C38" s="137">
        <f t="shared" si="19"/>
        <v>398.45655784575979</v>
      </c>
      <c r="D38" s="137">
        <f t="shared" si="20"/>
        <v>406.23580462583641</v>
      </c>
      <c r="E38" s="137">
        <f t="shared" si="21"/>
        <v>414.19555366912186</v>
      </c>
      <c r="F38" s="137">
        <f t="shared" si="22"/>
        <v>422.34114480928747</v>
      </c>
      <c r="G38" s="137">
        <f t="shared" si="23"/>
        <v>438.62409230781896</v>
      </c>
      <c r="H38" s="137">
        <f t="shared" si="24"/>
        <v>451.23632077831189</v>
      </c>
      <c r="I38" s="137">
        <f t="shared" si="25"/>
        <v>464.33108834888753</v>
      </c>
      <c r="J38" s="137">
        <f t="shared" si="26"/>
        <v>482.54335819335074</v>
      </c>
      <c r="K38" s="137">
        <f t="shared" si="27"/>
        <v>500.49798132763635</v>
      </c>
      <c r="L38" s="137">
        <f t="shared" si="28"/>
        <v>532.98751695609826</v>
      </c>
      <c r="M38" s="137">
        <f t="shared" si="29"/>
        <v>550.57891844824553</v>
      </c>
      <c r="N38" s="137">
        <f t="shared" si="30"/>
        <v>557.1150104803146</v>
      </c>
      <c r="O38" s="137">
        <f t="shared" si="31"/>
        <v>551.36681760383271</v>
      </c>
      <c r="P38" s="137">
        <f t="shared" si="32"/>
        <v>618.09846666950716</v>
      </c>
      <c r="Q38" s="137">
        <f t="shared" si="33"/>
        <v>637.83384954341682</v>
      </c>
    </row>
    <row r="39" spans="1:17" ht="12" customHeight="1" x14ac:dyDescent="0.25">
      <c r="A39" s="88" t="s">
        <v>188</v>
      </c>
      <c r="B39" s="137"/>
      <c r="C39" s="137">
        <f t="shared" si="19"/>
        <v>915.03227682408578</v>
      </c>
      <c r="D39" s="137">
        <f t="shared" si="20"/>
        <v>940.93128484550107</v>
      </c>
      <c r="E39" s="137">
        <f t="shared" si="21"/>
        <v>968.03259407859332</v>
      </c>
      <c r="F39" s="137">
        <f t="shared" si="22"/>
        <v>996.40959952583034</v>
      </c>
      <c r="G39" s="137">
        <f t="shared" si="23"/>
        <v>1026.1409963712322</v>
      </c>
      <c r="H39" s="137">
        <f t="shared" si="24"/>
        <v>1057.3112112669114</v>
      </c>
      <c r="I39" s="137">
        <f t="shared" si="25"/>
        <v>1090.0108719826549</v>
      </c>
      <c r="J39" s="137">
        <f t="shared" si="26"/>
        <v>1124.3373190669809</v>
      </c>
      <c r="K39" s="137">
        <f t="shared" si="27"/>
        <v>1160.3951635326812</v>
      </c>
      <c r="L39" s="137">
        <f t="shared" si="28"/>
        <v>1198.2968949829083</v>
      </c>
      <c r="M39" s="137">
        <f t="shared" si="29"/>
        <v>1265.3106812982696</v>
      </c>
      <c r="N39" s="137">
        <f t="shared" si="30"/>
        <v>1351.0996451962164</v>
      </c>
      <c r="O39" s="137">
        <f t="shared" si="31"/>
        <v>1466.8212638471814</v>
      </c>
      <c r="P39" s="137">
        <f t="shared" si="32"/>
        <v>1524.4535333819076</v>
      </c>
      <c r="Q39" s="137">
        <f t="shared" si="33"/>
        <v>1554.0269606328147</v>
      </c>
    </row>
    <row r="40" spans="1:17" ht="12" customHeight="1" x14ac:dyDescent="0.25">
      <c r="A40" s="51" t="s">
        <v>134</v>
      </c>
      <c r="B40" s="136"/>
      <c r="C40" s="136">
        <f t="shared" si="19"/>
        <v>50.957281024060649</v>
      </c>
      <c r="D40" s="136">
        <f t="shared" si="20"/>
        <v>50.957281024061331</v>
      </c>
      <c r="E40" s="136">
        <f t="shared" si="21"/>
        <v>50.95728102406099</v>
      </c>
      <c r="F40" s="136">
        <f t="shared" si="22"/>
        <v>50.957281024060649</v>
      </c>
      <c r="G40" s="136">
        <f t="shared" si="23"/>
        <v>50.957281024061331</v>
      </c>
      <c r="H40" s="136">
        <f t="shared" si="24"/>
        <v>50.957281024061103</v>
      </c>
      <c r="I40" s="136">
        <f t="shared" si="25"/>
        <v>50.957281024060649</v>
      </c>
      <c r="J40" s="136">
        <f t="shared" si="26"/>
        <v>50.957281024060876</v>
      </c>
      <c r="K40" s="136">
        <f t="shared" si="27"/>
        <v>50.957281024060876</v>
      </c>
      <c r="L40" s="136">
        <f t="shared" si="28"/>
        <v>50.957281024060876</v>
      </c>
      <c r="M40" s="136">
        <f t="shared" si="29"/>
        <v>50.957281024061331</v>
      </c>
      <c r="N40" s="136">
        <f t="shared" si="30"/>
        <v>50.957281024060876</v>
      </c>
      <c r="O40" s="136">
        <f t="shared" si="31"/>
        <v>50.957281024060876</v>
      </c>
      <c r="P40" s="136">
        <f t="shared" si="32"/>
        <v>50.957281024060876</v>
      </c>
      <c r="Q40" s="136">
        <f t="shared" si="33"/>
        <v>50.957281024061331</v>
      </c>
    </row>
    <row r="41" spans="1:17" ht="12" customHeight="1" x14ac:dyDescent="0.25">
      <c r="A41" s="49" t="s">
        <v>133</v>
      </c>
      <c r="B41" s="135"/>
      <c r="C41" s="135">
        <f t="shared" si="19"/>
        <v>8832.4723217311184</v>
      </c>
      <c r="D41" s="135">
        <f t="shared" si="20"/>
        <v>9283.4315039647408</v>
      </c>
      <c r="E41" s="135">
        <f t="shared" si="21"/>
        <v>9765.6128515677337</v>
      </c>
      <c r="F41" s="135">
        <f t="shared" si="22"/>
        <v>10281.780812483295</v>
      </c>
      <c r="G41" s="135">
        <f t="shared" si="23"/>
        <v>10834.998881531297</v>
      </c>
      <c r="H41" s="135">
        <f t="shared" si="24"/>
        <v>12102.43054724329</v>
      </c>
      <c r="I41" s="135">
        <f t="shared" si="25"/>
        <v>12869.655527287148</v>
      </c>
      <c r="J41" s="135">
        <f t="shared" si="26"/>
        <v>14563.620231628665</v>
      </c>
      <c r="K41" s="135">
        <f t="shared" si="27"/>
        <v>16569.631628832751</v>
      </c>
      <c r="L41" s="135">
        <f t="shared" si="28"/>
        <v>17915.993826216087</v>
      </c>
      <c r="M41" s="135">
        <f t="shared" si="29"/>
        <v>18776.343570630124</v>
      </c>
      <c r="N41" s="135">
        <f t="shared" si="30"/>
        <v>19385.260775055111</v>
      </c>
      <c r="O41" s="135">
        <f t="shared" si="31"/>
        <v>21042.0528187335</v>
      </c>
      <c r="P41" s="135">
        <f t="shared" si="32"/>
        <v>22850.552832386777</v>
      </c>
      <c r="Q41" s="135">
        <f t="shared" si="33"/>
        <v>24414.307789578743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8760</v>
      </c>
      <c r="D44" s="133">
        <v>8760</v>
      </c>
      <c r="E44" s="133">
        <v>8759.9999999999964</v>
      </c>
      <c r="F44" s="133">
        <v>8759.9999999999982</v>
      </c>
      <c r="G44" s="133">
        <v>8759.9999999999982</v>
      </c>
      <c r="H44" s="133">
        <v>8759.9999999999982</v>
      </c>
      <c r="I44" s="133">
        <v>8760</v>
      </c>
      <c r="J44" s="133">
        <v>8760</v>
      </c>
      <c r="K44" s="133">
        <v>8760</v>
      </c>
      <c r="L44" s="133">
        <v>8759.9999999999982</v>
      </c>
      <c r="M44" s="133">
        <v>8760.0000000000018</v>
      </c>
      <c r="N44" s="133">
        <v>8759.9999999999982</v>
      </c>
      <c r="O44" s="133">
        <v>8759.9999999999982</v>
      </c>
      <c r="P44" s="133">
        <v>8760</v>
      </c>
      <c r="Q44" s="133">
        <v>8760.0000000000018</v>
      </c>
    </row>
    <row r="45" spans="1:17" ht="12" customHeight="1" x14ac:dyDescent="0.25">
      <c r="A45" s="88" t="s">
        <v>8</v>
      </c>
      <c r="B45" s="133">
        <v>3972.6408125716825</v>
      </c>
      <c r="C45" s="133">
        <v>3967.8098050684143</v>
      </c>
      <c r="D45" s="133">
        <v>3961.8045920594714</v>
      </c>
      <c r="E45" s="133">
        <v>3954.6794655883637</v>
      </c>
      <c r="F45" s="133">
        <v>3950.1318650077365</v>
      </c>
      <c r="G45" s="133">
        <v>3944.2220577212797</v>
      </c>
      <c r="H45" s="133">
        <v>3938.7856489259871</v>
      </c>
      <c r="I45" s="133">
        <v>3931.1640646596188</v>
      </c>
      <c r="J45" s="133">
        <v>3922.5898970708313</v>
      </c>
      <c r="K45" s="133">
        <v>3916.176604889713</v>
      </c>
      <c r="L45" s="133">
        <v>3909.947993595566</v>
      </c>
      <c r="M45" s="133">
        <v>3897.8410334187638</v>
      </c>
      <c r="N45" s="133">
        <v>3880.7973056309825</v>
      </c>
      <c r="O45" s="133">
        <v>3860.5018579416205</v>
      </c>
      <c r="P45" s="133">
        <v>3837.059912223941</v>
      </c>
      <c r="Q45" s="133">
        <v>3811.8595008723469</v>
      </c>
    </row>
    <row r="46" spans="1:17" ht="12" customHeight="1" x14ac:dyDescent="0.25">
      <c r="A46" s="88" t="s">
        <v>7</v>
      </c>
      <c r="B46" s="133">
        <v>2390.3924086002262</v>
      </c>
      <c r="C46" s="133">
        <v>2407.1561107359839</v>
      </c>
      <c r="D46" s="133">
        <v>2420.7277771838403</v>
      </c>
      <c r="E46" s="133">
        <v>2432.8313236444974</v>
      </c>
      <c r="F46" s="133">
        <v>2447.9744994488005</v>
      </c>
      <c r="G46" s="133">
        <v>2459.8058401485359</v>
      </c>
      <c r="H46" s="133">
        <v>2473.9151568052193</v>
      </c>
      <c r="I46" s="133">
        <v>2486.2703632766497</v>
      </c>
      <c r="J46" s="133">
        <v>2495.1373474419484</v>
      </c>
      <c r="K46" s="133">
        <v>2501.2154003958617</v>
      </c>
      <c r="L46" s="133">
        <v>2508.4585778077294</v>
      </c>
      <c r="M46" s="133">
        <v>2516.9499852365443</v>
      </c>
      <c r="N46" s="133">
        <v>2525.1855443019726</v>
      </c>
      <c r="O46" s="133">
        <v>2532.2807883813848</v>
      </c>
      <c r="P46" s="133">
        <v>2542.40646765576</v>
      </c>
      <c r="Q46" s="133">
        <v>2552.5028484946479</v>
      </c>
    </row>
    <row r="47" spans="1:17" ht="12" customHeight="1" x14ac:dyDescent="0.25">
      <c r="A47" s="88" t="s">
        <v>39</v>
      </c>
      <c r="B47" s="133">
        <v>8759.9999999999982</v>
      </c>
      <c r="C47" s="133">
        <v>8759.9999999999982</v>
      </c>
      <c r="D47" s="133">
        <v>8760</v>
      </c>
      <c r="E47" s="133">
        <v>8760.0000000000018</v>
      </c>
      <c r="F47" s="133">
        <v>8760.0000000000018</v>
      </c>
      <c r="G47" s="133">
        <v>8760</v>
      </c>
      <c r="H47" s="133">
        <v>8759.9999999999982</v>
      </c>
      <c r="I47" s="133">
        <v>8759.9999999999982</v>
      </c>
      <c r="J47" s="133">
        <v>8760.0000000000036</v>
      </c>
      <c r="K47" s="133">
        <v>8760.0000000000036</v>
      </c>
      <c r="L47" s="133">
        <v>8760</v>
      </c>
      <c r="M47" s="133">
        <v>8760.0000000000018</v>
      </c>
      <c r="N47" s="133">
        <v>8759.9999999999982</v>
      </c>
      <c r="O47" s="133">
        <v>8760</v>
      </c>
      <c r="P47" s="133">
        <v>8760</v>
      </c>
      <c r="Q47" s="133">
        <v>8759.9999999999982</v>
      </c>
    </row>
    <row r="48" spans="1:17" ht="12" customHeight="1" x14ac:dyDescent="0.25">
      <c r="A48" s="51" t="s">
        <v>6</v>
      </c>
      <c r="B48" s="132">
        <v>821.88508036219719</v>
      </c>
      <c r="C48" s="132">
        <v>825.87947732304895</v>
      </c>
      <c r="D48" s="132">
        <v>829.47508278492705</v>
      </c>
      <c r="E48" s="132">
        <v>832.84812502438854</v>
      </c>
      <c r="F48" s="132">
        <v>835.89388602437248</v>
      </c>
      <c r="G48" s="132">
        <v>839.09018730249818</v>
      </c>
      <c r="H48" s="132">
        <v>841.77605868669389</v>
      </c>
      <c r="I48" s="132">
        <v>844.263401813531</v>
      </c>
      <c r="J48" s="132">
        <v>846.56221710286513</v>
      </c>
      <c r="K48" s="132">
        <v>848.87824069841724</v>
      </c>
      <c r="L48" s="132">
        <v>850.79315654950597</v>
      </c>
      <c r="M48" s="132">
        <v>852.14432708254355</v>
      </c>
      <c r="N48" s="132">
        <v>853.05795751035362</v>
      </c>
      <c r="O48" s="132">
        <v>853.66540977035538</v>
      </c>
      <c r="P48" s="132">
        <v>854.32319036204012</v>
      </c>
      <c r="Q48" s="132">
        <v>854.73628140121536</v>
      </c>
    </row>
    <row r="49" spans="1:17" ht="12" customHeight="1" x14ac:dyDescent="0.25">
      <c r="A49" s="49" t="s">
        <v>5</v>
      </c>
      <c r="B49" s="131">
        <v>1657.1859351878504</v>
      </c>
      <c r="C49" s="131">
        <v>1675.3252922226998</v>
      </c>
      <c r="D49" s="131">
        <v>1706.670861600659</v>
      </c>
      <c r="E49" s="131">
        <v>1735.9517359092197</v>
      </c>
      <c r="F49" s="131">
        <v>1765.4427470244357</v>
      </c>
      <c r="G49" s="131">
        <v>1792.5813552279715</v>
      </c>
      <c r="H49" s="131">
        <v>1818.8958203492125</v>
      </c>
      <c r="I49" s="131">
        <v>1842.5678775489014</v>
      </c>
      <c r="J49" s="131">
        <v>1861.484643461733</v>
      </c>
      <c r="K49" s="131">
        <v>1878.5041450268163</v>
      </c>
      <c r="L49" s="131">
        <v>1901.2011991365669</v>
      </c>
      <c r="M49" s="131">
        <v>1923.0908937263964</v>
      </c>
      <c r="N49" s="131">
        <v>1939.9835627717391</v>
      </c>
      <c r="O49" s="131">
        <v>1957.4219494376935</v>
      </c>
      <c r="P49" s="131">
        <v>1976.7904820283773</v>
      </c>
      <c r="Q49" s="131">
        <v>1997.1623361863267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2.0662407846393624</v>
      </c>
      <c r="C52" s="130">
        <f t="shared" ref="C52:Q52" si="35">IF(C12=0,0,C12/C20)</f>
        <v>2.046867760694659</v>
      </c>
      <c r="D52" s="130">
        <f t="shared" si="35"/>
        <v>2.028252642525223</v>
      </c>
      <c r="E52" s="130">
        <f t="shared" si="35"/>
        <v>2.0099483837489425</v>
      </c>
      <c r="F52" s="130">
        <f t="shared" si="35"/>
        <v>1.9912985564216978</v>
      </c>
      <c r="G52" s="130">
        <f t="shared" si="35"/>
        <v>1.9724675483637675</v>
      </c>
      <c r="H52" s="130">
        <f t="shared" si="35"/>
        <v>1.952539378286394</v>
      </c>
      <c r="I52" s="130">
        <f t="shared" si="35"/>
        <v>1.9324715111720283</v>
      </c>
      <c r="J52" s="130">
        <f t="shared" si="35"/>
        <v>1.9141847205113776</v>
      </c>
      <c r="K52" s="130">
        <f t="shared" si="35"/>
        <v>1.8976532367211514</v>
      </c>
      <c r="L52" s="130">
        <f t="shared" si="35"/>
        <v>1.8788283332606586</v>
      </c>
      <c r="M52" s="130">
        <f t="shared" si="35"/>
        <v>1.86033436592143</v>
      </c>
      <c r="N52" s="130">
        <f t="shared" si="35"/>
        <v>1.8411715614610262</v>
      </c>
      <c r="O52" s="130">
        <f t="shared" si="35"/>
        <v>1.8213106768511642</v>
      </c>
      <c r="P52" s="130">
        <f t="shared" si="35"/>
        <v>1.8002242775523318</v>
      </c>
      <c r="Q52" s="130">
        <f t="shared" si="35"/>
        <v>1.7781758422990328</v>
      </c>
    </row>
    <row r="53" spans="1:17" ht="12" customHeight="1" x14ac:dyDescent="0.25">
      <c r="A53" s="88" t="s">
        <v>128</v>
      </c>
      <c r="B53" s="130">
        <f t="shared" ref="B53" si="36">IF(B13=0,0,B13/B21*1000)</f>
        <v>188.28538820621827</v>
      </c>
      <c r="C53" s="130">
        <f t="shared" ref="C53:Q53" si="37">IF(C13=0,0,C13/C21*1000)</f>
        <v>185.04073813258591</v>
      </c>
      <c r="D53" s="130">
        <f t="shared" si="37"/>
        <v>180.89547158738335</v>
      </c>
      <c r="E53" s="130">
        <f t="shared" si="37"/>
        <v>175.9124180853899</v>
      </c>
      <c r="F53" s="130">
        <f t="shared" si="37"/>
        <v>170.15098118488856</v>
      </c>
      <c r="G53" s="130">
        <f t="shared" si="37"/>
        <v>166.43110677993886</v>
      </c>
      <c r="H53" s="130">
        <f t="shared" si="37"/>
        <v>162.60622871808519</v>
      </c>
      <c r="I53" s="130">
        <f t="shared" si="37"/>
        <v>158.79704035625198</v>
      </c>
      <c r="J53" s="130">
        <f t="shared" si="37"/>
        <v>155.0442426230716</v>
      </c>
      <c r="K53" s="130">
        <f t="shared" si="37"/>
        <v>151.22268397014278</v>
      </c>
      <c r="L53" s="130">
        <f t="shared" si="37"/>
        <v>147.23648929998819</v>
      </c>
      <c r="M53" s="130">
        <f t="shared" si="37"/>
        <v>142.82215622103419</v>
      </c>
      <c r="N53" s="130">
        <f t="shared" si="37"/>
        <v>137.76027767656143</v>
      </c>
      <c r="O53" s="130">
        <f t="shared" si="37"/>
        <v>131.97263311965006</v>
      </c>
      <c r="P53" s="130">
        <f t="shared" si="37"/>
        <v>125.29462614667214</v>
      </c>
      <c r="Q53" s="130">
        <f t="shared" si="37"/>
        <v>118.10224020706644</v>
      </c>
    </row>
    <row r="54" spans="1:17" ht="12" customHeight="1" x14ac:dyDescent="0.25">
      <c r="A54" s="88" t="s">
        <v>184</v>
      </c>
      <c r="B54" s="130">
        <f t="shared" ref="B54" si="38">IF(B14=0,0,B14/B22)</f>
        <v>40.6966569420795</v>
      </c>
      <c r="C54" s="130">
        <f t="shared" ref="C54:Q54" si="39">IF(C14=0,0,C14/C22)</f>
        <v>40.111195194494279</v>
      </c>
      <c r="D54" s="130">
        <f t="shared" si="39"/>
        <v>39.156654681994283</v>
      </c>
      <c r="E54" s="130">
        <f t="shared" si="39"/>
        <v>37.937170371014162</v>
      </c>
      <c r="F54" s="130">
        <f t="shared" si="39"/>
        <v>36.484587347046691</v>
      </c>
      <c r="G54" s="130">
        <f t="shared" si="39"/>
        <v>35.332288454258439</v>
      </c>
      <c r="H54" s="130">
        <f t="shared" si="39"/>
        <v>34.281492679053933</v>
      </c>
      <c r="I54" s="130">
        <f t="shared" si="39"/>
        <v>33.23024879895312</v>
      </c>
      <c r="J54" s="130">
        <f t="shared" si="39"/>
        <v>32.16682647032566</v>
      </c>
      <c r="K54" s="130">
        <f t="shared" si="39"/>
        <v>31.051181189127078</v>
      </c>
      <c r="L54" s="130">
        <f t="shared" si="39"/>
        <v>29.809274619454495</v>
      </c>
      <c r="M54" s="130">
        <f t="shared" si="39"/>
        <v>28.564950456908058</v>
      </c>
      <c r="N54" s="130">
        <f t="shared" si="39"/>
        <v>27.303451206077998</v>
      </c>
      <c r="O54" s="130">
        <f t="shared" si="39"/>
        <v>26.072148147423103</v>
      </c>
      <c r="P54" s="130">
        <f t="shared" si="39"/>
        <v>24.638579614485618</v>
      </c>
      <c r="Q54" s="130">
        <f t="shared" si="39"/>
        <v>23.125276930784651</v>
      </c>
    </row>
    <row r="55" spans="1:17" ht="12" customHeight="1" x14ac:dyDescent="0.25">
      <c r="A55" s="88" t="s">
        <v>189</v>
      </c>
      <c r="B55" s="130">
        <f t="shared" ref="B55" si="40">IF(B15=0,0,B15/B23*1000)</f>
        <v>647.97773311304229</v>
      </c>
      <c r="C55" s="130">
        <f t="shared" ref="C55:Q55" si="41">IF(C15=0,0,C15/C23*1000)</f>
        <v>641.43525568061193</v>
      </c>
      <c r="D55" s="130">
        <f t="shared" si="41"/>
        <v>633.24560585205302</v>
      </c>
      <c r="E55" s="130">
        <f t="shared" si="41"/>
        <v>624.12341578211431</v>
      </c>
      <c r="F55" s="130">
        <f t="shared" si="41"/>
        <v>614.69523568826935</v>
      </c>
      <c r="G55" s="130">
        <f t="shared" si="41"/>
        <v>605.06089846200666</v>
      </c>
      <c r="H55" s="130">
        <f t="shared" si="41"/>
        <v>595.00429536177933</v>
      </c>
      <c r="I55" s="130">
        <f t="shared" si="41"/>
        <v>584.6318560634262</v>
      </c>
      <c r="J55" s="130">
        <f t="shared" si="41"/>
        <v>573.57525216450495</v>
      </c>
      <c r="K55" s="130">
        <f t="shared" si="41"/>
        <v>561.7892143148747</v>
      </c>
      <c r="L55" s="130">
        <f t="shared" si="41"/>
        <v>549.06394874260616</v>
      </c>
      <c r="M55" s="130">
        <f t="shared" si="41"/>
        <v>539.93749873574973</v>
      </c>
      <c r="N55" s="130">
        <f t="shared" si="41"/>
        <v>529.43742231796011</v>
      </c>
      <c r="O55" s="130">
        <f t="shared" si="41"/>
        <v>516.5773634139407</v>
      </c>
      <c r="P55" s="130">
        <f t="shared" si="41"/>
        <v>501.37965833024413</v>
      </c>
      <c r="Q55" s="130">
        <f t="shared" si="41"/>
        <v>484.20677449861887</v>
      </c>
    </row>
    <row r="56" spans="1:17" ht="12" customHeight="1" x14ac:dyDescent="0.25">
      <c r="A56" s="51" t="s">
        <v>127</v>
      </c>
      <c r="B56" s="68">
        <f t="shared" ref="B56" si="42">IF(B16=0,0,B16/B24)</f>
        <v>48.944137280029615</v>
      </c>
      <c r="C56" s="68">
        <f t="shared" ref="C56:Q56" si="43">IF(C16=0,0,C16/C24)</f>
        <v>48.569040059914521</v>
      </c>
      <c r="D56" s="68">
        <f t="shared" si="43"/>
        <v>48.187035290983005</v>
      </c>
      <c r="E56" s="68">
        <f t="shared" si="43"/>
        <v>47.793167670929058</v>
      </c>
      <c r="F56" s="68">
        <f t="shared" si="43"/>
        <v>47.390026910784364</v>
      </c>
      <c r="G56" s="68">
        <f t="shared" si="43"/>
        <v>46.982081607622099</v>
      </c>
      <c r="H56" s="68">
        <f t="shared" si="43"/>
        <v>46.56238636675269</v>
      </c>
      <c r="I56" s="68">
        <f t="shared" si="43"/>
        <v>46.166779039295264</v>
      </c>
      <c r="J56" s="68">
        <f t="shared" si="43"/>
        <v>45.810882768387089</v>
      </c>
      <c r="K56" s="68">
        <f t="shared" si="43"/>
        <v>45.494607755855789</v>
      </c>
      <c r="L56" s="68">
        <f t="shared" si="43"/>
        <v>45.133629166468396</v>
      </c>
      <c r="M56" s="68">
        <f t="shared" si="43"/>
        <v>44.779635188892954</v>
      </c>
      <c r="N56" s="68">
        <f t="shared" si="43"/>
        <v>44.396723673880487</v>
      </c>
      <c r="O56" s="68">
        <f t="shared" si="43"/>
        <v>44.00295431512172</v>
      </c>
      <c r="P56" s="68">
        <f t="shared" si="43"/>
        <v>43.565491130906324</v>
      </c>
      <c r="Q56" s="68">
        <f t="shared" si="43"/>
        <v>43.114264788543615</v>
      </c>
    </row>
    <row r="57" spans="1:17" ht="12" customHeight="1" x14ac:dyDescent="0.25">
      <c r="A57" s="49" t="s">
        <v>126</v>
      </c>
      <c r="B57" s="57">
        <f t="shared" ref="B57" si="44">IF(B17=0,0,B17/B25*1000)</f>
        <v>357.31937071625333</v>
      </c>
      <c r="C57" s="57">
        <f t="shared" ref="C57:Q57" si="45">IF(C17=0,0,C17/C25*1000)</f>
        <v>350.28789637365844</v>
      </c>
      <c r="D57" s="57">
        <f t="shared" si="45"/>
        <v>341.48954883774945</v>
      </c>
      <c r="E57" s="57">
        <f t="shared" si="45"/>
        <v>330.94591090730398</v>
      </c>
      <c r="F57" s="57">
        <f t="shared" si="45"/>
        <v>318.76883738470639</v>
      </c>
      <c r="G57" s="57">
        <f t="shared" si="45"/>
        <v>305.70443802888775</v>
      </c>
      <c r="H57" s="57">
        <f t="shared" si="45"/>
        <v>295.50282268257297</v>
      </c>
      <c r="I57" s="57">
        <f t="shared" si="45"/>
        <v>285.05698089683438</v>
      </c>
      <c r="J57" s="57">
        <f t="shared" si="45"/>
        <v>273.0535524805594</v>
      </c>
      <c r="K57" s="57">
        <f t="shared" si="45"/>
        <v>259.4463755918901</v>
      </c>
      <c r="L57" s="57">
        <f t="shared" si="45"/>
        <v>243.85310855554434</v>
      </c>
      <c r="M57" s="57">
        <f t="shared" si="45"/>
        <v>227.22511053329151</v>
      </c>
      <c r="N57" s="57">
        <f t="shared" si="45"/>
        <v>208.47546160217428</v>
      </c>
      <c r="O57" s="57">
        <f t="shared" si="45"/>
        <v>187.55446959301173</v>
      </c>
      <c r="P57" s="57">
        <f t="shared" si="45"/>
        <v>165.41450357455125</v>
      </c>
      <c r="Q57" s="57">
        <f t="shared" si="45"/>
        <v>142.28952969752544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1.8567670148950799</v>
      </c>
      <c r="D60" s="128">
        <v>1.8468372378113567</v>
      </c>
      <c r="E60" s="128">
        <v>1.8430087448095445</v>
      </c>
      <c r="F60" s="128">
        <v>1.8311838065393378</v>
      </c>
      <c r="G60" s="128">
        <v>1.8174901967255837</v>
      </c>
      <c r="H60" s="128">
        <v>1.805966611548484</v>
      </c>
      <c r="I60" s="128">
        <v>1.7909420957244968</v>
      </c>
      <c r="J60" s="128">
        <v>1.7798298207039709</v>
      </c>
      <c r="K60" s="128">
        <v>1.7677361344221805</v>
      </c>
      <c r="L60" s="128">
        <v>1.7439498544611995</v>
      </c>
      <c r="M60" s="128">
        <v>1.7322929317592726</v>
      </c>
      <c r="N60" s="128">
        <v>1.7099007545069878</v>
      </c>
      <c r="O60" s="128">
        <v>1.6821556615143409</v>
      </c>
      <c r="P60" s="128">
        <v>1.6604070413049639</v>
      </c>
      <c r="Q60" s="128">
        <v>1.6293948589547744</v>
      </c>
    </row>
    <row r="61" spans="1:17" ht="12" customHeight="1" x14ac:dyDescent="0.25">
      <c r="A61" s="88" t="s">
        <v>128</v>
      </c>
      <c r="B61" s="128"/>
      <c r="C61" s="128">
        <v>175.81052514957344</v>
      </c>
      <c r="D61" s="128">
        <v>172.1754037483235</v>
      </c>
      <c r="E61" s="128">
        <v>168.51712784252578</v>
      </c>
      <c r="F61" s="128">
        <v>164.72550362493723</v>
      </c>
      <c r="G61" s="128">
        <v>160.88637385142366</v>
      </c>
      <c r="H61" s="128">
        <v>156.9464206601848</v>
      </c>
      <c r="I61" s="128">
        <v>153.30622615055384</v>
      </c>
      <c r="J61" s="128">
        <v>149.55124255473737</v>
      </c>
      <c r="K61" s="128">
        <v>145.59099636425375</v>
      </c>
      <c r="L61" s="128">
        <v>141.2370001091586</v>
      </c>
      <c r="M61" s="128">
        <v>135.82888178475892</v>
      </c>
      <c r="N61" s="128">
        <v>129.3874650015708</v>
      </c>
      <c r="O61" s="128">
        <v>122.79190132840156</v>
      </c>
      <c r="P61" s="128">
        <v>115.34812269799168</v>
      </c>
      <c r="Q61" s="128">
        <v>107.34832930897505</v>
      </c>
    </row>
    <row r="62" spans="1:17" ht="12" customHeight="1" x14ac:dyDescent="0.25">
      <c r="A62" s="88" t="s">
        <v>184</v>
      </c>
      <c r="B62" s="128"/>
      <c r="C62" s="128">
        <v>38.445008297868732</v>
      </c>
      <c r="D62" s="128">
        <v>36.983559768826552</v>
      </c>
      <c r="E62" s="128">
        <v>35.866783742283204</v>
      </c>
      <c r="F62" s="128">
        <v>34.830483304102195</v>
      </c>
      <c r="G62" s="128">
        <v>33.831475949299474</v>
      </c>
      <c r="H62" s="128">
        <v>32.825962830641792</v>
      </c>
      <c r="I62" s="128">
        <v>31.672586302347135</v>
      </c>
      <c r="J62" s="128">
        <v>30.52919883229276</v>
      </c>
      <c r="K62" s="128">
        <v>29.242467321396017</v>
      </c>
      <c r="L62" s="128">
        <v>28.006225363630769</v>
      </c>
      <c r="M62" s="128">
        <v>26.805047859949457</v>
      </c>
      <c r="N62" s="128">
        <v>25.47748478288386</v>
      </c>
      <c r="O62" s="128">
        <v>24.070466035305991</v>
      </c>
      <c r="P62" s="128">
        <v>22.539001134875285</v>
      </c>
      <c r="Q62" s="128">
        <v>20.948515743177271</v>
      </c>
    </row>
    <row r="63" spans="1:17" ht="12" customHeight="1" x14ac:dyDescent="0.25">
      <c r="A63" s="88" t="s">
        <v>189</v>
      </c>
      <c r="B63" s="128"/>
      <c r="C63" s="128">
        <v>590.79372651066308</v>
      </c>
      <c r="D63" s="128">
        <v>576.95752748328255</v>
      </c>
      <c r="E63" s="128">
        <v>569.33671166328156</v>
      </c>
      <c r="F63" s="128">
        <v>563.45474129893739</v>
      </c>
      <c r="G63" s="128">
        <v>557.18304514898625</v>
      </c>
      <c r="H63" s="128">
        <v>549.41534802309548</v>
      </c>
      <c r="I63" s="128">
        <v>540.75987751684443</v>
      </c>
      <c r="J63" s="128">
        <v>530.93662854576212</v>
      </c>
      <c r="K63" s="128">
        <v>519.27810707661911</v>
      </c>
      <c r="L63" s="128">
        <v>507.05400679839397</v>
      </c>
      <c r="M63" s="128">
        <v>491.29352723763822</v>
      </c>
      <c r="N63" s="128">
        <v>471.79937314754261</v>
      </c>
      <c r="O63" s="128">
        <v>450.61712551332278</v>
      </c>
      <c r="P63" s="128">
        <v>428.58732974415648</v>
      </c>
      <c r="Q63" s="128">
        <v>405.60109741271032</v>
      </c>
    </row>
    <row r="64" spans="1:17" ht="12" customHeight="1" x14ac:dyDescent="0.25">
      <c r="A64" s="51" t="s">
        <v>127</v>
      </c>
      <c r="B64" s="50"/>
      <c r="C64" s="50">
        <v>46.174202318959857</v>
      </c>
      <c r="D64" s="50">
        <v>45.783048045784533</v>
      </c>
      <c r="E64" s="50">
        <v>45.487549263416405</v>
      </c>
      <c r="F64" s="50">
        <v>45.112726159166769</v>
      </c>
      <c r="G64" s="50">
        <v>44.738804520839771</v>
      </c>
      <c r="H64" s="50">
        <v>44.293941799373066</v>
      </c>
      <c r="I64" s="50">
        <v>43.81946931756476</v>
      </c>
      <c r="J64" s="50">
        <v>43.316938103412191</v>
      </c>
      <c r="K64" s="50">
        <v>42.792466335112067</v>
      </c>
      <c r="L64" s="50">
        <v>42.037077451485189</v>
      </c>
      <c r="M64" s="50">
        <v>41.455307729331544</v>
      </c>
      <c r="N64" s="50">
        <v>40.57534304856916</v>
      </c>
      <c r="O64" s="50">
        <v>39.740538750589337</v>
      </c>
      <c r="P64" s="50">
        <v>38.930190688352916</v>
      </c>
      <c r="Q64" s="50">
        <v>38.014032624724976</v>
      </c>
    </row>
    <row r="65" spans="1:17" ht="12" customHeight="1" x14ac:dyDescent="0.25">
      <c r="A65" s="49" t="s">
        <v>126</v>
      </c>
      <c r="B65" s="48"/>
      <c r="C65" s="48">
        <v>326.70137920838243</v>
      </c>
      <c r="D65" s="48">
        <v>317.03547781467165</v>
      </c>
      <c r="E65" s="48">
        <v>308.17275033641488</v>
      </c>
      <c r="F65" s="48">
        <v>298.20652487240091</v>
      </c>
      <c r="G65" s="48">
        <v>288.30933797285348</v>
      </c>
      <c r="H65" s="48">
        <v>275.39460570722338</v>
      </c>
      <c r="I65" s="48">
        <v>262.80411954644916</v>
      </c>
      <c r="J65" s="48">
        <v>247.61085733642366</v>
      </c>
      <c r="K65" s="48">
        <v>231.76191428545008</v>
      </c>
      <c r="L65" s="48">
        <v>212.62615104015032</v>
      </c>
      <c r="M65" s="48">
        <v>192.32856940712728</v>
      </c>
      <c r="N65" s="48">
        <v>170.14724185992475</v>
      </c>
      <c r="O65" s="48">
        <v>147.61522242256737</v>
      </c>
      <c r="P65" s="48">
        <v>127.33046330480555</v>
      </c>
      <c r="Q65" s="48">
        <v>103.72916377554098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230.96357177718005</v>
      </c>
      <c r="C68" s="125">
        <f>1000000*C20/SER_summary!C$8</f>
        <v>234.2750391054573</v>
      </c>
      <c r="D68" s="125">
        <f>1000000*D20/SER_summary!D$8</f>
        <v>237.29615908313448</v>
      </c>
      <c r="E68" s="125">
        <f>1000000*E20/SER_summary!E$8</f>
        <v>240.67096160305326</v>
      </c>
      <c r="F68" s="125">
        <f>1000000*F20/SER_summary!F$8</f>
        <v>244.19743688384997</v>
      </c>
      <c r="G68" s="125">
        <f>1000000*G20/SER_summary!G$8</f>
        <v>247.72379046312409</v>
      </c>
      <c r="H68" s="125">
        <f>1000000*H20/SER_summary!H$8</f>
        <v>251.42043443751356</v>
      </c>
      <c r="I68" s="125">
        <f>1000000*I20/SER_summary!I$8</f>
        <v>255.3304550141381</v>
      </c>
      <c r="J68" s="125">
        <f>1000000*J20/SER_summary!J$8</f>
        <v>259.2652452703457</v>
      </c>
      <c r="K68" s="125">
        <f>1000000*K20/SER_summary!K$8</f>
        <v>263.61084558745529</v>
      </c>
      <c r="L68" s="125">
        <f>1000000*L20/SER_summary!L$8</f>
        <v>268.23951067034051</v>
      </c>
      <c r="M68" s="125">
        <f>1000000*M20/SER_summary!M$8</f>
        <v>272.42755634421638</v>
      </c>
      <c r="N68" s="125">
        <f>1000000*N20/SER_summary!N$8</f>
        <v>277.01575335374673</v>
      </c>
      <c r="O68" s="125">
        <f>1000000*O20/SER_summary!O$8</f>
        <v>281.95718209492537</v>
      </c>
      <c r="P68" s="125">
        <f>1000000*P20/SER_summary!P$8</f>
        <v>286.73070395427703</v>
      </c>
      <c r="Q68" s="125">
        <f>1000000*Q20/SER_summary!Q$8</f>
        <v>291.79286974243377</v>
      </c>
    </row>
    <row r="69" spans="1:17" ht="12" customHeight="1" x14ac:dyDescent="0.25">
      <c r="A69" s="88" t="s">
        <v>123</v>
      </c>
      <c r="B69" s="125">
        <f>1000*B21/SER_summary!B$3</f>
        <v>0.10311738323025908</v>
      </c>
      <c r="C69" s="125">
        <f>1000*C21/SER_summary!C$3</f>
        <v>0.10561054771231745</v>
      </c>
      <c r="D69" s="125">
        <f>1000*D21/SER_summary!D$3</f>
        <v>0.10872261766914565</v>
      </c>
      <c r="E69" s="125">
        <f>1000*E21/SER_summary!E$3</f>
        <v>0.1121040550255888</v>
      </c>
      <c r="F69" s="125">
        <f>1000*F21/SER_summary!F$3</f>
        <v>0.11550814165438217</v>
      </c>
      <c r="G69" s="125">
        <f>1000*G21/SER_summary!G$3</f>
        <v>0.11899287078736263</v>
      </c>
      <c r="H69" s="125">
        <f>1000*H21/SER_summary!H$3</f>
        <v>0.12272193828031666</v>
      </c>
      <c r="I69" s="125">
        <f>1000*I21/SER_summary!I$3</f>
        <v>0.12620182872973051</v>
      </c>
      <c r="J69" s="125">
        <f>1000*J21/SER_summary!J$3</f>
        <v>0.12940872022440783</v>
      </c>
      <c r="K69" s="125">
        <f>1000*K21/SER_summary!K$3</f>
        <v>0.13307684493607466</v>
      </c>
      <c r="L69" s="125">
        <f>1000*L21/SER_summary!L$3</f>
        <v>0.13732978480247518</v>
      </c>
      <c r="M69" s="125">
        <f>1000*M21/SER_summary!M$3</f>
        <v>0.14206617785327846</v>
      </c>
      <c r="N69" s="125">
        <f>1000*N21/SER_summary!N$3</f>
        <v>0.14749974665648005</v>
      </c>
      <c r="O69" s="125">
        <f>1000*O21/SER_summary!O$3</f>
        <v>0.1539956670154958</v>
      </c>
      <c r="P69" s="125">
        <f>1000*P21/SER_summary!P$3</f>
        <v>0.16216657213594718</v>
      </c>
      <c r="Q69" s="125">
        <f>1000*Q21/SER_summary!Q$3</f>
        <v>0.1715587259896319</v>
      </c>
    </row>
    <row r="70" spans="1:17" ht="12" customHeight="1" x14ac:dyDescent="0.25">
      <c r="A70" s="88" t="s">
        <v>185</v>
      </c>
      <c r="B70" s="125">
        <f>1000000*B22/SER_summary!B$8</f>
        <v>109.87039777354286</v>
      </c>
      <c r="C70" s="125">
        <f>1000000*C22/SER_summary!C$8</f>
        <v>110.52158127766893</v>
      </c>
      <c r="D70" s="125">
        <f>1000000*D22/SER_summary!D$8</f>
        <v>111.6557354053588</v>
      </c>
      <c r="E70" s="125">
        <f>1000000*E22/SER_summary!E$8</f>
        <v>113.02216334660085</v>
      </c>
      <c r="F70" s="125">
        <f>1000000*F22/SER_summary!F$8</f>
        <v>114.79920188997995</v>
      </c>
      <c r="G70" s="125">
        <f>1000000*G22/SER_summary!G$8</f>
        <v>116.54305678714705</v>
      </c>
      <c r="H70" s="125">
        <f>1000000*H22/SER_summary!H$8</f>
        <v>118.50680023251935</v>
      </c>
      <c r="I70" s="125">
        <f>1000000*I22/SER_summary!I$8</f>
        <v>120.5334672932034</v>
      </c>
      <c r="J70" s="125">
        <f>1000000*J22/SER_summary!J$8</f>
        <v>122.98176680806111</v>
      </c>
      <c r="K70" s="125">
        <f>1000000*K22/SER_summary!K$8</f>
        <v>125.81363463357896</v>
      </c>
      <c r="L70" s="125">
        <f>1000000*L22/SER_summary!L$8</f>
        <v>129.44854810724141</v>
      </c>
      <c r="M70" s="125">
        <f>1000000*M22/SER_summary!M$8</f>
        <v>133.14497883736081</v>
      </c>
      <c r="N70" s="125">
        <f>1000000*N22/SER_summary!N$8</f>
        <v>137.23668532552637</v>
      </c>
      <c r="O70" s="125">
        <f>1000000*O22/SER_summary!O$8</f>
        <v>141.39359003013419</v>
      </c>
      <c r="P70" s="125">
        <f>1000000*P22/SER_summary!P$8</f>
        <v>146.93658354021176</v>
      </c>
      <c r="Q70" s="125">
        <f>1000000*Q22/SER_summary!Q$8</f>
        <v>153.28876930446893</v>
      </c>
    </row>
    <row r="71" spans="1:17" ht="12" customHeight="1" x14ac:dyDescent="0.25">
      <c r="A71" s="88" t="s">
        <v>190</v>
      </c>
      <c r="B71" s="125">
        <f>1000*B23/SER_summary!B$3</f>
        <v>2.1501699285885786E-2</v>
      </c>
      <c r="C71" s="125">
        <f>1000*C23/SER_summary!C$3</f>
        <v>2.2175907197788908E-2</v>
      </c>
      <c r="D71" s="125">
        <f>1000*D23/SER_summary!D$3</f>
        <v>2.29820083196739E-2</v>
      </c>
      <c r="E71" s="125">
        <f>1000*E23/SER_summary!E$3</f>
        <v>2.3917536336991809E-2</v>
      </c>
      <c r="F71" s="125">
        <f>1000*F23/SER_summary!F$3</f>
        <v>2.4899062463024604E-2</v>
      </c>
      <c r="G71" s="125">
        <f>1000*G23/SER_summary!G$3</f>
        <v>2.5863540121732382E-2</v>
      </c>
      <c r="H71" s="125">
        <f>1000*H23/SER_summary!H$3</f>
        <v>2.6843795951066566E-2</v>
      </c>
      <c r="I71" s="125">
        <f>1000*I23/SER_summary!I$3</f>
        <v>2.7698658735348818E-2</v>
      </c>
      <c r="J71" s="125">
        <f>1000*J23/SER_summary!J$3</f>
        <v>2.8531283947804898E-2</v>
      </c>
      <c r="K71" s="125">
        <f>1000*K23/SER_summary!K$3</f>
        <v>2.9251578680913801E-2</v>
      </c>
      <c r="L71" s="125">
        <f>1000*L23/SER_summary!L$3</f>
        <v>2.995517696926674E-2</v>
      </c>
      <c r="M71" s="125">
        <f>1000*M23/SER_summary!M$3</f>
        <v>3.0444022524869444E-2</v>
      </c>
      <c r="N71" s="125">
        <f>1000*N23/SER_summary!N$3</f>
        <v>3.1022704131990566E-2</v>
      </c>
      <c r="O71" s="125">
        <f>1000*O23/SER_summary!O$3</f>
        <v>3.1763842691748034E-2</v>
      </c>
      <c r="P71" s="125">
        <f>1000*P23/SER_summary!P$3</f>
        <v>3.2685687507495953E-2</v>
      </c>
      <c r="Q71" s="125">
        <f>1000*Q23/SER_summary!Q$3</f>
        <v>3.3813337042970182E-2</v>
      </c>
    </row>
    <row r="72" spans="1:17" ht="12" customHeight="1" x14ac:dyDescent="0.25">
      <c r="A72" s="51" t="s">
        <v>122</v>
      </c>
      <c r="B72" s="124">
        <f>1000000*B24/SER_summary!B$8</f>
        <v>51.169244459372329</v>
      </c>
      <c r="C72" s="124">
        <f>1000000*C24/SER_summary!C$8</f>
        <v>54.238127402948457</v>
      </c>
      <c r="D72" s="124">
        <f>1000000*D24/SER_summary!D$8</f>
        <v>57.512972923445808</v>
      </c>
      <c r="E72" s="124">
        <f>1000000*E24/SER_summary!E$8</f>
        <v>61.378127592408553</v>
      </c>
      <c r="F72" s="124">
        <f>1000000*F24/SER_summary!F$8</f>
        <v>65.615948753163337</v>
      </c>
      <c r="G72" s="124">
        <f>1000000*G24/SER_summary!G$8</f>
        <v>70.297005190303381</v>
      </c>
      <c r="H72" s="124">
        <f>1000000*H24/SER_summary!H$8</f>
        <v>74.958866887707032</v>
      </c>
      <c r="I72" s="124">
        <f>1000000*I24/SER_summary!I$8</f>
        <v>78.883453705729167</v>
      </c>
      <c r="J72" s="124">
        <f>1000000*J24/SER_summary!J$8</f>
        <v>82.164395592023382</v>
      </c>
      <c r="K72" s="124">
        <f>1000000*K24/SER_summary!K$8</f>
        <v>85.057525180283534</v>
      </c>
      <c r="L72" s="124">
        <f>1000000*L24/SER_summary!L$8</f>
        <v>87.603307266884897</v>
      </c>
      <c r="M72" s="124">
        <f>1000000*M24/SER_summary!M$8</f>
        <v>89.556230393633797</v>
      </c>
      <c r="N72" s="124">
        <f>1000000*N24/SER_summary!N$8</f>
        <v>91.512777839220504</v>
      </c>
      <c r="O72" s="124">
        <f>1000000*O24/SER_summary!O$8</f>
        <v>93.374162401709185</v>
      </c>
      <c r="P72" s="124">
        <f>1000000*P24/SER_summary!P$8</f>
        <v>95.08729668898421</v>
      </c>
      <c r="Q72" s="124">
        <f>1000000*Q24/SER_summary!Q$8</f>
        <v>96.633365363773379</v>
      </c>
    </row>
    <row r="73" spans="1:17" ht="12" customHeight="1" x14ac:dyDescent="0.25">
      <c r="A73" s="49" t="s">
        <v>121</v>
      </c>
      <c r="B73" s="123">
        <f>1000*B25/SER_summary!B$3</f>
        <v>0.10055902164260985</v>
      </c>
      <c r="C73" s="123">
        <f>1000*C25/SER_summary!C$3</f>
        <v>0.10705431381936537</v>
      </c>
      <c r="D73" s="123">
        <f>1000*D25/SER_summary!D$3</f>
        <v>0.11423054955874838</v>
      </c>
      <c r="E73" s="123">
        <f>1000*E25/SER_summary!E$3</f>
        <v>0.12360612800281988</v>
      </c>
      <c r="F73" s="123">
        <f>1000*F25/SER_summary!F$3</f>
        <v>0.13590406830724822</v>
      </c>
      <c r="G73" s="123">
        <f>1000*G25/SER_summary!G$3</f>
        <v>0.14965948825278863</v>
      </c>
      <c r="H73" s="123">
        <f>1000*H25/SER_summary!H$3</f>
        <v>0.1625489443611563</v>
      </c>
      <c r="I73" s="123">
        <f>1000*I25/SER_summary!I$3</f>
        <v>0.17501648483762189</v>
      </c>
      <c r="J73" s="123">
        <f>1000*J25/SER_summary!J$3</f>
        <v>0.1872673160935327</v>
      </c>
      <c r="K73" s="123">
        <f>1000*K25/SER_summary!K$3</f>
        <v>0.19910804244783126</v>
      </c>
      <c r="L73" s="123">
        <f>1000*L25/SER_summary!L$3</f>
        <v>0.21159526009204338</v>
      </c>
      <c r="M73" s="123">
        <f>1000*M25/SER_summary!M$3</f>
        <v>0.22368531070024855</v>
      </c>
      <c r="N73" s="123">
        <f>1000*N25/SER_summary!N$3</f>
        <v>0.23942305606672812</v>
      </c>
      <c r="O73" s="123">
        <f>1000*O25/SER_summary!O$3</f>
        <v>0.25974906243634377</v>
      </c>
      <c r="P73" s="123">
        <f>1000*P25/SER_summary!P$3</f>
        <v>0.28567505608300098</v>
      </c>
      <c r="Q73" s="123">
        <f>1000*Q25/SER_summary!Q$3</f>
        <v>0.3201006806276474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5370.5093337772114</v>
      </c>
      <c r="C3" s="154">
        <v>5495.9330789217192</v>
      </c>
      <c r="D3" s="154">
        <v>5606.2825381835592</v>
      </c>
      <c r="E3" s="154">
        <v>5728.2337551539276</v>
      </c>
      <c r="F3" s="154">
        <v>5861.2147978268167</v>
      </c>
      <c r="G3" s="154">
        <v>5996.9332326337244</v>
      </c>
      <c r="H3" s="154">
        <v>6180.2179754044664</v>
      </c>
      <c r="I3" s="154">
        <v>6373.3634577912735</v>
      </c>
      <c r="J3" s="154">
        <v>6509.4311785052423</v>
      </c>
      <c r="K3" s="154">
        <v>6566.0636791814541</v>
      </c>
      <c r="L3" s="154">
        <v>6678.9565645351049</v>
      </c>
      <c r="M3" s="154">
        <v>6780.2133028888684</v>
      </c>
      <c r="N3" s="154">
        <v>6878.0416378702766</v>
      </c>
      <c r="O3" s="154">
        <v>6958.292441530999</v>
      </c>
      <c r="P3" s="154">
        <v>7066.145130393098</v>
      </c>
      <c r="Q3" s="154">
        <v>7165.7911830226149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7128.7423459929032</v>
      </c>
      <c r="C5" s="143">
        <v>7295.2281497845916</v>
      </c>
      <c r="D5" s="143">
        <v>7441.7045478702885</v>
      </c>
      <c r="E5" s="143">
        <v>7603.5809641525047</v>
      </c>
      <c r="F5" s="143">
        <v>7780.0982237267954</v>
      </c>
      <c r="G5" s="143">
        <v>7960.2490610514569</v>
      </c>
      <c r="H5" s="143">
        <v>8203.5387801376073</v>
      </c>
      <c r="I5" s="143">
        <v>8459.9175132622822</v>
      </c>
      <c r="J5" s="143">
        <v>8640.5319880339339</v>
      </c>
      <c r="K5" s="143">
        <v>8715.7052128882024</v>
      </c>
      <c r="L5" s="143">
        <v>8865.5577207909973</v>
      </c>
      <c r="M5" s="143">
        <v>8999.9645626113252</v>
      </c>
      <c r="N5" s="143">
        <v>9129.8205875946151</v>
      </c>
      <c r="O5" s="143">
        <v>9236.3444323178828</v>
      </c>
      <c r="P5" s="143">
        <v>9379.5066507288666</v>
      </c>
      <c r="Q5" s="143">
        <v>9511.7754898356889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230.96357177718005</v>
      </c>
      <c r="C6" s="152">
        <f>1000000*C8/SER_summary!C$8</f>
        <v>234.2750391054573</v>
      </c>
      <c r="D6" s="152">
        <f>1000000*D8/SER_summary!D$8</f>
        <v>237.29615908313448</v>
      </c>
      <c r="E6" s="152">
        <f>1000000*E8/SER_summary!E$8</f>
        <v>240.67096160305326</v>
      </c>
      <c r="F6" s="152">
        <f>1000000*F8/SER_summary!F$8</f>
        <v>244.19743688384997</v>
      </c>
      <c r="G6" s="152">
        <f>1000000*G8/SER_summary!G$8</f>
        <v>247.72379046312409</v>
      </c>
      <c r="H6" s="152">
        <f>1000000*H8/SER_summary!H$8</f>
        <v>251.42043443751356</v>
      </c>
      <c r="I6" s="152">
        <f>1000000*I8/SER_summary!I$8</f>
        <v>255.3304550141381</v>
      </c>
      <c r="J6" s="152">
        <f>1000000*J8/SER_summary!J$8</f>
        <v>259.2652452703457</v>
      </c>
      <c r="K6" s="152">
        <f>1000000*K8/SER_summary!K$8</f>
        <v>263.61084558745529</v>
      </c>
      <c r="L6" s="152">
        <f>1000000*L8/SER_summary!L$8</f>
        <v>268.23951067034051</v>
      </c>
      <c r="M6" s="152">
        <f>1000000*M8/SER_summary!M$8</f>
        <v>272.42755634421638</v>
      </c>
      <c r="N6" s="152">
        <f>1000000*N8/SER_summary!N$8</f>
        <v>277.01575335374673</v>
      </c>
      <c r="O6" s="152">
        <f>1000000*O8/SER_summary!O$8</f>
        <v>281.95718209492537</v>
      </c>
      <c r="P6" s="152">
        <f>1000000*P8/SER_summary!P$8</f>
        <v>286.73070395427703</v>
      </c>
      <c r="Q6" s="152">
        <f>1000000*Q8/SER_summary!Q$8</f>
        <v>291.79286974243377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3450.1024270688467</v>
      </c>
      <c r="C8" s="62">
        <v>3564.0935334819878</v>
      </c>
      <c r="D8" s="62">
        <v>3669.0224836118982</v>
      </c>
      <c r="E8" s="62">
        <v>3782.9732472882488</v>
      </c>
      <c r="F8" s="62">
        <v>3907.0475889398485</v>
      </c>
      <c r="G8" s="62">
        <v>4035.6806212881775</v>
      </c>
      <c r="H8" s="62">
        <v>4201.4716176107413</v>
      </c>
      <c r="I8" s="62">
        <v>4377.7708827031611</v>
      </c>
      <c r="J8" s="62">
        <v>4513.9488866704578</v>
      </c>
      <c r="K8" s="62">
        <v>4592.8861207264508</v>
      </c>
      <c r="L8" s="62">
        <v>4718.6629900375456</v>
      </c>
      <c r="M8" s="62">
        <v>4837.8209463187613</v>
      </c>
      <c r="N8" s="62">
        <v>4958.7017194366299</v>
      </c>
      <c r="O8" s="62">
        <v>5071.2624428724348</v>
      </c>
      <c r="P8" s="62">
        <v>5210.187845862004</v>
      </c>
      <c r="Q8" s="62">
        <v>5349.175972123071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329.6225081049439</v>
      </c>
      <c r="D9" s="150">
        <v>320.56035182171593</v>
      </c>
      <c r="E9" s="150">
        <v>329.58216536815127</v>
      </c>
      <c r="F9" s="150">
        <v>339.70574334340375</v>
      </c>
      <c r="G9" s="150">
        <v>344.26443404013037</v>
      </c>
      <c r="H9" s="150">
        <v>381.42239801436784</v>
      </c>
      <c r="I9" s="150">
        <v>391.93066678422264</v>
      </c>
      <c r="J9" s="150">
        <v>351.80940565909947</v>
      </c>
      <c r="K9" s="150">
        <v>294.56863574779476</v>
      </c>
      <c r="L9" s="150">
        <v>341.40827100289852</v>
      </c>
      <c r="M9" s="150">
        <v>334.78935797301824</v>
      </c>
      <c r="N9" s="150">
        <v>336.51217480967165</v>
      </c>
      <c r="O9" s="150">
        <v>328.19212512760697</v>
      </c>
      <c r="P9" s="150">
        <v>354.5568046813716</v>
      </c>
      <c r="Q9" s="150">
        <v>354.61952795287107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215.63140169180269</v>
      </c>
      <c r="D10" s="149">
        <f t="shared" ref="D10:Q10" si="0">C8+D9-D8</f>
        <v>215.63140169180542</v>
      </c>
      <c r="E10" s="149">
        <f t="shared" si="0"/>
        <v>215.63140169180087</v>
      </c>
      <c r="F10" s="149">
        <f t="shared" si="0"/>
        <v>215.63140169180406</v>
      </c>
      <c r="G10" s="149">
        <f t="shared" si="0"/>
        <v>215.63140169180133</v>
      </c>
      <c r="H10" s="149">
        <f t="shared" si="0"/>
        <v>215.63140169180406</v>
      </c>
      <c r="I10" s="149">
        <f t="shared" si="0"/>
        <v>215.63140169180315</v>
      </c>
      <c r="J10" s="149">
        <f t="shared" si="0"/>
        <v>215.63140169180315</v>
      </c>
      <c r="K10" s="149">
        <f t="shared" si="0"/>
        <v>215.63140169180133</v>
      </c>
      <c r="L10" s="149">
        <f t="shared" si="0"/>
        <v>215.63140169180406</v>
      </c>
      <c r="M10" s="149">
        <f t="shared" si="0"/>
        <v>215.63140169180224</v>
      </c>
      <c r="N10" s="149">
        <f t="shared" si="0"/>
        <v>215.63140169180315</v>
      </c>
      <c r="O10" s="149">
        <f t="shared" si="0"/>
        <v>215.63140169180224</v>
      </c>
      <c r="P10" s="149">
        <f t="shared" si="0"/>
        <v>215.63140169180224</v>
      </c>
      <c r="Q10" s="149">
        <f t="shared" si="0"/>
        <v>215.63140169180406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8760</v>
      </c>
      <c r="E12" s="146">
        <v>8759.9999999999964</v>
      </c>
      <c r="F12" s="146">
        <v>8759.9999999999982</v>
      </c>
      <c r="G12" s="146">
        <v>8759.9999999999982</v>
      </c>
      <c r="H12" s="146">
        <v>8759.9999999999982</v>
      </c>
      <c r="I12" s="146">
        <v>8760</v>
      </c>
      <c r="J12" s="146">
        <v>8760</v>
      </c>
      <c r="K12" s="146">
        <v>8760</v>
      </c>
      <c r="L12" s="146">
        <v>8759.9999999999982</v>
      </c>
      <c r="M12" s="146">
        <v>8760.0000000000018</v>
      </c>
      <c r="N12" s="146">
        <v>8759.9999999999982</v>
      </c>
      <c r="O12" s="146">
        <v>8759.9999999999982</v>
      </c>
      <c r="P12" s="146">
        <v>8760</v>
      </c>
      <c r="Q12" s="146">
        <v>8760.0000000000018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2.0662407846393624</v>
      </c>
      <c r="C14" s="143">
        <f>IF(C5=0,0,C5/C8)</f>
        <v>2.046867760694659</v>
      </c>
      <c r="D14" s="143">
        <f t="shared" ref="D14:Q14" si="1">IF(D5=0,0,D5/D8)</f>
        <v>2.028252642525223</v>
      </c>
      <c r="E14" s="143">
        <f t="shared" si="1"/>
        <v>2.0099483837489425</v>
      </c>
      <c r="F14" s="143">
        <f t="shared" si="1"/>
        <v>1.9912985564216978</v>
      </c>
      <c r="G14" s="143">
        <f t="shared" si="1"/>
        <v>1.9724675483637675</v>
      </c>
      <c r="H14" s="143">
        <f t="shared" si="1"/>
        <v>1.952539378286394</v>
      </c>
      <c r="I14" s="143">
        <f t="shared" si="1"/>
        <v>1.9324715111720283</v>
      </c>
      <c r="J14" s="143">
        <f t="shared" si="1"/>
        <v>1.9141847205113776</v>
      </c>
      <c r="K14" s="143">
        <f t="shared" si="1"/>
        <v>1.8976532367211514</v>
      </c>
      <c r="L14" s="143">
        <f t="shared" si="1"/>
        <v>1.8788283332606586</v>
      </c>
      <c r="M14" s="143">
        <f t="shared" si="1"/>
        <v>1.86033436592143</v>
      </c>
      <c r="N14" s="143">
        <f t="shared" si="1"/>
        <v>1.8411715614610262</v>
      </c>
      <c r="O14" s="143">
        <f t="shared" si="1"/>
        <v>1.8213106768511642</v>
      </c>
      <c r="P14" s="143">
        <f t="shared" si="1"/>
        <v>1.8002242775523318</v>
      </c>
      <c r="Q14" s="143">
        <f t="shared" si="1"/>
        <v>1.7781758422990328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1.8567670148950799</v>
      </c>
      <c r="D15" s="141">
        <v>1.8468372378113567</v>
      </c>
      <c r="E15" s="141">
        <v>1.8430087448095445</v>
      </c>
      <c r="F15" s="141">
        <v>1.8311838065393378</v>
      </c>
      <c r="G15" s="141">
        <v>1.8174901967255837</v>
      </c>
      <c r="H15" s="141">
        <v>1.805966611548484</v>
      </c>
      <c r="I15" s="141">
        <v>1.7909420957244968</v>
      </c>
      <c r="J15" s="141">
        <v>1.7798298207039709</v>
      </c>
      <c r="K15" s="141">
        <v>1.7677361344221805</v>
      </c>
      <c r="L15" s="141">
        <v>1.7439498544611995</v>
      </c>
      <c r="M15" s="141">
        <v>1.7322929317592726</v>
      </c>
      <c r="N15" s="141">
        <v>1.7099007545069878</v>
      </c>
      <c r="O15" s="141">
        <v>1.6821556615143409</v>
      </c>
      <c r="P15" s="141">
        <v>1.6604070413049639</v>
      </c>
      <c r="Q15" s="141">
        <v>1.6293948589547744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3232.1104529476142</v>
      </c>
      <c r="C3" s="154">
        <v>3255.8003864738484</v>
      </c>
      <c r="D3" s="154">
        <v>3276.535167442386</v>
      </c>
      <c r="E3" s="154">
        <v>3291.062763290252</v>
      </c>
      <c r="F3" s="154">
        <v>3288.6112274539091</v>
      </c>
      <c r="G3" s="154">
        <v>3322.5221964750472</v>
      </c>
      <c r="H3" s="154">
        <v>3355.7065179106621</v>
      </c>
      <c r="I3" s="154">
        <v>3376.130574869881</v>
      </c>
      <c r="J3" s="154">
        <v>3386.2457283834292</v>
      </c>
      <c r="K3" s="154">
        <v>3402.999870193707</v>
      </c>
      <c r="L3" s="154">
        <v>3421.0931417605657</v>
      </c>
      <c r="M3" s="154">
        <v>3420.9480587460739</v>
      </c>
      <c r="N3" s="154">
        <v>3418.2269238325944</v>
      </c>
      <c r="O3" s="154">
        <v>3408.3884605150752</v>
      </c>
      <c r="P3" s="154">
        <v>3399.1974096392273</v>
      </c>
      <c r="Q3" s="154">
        <v>3377.5433433051303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9460.376978080807</v>
      </c>
      <c r="C5" s="143">
        <v>9541.3202468541531</v>
      </c>
      <c r="D5" s="143">
        <v>9616.6393994828013</v>
      </c>
      <c r="E5" s="143">
        <v>9676.6810051626562</v>
      </c>
      <c r="F5" s="143">
        <v>9680.6047854394055</v>
      </c>
      <c r="G5" s="143">
        <v>9795.0821387322903</v>
      </c>
      <c r="H5" s="143">
        <v>9906.5668227361184</v>
      </c>
      <c r="I5" s="143">
        <v>9986.1851655707906</v>
      </c>
      <c r="J5" s="143">
        <v>10037.998200995436</v>
      </c>
      <c r="K5" s="143">
        <v>10104.183218672626</v>
      </c>
      <c r="L5" s="143">
        <v>10174.087449840417</v>
      </c>
      <c r="M5" s="143">
        <v>10205.256052857443</v>
      </c>
      <c r="N5" s="143">
        <v>10241.922359113101</v>
      </c>
      <c r="O5" s="143">
        <v>10266.132595674808</v>
      </c>
      <c r="P5" s="143">
        <v>10300.999249179282</v>
      </c>
      <c r="Q5" s="143">
        <v>10303.044956637512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0.10311738323025908</v>
      </c>
      <c r="C6" s="152">
        <f>1000*C8/SER_summary!C$3</f>
        <v>0.10561054771231745</v>
      </c>
      <c r="D6" s="152">
        <f>1000*D8/SER_summary!D$3</f>
        <v>0.10872261766914565</v>
      </c>
      <c r="E6" s="152">
        <f>1000*E8/SER_summary!E$3</f>
        <v>0.1121040550255888</v>
      </c>
      <c r="F6" s="152">
        <f>1000*F8/SER_summary!F$3</f>
        <v>0.11550814165438217</v>
      </c>
      <c r="G6" s="152">
        <f>1000*G8/SER_summary!G$3</f>
        <v>0.11899287078736263</v>
      </c>
      <c r="H6" s="152">
        <f>1000*H8/SER_summary!H$3</f>
        <v>0.12272193828031666</v>
      </c>
      <c r="I6" s="152">
        <f>1000*I8/SER_summary!I$3</f>
        <v>0.12620182872973051</v>
      </c>
      <c r="J6" s="152">
        <f>1000*J8/SER_summary!J$3</f>
        <v>0.12940872022440783</v>
      </c>
      <c r="K6" s="152">
        <f>1000*K8/SER_summary!K$3</f>
        <v>0.13307684493607466</v>
      </c>
      <c r="L6" s="152">
        <f>1000*L8/SER_summary!L$3</f>
        <v>0.13732978480247518</v>
      </c>
      <c r="M6" s="152">
        <f>1000*M8/SER_summary!M$3</f>
        <v>0.14206617785327846</v>
      </c>
      <c r="N6" s="152">
        <f>1000*N8/SER_summary!N$3</f>
        <v>0.14749974665648005</v>
      </c>
      <c r="O6" s="152">
        <f>1000*O8/SER_summary!O$3</f>
        <v>0.1539956670154958</v>
      </c>
      <c r="P6" s="152">
        <f>1000*P8/SER_summary!P$3</f>
        <v>0.16216657213594718</v>
      </c>
      <c r="Q6" s="152">
        <f>1000*Q8/SER_summary!Q$3</f>
        <v>0.1715587259896319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50244.881284783471</v>
      </c>
      <c r="C8" s="62">
        <v>51563.349471820518</v>
      </c>
      <c r="D8" s="62">
        <v>53161.305338908867</v>
      </c>
      <c r="E8" s="62">
        <v>55008.515660705001</v>
      </c>
      <c r="F8" s="62">
        <v>56894.204888071246</v>
      </c>
      <c r="G8" s="62">
        <v>58853.674221392379</v>
      </c>
      <c r="H8" s="62">
        <v>60923.661417124436</v>
      </c>
      <c r="I8" s="62">
        <v>62886.469062441982</v>
      </c>
      <c r="J8" s="62">
        <v>64742.798772598326</v>
      </c>
      <c r="K8" s="62">
        <v>66816.584347012278</v>
      </c>
      <c r="L8" s="62">
        <v>69100.312688868449</v>
      </c>
      <c r="M8" s="62">
        <v>71454.2919871872</v>
      </c>
      <c r="N8" s="62">
        <v>74345.97644438158</v>
      </c>
      <c r="O8" s="62">
        <v>77789.859556467651</v>
      </c>
      <c r="P8" s="62">
        <v>82214.214336062156</v>
      </c>
      <c r="Q8" s="62">
        <v>87238.353299424096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13452.996985035115</v>
      </c>
      <c r="D9" s="150">
        <v>14012.255181039596</v>
      </c>
      <c r="E9" s="150">
        <v>14548.269025051277</v>
      </c>
      <c r="F9" s="150">
        <v>14880.683696945276</v>
      </c>
      <c r="G9" s="150">
        <v>15412.466318356242</v>
      </c>
      <c r="H9" s="150">
        <v>16082.242376771665</v>
      </c>
      <c r="I9" s="150">
        <v>16511.076670368828</v>
      </c>
      <c r="J9" s="150">
        <v>16737.013407101644</v>
      </c>
      <c r="K9" s="150">
        <v>17486.251892770157</v>
      </c>
      <c r="L9" s="150">
        <v>18365.97071862785</v>
      </c>
      <c r="M9" s="150">
        <v>18865.055968687568</v>
      </c>
      <c r="N9" s="150">
        <v>19628.697864296028</v>
      </c>
      <c r="O9" s="150">
        <v>20930.135004856249</v>
      </c>
      <c r="P9" s="150">
        <v>22790.325498222344</v>
      </c>
      <c r="Q9" s="150">
        <v>23889.194932049551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12134.528797998064</v>
      </c>
      <c r="D10" s="149">
        <f t="shared" ref="D10:Q10" si="0">C8+D9-D8</f>
        <v>12414.299313951247</v>
      </c>
      <c r="E10" s="149">
        <f t="shared" si="0"/>
        <v>12701.058703255141</v>
      </c>
      <c r="F10" s="149">
        <f t="shared" si="0"/>
        <v>12994.994469579025</v>
      </c>
      <c r="G10" s="149">
        <f t="shared" si="0"/>
        <v>13452.996985035112</v>
      </c>
      <c r="H10" s="149">
        <f t="shared" si="0"/>
        <v>14012.255181039603</v>
      </c>
      <c r="I10" s="149">
        <f t="shared" si="0"/>
        <v>14548.269025051275</v>
      </c>
      <c r="J10" s="149">
        <f t="shared" si="0"/>
        <v>14880.6836969453</v>
      </c>
      <c r="K10" s="149">
        <f t="shared" si="0"/>
        <v>15412.466318356208</v>
      </c>
      <c r="L10" s="149">
        <f t="shared" si="0"/>
        <v>16082.242376771683</v>
      </c>
      <c r="M10" s="149">
        <f t="shared" si="0"/>
        <v>16511.076670368813</v>
      </c>
      <c r="N10" s="149">
        <f t="shared" si="0"/>
        <v>16737.013407101651</v>
      </c>
      <c r="O10" s="149">
        <f t="shared" si="0"/>
        <v>17486.251892770175</v>
      </c>
      <c r="P10" s="149">
        <f t="shared" si="0"/>
        <v>18365.970718627839</v>
      </c>
      <c r="Q10" s="149">
        <f t="shared" si="0"/>
        <v>18865.055968687608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3972.6408125716825</v>
      </c>
      <c r="C12" s="146">
        <v>3967.8098050684143</v>
      </c>
      <c r="D12" s="146">
        <v>3961.8045920594714</v>
      </c>
      <c r="E12" s="146">
        <v>3954.6794655883637</v>
      </c>
      <c r="F12" s="146">
        <v>3950.1318650077365</v>
      </c>
      <c r="G12" s="146">
        <v>3944.2220577212797</v>
      </c>
      <c r="H12" s="146">
        <v>3938.7856489259871</v>
      </c>
      <c r="I12" s="146">
        <v>3931.1640646596188</v>
      </c>
      <c r="J12" s="146">
        <v>3922.5898970708313</v>
      </c>
      <c r="K12" s="146">
        <v>3916.176604889713</v>
      </c>
      <c r="L12" s="146">
        <v>3909.947993595566</v>
      </c>
      <c r="M12" s="146">
        <v>3897.8410334187638</v>
      </c>
      <c r="N12" s="146">
        <v>3880.7973056309825</v>
      </c>
      <c r="O12" s="146">
        <v>3860.5018579416205</v>
      </c>
      <c r="P12" s="146">
        <v>3837.059912223941</v>
      </c>
      <c r="Q12" s="146">
        <v>3811.8595008723469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188.28538820621827</v>
      </c>
      <c r="C14" s="143">
        <f>IF(C5=0,0,C5/C8*1000)</f>
        <v>185.04073813258591</v>
      </c>
      <c r="D14" s="143">
        <f t="shared" ref="D14:Q14" si="1">IF(D5=0,0,D5/D8*1000)</f>
        <v>180.89547158738335</v>
      </c>
      <c r="E14" s="143">
        <f t="shared" si="1"/>
        <v>175.9124180853899</v>
      </c>
      <c r="F14" s="143">
        <f t="shared" si="1"/>
        <v>170.15098118488856</v>
      </c>
      <c r="G14" s="143">
        <f t="shared" si="1"/>
        <v>166.43110677993886</v>
      </c>
      <c r="H14" s="143">
        <f t="shared" si="1"/>
        <v>162.60622871808519</v>
      </c>
      <c r="I14" s="143">
        <f t="shared" si="1"/>
        <v>158.79704035625198</v>
      </c>
      <c r="J14" s="143">
        <f t="shared" si="1"/>
        <v>155.0442426230716</v>
      </c>
      <c r="K14" s="143">
        <f t="shared" si="1"/>
        <v>151.22268397014278</v>
      </c>
      <c r="L14" s="143">
        <f t="shared" si="1"/>
        <v>147.23648929998819</v>
      </c>
      <c r="M14" s="143">
        <f t="shared" si="1"/>
        <v>142.82215622103419</v>
      </c>
      <c r="N14" s="143">
        <f t="shared" si="1"/>
        <v>137.76027767656143</v>
      </c>
      <c r="O14" s="143">
        <f t="shared" si="1"/>
        <v>131.97263311965006</v>
      </c>
      <c r="P14" s="143">
        <f t="shared" si="1"/>
        <v>125.29462614667214</v>
      </c>
      <c r="Q14" s="143">
        <f t="shared" si="1"/>
        <v>118.10224020706644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175.81052514957344</v>
      </c>
      <c r="D15" s="141">
        <v>172.1754037483235</v>
      </c>
      <c r="E15" s="141">
        <v>168.51712784252578</v>
      </c>
      <c r="F15" s="141">
        <v>164.72550362493723</v>
      </c>
      <c r="G15" s="141">
        <v>160.88637385142366</v>
      </c>
      <c r="H15" s="141">
        <v>156.9464206601848</v>
      </c>
      <c r="I15" s="141">
        <v>153.30622615055384</v>
      </c>
      <c r="J15" s="141">
        <v>149.55124255473737</v>
      </c>
      <c r="K15" s="141">
        <v>145.59099636425375</v>
      </c>
      <c r="L15" s="141">
        <v>141.2370001091586</v>
      </c>
      <c r="M15" s="141">
        <v>135.82888178475892</v>
      </c>
      <c r="N15" s="141">
        <v>129.3874650015708</v>
      </c>
      <c r="O15" s="141">
        <v>122.79190132840156</v>
      </c>
      <c r="P15" s="141">
        <v>115.34812269799168</v>
      </c>
      <c r="Q15" s="141">
        <v>107.34832930897505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13730.791918165525</v>
      </c>
      <c r="C3" s="154">
        <v>13961.705537751326</v>
      </c>
      <c r="D3" s="154">
        <v>14073.129586303769</v>
      </c>
      <c r="E3" s="154">
        <v>14100.956658417004</v>
      </c>
      <c r="F3" s="154">
        <v>14107.863463557051</v>
      </c>
      <c r="G3" s="154">
        <v>14190.788411480225</v>
      </c>
      <c r="H3" s="154">
        <v>14443.987698275436</v>
      </c>
      <c r="I3" s="154">
        <v>14683.79985311786</v>
      </c>
      <c r="J3" s="154">
        <v>14779.310936915661</v>
      </c>
      <c r="K3" s="154">
        <v>14641.237405547501</v>
      </c>
      <c r="L3" s="154">
        <v>14643.678641063596</v>
      </c>
      <c r="M3" s="154">
        <v>14619.417229775599</v>
      </c>
      <c r="N3" s="154">
        <v>14566.091360911214</v>
      </c>
      <c r="O3" s="154">
        <v>14439.420796121221</v>
      </c>
      <c r="P3" s="154">
        <v>14383.62069053266</v>
      </c>
      <c r="Q3" s="154">
        <v>14265.078838848223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66792.536056853554</v>
      </c>
      <c r="C5" s="143">
        <v>67442.827037931376</v>
      </c>
      <c r="D5" s="143">
        <v>67599.935541524974</v>
      </c>
      <c r="E5" s="143">
        <v>67396.621670238805</v>
      </c>
      <c r="F5" s="143">
        <v>67012.513419476672</v>
      </c>
      <c r="G5" s="143">
        <v>67082.19196901629</v>
      </c>
      <c r="H5" s="143">
        <v>67889.694950443183</v>
      </c>
      <c r="I5" s="143">
        <v>68673.890530619581</v>
      </c>
      <c r="J5" s="143">
        <v>68874.947076969096</v>
      </c>
      <c r="K5" s="143">
        <v>68065.687804892441</v>
      </c>
      <c r="L5" s="143">
        <v>67880.46433855631</v>
      </c>
      <c r="M5" s="143">
        <v>67539.372891458464</v>
      </c>
      <c r="N5" s="143">
        <v>67073.548611752369</v>
      </c>
      <c r="O5" s="143">
        <v>66303.959097159866</v>
      </c>
      <c r="P5" s="143">
        <v>65784.682939585909</v>
      </c>
      <c r="Q5" s="143">
        <v>64984.456276659439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109.87039777354286</v>
      </c>
      <c r="C6" s="152">
        <f>1000000*C8/SER_summary!C$8</f>
        <v>110.52158127766893</v>
      </c>
      <c r="D6" s="152">
        <f>1000000*D8/SER_summary!D$8</f>
        <v>111.6557354053588</v>
      </c>
      <c r="E6" s="152">
        <f>1000000*E8/SER_summary!E$8</f>
        <v>113.02216334660085</v>
      </c>
      <c r="F6" s="152">
        <f>1000000*F8/SER_summary!F$8</f>
        <v>114.79920188997995</v>
      </c>
      <c r="G6" s="152">
        <f>1000000*G8/SER_summary!G$8</f>
        <v>116.54305678714705</v>
      </c>
      <c r="H6" s="152">
        <f>1000000*H8/SER_summary!H$8</f>
        <v>118.50680023251935</v>
      </c>
      <c r="I6" s="152">
        <f>1000000*I8/SER_summary!I$8</f>
        <v>120.5334672932034</v>
      </c>
      <c r="J6" s="152">
        <f>1000000*J8/SER_summary!J$8</f>
        <v>122.98176680806111</v>
      </c>
      <c r="K6" s="152">
        <f>1000000*K8/SER_summary!K$8</f>
        <v>125.81363463357896</v>
      </c>
      <c r="L6" s="152">
        <f>1000000*L8/SER_summary!L$8</f>
        <v>129.44854810724141</v>
      </c>
      <c r="M6" s="152">
        <f>1000000*M8/SER_summary!M$8</f>
        <v>133.14497883736081</v>
      </c>
      <c r="N6" s="152">
        <f>1000000*N8/SER_summary!N$8</f>
        <v>137.23668532552637</v>
      </c>
      <c r="O6" s="152">
        <f>1000000*O8/SER_summary!O$8</f>
        <v>141.39359003013419</v>
      </c>
      <c r="P6" s="152">
        <f>1000000*P8/SER_summary!P$8</f>
        <v>146.93658354021176</v>
      </c>
      <c r="Q6" s="152">
        <f>1000000*Q8/SER_summary!Q$8</f>
        <v>153.28876930446893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1641.229060950003</v>
      </c>
      <c r="C8" s="62">
        <v>1681.3965954120629</v>
      </c>
      <c r="D8" s="62">
        <v>1726.3971115645381</v>
      </c>
      <c r="E8" s="62">
        <v>1776.5326462443043</v>
      </c>
      <c r="F8" s="62">
        <v>1836.7348596283664</v>
      </c>
      <c r="G8" s="62">
        <v>1898.6087486481838</v>
      </c>
      <c r="H8" s="62">
        <v>1980.3599448259711</v>
      </c>
      <c r="I8" s="62">
        <v>2066.6077749253286</v>
      </c>
      <c r="J8" s="62">
        <v>2141.1794272122925</v>
      </c>
      <c r="K8" s="62">
        <v>2192.0482634884888</v>
      </c>
      <c r="L8" s="62">
        <v>2277.1592132018982</v>
      </c>
      <c r="M8" s="62">
        <v>2364.4141442970699</v>
      </c>
      <c r="N8" s="62">
        <v>2456.5959850826912</v>
      </c>
      <c r="O8" s="62">
        <v>2543.095364534171</v>
      </c>
      <c r="P8" s="62">
        <v>2669.9868242773823</v>
      </c>
      <c r="Q8" s="62">
        <v>2810.1049977114581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438.62409230781947</v>
      </c>
      <c r="D9" s="150">
        <v>451.23632077831166</v>
      </c>
      <c r="E9" s="150">
        <v>464.33108834888787</v>
      </c>
      <c r="F9" s="150">
        <v>482.54335819334983</v>
      </c>
      <c r="G9" s="150">
        <v>500.49798132763635</v>
      </c>
      <c r="H9" s="150">
        <v>532.98751695609894</v>
      </c>
      <c r="I9" s="150">
        <v>550.57891844824508</v>
      </c>
      <c r="J9" s="150">
        <v>557.11501048031448</v>
      </c>
      <c r="K9" s="150">
        <v>551.36681760383271</v>
      </c>
      <c r="L9" s="150">
        <v>618.09846666950773</v>
      </c>
      <c r="M9" s="150">
        <v>637.83384954341727</v>
      </c>
      <c r="N9" s="150">
        <v>649.29685126593608</v>
      </c>
      <c r="O9" s="150">
        <v>637.86619705531268</v>
      </c>
      <c r="P9" s="150">
        <v>744.98992641271843</v>
      </c>
      <c r="Q9" s="150">
        <v>777.95202297749256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398.45655784575979</v>
      </c>
      <c r="D10" s="149">
        <f t="shared" ref="D10:Q10" si="0">C8+D9-D8</f>
        <v>406.23580462583641</v>
      </c>
      <c r="E10" s="149">
        <f t="shared" si="0"/>
        <v>414.19555366912186</v>
      </c>
      <c r="F10" s="149">
        <f t="shared" si="0"/>
        <v>422.34114480928747</v>
      </c>
      <c r="G10" s="149">
        <f t="shared" si="0"/>
        <v>438.62409230781896</v>
      </c>
      <c r="H10" s="149">
        <f t="shared" si="0"/>
        <v>451.23632077831189</v>
      </c>
      <c r="I10" s="149">
        <f t="shared" si="0"/>
        <v>464.33108834888753</v>
      </c>
      <c r="J10" s="149">
        <f t="shared" si="0"/>
        <v>482.54335819335074</v>
      </c>
      <c r="K10" s="149">
        <f t="shared" si="0"/>
        <v>500.49798132763635</v>
      </c>
      <c r="L10" s="149">
        <f t="shared" si="0"/>
        <v>532.98751695609826</v>
      </c>
      <c r="M10" s="149">
        <f t="shared" si="0"/>
        <v>550.57891844824553</v>
      </c>
      <c r="N10" s="149">
        <f t="shared" si="0"/>
        <v>557.1150104803146</v>
      </c>
      <c r="O10" s="149">
        <f t="shared" si="0"/>
        <v>551.36681760383271</v>
      </c>
      <c r="P10" s="149">
        <f t="shared" si="0"/>
        <v>618.09846666950716</v>
      </c>
      <c r="Q10" s="149">
        <f t="shared" si="0"/>
        <v>637.83384954341682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2390.3924086002262</v>
      </c>
      <c r="C12" s="146">
        <v>2407.1561107359839</v>
      </c>
      <c r="D12" s="146">
        <v>2420.7277771838403</v>
      </c>
      <c r="E12" s="146">
        <v>2432.8313236444974</v>
      </c>
      <c r="F12" s="146">
        <v>2447.9744994488005</v>
      </c>
      <c r="G12" s="146">
        <v>2459.8058401485359</v>
      </c>
      <c r="H12" s="146">
        <v>2473.9151568052193</v>
      </c>
      <c r="I12" s="146">
        <v>2486.2703632766497</v>
      </c>
      <c r="J12" s="146">
        <v>2495.1373474419484</v>
      </c>
      <c r="K12" s="146">
        <v>2501.2154003958617</v>
      </c>
      <c r="L12" s="146">
        <v>2508.4585778077294</v>
      </c>
      <c r="M12" s="146">
        <v>2516.9499852365443</v>
      </c>
      <c r="N12" s="146">
        <v>2525.1855443019726</v>
      </c>
      <c r="O12" s="146">
        <v>2532.2807883813848</v>
      </c>
      <c r="P12" s="146">
        <v>2542.40646765576</v>
      </c>
      <c r="Q12" s="146">
        <v>2552.5028484946479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40.6966569420795</v>
      </c>
      <c r="C14" s="143">
        <f>IF(C5=0,0,C5/C8)</f>
        <v>40.111195194494279</v>
      </c>
      <c r="D14" s="143">
        <f t="shared" ref="D14:Q14" si="1">IF(D5=0,0,D5/D8)</f>
        <v>39.156654681994283</v>
      </c>
      <c r="E14" s="143">
        <f t="shared" si="1"/>
        <v>37.937170371014162</v>
      </c>
      <c r="F14" s="143">
        <f t="shared" si="1"/>
        <v>36.484587347046691</v>
      </c>
      <c r="G14" s="143">
        <f t="shared" si="1"/>
        <v>35.332288454258439</v>
      </c>
      <c r="H14" s="143">
        <f t="shared" si="1"/>
        <v>34.281492679053933</v>
      </c>
      <c r="I14" s="143">
        <f t="shared" si="1"/>
        <v>33.23024879895312</v>
      </c>
      <c r="J14" s="143">
        <f t="shared" si="1"/>
        <v>32.16682647032566</v>
      </c>
      <c r="K14" s="143">
        <f t="shared" si="1"/>
        <v>31.051181189127078</v>
      </c>
      <c r="L14" s="143">
        <f t="shared" si="1"/>
        <v>29.809274619454495</v>
      </c>
      <c r="M14" s="143">
        <f t="shared" si="1"/>
        <v>28.564950456908058</v>
      </c>
      <c r="N14" s="143">
        <f t="shared" si="1"/>
        <v>27.303451206077998</v>
      </c>
      <c r="O14" s="143">
        <f t="shared" si="1"/>
        <v>26.072148147423103</v>
      </c>
      <c r="P14" s="143">
        <f t="shared" si="1"/>
        <v>24.638579614485618</v>
      </c>
      <c r="Q14" s="143">
        <f t="shared" si="1"/>
        <v>23.125276930784651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38.445008297868732</v>
      </c>
      <c r="D15" s="141">
        <v>36.983559768826552</v>
      </c>
      <c r="E15" s="141">
        <v>35.866783742283204</v>
      </c>
      <c r="F15" s="141">
        <v>34.830483304102195</v>
      </c>
      <c r="G15" s="141">
        <v>33.831475949299474</v>
      </c>
      <c r="H15" s="141">
        <v>32.825962830641792</v>
      </c>
      <c r="I15" s="141">
        <v>31.672586302347135</v>
      </c>
      <c r="J15" s="141">
        <v>30.52919883229276</v>
      </c>
      <c r="K15" s="141">
        <v>29.242467321396017</v>
      </c>
      <c r="L15" s="141">
        <v>28.006225363630769</v>
      </c>
      <c r="M15" s="141">
        <v>26.805047859949457</v>
      </c>
      <c r="N15" s="141">
        <v>25.47748478288386</v>
      </c>
      <c r="O15" s="141">
        <v>24.070466035305991</v>
      </c>
      <c r="P15" s="141">
        <v>22.539001134875285</v>
      </c>
      <c r="Q15" s="141">
        <v>20.948515743177271</v>
      </c>
    </row>
    <row r="16" spans="1:17" ht="12.95" customHeight="1" x14ac:dyDescent="0.25">
      <c r="A16" s="142" t="s">
        <v>141</v>
      </c>
      <c r="B16" s="141">
        <v>585.97545479222867</v>
      </c>
      <c r="C16" s="141">
        <v>589.44843348090092</v>
      </c>
      <c r="D16" s="141">
        <v>595.49725549524669</v>
      </c>
      <c r="E16" s="141">
        <v>602.78487118187115</v>
      </c>
      <c r="F16" s="141">
        <v>612.26241007989302</v>
      </c>
      <c r="G16" s="141">
        <v>621.56296953145102</v>
      </c>
      <c r="H16" s="141">
        <v>632.03626790676992</v>
      </c>
      <c r="I16" s="141">
        <v>642.84515889708462</v>
      </c>
      <c r="J16" s="141">
        <v>655.90275630965925</v>
      </c>
      <c r="K16" s="141">
        <v>671.00605137908803</v>
      </c>
      <c r="L16" s="141">
        <v>690.39225657195414</v>
      </c>
      <c r="M16" s="141">
        <v>710.10655379925754</v>
      </c>
      <c r="N16" s="141">
        <v>731.92898840280714</v>
      </c>
      <c r="O16" s="141">
        <v>754.09914682738236</v>
      </c>
      <c r="P16" s="141">
        <v>783.66177888112941</v>
      </c>
      <c r="Q16" s="141">
        <v>817.54010295716762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487259080</v>
      </c>
      <c r="C3" s="75">
        <v>488240527</v>
      </c>
      <c r="D3" s="75">
        <v>488962706</v>
      </c>
      <c r="E3" s="75">
        <v>490691578</v>
      </c>
      <c r="F3" s="75">
        <v>492555798</v>
      </c>
      <c r="G3" s="75">
        <v>494598322</v>
      </c>
      <c r="H3" s="75">
        <v>496436597</v>
      </c>
      <c r="I3" s="75">
        <v>498300775</v>
      </c>
      <c r="J3" s="75">
        <v>500297033</v>
      </c>
      <c r="K3" s="75">
        <v>502090235</v>
      </c>
      <c r="L3" s="75">
        <v>503170618</v>
      </c>
      <c r="M3" s="75">
        <v>502964837</v>
      </c>
      <c r="N3" s="75">
        <v>504041384</v>
      </c>
      <c r="O3" s="75">
        <v>505143171</v>
      </c>
      <c r="P3" s="75">
        <v>506973868</v>
      </c>
      <c r="Q3" s="75">
        <v>508504320</v>
      </c>
    </row>
    <row r="4" spans="1:17" ht="12" customHeight="1" x14ac:dyDescent="0.25">
      <c r="A4" s="77" t="s">
        <v>96</v>
      </c>
      <c r="B4" s="74">
        <v>11163672.17368138</v>
      </c>
      <c r="C4" s="74">
        <v>11409680.021531794</v>
      </c>
      <c r="D4" s="74">
        <v>11564162.569041951</v>
      </c>
      <c r="E4" s="74">
        <v>11716066.732848711</v>
      </c>
      <c r="F4" s="74">
        <v>12017059.82447277</v>
      </c>
      <c r="G4" s="74">
        <v>12270434.632002734</v>
      </c>
      <c r="H4" s="74">
        <v>12681189.412064595</v>
      </c>
      <c r="I4" s="74">
        <v>13071680.994003374</v>
      </c>
      <c r="J4" s="74">
        <v>13135190.162452757</v>
      </c>
      <c r="K4" s="74">
        <v>12562391.37530325</v>
      </c>
      <c r="L4" s="74">
        <v>12828970.200000003</v>
      </c>
      <c r="M4" s="74">
        <v>13046631.916351002</v>
      </c>
      <c r="N4" s="74">
        <v>12990420.210478278</v>
      </c>
      <c r="O4" s="74">
        <v>13023909.516198408</v>
      </c>
      <c r="P4" s="74">
        <v>13251106.767591352</v>
      </c>
      <c r="Q4" s="74">
        <v>13558103.332242655</v>
      </c>
    </row>
    <row r="5" spans="1:17" ht="12" customHeight="1" x14ac:dyDescent="0.25">
      <c r="A5" s="77" t="s">
        <v>95</v>
      </c>
      <c r="B5" s="74">
        <v>7110910.2426090632</v>
      </c>
      <c r="C5" s="74">
        <v>7317825.1419027625</v>
      </c>
      <c r="D5" s="74">
        <v>7478340.1329046413</v>
      </c>
      <c r="E5" s="74">
        <v>7625018.0735332686</v>
      </c>
      <c r="F5" s="74">
        <v>7832600.2909640577</v>
      </c>
      <c r="G5" s="74">
        <v>8034635.2660389775</v>
      </c>
      <c r="H5" s="74">
        <v>8280275.4893647945</v>
      </c>
      <c r="I5" s="74">
        <v>8564028.0675484631</v>
      </c>
      <c r="J5" s="74">
        <v>8688332.5486523621</v>
      </c>
      <c r="K5" s="74">
        <v>8501582.9909168351</v>
      </c>
      <c r="L5" s="74">
        <v>8636553.2655599769</v>
      </c>
      <c r="M5" s="74">
        <v>8771735.2724863105</v>
      </c>
      <c r="N5" s="74">
        <v>8776287.4105464146</v>
      </c>
      <c r="O5" s="74">
        <v>8824282.0632505752</v>
      </c>
      <c r="P5" s="74">
        <v>9003728.5568541922</v>
      </c>
      <c r="Q5" s="74">
        <v>9211729.9774721824</v>
      </c>
    </row>
    <row r="6" spans="1:17" ht="12" customHeight="1" x14ac:dyDescent="0.25">
      <c r="A6" s="80" t="s">
        <v>94</v>
      </c>
      <c r="B6" s="84">
        <v>144797081.7749725</v>
      </c>
      <c r="C6" s="84">
        <v>146808360.61583439</v>
      </c>
      <c r="D6" s="84">
        <v>148883258.89250988</v>
      </c>
      <c r="E6" s="84">
        <v>150526887.72484219</v>
      </c>
      <c r="F6" s="84">
        <v>152839094.11760208</v>
      </c>
      <c r="G6" s="84">
        <v>155195160.42836052</v>
      </c>
      <c r="H6" s="84">
        <v>158891682.55786869</v>
      </c>
      <c r="I6" s="84">
        <v>162477815.22679812</v>
      </c>
      <c r="J6" s="84">
        <v>164904210</v>
      </c>
      <c r="K6" s="84">
        <v>164351860</v>
      </c>
      <c r="L6" s="84">
        <v>164879640</v>
      </c>
      <c r="M6" s="84">
        <v>165875130</v>
      </c>
      <c r="N6" s="84">
        <v>166233800</v>
      </c>
      <c r="O6" s="84">
        <v>166761290</v>
      </c>
      <c r="P6" s="84">
        <v>169037290</v>
      </c>
      <c r="Q6" s="84">
        <v>171136662.65521464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14937864.012586802</v>
      </c>
      <c r="C8" s="75">
        <f t="shared" ref="C8:Q8" si="0">1000*C9/C26</f>
        <v>15213287.540537495</v>
      </c>
      <c r="D8" s="75">
        <f t="shared" si="0"/>
        <v>15461786.224388449</v>
      </c>
      <c r="E8" s="75">
        <f t="shared" si="0"/>
        <v>15718444.892939076</v>
      </c>
      <c r="F8" s="75">
        <f t="shared" si="0"/>
        <v>15999543.80683445</v>
      </c>
      <c r="G8" s="75">
        <f t="shared" si="0"/>
        <v>16291049.857356856</v>
      </c>
      <c r="H8" s="75">
        <f t="shared" si="0"/>
        <v>16710939.295807112</v>
      </c>
      <c r="I8" s="75">
        <f t="shared" si="0"/>
        <v>17145510.050733104</v>
      </c>
      <c r="J8" s="75">
        <f t="shared" si="0"/>
        <v>17410543.715427775</v>
      </c>
      <c r="K8" s="75">
        <f t="shared" si="0"/>
        <v>17422978.597451974</v>
      </c>
      <c r="L8" s="75">
        <f t="shared" si="0"/>
        <v>17591230.23392576</v>
      </c>
      <c r="M8" s="75">
        <f t="shared" si="0"/>
        <v>17758192.347495493</v>
      </c>
      <c r="N8" s="75">
        <f t="shared" si="0"/>
        <v>17900432.229586635</v>
      </c>
      <c r="O8" s="75">
        <f t="shared" si="0"/>
        <v>17985931.07362349</v>
      </c>
      <c r="P8" s="75">
        <f t="shared" si="0"/>
        <v>18171014.732669987</v>
      </c>
      <c r="Q8" s="75">
        <f t="shared" si="0"/>
        <v>18332099.673459467</v>
      </c>
    </row>
    <row r="9" spans="1:17" ht="12" customHeight="1" x14ac:dyDescent="0.25">
      <c r="A9" s="83" t="s">
        <v>92</v>
      </c>
      <c r="B9" s="82">
        <v>6722038.8056640606</v>
      </c>
      <c r="C9" s="82">
        <v>6845979.393241873</v>
      </c>
      <c r="D9" s="82">
        <v>6957803.800974804</v>
      </c>
      <c r="E9" s="82">
        <v>7073300.2018225864</v>
      </c>
      <c r="F9" s="82">
        <v>7199794.7130755028</v>
      </c>
      <c r="G9" s="82">
        <v>7330972.4358105836</v>
      </c>
      <c r="H9" s="82">
        <v>7519922.6831132006</v>
      </c>
      <c r="I9" s="82">
        <v>7715479.5228298968</v>
      </c>
      <c r="J9" s="82">
        <v>7834744.6719424995</v>
      </c>
      <c r="K9" s="82">
        <v>7840340.3688533865</v>
      </c>
      <c r="L9" s="82">
        <v>7916053.6052665925</v>
      </c>
      <c r="M9" s="82">
        <v>7991186.5563729722</v>
      </c>
      <c r="N9" s="82">
        <v>8055194.5033139866</v>
      </c>
      <c r="O9" s="82">
        <v>8093668.9831305714</v>
      </c>
      <c r="P9" s="82">
        <v>8176956.6297014942</v>
      </c>
      <c r="Q9" s="82">
        <v>8249444.8530567596</v>
      </c>
    </row>
    <row r="10" spans="1:17" ht="12" customHeight="1" x14ac:dyDescent="0.25">
      <c r="A10" s="77" t="s">
        <v>21</v>
      </c>
      <c r="B10" s="81"/>
      <c r="C10" s="81">
        <f>1000*C11/C27</f>
        <v>629657.98112045531</v>
      </c>
      <c r="D10" s="81">
        <f t="shared" ref="D10:Q10" si="1">1000*D11/D27</f>
        <v>594508.70271009393</v>
      </c>
      <c r="E10" s="81">
        <f t="shared" si="1"/>
        <v>623202.32014616008</v>
      </c>
      <c r="F10" s="81">
        <f t="shared" si="1"/>
        <v>670064.38582184457</v>
      </c>
      <c r="G10" s="81">
        <f t="shared" si="1"/>
        <v>649995.89251481695</v>
      </c>
      <c r="H10" s="81">
        <f t="shared" si="1"/>
        <v>785702.84001501708</v>
      </c>
      <c r="I10" s="81">
        <f t="shared" si="1"/>
        <v>810003.86473532976</v>
      </c>
      <c r="J10" s="81">
        <f t="shared" si="1"/>
        <v>668694.36236337165</v>
      </c>
      <c r="K10" s="81">
        <f t="shared" si="1"/>
        <v>503594.91020569159</v>
      </c>
      <c r="L10" s="81">
        <f t="shared" si="1"/>
        <v>608499.69397284894</v>
      </c>
      <c r="M10" s="81">
        <f t="shared" si="1"/>
        <v>672699.68062762229</v>
      </c>
      <c r="N10" s="81">
        <f t="shared" si="1"/>
        <v>630799.1078571172</v>
      </c>
      <c r="O10" s="81">
        <f t="shared" si="1"/>
        <v>638736.14740347606</v>
      </c>
      <c r="P10" s="81">
        <f t="shared" si="1"/>
        <v>733137.54671701754</v>
      </c>
      <c r="Q10" s="81">
        <f t="shared" si="1"/>
        <v>734708.54064308025</v>
      </c>
    </row>
    <row r="11" spans="1:17" ht="12" customHeight="1" x14ac:dyDescent="0.25">
      <c r="A11" s="80" t="s">
        <v>91</v>
      </c>
      <c r="B11" s="79"/>
      <c r="C11" s="79">
        <v>283346.09150420484</v>
      </c>
      <c r="D11" s="79">
        <v>267528.91621954227</v>
      </c>
      <c r="E11" s="79">
        <v>280441.04406577209</v>
      </c>
      <c r="F11" s="79">
        <v>301528.97361982998</v>
      </c>
      <c r="G11" s="79">
        <v>292498.15163166763</v>
      </c>
      <c r="H11" s="79">
        <v>353566.27800675773</v>
      </c>
      <c r="I11" s="79">
        <v>364501.7391308985</v>
      </c>
      <c r="J11" s="79">
        <v>300912.46306351724</v>
      </c>
      <c r="K11" s="79">
        <v>226617.70959256124</v>
      </c>
      <c r="L11" s="79">
        <v>273824.86228778207</v>
      </c>
      <c r="M11" s="79">
        <v>302714.85628242994</v>
      </c>
      <c r="N11" s="79">
        <v>283859.59853570262</v>
      </c>
      <c r="O11" s="79">
        <v>287431.26633156423</v>
      </c>
      <c r="P11" s="79">
        <v>329911.89602265792</v>
      </c>
      <c r="Q11" s="79">
        <v>330618.84328938607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0</v>
      </c>
      <c r="C13" s="234">
        <v>0</v>
      </c>
      <c r="D13" s="234">
        <v>0</v>
      </c>
      <c r="E13" s="234">
        <v>0</v>
      </c>
      <c r="F13" s="234">
        <v>0</v>
      </c>
      <c r="G13" s="234">
        <v>0</v>
      </c>
      <c r="H13" s="234">
        <v>0</v>
      </c>
      <c r="I13" s="234">
        <v>0</v>
      </c>
      <c r="J13" s="234">
        <v>0</v>
      </c>
      <c r="K13" s="234">
        <v>0</v>
      </c>
      <c r="L13" s="234">
        <v>0</v>
      </c>
      <c r="M13" s="234">
        <v>0</v>
      </c>
      <c r="N13" s="234">
        <v>0</v>
      </c>
      <c r="O13" s="234">
        <v>0</v>
      </c>
      <c r="P13" s="234">
        <v>0</v>
      </c>
      <c r="Q13" s="234">
        <v>0</v>
      </c>
    </row>
    <row r="14" spans="1:17" ht="12" customHeight="1" x14ac:dyDescent="0.25">
      <c r="A14" s="77" t="s">
        <v>89</v>
      </c>
      <c r="B14" s="235">
        <v>0</v>
      </c>
      <c r="C14" s="235">
        <v>0</v>
      </c>
      <c r="D14" s="235">
        <v>0</v>
      </c>
      <c r="E14" s="235">
        <v>0</v>
      </c>
      <c r="F14" s="235">
        <v>0</v>
      </c>
      <c r="G14" s="235">
        <v>0</v>
      </c>
      <c r="H14" s="235">
        <v>0</v>
      </c>
      <c r="I14" s="235">
        <v>0</v>
      </c>
      <c r="J14" s="235">
        <v>0</v>
      </c>
      <c r="K14" s="235">
        <v>0</v>
      </c>
      <c r="L14" s="235">
        <v>0</v>
      </c>
      <c r="M14" s="235">
        <v>0</v>
      </c>
      <c r="N14" s="235">
        <v>0</v>
      </c>
      <c r="O14" s="235">
        <v>0</v>
      </c>
      <c r="P14" s="235">
        <v>0</v>
      </c>
      <c r="Q14" s="235">
        <v>0</v>
      </c>
    </row>
    <row r="15" spans="1:17" ht="12" customHeight="1" x14ac:dyDescent="0.25">
      <c r="A15" s="76" t="s">
        <v>88</v>
      </c>
      <c r="B15" s="236">
        <f>IF(B13=0,0,B13/B14)</f>
        <v>0</v>
      </c>
      <c r="C15" s="236">
        <f t="shared" ref="C15:Q15" si="2">IF(C13=0,0,C13/C14)</f>
        <v>0</v>
      </c>
      <c r="D15" s="236">
        <f t="shared" si="2"/>
        <v>0</v>
      </c>
      <c r="E15" s="236">
        <f t="shared" si="2"/>
        <v>0</v>
      </c>
      <c r="F15" s="236">
        <f t="shared" si="2"/>
        <v>0</v>
      </c>
      <c r="G15" s="236">
        <f t="shared" si="2"/>
        <v>0</v>
      </c>
      <c r="H15" s="236">
        <f t="shared" si="2"/>
        <v>0</v>
      </c>
      <c r="I15" s="236">
        <f t="shared" si="2"/>
        <v>0</v>
      </c>
      <c r="J15" s="236">
        <f t="shared" si="2"/>
        <v>0</v>
      </c>
      <c r="K15" s="236">
        <f t="shared" si="2"/>
        <v>0</v>
      </c>
      <c r="L15" s="236">
        <f t="shared" si="2"/>
        <v>0</v>
      </c>
      <c r="M15" s="236">
        <f t="shared" si="2"/>
        <v>0</v>
      </c>
      <c r="N15" s="236">
        <f t="shared" si="2"/>
        <v>0</v>
      </c>
      <c r="O15" s="236">
        <f t="shared" si="2"/>
        <v>0</v>
      </c>
      <c r="P15" s="236">
        <f t="shared" si="2"/>
        <v>0</v>
      </c>
      <c r="Q15" s="236">
        <f t="shared" si="2"/>
        <v>0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22911.16293549908</v>
      </c>
      <c r="C19" s="75">
        <f t="shared" si="3"/>
        <v>23368.973672953198</v>
      </c>
      <c r="D19" s="75">
        <f t="shared" si="3"/>
        <v>23650.397928389146</v>
      </c>
      <c r="E19" s="75">
        <f t="shared" si="3"/>
        <v>23876.641169595765</v>
      </c>
      <c r="F19" s="75">
        <f t="shared" si="3"/>
        <v>24397.357361881608</v>
      </c>
      <c r="G19" s="75">
        <f t="shared" si="3"/>
        <v>24808.888518636613</v>
      </c>
      <c r="H19" s="75">
        <f t="shared" si="3"/>
        <v>25544.429014093406</v>
      </c>
      <c r="I19" s="75">
        <f t="shared" si="3"/>
        <v>26232.511867964433</v>
      </c>
      <c r="J19" s="75">
        <f t="shared" si="3"/>
        <v>26254.783250838824</v>
      </c>
      <c r="K19" s="75">
        <f t="shared" si="3"/>
        <v>25020.18661108446</v>
      </c>
      <c r="L19" s="75">
        <f t="shared" si="3"/>
        <v>25496.262581850526</v>
      </c>
      <c r="M19" s="75">
        <f t="shared" si="3"/>
        <v>25939.451342502103</v>
      </c>
      <c r="N19" s="75">
        <f t="shared" si="3"/>
        <v>25772.527063925128</v>
      </c>
      <c r="O19" s="75">
        <f t="shared" si="3"/>
        <v>25782.610285348997</v>
      </c>
      <c r="P19" s="75">
        <f t="shared" si="3"/>
        <v>26137.652459024477</v>
      </c>
      <c r="Q19" s="75">
        <f t="shared" si="3"/>
        <v>26662.710224846574</v>
      </c>
    </row>
    <row r="20" spans="1:17" ht="12" customHeight="1" x14ac:dyDescent="0.25">
      <c r="A20" s="69" t="s">
        <v>85</v>
      </c>
      <c r="B20" s="74">
        <f t="shared" ref="B20:Q20" si="4">B5*1000000/B6</f>
        <v>49109.485878037573</v>
      </c>
      <c r="C20" s="74">
        <f t="shared" si="4"/>
        <v>49846.106251754441</v>
      </c>
      <c r="D20" s="74">
        <f t="shared" si="4"/>
        <v>50229.556959817914</v>
      </c>
      <c r="E20" s="74">
        <f t="shared" si="4"/>
        <v>50655.522005288061</v>
      </c>
      <c r="F20" s="74">
        <f t="shared" si="4"/>
        <v>51247.361391302547</v>
      </c>
      <c r="G20" s="74">
        <f t="shared" si="4"/>
        <v>51771.171496986448</v>
      </c>
      <c r="H20" s="74">
        <f t="shared" si="4"/>
        <v>52112.705687719688</v>
      </c>
      <c r="I20" s="74">
        <f t="shared" si="4"/>
        <v>52708.907093526475</v>
      </c>
      <c r="J20" s="74">
        <f t="shared" si="4"/>
        <v>52687.148185315353</v>
      </c>
      <c r="K20" s="74">
        <f t="shared" si="4"/>
        <v>51727.939013996162</v>
      </c>
      <c r="L20" s="74">
        <f t="shared" si="4"/>
        <v>52380.956590880334</v>
      </c>
      <c r="M20" s="74">
        <f t="shared" si="4"/>
        <v>52881.557786790043</v>
      </c>
      <c r="N20" s="74">
        <f t="shared" si="4"/>
        <v>52794.843230115745</v>
      </c>
      <c r="O20" s="74">
        <f t="shared" si="4"/>
        <v>52915.650048345007</v>
      </c>
      <c r="P20" s="74">
        <f t="shared" si="4"/>
        <v>53264.74742262013</v>
      </c>
      <c r="Q20" s="74">
        <f t="shared" si="4"/>
        <v>53826.747784785635</v>
      </c>
    </row>
    <row r="21" spans="1:17" ht="12" customHeight="1" x14ac:dyDescent="0.25">
      <c r="A21" s="69" t="s">
        <v>84</v>
      </c>
      <c r="B21" s="74">
        <f t="shared" ref="B21:Q21" si="5">B5*1000000/B3</f>
        <v>14593.694678012082</v>
      </c>
      <c r="C21" s="74">
        <f t="shared" si="5"/>
        <v>14988.155913371695</v>
      </c>
      <c r="D21" s="74">
        <f t="shared" si="5"/>
        <v>15294.295538573531</v>
      </c>
      <c r="E21" s="74">
        <f t="shared" si="5"/>
        <v>15539.329418719448</v>
      </c>
      <c r="F21" s="74">
        <f t="shared" si="5"/>
        <v>15901.955317078731</v>
      </c>
      <c r="G21" s="74">
        <f t="shared" si="5"/>
        <v>16244.768549859693</v>
      </c>
      <c r="H21" s="74">
        <f t="shared" si="5"/>
        <v>16679.421983397398</v>
      </c>
      <c r="I21" s="74">
        <f t="shared" si="5"/>
        <v>17186.463471882947</v>
      </c>
      <c r="J21" s="74">
        <f t="shared" si="5"/>
        <v>17366.348340211647</v>
      </c>
      <c r="K21" s="74">
        <f t="shared" si="5"/>
        <v>16932.380672404106</v>
      </c>
      <c r="L21" s="74">
        <f t="shared" si="5"/>
        <v>17164.263883071122</v>
      </c>
      <c r="M21" s="74">
        <f t="shared" si="5"/>
        <v>17440.056694234296</v>
      </c>
      <c r="N21" s="74">
        <f t="shared" si="5"/>
        <v>17411.838966275071</v>
      </c>
      <c r="O21" s="74">
        <f t="shared" si="5"/>
        <v>17468.873321164974</v>
      </c>
      <c r="P21" s="74">
        <f t="shared" si="5"/>
        <v>17759.748825661743</v>
      </c>
      <c r="Q21" s="74">
        <f t="shared" si="5"/>
        <v>18115.342613947079</v>
      </c>
    </row>
    <row r="22" spans="1:17" ht="12" customHeight="1" x14ac:dyDescent="0.25">
      <c r="A22" s="67" t="s">
        <v>83</v>
      </c>
      <c r="B22" s="73">
        <v>1</v>
      </c>
      <c r="C22" s="73">
        <v>1</v>
      </c>
      <c r="D22" s="73">
        <v>1</v>
      </c>
      <c r="E22" s="73">
        <v>1</v>
      </c>
      <c r="F22" s="73">
        <v>1</v>
      </c>
      <c r="G22" s="73">
        <v>1</v>
      </c>
      <c r="H22" s="73">
        <v>1</v>
      </c>
      <c r="I22" s="73">
        <v>1</v>
      </c>
      <c r="J22" s="73">
        <v>1</v>
      </c>
      <c r="K22" s="73">
        <v>1</v>
      </c>
      <c r="L22" s="73">
        <v>1</v>
      </c>
      <c r="M22" s="73">
        <v>1</v>
      </c>
      <c r="N22" s="73">
        <v>1</v>
      </c>
      <c r="O22" s="73">
        <v>1</v>
      </c>
      <c r="P22" s="73">
        <v>1</v>
      </c>
      <c r="Q22" s="73">
        <v>1</v>
      </c>
    </row>
    <row r="23" spans="1:17" ht="12" customHeight="1" x14ac:dyDescent="0.25">
      <c r="A23" s="72" t="s">
        <v>82</v>
      </c>
      <c r="B23" s="71">
        <f t="shared" ref="B23:Q23" si="6">B6/B8</f>
        <v>9.6932922707667544</v>
      </c>
      <c r="C23" s="71">
        <f t="shared" si="6"/>
        <v>9.6500089296706708</v>
      </c>
      <c r="D23" s="71">
        <f t="shared" si="6"/>
        <v>9.6291111991750853</v>
      </c>
      <c r="E23" s="71">
        <f t="shared" si="6"/>
        <v>9.5764491175880107</v>
      </c>
      <c r="F23" s="71">
        <f t="shared" si="6"/>
        <v>9.552715750077482</v>
      </c>
      <c r="G23" s="71">
        <f t="shared" si="6"/>
        <v>9.526406326617197</v>
      </c>
      <c r="H23" s="71">
        <f t="shared" si="6"/>
        <v>9.5082436567605555</v>
      </c>
      <c r="I23" s="71">
        <f t="shared" si="6"/>
        <v>9.4764060530150829</v>
      </c>
      <c r="J23" s="71">
        <f t="shared" si="6"/>
        <v>9.4715140833813027</v>
      </c>
      <c r="K23" s="71">
        <f t="shared" si="6"/>
        <v>9.4330518218070747</v>
      </c>
      <c r="L23" s="71">
        <f t="shared" si="6"/>
        <v>9.3728316784814503</v>
      </c>
      <c r="M23" s="71">
        <f t="shared" si="6"/>
        <v>9.3407666024855303</v>
      </c>
      <c r="N23" s="71">
        <f t="shared" si="6"/>
        <v>9.2865802271098978</v>
      </c>
      <c r="O23" s="71">
        <f t="shared" si="6"/>
        <v>9.2717629861573716</v>
      </c>
      <c r="P23" s="71">
        <f t="shared" si="6"/>
        <v>9.3025784463255583</v>
      </c>
      <c r="Q23" s="71">
        <f t="shared" si="6"/>
        <v>9.3353552350023463</v>
      </c>
    </row>
    <row r="24" spans="1:17" ht="12" customHeight="1" x14ac:dyDescent="0.25">
      <c r="A24" s="69" t="s">
        <v>81</v>
      </c>
      <c r="B24" s="70">
        <f t="shared" ref="B24:Q24" si="7">B9*1000/B3</f>
        <v>13.795615272400999</v>
      </c>
      <c r="C24" s="70">
        <f t="shared" si="7"/>
        <v>14.021735219948001</v>
      </c>
      <c r="D24" s="70">
        <f t="shared" si="7"/>
        <v>14.229722871696485</v>
      </c>
      <c r="E24" s="70">
        <f t="shared" si="7"/>
        <v>14.41496149302686</v>
      </c>
      <c r="F24" s="70">
        <f t="shared" si="7"/>
        <v>14.617216450014263</v>
      </c>
      <c r="G24" s="70">
        <f t="shared" si="7"/>
        <v>14.822073002929807</v>
      </c>
      <c r="H24" s="70">
        <f t="shared" si="7"/>
        <v>15.147800803882314</v>
      </c>
      <c r="I24" s="70">
        <f t="shared" si="7"/>
        <v>15.483579215444522</v>
      </c>
      <c r="J24" s="70">
        <f t="shared" si="7"/>
        <v>15.660186159733829</v>
      </c>
      <c r="K24" s="70">
        <f t="shared" si="7"/>
        <v>15.615401022195517</v>
      </c>
      <c r="L24" s="70">
        <f t="shared" si="7"/>
        <v>15.732344699957405</v>
      </c>
      <c r="M24" s="70">
        <f t="shared" si="7"/>
        <v>15.888161494623475</v>
      </c>
      <c r="N24" s="70">
        <f t="shared" si="7"/>
        <v>15.981216540969553</v>
      </c>
      <c r="O24" s="70">
        <f t="shared" si="7"/>
        <v>16.022524796500853</v>
      </c>
      <c r="P24" s="70">
        <f t="shared" si="7"/>
        <v>16.128950910151239</v>
      </c>
      <c r="Q24" s="70">
        <f t="shared" si="7"/>
        <v>16.222959232788348</v>
      </c>
    </row>
    <row r="25" spans="1:17" ht="12" customHeight="1" x14ac:dyDescent="0.25">
      <c r="A25" s="69" t="s">
        <v>80</v>
      </c>
      <c r="B25" s="70">
        <f t="shared" ref="B25:Q25" si="8">B9*1000/B6</f>
        <v>46.423855531223374</v>
      </c>
      <c r="C25" s="70">
        <f t="shared" si="8"/>
        <v>46.632081201126653</v>
      </c>
      <c r="D25" s="70">
        <f t="shared" si="8"/>
        <v>46.733285211053655</v>
      </c>
      <c r="E25" s="70">
        <f t="shared" si="8"/>
        <v>46.990277343356276</v>
      </c>
      <c r="F25" s="70">
        <f t="shared" si="8"/>
        <v>47.10702294228215</v>
      </c>
      <c r="G25" s="70">
        <f t="shared" si="8"/>
        <v>47.237120123952749</v>
      </c>
      <c r="H25" s="70">
        <f t="shared" si="8"/>
        <v>47.327352584201051</v>
      </c>
      <c r="I25" s="70">
        <f t="shared" si="8"/>
        <v>47.486356903926115</v>
      </c>
      <c r="J25" s="70">
        <f t="shared" si="8"/>
        <v>47.510883269399244</v>
      </c>
      <c r="K25" s="70">
        <f t="shared" si="8"/>
        <v>47.704603822879683</v>
      </c>
      <c r="L25" s="70">
        <f t="shared" si="8"/>
        <v>48.011104374479423</v>
      </c>
      <c r="M25" s="70">
        <f t="shared" si="8"/>
        <v>48.175917368522768</v>
      </c>
      <c r="N25" s="70">
        <f t="shared" si="8"/>
        <v>48.457019591166095</v>
      </c>
      <c r="O25" s="70">
        <f t="shared" si="8"/>
        <v>48.534458945061957</v>
      </c>
      <c r="P25" s="70">
        <f t="shared" si="8"/>
        <v>48.373685059086633</v>
      </c>
      <c r="Q25" s="70">
        <f t="shared" si="8"/>
        <v>48.203843203818572</v>
      </c>
    </row>
    <row r="26" spans="1:17" ht="12" customHeight="1" x14ac:dyDescent="0.25">
      <c r="A26" s="69" t="s">
        <v>79</v>
      </c>
      <c r="B26" s="68">
        <v>450</v>
      </c>
      <c r="C26" s="68">
        <v>450</v>
      </c>
      <c r="D26" s="68">
        <v>450.00000000000011</v>
      </c>
      <c r="E26" s="68">
        <v>450.00000000000011</v>
      </c>
      <c r="F26" s="68">
        <v>450</v>
      </c>
      <c r="G26" s="68">
        <v>449.99999999999994</v>
      </c>
      <c r="H26" s="68">
        <v>450</v>
      </c>
      <c r="I26" s="68">
        <v>450</v>
      </c>
      <c r="J26" s="68">
        <v>450</v>
      </c>
      <c r="K26" s="68">
        <v>449.99999999999994</v>
      </c>
      <c r="L26" s="68">
        <v>450</v>
      </c>
      <c r="M26" s="68">
        <v>450.00000000000006</v>
      </c>
      <c r="N26" s="68">
        <v>450.00000000000006</v>
      </c>
      <c r="O26" s="68">
        <v>450.00000000000006</v>
      </c>
      <c r="P26" s="68">
        <v>450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449.99999999999994</v>
      </c>
      <c r="D27" s="65">
        <v>450</v>
      </c>
      <c r="E27" s="65">
        <v>450.00000000000011</v>
      </c>
      <c r="F27" s="65">
        <v>449.99999999999983</v>
      </c>
      <c r="G27" s="65">
        <v>450</v>
      </c>
      <c r="H27" s="65">
        <v>450.00000000000006</v>
      </c>
      <c r="I27" s="65">
        <v>450.00000000000011</v>
      </c>
      <c r="J27" s="65">
        <v>449.99999999999994</v>
      </c>
      <c r="K27" s="65">
        <v>450.00000000000006</v>
      </c>
      <c r="L27" s="65">
        <v>450.00000000000006</v>
      </c>
      <c r="M27" s="65">
        <v>449.99999999999983</v>
      </c>
      <c r="N27" s="65">
        <v>449.99999999999983</v>
      </c>
      <c r="O27" s="65">
        <v>450.00000000000006</v>
      </c>
      <c r="P27" s="65">
        <v>450.00000000000006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130777.45713545667</v>
      </c>
      <c r="C39" s="55">
        <f t="shared" ref="C39:Q39" si="10">SUM(C40:C41,C44:C45,C51:C52)</f>
        <v>137563.88729705717</v>
      </c>
      <c r="D39" s="55">
        <f t="shared" si="10"/>
        <v>134127.26074766187</v>
      </c>
      <c r="E39" s="55">
        <f t="shared" si="10"/>
        <v>142451.86321196306</v>
      </c>
      <c r="F39" s="55">
        <f t="shared" si="10"/>
        <v>145633.94424776727</v>
      </c>
      <c r="G39" s="55">
        <f t="shared" si="10"/>
        <v>151489.24014446762</v>
      </c>
      <c r="H39" s="55">
        <f t="shared" si="10"/>
        <v>156586.15194754337</v>
      </c>
      <c r="I39" s="55">
        <f t="shared" si="10"/>
        <v>148112.68298257218</v>
      </c>
      <c r="J39" s="55">
        <f t="shared" si="10"/>
        <v>158377.84220103192</v>
      </c>
      <c r="K39" s="55">
        <f t="shared" si="10"/>
        <v>154717.66665825259</v>
      </c>
      <c r="L39" s="55">
        <f t="shared" si="10"/>
        <v>163450.20997568913</v>
      </c>
      <c r="M39" s="55">
        <f t="shared" si="10"/>
        <v>150482.58029029882</v>
      </c>
      <c r="N39" s="55">
        <f t="shared" si="10"/>
        <v>152666.57481540967</v>
      </c>
      <c r="O39" s="55">
        <f t="shared" si="10"/>
        <v>153014.55072606236</v>
      </c>
      <c r="P39" s="55">
        <f t="shared" si="10"/>
        <v>143205.34248766169</v>
      </c>
      <c r="Q39" s="55">
        <f t="shared" si="10"/>
        <v>148539.39951892206</v>
      </c>
    </row>
    <row r="40" spans="1:17" ht="12" customHeight="1" x14ac:dyDescent="0.25">
      <c r="A40" s="54" t="s">
        <v>38</v>
      </c>
      <c r="B40" s="53">
        <v>1743.9707930472887</v>
      </c>
      <c r="C40" s="53">
        <v>1301.1880299999998</v>
      </c>
      <c r="D40" s="53">
        <v>1551.7451799999997</v>
      </c>
      <c r="E40" s="53">
        <v>1514.9558399999996</v>
      </c>
      <c r="F40" s="53">
        <v>1563.2441499999991</v>
      </c>
      <c r="G40" s="53">
        <v>1092.7300390553912</v>
      </c>
      <c r="H40" s="53">
        <v>1343.1629399999995</v>
      </c>
      <c r="I40" s="53">
        <v>1268.4069999999999</v>
      </c>
      <c r="J40" s="53">
        <v>1376.4072099999996</v>
      </c>
      <c r="K40" s="53">
        <v>1726.46913</v>
      </c>
      <c r="L40" s="53">
        <v>1611.1792427661419</v>
      </c>
      <c r="M40" s="53">
        <v>1422.5034181778128</v>
      </c>
      <c r="N40" s="53">
        <v>1179.81801877364</v>
      </c>
      <c r="O40" s="53">
        <v>1160.2248822103675</v>
      </c>
      <c r="P40" s="53">
        <v>990.7015645285037</v>
      </c>
      <c r="Q40" s="53">
        <v>1076.4820992420428</v>
      </c>
    </row>
    <row r="41" spans="1:17" ht="12" customHeight="1" x14ac:dyDescent="0.25">
      <c r="A41" s="51" t="s">
        <v>37</v>
      </c>
      <c r="B41" s="50">
        <f>SUM(B42:B43)</f>
        <v>23877.916778311606</v>
      </c>
      <c r="C41" s="50">
        <f t="shared" ref="C41:Q41" si="11">SUM(C42:C43)</f>
        <v>26349.575491408057</v>
      </c>
      <c r="D41" s="50">
        <f t="shared" si="11"/>
        <v>24387.710929406941</v>
      </c>
      <c r="E41" s="50">
        <f t="shared" si="11"/>
        <v>25314.901629667616</v>
      </c>
      <c r="F41" s="50">
        <f t="shared" si="11"/>
        <v>24870.58863142828</v>
      </c>
      <c r="G41" s="50">
        <f t="shared" si="11"/>
        <v>24713.81116830081</v>
      </c>
      <c r="H41" s="50">
        <f t="shared" si="11"/>
        <v>23425.53482019309</v>
      </c>
      <c r="I41" s="50">
        <f t="shared" si="11"/>
        <v>19613.642037976148</v>
      </c>
      <c r="J41" s="50">
        <f t="shared" si="11"/>
        <v>22018.39018098321</v>
      </c>
      <c r="K41" s="50">
        <f t="shared" si="11"/>
        <v>20356.800520133183</v>
      </c>
      <c r="L41" s="50">
        <f t="shared" si="11"/>
        <v>20121.565600192193</v>
      </c>
      <c r="M41" s="50">
        <f t="shared" si="11"/>
        <v>18286.617041594138</v>
      </c>
      <c r="N41" s="50">
        <f t="shared" si="11"/>
        <v>17506.837066392261</v>
      </c>
      <c r="O41" s="50">
        <f t="shared" si="11"/>
        <v>17819.705438291385</v>
      </c>
      <c r="P41" s="50">
        <f t="shared" si="11"/>
        <v>16542.19563457659</v>
      </c>
      <c r="Q41" s="50">
        <f t="shared" si="11"/>
        <v>16355.101412386306</v>
      </c>
    </row>
    <row r="42" spans="1:17" ht="12" customHeight="1" x14ac:dyDescent="0.25">
      <c r="A42" s="52" t="s">
        <v>66</v>
      </c>
      <c r="B42" s="50">
        <v>1929.8112474335771</v>
      </c>
      <c r="C42" s="50">
        <v>2224.2206421082869</v>
      </c>
      <c r="D42" s="50">
        <v>2043.3666559624078</v>
      </c>
      <c r="E42" s="50">
        <v>2419.0585825617918</v>
      </c>
      <c r="F42" s="50">
        <v>2559.3158833390694</v>
      </c>
      <c r="G42" s="50">
        <v>2651.1423397141716</v>
      </c>
      <c r="H42" s="50">
        <v>2301.2265541000002</v>
      </c>
      <c r="I42" s="50">
        <v>2280.4046363500001</v>
      </c>
      <c r="J42" s="50">
        <v>2275.0682710999999</v>
      </c>
      <c r="K42" s="50">
        <v>2226.5941673499997</v>
      </c>
      <c r="L42" s="50">
        <v>2222.0535961564096</v>
      </c>
      <c r="M42" s="50">
        <v>1968.2690693788961</v>
      </c>
      <c r="N42" s="50">
        <v>1891.3299837956595</v>
      </c>
      <c r="O42" s="50">
        <v>1822.232278364869</v>
      </c>
      <c r="P42" s="50">
        <v>1879.5676501741971</v>
      </c>
      <c r="Q42" s="50">
        <v>1998.6245915593836</v>
      </c>
    </row>
    <row r="43" spans="1:17" ht="12" customHeight="1" x14ac:dyDescent="0.25">
      <c r="A43" s="52" t="s">
        <v>65</v>
      </c>
      <c r="B43" s="50">
        <v>21948.105530878031</v>
      </c>
      <c r="C43" s="50">
        <v>24125.354849299769</v>
      </c>
      <c r="D43" s="50">
        <v>22344.344273444534</v>
      </c>
      <c r="E43" s="50">
        <v>22895.843047105824</v>
      </c>
      <c r="F43" s="50">
        <v>22311.27274808921</v>
      </c>
      <c r="G43" s="50">
        <v>22062.668828586637</v>
      </c>
      <c r="H43" s="50">
        <v>21124.308266093089</v>
      </c>
      <c r="I43" s="50">
        <v>17333.237401626146</v>
      </c>
      <c r="J43" s="50">
        <v>19743.321909883209</v>
      </c>
      <c r="K43" s="50">
        <v>18130.206352783185</v>
      </c>
      <c r="L43" s="50">
        <v>17899.512004035783</v>
      </c>
      <c r="M43" s="50">
        <v>16318.347972215242</v>
      </c>
      <c r="N43" s="50">
        <v>15615.507082596603</v>
      </c>
      <c r="O43" s="50">
        <v>15997.473159926514</v>
      </c>
      <c r="P43" s="50">
        <v>14662.627984402394</v>
      </c>
      <c r="Q43" s="50">
        <v>14356.476820826923</v>
      </c>
    </row>
    <row r="44" spans="1:17" ht="12" customHeight="1" x14ac:dyDescent="0.25">
      <c r="A44" s="51" t="s">
        <v>41</v>
      </c>
      <c r="B44" s="50">
        <v>40955.525400800783</v>
      </c>
      <c r="C44" s="50">
        <v>42812.498649999994</v>
      </c>
      <c r="D44" s="50">
        <v>40183.298979999992</v>
      </c>
      <c r="E44" s="50">
        <v>42300.761679999989</v>
      </c>
      <c r="F44" s="50">
        <v>43981.453341956847</v>
      </c>
      <c r="G44" s="50">
        <v>49030.597481946825</v>
      </c>
      <c r="H44" s="50">
        <v>51915.451019999993</v>
      </c>
      <c r="I44" s="50">
        <v>46640.56568</v>
      </c>
      <c r="J44" s="50">
        <v>51437.573939999995</v>
      </c>
      <c r="K44" s="50">
        <v>48580.833729999991</v>
      </c>
      <c r="L44" s="50">
        <v>53228.306909500803</v>
      </c>
      <c r="M44" s="50">
        <v>46205.342993106147</v>
      </c>
      <c r="N44" s="50">
        <v>48227.979347636036</v>
      </c>
      <c r="O44" s="50">
        <v>49918.22556683435</v>
      </c>
      <c r="P44" s="50">
        <v>42675.868580592891</v>
      </c>
      <c r="Q44" s="50">
        <v>45438.964238790679</v>
      </c>
    </row>
    <row r="45" spans="1:17" ht="12" customHeight="1" x14ac:dyDescent="0.25">
      <c r="A45" s="51" t="s">
        <v>64</v>
      </c>
      <c r="B45" s="50">
        <f>SUM(B46:B50)</f>
        <v>1585.7699904624064</v>
      </c>
      <c r="C45" s="50">
        <f t="shared" ref="C45:Q45" si="12">SUM(C46:C50)</f>
        <v>1766.7661499999995</v>
      </c>
      <c r="D45" s="50">
        <f t="shared" si="12"/>
        <v>1871.4556099999998</v>
      </c>
      <c r="E45" s="50">
        <f t="shared" si="12"/>
        <v>2326.42328</v>
      </c>
      <c r="F45" s="50">
        <f t="shared" si="12"/>
        <v>2508.9003399999997</v>
      </c>
      <c r="G45" s="50">
        <f t="shared" si="12"/>
        <v>2340.346574011402</v>
      </c>
      <c r="H45" s="50">
        <f t="shared" si="12"/>
        <v>2442.1787500000009</v>
      </c>
      <c r="I45" s="50">
        <f t="shared" si="12"/>
        <v>2789.6231399999997</v>
      </c>
      <c r="J45" s="50">
        <f t="shared" si="12"/>
        <v>2718.4813200000003</v>
      </c>
      <c r="K45" s="50">
        <f t="shared" si="12"/>
        <v>3069.4777499999987</v>
      </c>
      <c r="L45" s="50">
        <f t="shared" si="12"/>
        <v>3134.3555375005431</v>
      </c>
      <c r="M45" s="50">
        <f t="shared" si="12"/>
        <v>3175.216439219862</v>
      </c>
      <c r="N45" s="50">
        <f t="shared" si="12"/>
        <v>3639.6387107539085</v>
      </c>
      <c r="O45" s="50">
        <f t="shared" si="12"/>
        <v>3865.551074892514</v>
      </c>
      <c r="P45" s="50">
        <f t="shared" si="12"/>
        <v>4593.6292642467743</v>
      </c>
      <c r="Q45" s="50">
        <f t="shared" si="12"/>
        <v>5313.3282940086638</v>
      </c>
    </row>
    <row r="46" spans="1:17" ht="12" customHeight="1" x14ac:dyDescent="0.25">
      <c r="A46" s="52" t="s">
        <v>34</v>
      </c>
      <c r="B46" s="50">
        <v>1113.070242890743</v>
      </c>
      <c r="C46" s="50">
        <v>1276.0892799999997</v>
      </c>
      <c r="D46" s="50">
        <v>1357.3232599999999</v>
      </c>
      <c r="E46" s="50">
        <v>1591.1795199999999</v>
      </c>
      <c r="F46" s="50">
        <v>1716.2997799999998</v>
      </c>
      <c r="G46" s="50">
        <v>1477.475403380266</v>
      </c>
      <c r="H46" s="50">
        <v>1450.7564599999998</v>
      </c>
      <c r="I46" s="50">
        <v>1575.8346599999998</v>
      </c>
      <c r="J46" s="50">
        <v>1478.4670599999999</v>
      </c>
      <c r="K46" s="50">
        <v>1588.1614399999992</v>
      </c>
      <c r="L46" s="50">
        <v>1551.2864215619006</v>
      </c>
      <c r="M46" s="50">
        <v>1435.1501728083415</v>
      </c>
      <c r="N46" s="50">
        <v>1640.7887206881549</v>
      </c>
      <c r="O46" s="50">
        <v>1642.2258863098541</v>
      </c>
      <c r="P46" s="50">
        <v>2234.4863091510169</v>
      </c>
      <c r="Q46" s="50">
        <v>2890.3429219855689</v>
      </c>
    </row>
    <row r="47" spans="1:17" ht="12" customHeight="1" x14ac:dyDescent="0.25">
      <c r="A47" s="52" t="s">
        <v>63</v>
      </c>
      <c r="B47" s="50">
        <v>188.68827441780968</v>
      </c>
      <c r="C47" s="50">
        <v>203.72410999999997</v>
      </c>
      <c r="D47" s="50">
        <v>213.53733</v>
      </c>
      <c r="E47" s="50">
        <v>389.81344999999999</v>
      </c>
      <c r="F47" s="50">
        <v>432.09699999999992</v>
      </c>
      <c r="G47" s="50">
        <v>429.75779438715313</v>
      </c>
      <c r="H47" s="50">
        <v>505.28600999999998</v>
      </c>
      <c r="I47" s="50">
        <v>657.63558999999998</v>
      </c>
      <c r="J47" s="50">
        <v>631.04971</v>
      </c>
      <c r="K47" s="50">
        <v>774.24678999999992</v>
      </c>
      <c r="L47" s="50">
        <v>895.41026990431612</v>
      </c>
      <c r="M47" s="50">
        <v>1078.2695275282415</v>
      </c>
      <c r="N47" s="50">
        <v>1309.8372457904309</v>
      </c>
      <c r="O47" s="50">
        <v>1524.4808345462193</v>
      </c>
      <c r="P47" s="50">
        <v>1677.9630908412983</v>
      </c>
      <c r="Q47" s="50">
        <v>1757.4993758820985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0.29995999999999995</v>
      </c>
      <c r="F48" s="50">
        <v>22.202040000000054</v>
      </c>
      <c r="G48" s="50">
        <v>50.993604030798487</v>
      </c>
      <c r="H48" s="50">
        <v>100.58994000000024</v>
      </c>
      <c r="I48" s="50">
        <v>146.98819999999995</v>
      </c>
      <c r="J48" s="50">
        <v>163.68445</v>
      </c>
      <c r="K48" s="50">
        <v>250.51946999999981</v>
      </c>
      <c r="L48" s="50">
        <v>229.00395013952277</v>
      </c>
      <c r="M48" s="50">
        <v>174.11845159863176</v>
      </c>
      <c r="N48" s="50">
        <v>179.66714324892985</v>
      </c>
      <c r="O48" s="50">
        <v>166.2205523355648</v>
      </c>
      <c r="P48" s="50">
        <v>174.83415114741391</v>
      </c>
      <c r="Q48" s="50">
        <v>168.9267442843306</v>
      </c>
    </row>
    <row r="49" spans="1:17" ht="12" customHeight="1" x14ac:dyDescent="0.25">
      <c r="A49" s="52" t="s">
        <v>33</v>
      </c>
      <c r="B49" s="50">
        <v>60.165266713288766</v>
      </c>
      <c r="C49" s="50">
        <v>63.362429999999989</v>
      </c>
      <c r="D49" s="50">
        <v>68.263539999999992</v>
      </c>
      <c r="E49" s="50">
        <v>77.031399999999977</v>
      </c>
      <c r="F49" s="50">
        <v>83.19037999999999</v>
      </c>
      <c r="G49" s="50">
        <v>88.564218369976658</v>
      </c>
      <c r="H49" s="50">
        <v>94.016080000000628</v>
      </c>
      <c r="I49" s="50">
        <v>115.54492999999999</v>
      </c>
      <c r="J49" s="50">
        <v>135.07539999999997</v>
      </c>
      <c r="K49" s="50">
        <v>139.60531</v>
      </c>
      <c r="L49" s="50">
        <v>186.06037494007379</v>
      </c>
      <c r="M49" s="50">
        <v>201.84913710449862</v>
      </c>
      <c r="N49" s="50">
        <v>223.17411708916839</v>
      </c>
      <c r="O49" s="50">
        <v>234.85687000168431</v>
      </c>
      <c r="P49" s="50">
        <v>255.48624228670687</v>
      </c>
      <c r="Q49" s="50">
        <v>263.2318994399219</v>
      </c>
    </row>
    <row r="50" spans="1:17" ht="12" customHeight="1" x14ac:dyDescent="0.25">
      <c r="A50" s="52" t="s">
        <v>61</v>
      </c>
      <c r="B50" s="50">
        <v>223.84620644056497</v>
      </c>
      <c r="C50" s="50">
        <v>223.59032999999997</v>
      </c>
      <c r="D50" s="50">
        <v>232.33148000000003</v>
      </c>
      <c r="E50" s="50">
        <v>268.09895</v>
      </c>
      <c r="F50" s="50">
        <v>255.11114000000003</v>
      </c>
      <c r="G50" s="50">
        <v>293.55555384320786</v>
      </c>
      <c r="H50" s="50">
        <v>291.53025999999994</v>
      </c>
      <c r="I50" s="50">
        <v>293.61975999999993</v>
      </c>
      <c r="J50" s="50">
        <v>310.20469999999983</v>
      </c>
      <c r="K50" s="50">
        <v>316.94474000000002</v>
      </c>
      <c r="L50" s="50">
        <v>272.59452095473006</v>
      </c>
      <c r="M50" s="50">
        <v>285.82915018014813</v>
      </c>
      <c r="N50" s="50">
        <v>286.17148393722471</v>
      </c>
      <c r="O50" s="50">
        <v>297.76693169919145</v>
      </c>
      <c r="P50" s="50">
        <v>250.85947082033792</v>
      </c>
      <c r="Q50" s="50">
        <v>233.32735241674456</v>
      </c>
    </row>
    <row r="51" spans="1:17" ht="12" customHeight="1" x14ac:dyDescent="0.25">
      <c r="A51" s="51" t="s">
        <v>42</v>
      </c>
      <c r="B51" s="50">
        <v>8265.699271779069</v>
      </c>
      <c r="C51" s="50">
        <v>8738.4336610772152</v>
      </c>
      <c r="D51" s="50">
        <v>8311.1342516320001</v>
      </c>
      <c r="E51" s="50">
        <v>10846.405254439673</v>
      </c>
      <c r="F51" s="50">
        <v>11185.215739857607</v>
      </c>
      <c r="G51" s="50">
        <v>11233.593521881792</v>
      </c>
      <c r="H51" s="50">
        <v>11013.905051413751</v>
      </c>
      <c r="I51" s="50">
        <v>10360.351362033041</v>
      </c>
      <c r="J51" s="50">
        <v>11113.587572379989</v>
      </c>
      <c r="K51" s="50">
        <v>10982.932549704577</v>
      </c>
      <c r="L51" s="50">
        <v>12909.09702487844</v>
      </c>
      <c r="M51" s="50">
        <v>10701.988202465507</v>
      </c>
      <c r="N51" s="50">
        <v>10823.84528721917</v>
      </c>
      <c r="O51" s="50">
        <v>9699.2665272358536</v>
      </c>
      <c r="P51" s="50">
        <v>9325.0736510543447</v>
      </c>
      <c r="Q51" s="50">
        <v>9206.1857259959561</v>
      </c>
    </row>
    <row r="52" spans="1:17" ht="12" customHeight="1" x14ac:dyDescent="0.25">
      <c r="A52" s="49" t="s">
        <v>30</v>
      </c>
      <c r="B52" s="48">
        <v>54348.574901055508</v>
      </c>
      <c r="C52" s="48">
        <v>56595.425314571905</v>
      </c>
      <c r="D52" s="48">
        <v>57821.915796622954</v>
      </c>
      <c r="E52" s="48">
        <v>60148.415527855788</v>
      </c>
      <c r="F52" s="48">
        <v>61524.542044524525</v>
      </c>
      <c r="G52" s="48">
        <v>63078.161359271413</v>
      </c>
      <c r="H52" s="48">
        <v>66445.919365936556</v>
      </c>
      <c r="I52" s="48">
        <v>67440.093762562974</v>
      </c>
      <c r="J52" s="48">
        <v>69713.40197766872</v>
      </c>
      <c r="K52" s="48">
        <v>70001.152978414844</v>
      </c>
      <c r="L52" s="48">
        <v>72445.705660851017</v>
      </c>
      <c r="M52" s="48">
        <v>70690.912195735349</v>
      </c>
      <c r="N52" s="48">
        <v>71288.456384634643</v>
      </c>
      <c r="O52" s="48">
        <v>70551.577236597877</v>
      </c>
      <c r="P52" s="48">
        <v>69077.873792662605</v>
      </c>
      <c r="Q52" s="48">
        <v>71149.337748498423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130777.45713545664</v>
      </c>
      <c r="C54" s="26">
        <f t="shared" ref="C54:Q54" si="14">SUM(C55,C60)</f>
        <v>137563.88729705714</v>
      </c>
      <c r="D54" s="26">
        <f t="shared" si="14"/>
        <v>134127.26074766187</v>
      </c>
      <c r="E54" s="26">
        <f t="shared" si="14"/>
        <v>142451.86321196306</v>
      </c>
      <c r="F54" s="26">
        <f t="shared" si="14"/>
        <v>145633.94424776727</v>
      </c>
      <c r="G54" s="26">
        <f t="shared" si="14"/>
        <v>151489.24014446762</v>
      </c>
      <c r="H54" s="26">
        <f t="shared" si="14"/>
        <v>156586.15194754337</v>
      </c>
      <c r="I54" s="26">
        <f t="shared" si="14"/>
        <v>148112.68298257215</v>
      </c>
      <c r="J54" s="26">
        <f t="shared" si="14"/>
        <v>158377.84220103189</v>
      </c>
      <c r="K54" s="26">
        <f t="shared" si="14"/>
        <v>154717.66665825259</v>
      </c>
      <c r="L54" s="26">
        <f t="shared" si="14"/>
        <v>163450.20997568915</v>
      </c>
      <c r="M54" s="26">
        <f t="shared" si="14"/>
        <v>150482.58029029882</v>
      </c>
      <c r="N54" s="26">
        <f t="shared" si="14"/>
        <v>152666.57481540969</v>
      </c>
      <c r="O54" s="26">
        <f t="shared" si="14"/>
        <v>153014.55072606233</v>
      </c>
      <c r="P54" s="26">
        <f t="shared" si="14"/>
        <v>143205.34248766169</v>
      </c>
      <c r="Q54" s="26">
        <f t="shared" si="14"/>
        <v>148539.39951892209</v>
      </c>
    </row>
    <row r="55" spans="1:17" ht="12" customHeight="1" x14ac:dyDescent="0.25">
      <c r="A55" s="25" t="s">
        <v>48</v>
      </c>
      <c r="B55" s="24">
        <f t="shared" ref="B55" si="15">SUM(B56:B59)</f>
        <v>98190.144995472845</v>
      </c>
      <c r="C55" s="24">
        <f t="shared" ref="C55:Q55" si="16">SUM(C56:C59)</f>
        <v>104134.05671536445</v>
      </c>
      <c r="D55" s="24">
        <f t="shared" si="16"/>
        <v>99954.150900651468</v>
      </c>
      <c r="E55" s="24">
        <f t="shared" si="16"/>
        <v>107514.13292758568</v>
      </c>
      <c r="F55" s="24">
        <f t="shared" si="16"/>
        <v>109880.63196905816</v>
      </c>
      <c r="G55" s="24">
        <f t="shared" si="16"/>
        <v>114776.90588217409</v>
      </c>
      <c r="H55" s="24">
        <f t="shared" si="16"/>
        <v>118680.30970859743</v>
      </c>
      <c r="I55" s="24">
        <f t="shared" si="16"/>
        <v>109127.40745257439</v>
      </c>
      <c r="J55" s="24">
        <f t="shared" si="16"/>
        <v>118668.35321300094</v>
      </c>
      <c r="K55" s="24">
        <f t="shared" si="16"/>
        <v>114779.31040647955</v>
      </c>
      <c r="L55" s="24">
        <f t="shared" si="16"/>
        <v>123137.75809853719</v>
      </c>
      <c r="M55" s="24">
        <f t="shared" si="16"/>
        <v>109986.5281703408</v>
      </c>
      <c r="N55" s="24">
        <f t="shared" si="16"/>
        <v>112034.4899476127</v>
      </c>
      <c r="O55" s="24">
        <f t="shared" si="16"/>
        <v>112396.12122856446</v>
      </c>
      <c r="P55" s="24">
        <f t="shared" si="16"/>
        <v>102493.98755289592</v>
      </c>
      <c r="Q55" s="24">
        <f t="shared" si="16"/>
        <v>107866.59086773188</v>
      </c>
    </row>
    <row r="56" spans="1:17" ht="12" customHeight="1" x14ac:dyDescent="0.25">
      <c r="A56" s="23" t="s">
        <v>44</v>
      </c>
      <c r="B56" s="22">
        <v>68807.833091410183</v>
      </c>
      <c r="C56" s="22">
        <v>73851.388241962355</v>
      </c>
      <c r="D56" s="22">
        <v>69115.423986201364</v>
      </c>
      <c r="E56" s="22">
        <v>75800.191436860739</v>
      </c>
      <c r="F56" s="22">
        <v>77324.888610600217</v>
      </c>
      <c r="G56" s="22">
        <v>81523.160776746707</v>
      </c>
      <c r="H56" s="22">
        <v>84540.959843076213</v>
      </c>
      <c r="I56" s="22">
        <v>73990.359308425468</v>
      </c>
      <c r="J56" s="22">
        <v>82915.553627931149</v>
      </c>
      <c r="K56" s="22">
        <v>78812.052782809784</v>
      </c>
      <c r="L56" s="22">
        <v>86836.992660855394</v>
      </c>
      <c r="M56" s="22">
        <v>73448.636984715689</v>
      </c>
      <c r="N56" s="22">
        <v>75134.408977374173</v>
      </c>
      <c r="O56" s="22">
        <v>75259.50492807207</v>
      </c>
      <c r="P56" s="22">
        <v>64921.054811926682</v>
      </c>
      <c r="Q56" s="22">
        <v>69945.583187393684</v>
      </c>
    </row>
    <row r="57" spans="1:17" ht="12" customHeight="1" x14ac:dyDescent="0.25">
      <c r="A57" s="23" t="s">
        <v>43</v>
      </c>
      <c r="B57" s="30">
        <v>2198.6106537091614</v>
      </c>
      <c r="C57" s="30">
        <v>2385.0764540106966</v>
      </c>
      <c r="D57" s="30">
        <v>2626.3863566346913</v>
      </c>
      <c r="E57" s="30">
        <v>2776.3105070164324</v>
      </c>
      <c r="F57" s="30">
        <v>3000.2506598184832</v>
      </c>
      <c r="G57" s="30">
        <v>3218.5841237850295</v>
      </c>
      <c r="H57" s="30">
        <v>3555.4838921217133</v>
      </c>
      <c r="I57" s="30">
        <v>3938.7358443317798</v>
      </c>
      <c r="J57" s="30">
        <v>4176.0888456392504</v>
      </c>
      <c r="K57" s="30">
        <v>4400.9874661159547</v>
      </c>
      <c r="L57" s="30">
        <v>4598.0647972386023</v>
      </c>
      <c r="M57" s="30">
        <v>4634.0077613343656</v>
      </c>
      <c r="N57" s="30">
        <v>4632.3612011433479</v>
      </c>
      <c r="O57" s="30">
        <v>4622.8199866794848</v>
      </c>
      <c r="P57" s="30">
        <v>4661.1037107090406</v>
      </c>
      <c r="Q57" s="30">
        <v>4644.539040801239</v>
      </c>
    </row>
    <row r="58" spans="1:17" ht="12" customHeight="1" x14ac:dyDescent="0.25">
      <c r="A58" s="23" t="s">
        <v>47</v>
      </c>
      <c r="B58" s="22">
        <v>12624.427605000936</v>
      </c>
      <c r="C58" s="22">
        <v>12894.863898031139</v>
      </c>
      <c r="D58" s="22">
        <v>13093.166410641541</v>
      </c>
      <c r="E58" s="22">
        <v>13394.793059982729</v>
      </c>
      <c r="F58" s="22">
        <v>13660.81960761447</v>
      </c>
      <c r="G58" s="22">
        <v>13851.775633649597</v>
      </c>
      <c r="H58" s="22">
        <v>14157.907867170745</v>
      </c>
      <c r="I58" s="22">
        <v>14421.295142669847</v>
      </c>
      <c r="J58" s="22">
        <v>14603.943932898794</v>
      </c>
      <c r="K58" s="22">
        <v>14614.950030653827</v>
      </c>
      <c r="L58" s="22">
        <v>14632.095614856487</v>
      </c>
      <c r="M58" s="22">
        <v>14807.590008386354</v>
      </c>
      <c r="N58" s="22">
        <v>14981.296177473863</v>
      </c>
      <c r="O58" s="22">
        <v>15085.182311769848</v>
      </c>
      <c r="P58" s="22">
        <v>15310.8441198524</v>
      </c>
      <c r="Q58" s="22">
        <v>15573.477736380084</v>
      </c>
    </row>
    <row r="59" spans="1:17" ht="12" customHeight="1" x14ac:dyDescent="0.25">
      <c r="A59" s="21" t="s">
        <v>46</v>
      </c>
      <c r="B59" s="20">
        <v>14559.273645352567</v>
      </c>
      <c r="C59" s="20">
        <v>15002.728121360266</v>
      </c>
      <c r="D59" s="20">
        <v>15119.174147173871</v>
      </c>
      <c r="E59" s="20">
        <v>15542.837923725785</v>
      </c>
      <c r="F59" s="20">
        <v>15894.673091024993</v>
      </c>
      <c r="G59" s="20">
        <v>16183.385347992771</v>
      </c>
      <c r="H59" s="20">
        <v>16425.958106228758</v>
      </c>
      <c r="I59" s="20">
        <v>16777.017157147304</v>
      </c>
      <c r="J59" s="20">
        <v>16972.766806531738</v>
      </c>
      <c r="K59" s="20">
        <v>16951.32012689998</v>
      </c>
      <c r="L59" s="20">
        <v>17070.605025586701</v>
      </c>
      <c r="M59" s="20">
        <v>17096.293415904391</v>
      </c>
      <c r="N59" s="20">
        <v>17286.423591621322</v>
      </c>
      <c r="O59" s="20">
        <v>17428.614002043043</v>
      </c>
      <c r="P59" s="20">
        <v>17600.984910407806</v>
      </c>
      <c r="Q59" s="20">
        <v>17702.990903156864</v>
      </c>
    </row>
    <row r="60" spans="1:17" ht="12" customHeight="1" x14ac:dyDescent="0.25">
      <c r="A60" s="19" t="s">
        <v>45</v>
      </c>
      <c r="B60" s="18">
        <v>32587.312139983798</v>
      </c>
      <c r="C60" s="18">
        <v>33429.83058169268</v>
      </c>
      <c r="D60" s="18">
        <v>34173.109847010419</v>
      </c>
      <c r="E60" s="18">
        <v>34937.730284377387</v>
      </c>
      <c r="F60" s="18">
        <v>35753.312278709098</v>
      </c>
      <c r="G60" s="18">
        <v>36712.334262293538</v>
      </c>
      <c r="H60" s="18">
        <v>37905.842238945959</v>
      </c>
      <c r="I60" s="18">
        <v>38985.275529997758</v>
      </c>
      <c r="J60" s="18">
        <v>39709.488988030949</v>
      </c>
      <c r="K60" s="18">
        <v>39938.356251773039</v>
      </c>
      <c r="L60" s="18">
        <v>40312.451877151958</v>
      </c>
      <c r="M60" s="18">
        <v>40496.052119958025</v>
      </c>
      <c r="N60" s="18">
        <v>40632.084867796984</v>
      </c>
      <c r="O60" s="18">
        <v>40618.429497497869</v>
      </c>
      <c r="P60" s="18">
        <v>40711.354934765783</v>
      </c>
      <c r="Q60" s="18">
        <v>40672.808651190193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0.75081858254645129</v>
      </c>
      <c r="C63" s="41">
        <f t="shared" ref="C63:Q63" si="20">IF(C55=0,0,C55/C$54)</f>
        <v>0.75698687178340707</v>
      </c>
      <c r="D63" s="41">
        <f t="shared" si="20"/>
        <v>0.74521875973221119</v>
      </c>
      <c r="E63" s="41">
        <f t="shared" si="20"/>
        <v>0.75474009608149994</v>
      </c>
      <c r="F63" s="41">
        <f t="shared" si="20"/>
        <v>0.7544987711252128</v>
      </c>
      <c r="G63" s="41">
        <f t="shared" si="20"/>
        <v>0.75765714959502839</v>
      </c>
      <c r="H63" s="41">
        <f t="shared" si="20"/>
        <v>0.75792340658805857</v>
      </c>
      <c r="I63" s="41">
        <f t="shared" si="20"/>
        <v>0.73678637949874282</v>
      </c>
      <c r="J63" s="41">
        <f t="shared" si="20"/>
        <v>0.74927370877027755</v>
      </c>
      <c r="K63" s="41">
        <f t="shared" si="20"/>
        <v>0.74186298750232127</v>
      </c>
      <c r="L63" s="41">
        <f t="shared" si="20"/>
        <v>0.75336555466555932</v>
      </c>
      <c r="M63" s="41">
        <f t="shared" si="20"/>
        <v>0.73089209367731256</v>
      </c>
      <c r="N63" s="41">
        <f t="shared" si="20"/>
        <v>0.7338508123541414</v>
      </c>
      <c r="O63" s="41">
        <f t="shared" si="20"/>
        <v>0.73454531412364887</v>
      </c>
      <c r="P63" s="41">
        <f t="shared" si="20"/>
        <v>0.71571343479539962</v>
      </c>
      <c r="Q63" s="41">
        <f t="shared" si="20"/>
        <v>0.72618168120432591</v>
      </c>
    </row>
    <row r="64" spans="1:17" ht="12" customHeight="1" x14ac:dyDescent="0.25">
      <c r="A64" s="23" t="s">
        <v>44</v>
      </c>
      <c r="B64" s="45">
        <f t="shared" ref="B64" si="21">IF(B56=0,0,B56/B$54)</f>
        <v>0.52614444873431376</v>
      </c>
      <c r="C64" s="45">
        <f t="shared" ref="C64:Q64" si="22">IF(C56=0,0,C56/C$54)</f>
        <v>0.53685156542928136</v>
      </c>
      <c r="D64" s="45">
        <f t="shared" si="22"/>
        <v>0.51529736461427134</v>
      </c>
      <c r="E64" s="45">
        <f t="shared" si="22"/>
        <v>0.53211091612099781</v>
      </c>
      <c r="F64" s="45">
        <f t="shared" si="22"/>
        <v>0.53095374852340227</v>
      </c>
      <c r="G64" s="45">
        <f t="shared" si="22"/>
        <v>0.53814489200026483</v>
      </c>
      <c r="H64" s="45">
        <f t="shared" si="22"/>
        <v>0.53990061567767234</v>
      </c>
      <c r="I64" s="45">
        <f t="shared" si="22"/>
        <v>0.49955451362076553</v>
      </c>
      <c r="J64" s="45">
        <f t="shared" si="22"/>
        <v>0.5235300119993106</v>
      </c>
      <c r="K64" s="45">
        <f t="shared" si="22"/>
        <v>0.50939271826593291</v>
      </c>
      <c r="L64" s="45">
        <f t="shared" si="22"/>
        <v>0.53127489205288347</v>
      </c>
      <c r="M64" s="45">
        <f t="shared" si="22"/>
        <v>0.48808730447753168</v>
      </c>
      <c r="N64" s="45">
        <f t="shared" si="22"/>
        <v>0.49214707979280831</v>
      </c>
      <c r="O64" s="45">
        <f t="shared" si="22"/>
        <v>0.4918454132039185</v>
      </c>
      <c r="P64" s="45">
        <f t="shared" si="22"/>
        <v>0.45334240807056597</v>
      </c>
      <c r="Q64" s="45">
        <f t="shared" si="22"/>
        <v>0.47088909349255503</v>
      </c>
    </row>
    <row r="65" spans="1:17" ht="12" customHeight="1" x14ac:dyDescent="0.25">
      <c r="A65" s="23" t="s">
        <v>43</v>
      </c>
      <c r="B65" s="44">
        <f t="shared" ref="B65" si="23">IF(B57=0,0,B57/B$54)</f>
        <v>1.6811847407553468E-2</v>
      </c>
      <c r="C65" s="44">
        <f t="shared" ref="C65:Q65" si="24">IF(C57=0,0,C57/C$54)</f>
        <v>1.7337954755962465E-2</v>
      </c>
      <c r="D65" s="44">
        <f t="shared" si="24"/>
        <v>1.95813016831515E-2</v>
      </c>
      <c r="E65" s="44">
        <f t="shared" si="24"/>
        <v>1.9489464331437951E-2</v>
      </c>
      <c r="F65" s="44">
        <f t="shared" si="24"/>
        <v>2.060131431113444E-2</v>
      </c>
      <c r="G65" s="44">
        <f t="shared" si="24"/>
        <v>2.1246288652023264E-2</v>
      </c>
      <c r="H65" s="44">
        <f t="shared" si="24"/>
        <v>2.2706247314339817E-2</v>
      </c>
      <c r="I65" s="44">
        <f t="shared" si="24"/>
        <v>2.6592833004012464E-2</v>
      </c>
      <c r="J65" s="44">
        <f t="shared" si="24"/>
        <v>2.6367885732010824E-2</v>
      </c>
      <c r="K65" s="44">
        <f t="shared" si="24"/>
        <v>2.8445280756702825E-2</v>
      </c>
      <c r="L65" s="44">
        <f t="shared" si="24"/>
        <v>2.8131287184779374E-2</v>
      </c>
      <c r="M65" s="44">
        <f t="shared" si="24"/>
        <v>3.0794313550411036E-2</v>
      </c>
      <c r="N65" s="44">
        <f t="shared" si="24"/>
        <v>3.0342995555801069E-2</v>
      </c>
      <c r="O65" s="44">
        <f t="shared" si="24"/>
        <v>3.0211636506096668E-2</v>
      </c>
      <c r="P65" s="44">
        <f t="shared" si="24"/>
        <v>3.2548392607005094E-2</v>
      </c>
      <c r="Q65" s="44">
        <f t="shared" si="24"/>
        <v>3.1268061240610996E-2</v>
      </c>
    </row>
    <row r="66" spans="1:17" ht="12" customHeight="1" x14ac:dyDescent="0.25">
      <c r="A66" s="23" t="s">
        <v>47</v>
      </c>
      <c r="B66" s="44">
        <f t="shared" ref="B66" si="25">IF(B58=0,0,B58/B$54)</f>
        <v>9.6533667816501509E-2</v>
      </c>
      <c r="C66" s="44">
        <f t="shared" ref="C66:Q66" si="26">IF(C58=0,0,C58/C$54)</f>
        <v>9.3737274741195795E-2</v>
      </c>
      <c r="D66" s="44">
        <f t="shared" si="26"/>
        <v>9.7617489074604713E-2</v>
      </c>
      <c r="E66" s="44">
        <f t="shared" si="26"/>
        <v>9.4030311418614274E-2</v>
      </c>
      <c r="F66" s="44">
        <f t="shared" si="26"/>
        <v>9.3802441993696847E-2</v>
      </c>
      <c r="G66" s="44">
        <f t="shared" si="26"/>
        <v>9.1437356345835913E-2</v>
      </c>
      <c r="H66" s="44">
        <f t="shared" si="26"/>
        <v>9.0416091659967918E-2</v>
      </c>
      <c r="I66" s="44">
        <f t="shared" si="26"/>
        <v>9.7367050898448354E-2</v>
      </c>
      <c r="J66" s="44">
        <f t="shared" si="26"/>
        <v>9.2209514474643123E-2</v>
      </c>
      <c r="K66" s="44">
        <f t="shared" si="26"/>
        <v>9.4462063359163712E-2</v>
      </c>
      <c r="L66" s="44">
        <f t="shared" si="26"/>
        <v>8.952020078183319E-2</v>
      </c>
      <c r="M66" s="44">
        <f t="shared" si="26"/>
        <v>9.8400691826394451E-2</v>
      </c>
      <c r="N66" s="44">
        <f t="shared" si="26"/>
        <v>9.8130820027814605E-2</v>
      </c>
      <c r="O66" s="44">
        <f t="shared" si="26"/>
        <v>9.8586586963068809E-2</v>
      </c>
      <c r="P66" s="44">
        <f t="shared" si="26"/>
        <v>0.10691531372980413</v>
      </c>
      <c r="Q66" s="44">
        <f t="shared" si="26"/>
        <v>0.10484408706927764</v>
      </c>
    </row>
    <row r="67" spans="1:17" ht="12" customHeight="1" x14ac:dyDescent="0.25">
      <c r="A67" s="23" t="s">
        <v>46</v>
      </c>
      <c r="B67" s="43">
        <f t="shared" ref="B67" si="27">IF(B59=0,0,B59/B$54)</f>
        <v>0.11132861858808255</v>
      </c>
      <c r="C67" s="43">
        <f t="shared" ref="C67:Q67" si="28">IF(C59=0,0,C59/C$54)</f>
        <v>0.10906007685696749</v>
      </c>
      <c r="D67" s="43">
        <f t="shared" si="28"/>
        <v>0.1127226043601836</v>
      </c>
      <c r="E67" s="43">
        <f t="shared" si="28"/>
        <v>0.10910940421044982</v>
      </c>
      <c r="F67" s="43">
        <f t="shared" si="28"/>
        <v>0.10914126629697922</v>
      </c>
      <c r="G67" s="43">
        <f t="shared" si="28"/>
        <v>0.10682861259690454</v>
      </c>
      <c r="H67" s="43">
        <f t="shared" si="28"/>
        <v>0.1049004519360785</v>
      </c>
      <c r="I67" s="43">
        <f t="shared" si="28"/>
        <v>0.11327198197551651</v>
      </c>
      <c r="J67" s="43">
        <f t="shared" si="28"/>
        <v>0.10716629656431292</v>
      </c>
      <c r="K67" s="43">
        <f t="shared" si="28"/>
        <v>0.10956292512052179</v>
      </c>
      <c r="L67" s="43">
        <f t="shared" si="28"/>
        <v>0.1044391746460632</v>
      </c>
      <c r="M67" s="43">
        <f t="shared" si="28"/>
        <v>0.11360978382297542</v>
      </c>
      <c r="N67" s="43">
        <f t="shared" si="28"/>
        <v>0.11322991697771741</v>
      </c>
      <c r="O67" s="43">
        <f t="shared" si="28"/>
        <v>0.11390167745056484</v>
      </c>
      <c r="P67" s="43">
        <f t="shared" si="28"/>
        <v>0.12290732038802445</v>
      </c>
      <c r="Q67" s="43">
        <f t="shared" si="28"/>
        <v>0.11918043940188221</v>
      </c>
    </row>
    <row r="68" spans="1:17" ht="12" customHeight="1" x14ac:dyDescent="0.25">
      <c r="A68" s="42" t="s">
        <v>45</v>
      </c>
      <c r="B68" s="41">
        <f t="shared" ref="B68" si="29">IF(B60=0,0,B60/B$54)</f>
        <v>0.24918141745354874</v>
      </c>
      <c r="C68" s="41">
        <f t="shared" ref="C68:Q68" si="30">IF(C60=0,0,C60/C$54)</f>
        <v>0.24301312821659288</v>
      </c>
      <c r="D68" s="41">
        <f t="shared" si="30"/>
        <v>0.25478124026778898</v>
      </c>
      <c r="E68" s="41">
        <f t="shared" si="30"/>
        <v>0.24525990391850014</v>
      </c>
      <c r="F68" s="41">
        <f t="shared" si="30"/>
        <v>0.24550122887478712</v>
      </c>
      <c r="G68" s="41">
        <f t="shared" si="30"/>
        <v>0.24234285040497161</v>
      </c>
      <c r="H68" s="41">
        <f t="shared" si="30"/>
        <v>0.24207659341194157</v>
      </c>
      <c r="I68" s="41">
        <f t="shared" si="30"/>
        <v>0.26321362050125718</v>
      </c>
      <c r="J68" s="41">
        <f t="shared" si="30"/>
        <v>0.25072629122972245</v>
      </c>
      <c r="K68" s="41">
        <f t="shared" si="30"/>
        <v>0.25813701249767873</v>
      </c>
      <c r="L68" s="41">
        <f t="shared" si="30"/>
        <v>0.24663444533444068</v>
      </c>
      <c r="M68" s="41">
        <f t="shared" si="30"/>
        <v>0.26910790632268744</v>
      </c>
      <c r="N68" s="41">
        <f t="shared" si="30"/>
        <v>0.2661491876458586</v>
      </c>
      <c r="O68" s="41">
        <f t="shared" si="30"/>
        <v>0.26545468587635113</v>
      </c>
      <c r="P68" s="41">
        <f t="shared" si="30"/>
        <v>0.28428656520460049</v>
      </c>
      <c r="Q68" s="41">
        <f t="shared" si="30"/>
        <v>0.27381831879567398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177805.76785374116</v>
      </c>
      <c r="C72" s="55">
        <f t="shared" ref="C72:Q72" si="31">SUM(C73:C74,C77:C78,C84:C85)</f>
        <v>187911.16209896261</v>
      </c>
      <c r="D72" s="55">
        <f t="shared" si="31"/>
        <v>176912.28855078563</v>
      </c>
      <c r="E72" s="55">
        <f t="shared" si="31"/>
        <v>184637.20323971077</v>
      </c>
      <c r="F72" s="55">
        <f t="shared" si="31"/>
        <v>187404.07397991698</v>
      </c>
      <c r="G72" s="55">
        <f t="shared" si="31"/>
        <v>196001.99443144153</v>
      </c>
      <c r="H72" s="55">
        <f t="shared" si="31"/>
        <v>199877.89133776666</v>
      </c>
      <c r="I72" s="55">
        <f t="shared" si="31"/>
        <v>175375.66683186515</v>
      </c>
      <c r="J72" s="55">
        <f t="shared" si="31"/>
        <v>194541.60408338561</v>
      </c>
      <c r="K72" s="55">
        <f t="shared" si="31"/>
        <v>184204.33074044838</v>
      </c>
      <c r="L72" s="55">
        <f t="shared" si="31"/>
        <v>193857.23045576326</v>
      </c>
      <c r="M72" s="55">
        <f t="shared" si="31"/>
        <v>170964.98786459366</v>
      </c>
      <c r="N72" s="55">
        <f t="shared" si="31"/>
        <v>172276.95770372782</v>
      </c>
      <c r="O72" s="55">
        <f t="shared" si="31"/>
        <v>177345.38141776601</v>
      </c>
      <c r="P72" s="55">
        <f t="shared" si="31"/>
        <v>155769.68161316344</v>
      </c>
      <c r="Q72" s="55">
        <f t="shared" si="31"/>
        <v>161934.08652064079</v>
      </c>
    </row>
    <row r="73" spans="1:17" ht="12" customHeight="1" x14ac:dyDescent="0.25">
      <c r="A73" s="54" t="s">
        <v>38</v>
      </c>
      <c r="B73" s="53">
        <v>7277.4795645667473</v>
      </c>
      <c r="C73" s="53">
        <v>5360.7724514811716</v>
      </c>
      <c r="D73" s="53">
        <v>6425.4944773596953</v>
      </c>
      <c r="E73" s="53">
        <v>6280.0465163918743</v>
      </c>
      <c r="F73" s="53">
        <v>6465.9684228889992</v>
      </c>
      <c r="G73" s="53">
        <v>4425.3836484722551</v>
      </c>
      <c r="H73" s="53">
        <v>5450.1559104873604</v>
      </c>
      <c r="I73" s="53">
        <v>5118.6014720893445</v>
      </c>
      <c r="J73" s="53">
        <v>5546.2536709433261</v>
      </c>
      <c r="K73" s="53">
        <v>6951.6132130982533</v>
      </c>
      <c r="L73" s="53">
        <v>6458.8962848479377</v>
      </c>
      <c r="M73" s="53">
        <v>5750.6211186641813</v>
      </c>
      <c r="N73" s="53">
        <v>4720.3396948316295</v>
      </c>
      <c r="O73" s="53">
        <v>4644.3162116477988</v>
      </c>
      <c r="P73" s="53">
        <v>3963.8479653199738</v>
      </c>
      <c r="Q73" s="53">
        <v>4318.3034876643314</v>
      </c>
    </row>
    <row r="74" spans="1:17" ht="12" customHeight="1" x14ac:dyDescent="0.25">
      <c r="A74" s="51" t="s">
        <v>37</v>
      </c>
      <c r="B74" s="50">
        <f>SUM(B75:B76)</f>
        <v>73225.435842560793</v>
      </c>
      <c r="C74" s="50">
        <f t="shared" ref="C74:Q74" si="32">SUM(C75:C76)</f>
        <v>80772.286949436108</v>
      </c>
      <c r="D74" s="50">
        <f t="shared" si="32"/>
        <v>74763.881138492114</v>
      </c>
      <c r="E74" s="50">
        <f t="shared" si="32"/>
        <v>77457.771984357125</v>
      </c>
      <c r="F74" s="50">
        <f t="shared" si="32"/>
        <v>76004.231017847254</v>
      </c>
      <c r="G74" s="50">
        <f t="shared" si="32"/>
        <v>75471.186277431203</v>
      </c>
      <c r="H74" s="50">
        <f t="shared" si="32"/>
        <v>71624.093718437827</v>
      </c>
      <c r="I74" s="50">
        <f t="shared" si="32"/>
        <v>59776.772909265906</v>
      </c>
      <c r="J74" s="50">
        <f t="shared" si="32"/>
        <v>67246.22775444643</v>
      </c>
      <c r="K74" s="50">
        <f t="shared" si="32"/>
        <v>62120.892477003588</v>
      </c>
      <c r="L74" s="50">
        <f t="shared" si="32"/>
        <v>61388.503367771365</v>
      </c>
      <c r="M74" s="50">
        <f t="shared" si="32"/>
        <v>55784.703501464566</v>
      </c>
      <c r="N74" s="50">
        <f t="shared" si="32"/>
        <v>53363.033290276908</v>
      </c>
      <c r="O74" s="50">
        <f t="shared" si="32"/>
        <v>54380.743719737489</v>
      </c>
      <c r="P74" s="50">
        <f t="shared" si="32"/>
        <v>50403.124708927928</v>
      </c>
      <c r="Q74" s="50">
        <f t="shared" si="32"/>
        <v>49768.69667338163</v>
      </c>
    </row>
    <row r="75" spans="1:17" ht="12" customHeight="1" x14ac:dyDescent="0.25">
      <c r="A75" s="52" t="s">
        <v>66</v>
      </c>
      <c r="B75" s="50">
        <v>5098.3119841063435</v>
      </c>
      <c r="C75" s="50">
        <v>5876.1035671431337</v>
      </c>
      <c r="D75" s="50">
        <v>5398.3107020807311</v>
      </c>
      <c r="E75" s="50">
        <v>6390.8402327593894</v>
      </c>
      <c r="F75" s="50">
        <v>6761.3819001696984</v>
      </c>
      <c r="G75" s="50">
        <v>7003.9755339345502</v>
      </c>
      <c r="H75" s="50">
        <v>6079.5432374614129</v>
      </c>
      <c r="I75" s="50">
        <v>6024.5344209576842</v>
      </c>
      <c r="J75" s="50">
        <v>6010.4364334255743</v>
      </c>
      <c r="K75" s="50">
        <v>5882.3741141722803</v>
      </c>
      <c r="L75" s="50">
        <v>5870.3785117206126</v>
      </c>
      <c r="M75" s="50">
        <v>5199.9125809352809</v>
      </c>
      <c r="N75" s="50">
        <v>4996.6494573542268</v>
      </c>
      <c r="O75" s="50">
        <v>4814.1022470296202</v>
      </c>
      <c r="P75" s="50">
        <v>4965.5748916198281</v>
      </c>
      <c r="Q75" s="50">
        <v>5280.1079486026638</v>
      </c>
    </row>
    <row r="76" spans="1:17" ht="12" customHeight="1" x14ac:dyDescent="0.25">
      <c r="A76" s="52" t="s">
        <v>65</v>
      </c>
      <c r="B76" s="50">
        <v>68127.123858454448</v>
      </c>
      <c r="C76" s="50">
        <v>74896.183382292977</v>
      </c>
      <c r="D76" s="50">
        <v>69365.570436411377</v>
      </c>
      <c r="E76" s="50">
        <v>71066.931751597731</v>
      </c>
      <c r="F76" s="50">
        <v>69242.849117677557</v>
      </c>
      <c r="G76" s="50">
        <v>68467.21074349666</v>
      </c>
      <c r="H76" s="50">
        <v>65544.55048097641</v>
      </c>
      <c r="I76" s="50">
        <v>53752.23848830822</v>
      </c>
      <c r="J76" s="50">
        <v>61235.791321020857</v>
      </c>
      <c r="K76" s="50">
        <v>56238.51836283131</v>
      </c>
      <c r="L76" s="50">
        <v>55518.124856050752</v>
      </c>
      <c r="M76" s="50">
        <v>50584.790920529289</v>
      </c>
      <c r="N76" s="50">
        <v>48366.383832922678</v>
      </c>
      <c r="O76" s="50">
        <v>49566.641472707866</v>
      </c>
      <c r="P76" s="50">
        <v>45437.5498173081</v>
      </c>
      <c r="Q76" s="50">
        <v>44488.588724778965</v>
      </c>
    </row>
    <row r="77" spans="1:17" ht="12" customHeight="1" x14ac:dyDescent="0.25">
      <c r="A77" s="51" t="s">
        <v>41</v>
      </c>
      <c r="B77" s="50">
        <v>96166.176813968152</v>
      </c>
      <c r="C77" s="50">
        <v>100548.00455833049</v>
      </c>
      <c r="D77" s="50">
        <v>94373.457201839643</v>
      </c>
      <c r="E77" s="50">
        <v>99346.017419913202</v>
      </c>
      <c r="F77" s="50">
        <v>103293.01290637141</v>
      </c>
      <c r="G77" s="50">
        <v>115150.28450403306</v>
      </c>
      <c r="H77" s="50">
        <v>121926.62293611921</v>
      </c>
      <c r="I77" s="50">
        <v>109536.4455395806</v>
      </c>
      <c r="J77" s="50">
        <v>120803.15798562646</v>
      </c>
      <c r="K77" s="50">
        <v>114094.01763041588</v>
      </c>
      <c r="L77" s="50">
        <v>125004.17261104959</v>
      </c>
      <c r="M77" s="50">
        <v>108523.12291695255</v>
      </c>
      <c r="N77" s="50">
        <v>113274.96040173879</v>
      </c>
      <c r="O77" s="50">
        <v>117245.50638238316</v>
      </c>
      <c r="P77" s="50">
        <v>100234.91061318044</v>
      </c>
      <c r="Q77" s="50">
        <v>106725.1766219126</v>
      </c>
    </row>
    <row r="78" spans="1:17" ht="12" customHeight="1" x14ac:dyDescent="0.25">
      <c r="A78" s="51" t="s">
        <v>64</v>
      </c>
      <c r="B78" s="50">
        <f>SUM(B79:B83)</f>
        <v>1136.6756326454743</v>
      </c>
      <c r="C78" s="50">
        <f t="shared" ref="C78:Q78" si="33">SUM(C79:C83)</f>
        <v>1230.0981397148159</v>
      </c>
      <c r="D78" s="50">
        <f t="shared" si="33"/>
        <v>1349.4557330942043</v>
      </c>
      <c r="E78" s="50">
        <f t="shared" si="33"/>
        <v>1553.3673190485483</v>
      </c>
      <c r="F78" s="50">
        <f t="shared" si="33"/>
        <v>1640.8616328093237</v>
      </c>
      <c r="G78" s="50">
        <f t="shared" si="33"/>
        <v>955.14000150502625</v>
      </c>
      <c r="H78" s="50">
        <f t="shared" si="33"/>
        <v>877.0187727222841</v>
      </c>
      <c r="I78" s="50">
        <f t="shared" si="33"/>
        <v>943.8469109292962</v>
      </c>
      <c r="J78" s="50">
        <f t="shared" si="33"/>
        <v>945.9646723693802</v>
      </c>
      <c r="K78" s="50">
        <f t="shared" si="33"/>
        <v>1037.807419930632</v>
      </c>
      <c r="L78" s="50">
        <f t="shared" si="33"/>
        <v>1005.6581920943489</v>
      </c>
      <c r="M78" s="50">
        <f t="shared" si="33"/>
        <v>906.5403275123781</v>
      </c>
      <c r="N78" s="50">
        <f t="shared" si="33"/>
        <v>918.6243168804657</v>
      </c>
      <c r="O78" s="50">
        <f t="shared" si="33"/>
        <v>1074.8151039975746</v>
      </c>
      <c r="P78" s="50">
        <f t="shared" si="33"/>
        <v>1167.7983257350745</v>
      </c>
      <c r="Q78" s="50">
        <f t="shared" si="33"/>
        <v>1121.9097376822306</v>
      </c>
    </row>
    <row r="79" spans="1:17" ht="12" customHeight="1" x14ac:dyDescent="0.25">
      <c r="A79" s="52" t="s">
        <v>34</v>
      </c>
      <c r="B79" s="50">
        <v>1136.6756326454743</v>
      </c>
      <c r="C79" s="50">
        <v>1230.0981397148159</v>
      </c>
      <c r="D79" s="50">
        <v>1349.4557330942043</v>
      </c>
      <c r="E79" s="50">
        <v>1553.3673190485483</v>
      </c>
      <c r="F79" s="50">
        <v>1640.8616328093237</v>
      </c>
      <c r="G79" s="50">
        <v>955.14000150502625</v>
      </c>
      <c r="H79" s="50">
        <v>877.0187727222841</v>
      </c>
      <c r="I79" s="50">
        <v>943.8469109292962</v>
      </c>
      <c r="J79" s="50">
        <v>945.9646723693802</v>
      </c>
      <c r="K79" s="50">
        <v>1037.807419930632</v>
      </c>
      <c r="L79" s="50">
        <v>1005.6581920943489</v>
      </c>
      <c r="M79" s="50">
        <v>906.5403275123781</v>
      </c>
      <c r="N79" s="50">
        <v>918.6243168804657</v>
      </c>
      <c r="O79" s="50">
        <v>1074.8151039975746</v>
      </c>
      <c r="P79" s="50">
        <v>1167.7983257350745</v>
      </c>
      <c r="Q79" s="50">
        <v>1121.9097376822306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177805.76785374113</v>
      </c>
      <c r="C87" s="26">
        <f t="shared" si="34"/>
        <v>187911.16209896261</v>
      </c>
      <c r="D87" s="26">
        <f t="shared" si="34"/>
        <v>176912.28855078566</v>
      </c>
      <c r="E87" s="26">
        <f t="shared" si="34"/>
        <v>184637.20323971077</v>
      </c>
      <c r="F87" s="26">
        <f t="shared" si="34"/>
        <v>187404.07397991701</v>
      </c>
      <c r="G87" s="26">
        <f t="shared" si="34"/>
        <v>196001.99443144153</v>
      </c>
      <c r="H87" s="26">
        <f t="shared" si="34"/>
        <v>199877.89133776666</v>
      </c>
      <c r="I87" s="26">
        <f t="shared" si="34"/>
        <v>175375.66683186515</v>
      </c>
      <c r="J87" s="26">
        <f t="shared" si="34"/>
        <v>194541.60408338558</v>
      </c>
      <c r="K87" s="26">
        <f t="shared" si="34"/>
        <v>184204.33074044838</v>
      </c>
      <c r="L87" s="26">
        <f t="shared" si="34"/>
        <v>193857.23045576323</v>
      </c>
      <c r="M87" s="26">
        <f t="shared" si="34"/>
        <v>170964.98786459363</v>
      </c>
      <c r="N87" s="26">
        <f t="shared" si="34"/>
        <v>172276.95770372788</v>
      </c>
      <c r="O87" s="26">
        <f t="shared" si="34"/>
        <v>177345.38141776604</v>
      </c>
      <c r="P87" s="26">
        <f t="shared" si="34"/>
        <v>155769.68161316344</v>
      </c>
      <c r="Q87" s="26">
        <f t="shared" si="34"/>
        <v>161934.08652064073</v>
      </c>
    </row>
    <row r="88" spans="1:17" ht="12" customHeight="1" x14ac:dyDescent="0.25">
      <c r="A88" s="25" t="s">
        <v>48</v>
      </c>
      <c r="B88" s="24">
        <f t="shared" ref="B88:Q88" si="35">SUM(B89:B92)</f>
        <v>177805.76785374113</v>
      </c>
      <c r="C88" s="24">
        <f t="shared" si="35"/>
        <v>187911.16209896261</v>
      </c>
      <c r="D88" s="24">
        <f t="shared" si="35"/>
        <v>176912.28855078566</v>
      </c>
      <c r="E88" s="24">
        <f t="shared" si="35"/>
        <v>184637.20323971077</v>
      </c>
      <c r="F88" s="24">
        <f t="shared" si="35"/>
        <v>187404.07397991701</v>
      </c>
      <c r="G88" s="24">
        <f t="shared" si="35"/>
        <v>196001.99443144153</v>
      </c>
      <c r="H88" s="24">
        <f t="shared" si="35"/>
        <v>199877.89133776666</v>
      </c>
      <c r="I88" s="24">
        <f t="shared" si="35"/>
        <v>175375.66683186515</v>
      </c>
      <c r="J88" s="24">
        <f t="shared" si="35"/>
        <v>194541.60408338558</v>
      </c>
      <c r="K88" s="24">
        <f t="shared" si="35"/>
        <v>184204.33074044838</v>
      </c>
      <c r="L88" s="24">
        <f t="shared" si="35"/>
        <v>193857.23045576323</v>
      </c>
      <c r="M88" s="24">
        <f t="shared" si="35"/>
        <v>170964.98786459363</v>
      </c>
      <c r="N88" s="24">
        <f t="shared" si="35"/>
        <v>172276.95770372788</v>
      </c>
      <c r="O88" s="24">
        <f t="shared" si="35"/>
        <v>177345.38141776604</v>
      </c>
      <c r="P88" s="24">
        <f t="shared" si="35"/>
        <v>155769.68161316344</v>
      </c>
      <c r="Q88" s="24">
        <f t="shared" si="35"/>
        <v>161934.08652064073</v>
      </c>
    </row>
    <row r="89" spans="1:17" ht="12" customHeight="1" x14ac:dyDescent="0.25">
      <c r="A89" s="23" t="s">
        <v>44</v>
      </c>
      <c r="B89" s="22">
        <v>139213.58451442898</v>
      </c>
      <c r="C89" s="22">
        <v>147737.51306218904</v>
      </c>
      <c r="D89" s="22">
        <v>136828.53400347257</v>
      </c>
      <c r="E89" s="22">
        <v>144641.5440868804</v>
      </c>
      <c r="F89" s="22">
        <v>146681.8560235695</v>
      </c>
      <c r="G89" s="22">
        <v>155084.53162832456</v>
      </c>
      <c r="H89" s="22">
        <v>159431.74553299972</v>
      </c>
      <c r="I89" s="22">
        <v>135303.73908839835</v>
      </c>
      <c r="J89" s="22">
        <v>154246.35804513749</v>
      </c>
      <c r="K89" s="22">
        <v>144101.59632521227</v>
      </c>
      <c r="L89" s="22">
        <v>153902.50769891703</v>
      </c>
      <c r="M89" s="22">
        <v>131466.19889351653</v>
      </c>
      <c r="N89" s="22">
        <v>132560.17732604401</v>
      </c>
      <c r="O89" s="22">
        <v>137240.33407242555</v>
      </c>
      <c r="P89" s="22">
        <v>114127.32712111171</v>
      </c>
      <c r="Q89" s="22">
        <v>119088.64445930935</v>
      </c>
    </row>
    <row r="90" spans="1:17" ht="12" customHeight="1" x14ac:dyDescent="0.25">
      <c r="A90" s="23" t="s">
        <v>43</v>
      </c>
      <c r="B90" s="22">
        <v>8.3775104734866126</v>
      </c>
      <c r="C90" s="22">
        <v>10.448002256617553</v>
      </c>
      <c r="D90" s="22">
        <v>13.360870655084192</v>
      </c>
      <c r="E90" s="22">
        <v>15.058833684986775</v>
      </c>
      <c r="F90" s="22">
        <v>17.212909261135497</v>
      </c>
      <c r="G90" s="22">
        <v>19.533514771294808</v>
      </c>
      <c r="H90" s="22">
        <v>24.315118262414707</v>
      </c>
      <c r="I90" s="22">
        <v>33.635493820751776</v>
      </c>
      <c r="J90" s="22">
        <v>39.825206766100344</v>
      </c>
      <c r="K90" s="22">
        <v>47.849915908895667</v>
      </c>
      <c r="L90" s="22">
        <v>58.110249196264682</v>
      </c>
      <c r="M90" s="22">
        <v>70.580570377969849</v>
      </c>
      <c r="N90" s="22">
        <v>95.567352594096363</v>
      </c>
      <c r="O90" s="22">
        <v>135.79754732592502</v>
      </c>
      <c r="P90" s="22">
        <v>213.36344285264786</v>
      </c>
      <c r="Q90" s="22">
        <v>292.86042874264001</v>
      </c>
    </row>
    <row r="91" spans="1:17" ht="12" customHeight="1" x14ac:dyDescent="0.25">
      <c r="A91" s="23" t="s">
        <v>47</v>
      </c>
      <c r="B91" s="22">
        <v>19475.586450337796</v>
      </c>
      <c r="C91" s="22">
        <v>20071.487150930541</v>
      </c>
      <c r="D91" s="22">
        <v>20429.254560763351</v>
      </c>
      <c r="E91" s="22">
        <v>20575.703217326754</v>
      </c>
      <c r="F91" s="22">
        <v>20622.474695156096</v>
      </c>
      <c r="G91" s="22">
        <v>20643.640439960989</v>
      </c>
      <c r="H91" s="22">
        <v>20929.749453075157</v>
      </c>
      <c r="I91" s="22">
        <v>20611.493015896176</v>
      </c>
      <c r="J91" s="22">
        <v>20564.095526032612</v>
      </c>
      <c r="K91" s="22">
        <v>20485.750427293526</v>
      </c>
      <c r="L91" s="22">
        <v>20323.503128556265</v>
      </c>
      <c r="M91" s="22">
        <v>20325.947277490119</v>
      </c>
      <c r="N91" s="22">
        <v>20356.304308848379</v>
      </c>
      <c r="O91" s="22">
        <v>20365.92028677947</v>
      </c>
      <c r="P91" s="22">
        <v>21150.397643020369</v>
      </c>
      <c r="Q91" s="22">
        <v>21364.190410382926</v>
      </c>
    </row>
    <row r="92" spans="1:17" ht="12" customHeight="1" x14ac:dyDescent="0.25">
      <c r="A92" s="21" t="s">
        <v>46</v>
      </c>
      <c r="B92" s="20">
        <v>19108.2193785009</v>
      </c>
      <c r="C92" s="20">
        <v>20091.713883586399</v>
      </c>
      <c r="D92" s="20">
        <v>19641.139115894661</v>
      </c>
      <c r="E92" s="20">
        <v>19404.897101818628</v>
      </c>
      <c r="F92" s="20">
        <v>20082.530351930269</v>
      </c>
      <c r="G92" s="20">
        <v>20254.288848384687</v>
      </c>
      <c r="H92" s="20">
        <v>19492.081233429362</v>
      </c>
      <c r="I92" s="20">
        <v>19426.799233749854</v>
      </c>
      <c r="J92" s="20">
        <v>19691.325305449376</v>
      </c>
      <c r="K92" s="20">
        <v>19569.134072033674</v>
      </c>
      <c r="L92" s="20">
        <v>19573.10937909365</v>
      </c>
      <c r="M92" s="20">
        <v>19102.261123209042</v>
      </c>
      <c r="N92" s="20">
        <v>19264.908716241382</v>
      </c>
      <c r="O92" s="20">
        <v>19603.329511235101</v>
      </c>
      <c r="P92" s="20">
        <v>20278.593406178727</v>
      </c>
      <c r="Q92" s="20">
        <v>21188.391222205835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0.78295314148044304</v>
      </c>
      <c r="C97" s="45">
        <f t="shared" si="38"/>
        <v>0.78620935239804279</v>
      </c>
      <c r="D97" s="45">
        <f t="shared" si="38"/>
        <v>0.77342583222642347</v>
      </c>
      <c r="E97" s="45">
        <f t="shared" si="38"/>
        <v>0.7833824470309767</v>
      </c>
      <c r="F97" s="45">
        <f t="shared" si="38"/>
        <v>0.78270366758029253</v>
      </c>
      <c r="G97" s="45">
        <f t="shared" si="38"/>
        <v>0.79123955895546116</v>
      </c>
      <c r="H97" s="45">
        <f t="shared" si="38"/>
        <v>0.79764572492703345</v>
      </c>
      <c r="I97" s="45">
        <f t="shared" si="38"/>
        <v>0.77150805201565242</v>
      </c>
      <c r="J97" s="45">
        <f t="shared" si="38"/>
        <v>0.79287080402104371</v>
      </c>
      <c r="K97" s="45">
        <f t="shared" si="38"/>
        <v>0.78229211954987887</v>
      </c>
      <c r="L97" s="45">
        <f t="shared" si="38"/>
        <v>0.79389614376047957</v>
      </c>
      <c r="M97" s="45">
        <f t="shared" si="38"/>
        <v>0.76896562586042105</v>
      </c>
      <c r="N97" s="45">
        <f t="shared" si="38"/>
        <v>0.76945970658486706</v>
      </c>
      <c r="O97" s="45">
        <f t="shared" si="38"/>
        <v>0.77385908206503284</v>
      </c>
      <c r="P97" s="45">
        <f t="shared" si="38"/>
        <v>0.73266713996716093</v>
      </c>
      <c r="Q97" s="45">
        <f t="shared" si="38"/>
        <v>0.73541430972366562</v>
      </c>
    </row>
    <row r="98" spans="1:17" ht="12" customHeight="1" x14ac:dyDescent="0.25">
      <c r="A98" s="23" t="s">
        <v>43</v>
      </c>
      <c r="B98" s="44">
        <f t="shared" ref="B98:Q98" si="39">IF(B90=0,0,B90/B$87)</f>
        <v>4.7116078261183051E-5</v>
      </c>
      <c r="C98" s="44">
        <f t="shared" si="39"/>
        <v>5.5600753781274354E-5</v>
      </c>
      <c r="D98" s="44">
        <f t="shared" si="39"/>
        <v>7.5522569769079261E-5</v>
      </c>
      <c r="E98" s="44">
        <f t="shared" si="39"/>
        <v>8.1559043468808356E-5</v>
      </c>
      <c r="F98" s="44">
        <f t="shared" si="39"/>
        <v>9.1849173262797387E-5</v>
      </c>
      <c r="G98" s="44">
        <f t="shared" si="39"/>
        <v>9.9659775544413292E-5</v>
      </c>
      <c r="H98" s="44">
        <f t="shared" si="39"/>
        <v>1.2164986382273485E-4</v>
      </c>
      <c r="I98" s="44">
        <f t="shared" si="39"/>
        <v>1.917911100688703E-4</v>
      </c>
      <c r="J98" s="44">
        <f t="shared" si="39"/>
        <v>2.0471305844188591E-4</v>
      </c>
      <c r="K98" s="44">
        <f t="shared" si="39"/>
        <v>2.5976542308507502E-4</v>
      </c>
      <c r="L98" s="44">
        <f t="shared" si="39"/>
        <v>2.9975796651817436E-4</v>
      </c>
      <c r="M98" s="44">
        <f t="shared" si="39"/>
        <v>4.1283640153193544E-4</v>
      </c>
      <c r="N98" s="44">
        <f t="shared" si="39"/>
        <v>5.5473090463117923E-4</v>
      </c>
      <c r="O98" s="44">
        <f t="shared" si="39"/>
        <v>7.6572361930323798E-4</v>
      </c>
      <c r="P98" s="44">
        <f t="shared" si="39"/>
        <v>1.3697366563444103E-3</v>
      </c>
      <c r="Q98" s="44">
        <f t="shared" si="39"/>
        <v>1.8085162613697822E-3</v>
      </c>
    </row>
    <row r="99" spans="1:17" ht="12" customHeight="1" x14ac:dyDescent="0.25">
      <c r="A99" s="23" t="s">
        <v>47</v>
      </c>
      <c r="B99" s="44">
        <f t="shared" ref="B99:Q99" si="40">IF(B91=0,0,B91/B$87)</f>
        <v>0.10953292846134192</v>
      </c>
      <c r="C99" s="44">
        <f t="shared" si="40"/>
        <v>0.10681370349016296</v>
      </c>
      <c r="D99" s="44">
        <f t="shared" si="40"/>
        <v>0.11547674120386944</v>
      </c>
      <c r="E99" s="44">
        <f t="shared" si="40"/>
        <v>0.11143855548230837</v>
      </c>
      <c r="F99" s="44">
        <f t="shared" si="40"/>
        <v>0.11004283021812047</v>
      </c>
      <c r="G99" s="44">
        <f t="shared" si="40"/>
        <v>0.1053236243837397</v>
      </c>
      <c r="H99" s="44">
        <f t="shared" si="40"/>
        <v>0.10471267889106707</v>
      </c>
      <c r="I99" s="44">
        <f t="shared" si="40"/>
        <v>0.11752766725418454</v>
      </c>
      <c r="J99" s="44">
        <f t="shared" si="40"/>
        <v>0.10570538689101333</v>
      </c>
      <c r="K99" s="44">
        <f t="shared" si="40"/>
        <v>0.11121209987271584</v>
      </c>
      <c r="L99" s="44">
        <f t="shared" si="40"/>
        <v>0.10483747797683479</v>
      </c>
      <c r="M99" s="44">
        <f t="shared" si="40"/>
        <v>0.11888953130911528</v>
      </c>
      <c r="N99" s="44">
        <f t="shared" si="40"/>
        <v>0.11816034239387947</v>
      </c>
      <c r="O99" s="44">
        <f t="shared" si="40"/>
        <v>0.11483761304617353</v>
      </c>
      <c r="P99" s="44">
        <f t="shared" si="40"/>
        <v>0.13577993755899825</v>
      </c>
      <c r="Q99" s="44">
        <f t="shared" si="40"/>
        <v>0.13193139794974398</v>
      </c>
    </row>
    <row r="100" spans="1:17" ht="12" customHeight="1" x14ac:dyDescent="0.25">
      <c r="A100" s="23" t="s">
        <v>46</v>
      </c>
      <c r="B100" s="43">
        <f t="shared" ref="B100:Q100" si="41">IF(B92=0,0,B92/B$87)</f>
        <v>0.1074668139799541</v>
      </c>
      <c r="C100" s="43">
        <f t="shared" si="41"/>
        <v>0.10692134335801289</v>
      </c>
      <c r="D100" s="43">
        <f t="shared" si="41"/>
        <v>0.11102190399993803</v>
      </c>
      <c r="E100" s="43">
        <f t="shared" si="41"/>
        <v>0.10509743844324614</v>
      </c>
      <c r="F100" s="43">
        <f t="shared" si="41"/>
        <v>0.10716165302832421</v>
      </c>
      <c r="G100" s="43">
        <f t="shared" si="41"/>
        <v>0.10333715688525467</v>
      </c>
      <c r="H100" s="43">
        <f t="shared" si="41"/>
        <v>9.7519946318076645E-2</v>
      </c>
      <c r="I100" s="43">
        <f t="shared" si="41"/>
        <v>0.11077248962009405</v>
      </c>
      <c r="J100" s="43">
        <f t="shared" si="41"/>
        <v>0.10121909602950104</v>
      </c>
      <c r="K100" s="43">
        <f t="shared" si="41"/>
        <v>0.10623601515432014</v>
      </c>
      <c r="L100" s="43">
        <f t="shared" si="41"/>
        <v>0.10096662029616732</v>
      </c>
      <c r="M100" s="43">
        <f t="shared" si="41"/>
        <v>0.11173200642893191</v>
      </c>
      <c r="N100" s="43">
        <f t="shared" si="41"/>
        <v>0.11182522011662219</v>
      </c>
      <c r="O100" s="43">
        <f t="shared" si="41"/>
        <v>0.11053758126949048</v>
      </c>
      <c r="P100" s="43">
        <f t="shared" si="41"/>
        <v>0.13018318581749652</v>
      </c>
      <c r="Q100" s="43">
        <f t="shared" si="41"/>
        <v>0.13084577606522071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101799.56819428194</v>
      </c>
      <c r="C105" s="26">
        <f t="shared" ref="C105:Q105" si="43">SUM(C106,C111)</f>
        <v>105143.61741913068</v>
      </c>
      <c r="D105" s="26">
        <f t="shared" si="43"/>
        <v>100869.28433658455</v>
      </c>
      <c r="E105" s="26">
        <f t="shared" si="43"/>
        <v>105380.46386743241</v>
      </c>
      <c r="F105" s="26">
        <f t="shared" si="43"/>
        <v>105841.64003763767</v>
      </c>
      <c r="G105" s="26">
        <f t="shared" si="43"/>
        <v>108127.02728191922</v>
      </c>
      <c r="H105" s="26">
        <f t="shared" si="43"/>
        <v>108956.72448222036</v>
      </c>
      <c r="I105" s="26">
        <f t="shared" si="43"/>
        <v>100448.48445460576</v>
      </c>
      <c r="J105" s="26">
        <f t="shared" si="43"/>
        <v>105775.14673819138</v>
      </c>
      <c r="K105" s="26">
        <f t="shared" si="43"/>
        <v>103256.89293013183</v>
      </c>
      <c r="L105" s="26">
        <f t="shared" si="43"/>
        <v>108041.55318604305</v>
      </c>
      <c r="M105" s="26">
        <f t="shared" si="43"/>
        <v>98534.660003432946</v>
      </c>
      <c r="N105" s="26">
        <f t="shared" si="43"/>
        <v>99170.383577533008</v>
      </c>
      <c r="O105" s="26">
        <f t="shared" si="43"/>
        <v>98923.928633320815</v>
      </c>
      <c r="P105" s="26">
        <f t="shared" si="43"/>
        <v>91639.263162638294</v>
      </c>
      <c r="Q105" s="26">
        <f t="shared" si="43"/>
        <v>94217.37557362541</v>
      </c>
    </row>
    <row r="106" spans="1:17" ht="12" customHeight="1" x14ac:dyDescent="0.25">
      <c r="A106" s="25" t="s">
        <v>48</v>
      </c>
      <c r="B106" s="24">
        <f>SUM(B107:B110)</f>
        <v>76433.007495471567</v>
      </c>
      <c r="C106" s="24">
        <f t="shared" ref="C106:Q106" si="44">SUM(C107:C110)</f>
        <v>79592.338038099086</v>
      </c>
      <c r="D106" s="24">
        <f t="shared" si="44"/>
        <v>75169.682968385285</v>
      </c>
      <c r="E106" s="24">
        <f t="shared" si="44"/>
        <v>79534.861424418967</v>
      </c>
      <c r="F106" s="24">
        <f t="shared" si="44"/>
        <v>79857.387342274757</v>
      </c>
      <c r="G106" s="24">
        <f t="shared" si="44"/>
        <v>81923.215284602789</v>
      </c>
      <c r="H106" s="24">
        <f t="shared" si="44"/>
        <v>82580.851790240966</v>
      </c>
      <c r="I106" s="24">
        <f t="shared" si="44"/>
        <v>74009.075187444731</v>
      </c>
      <c r="J106" s="24">
        <f t="shared" si="44"/>
        <v>79254.536492244981</v>
      </c>
      <c r="K106" s="24">
        <f t="shared" si="44"/>
        <v>76602.467069354912</v>
      </c>
      <c r="L106" s="24">
        <f t="shared" si="44"/>
        <v>81394.784642931845</v>
      </c>
      <c r="M106" s="24">
        <f t="shared" si="44"/>
        <v>72018.203949691262</v>
      </c>
      <c r="N106" s="24">
        <f t="shared" si="44"/>
        <v>72776.266549844397</v>
      </c>
      <c r="O106" s="24">
        <f t="shared" si="44"/>
        <v>72664.108232308063</v>
      </c>
      <c r="P106" s="24">
        <f t="shared" si="44"/>
        <v>65587.45180025138</v>
      </c>
      <c r="Q106" s="24">
        <f t="shared" si="44"/>
        <v>68418.932192714696</v>
      </c>
    </row>
    <row r="107" spans="1:17" ht="12" customHeight="1" x14ac:dyDescent="0.25">
      <c r="A107" s="23" t="s">
        <v>44</v>
      </c>
      <c r="B107" s="22">
        <v>53561.277688971655</v>
      </c>
      <c r="C107" s="22">
        <v>56446.51560635776</v>
      </c>
      <c r="D107" s="22">
        <v>51977.676389169603</v>
      </c>
      <c r="E107" s="22">
        <v>56074.095169755179</v>
      </c>
      <c r="F107" s="22">
        <v>56197.015527848343</v>
      </c>
      <c r="G107" s="22">
        <v>58188.007418938098</v>
      </c>
      <c r="H107" s="22">
        <v>58825.802630173283</v>
      </c>
      <c r="I107" s="22">
        <v>50179.493795663606</v>
      </c>
      <c r="J107" s="22">
        <v>55376.463841074183</v>
      </c>
      <c r="K107" s="22">
        <v>52598.309369374241</v>
      </c>
      <c r="L107" s="22">
        <v>57399.764506140884</v>
      </c>
      <c r="M107" s="22">
        <v>48093.516598685637</v>
      </c>
      <c r="N107" s="22">
        <v>48806.414679615533</v>
      </c>
      <c r="O107" s="22">
        <v>48655.280554410623</v>
      </c>
      <c r="P107" s="22">
        <v>41543.964235962747</v>
      </c>
      <c r="Q107" s="22">
        <v>44365.934575112071</v>
      </c>
    </row>
    <row r="108" spans="1:17" ht="12" customHeight="1" x14ac:dyDescent="0.25">
      <c r="A108" s="23" t="s">
        <v>43</v>
      </c>
      <c r="B108" s="22">
        <v>1711.4388066371014</v>
      </c>
      <c r="C108" s="22">
        <v>1822.9752816911146</v>
      </c>
      <c r="D108" s="22">
        <v>1975.1518871582498</v>
      </c>
      <c r="E108" s="22">
        <v>2053.8087917747102</v>
      </c>
      <c r="F108" s="22">
        <v>2180.476893621325</v>
      </c>
      <c r="G108" s="22">
        <v>2297.2980327168498</v>
      </c>
      <c r="H108" s="22">
        <v>2473.9983326536794</v>
      </c>
      <c r="I108" s="22">
        <v>2671.2097726074726</v>
      </c>
      <c r="J108" s="22">
        <v>2789.0669824793076</v>
      </c>
      <c r="K108" s="22">
        <v>2937.1713094624033</v>
      </c>
      <c r="L108" s="22">
        <v>3039.3479605661914</v>
      </c>
      <c r="M108" s="22">
        <v>3034.3072157288593</v>
      </c>
      <c r="N108" s="22">
        <v>3009.1265081601714</v>
      </c>
      <c r="O108" s="22">
        <v>2988.653773624937</v>
      </c>
      <c r="P108" s="22">
        <v>2982.7107156342099</v>
      </c>
      <c r="Q108" s="22">
        <v>2945.9946693657657</v>
      </c>
    </row>
    <row r="109" spans="1:17" ht="12" customHeight="1" x14ac:dyDescent="0.25">
      <c r="A109" s="23" t="s">
        <v>47</v>
      </c>
      <c r="B109" s="22">
        <v>9827.0856999301031</v>
      </c>
      <c r="C109" s="22">
        <v>9855.8761533002325</v>
      </c>
      <c r="D109" s="22">
        <v>9846.6062616897379</v>
      </c>
      <c r="E109" s="22">
        <v>9908.9578348927007</v>
      </c>
      <c r="F109" s="22">
        <v>9928.2043001482507</v>
      </c>
      <c r="G109" s="22">
        <v>9886.8495241927685</v>
      </c>
      <c r="H109" s="22">
        <v>9851.4411877543062</v>
      </c>
      <c r="I109" s="22">
        <v>9780.3726985635967</v>
      </c>
      <c r="J109" s="22">
        <v>9753.4749242127582</v>
      </c>
      <c r="K109" s="22">
        <v>9753.8591622364966</v>
      </c>
      <c r="L109" s="22">
        <v>9671.9015339956823</v>
      </c>
      <c r="M109" s="22">
        <v>9695.8787132163598</v>
      </c>
      <c r="N109" s="22">
        <v>9731.6710629362333</v>
      </c>
      <c r="O109" s="22">
        <v>9752.5724929372973</v>
      </c>
      <c r="P109" s="22">
        <v>9797.6405710015551</v>
      </c>
      <c r="Q109" s="22">
        <v>9878.1347280800146</v>
      </c>
    </row>
    <row r="110" spans="1:17" ht="12" customHeight="1" x14ac:dyDescent="0.25">
      <c r="A110" s="21" t="s">
        <v>46</v>
      </c>
      <c r="B110" s="20">
        <v>11333.205299932713</v>
      </c>
      <c r="C110" s="20">
        <v>11466.970996749977</v>
      </c>
      <c r="D110" s="20">
        <v>11370.248430367683</v>
      </c>
      <c r="E110" s="20">
        <v>11497.999627996387</v>
      </c>
      <c r="F110" s="20">
        <v>11551.690620656833</v>
      </c>
      <c r="G110" s="20">
        <v>11551.060308755075</v>
      </c>
      <c r="H110" s="20">
        <v>11429.609639659704</v>
      </c>
      <c r="I110" s="20">
        <v>11377.998920610053</v>
      </c>
      <c r="J110" s="20">
        <v>11335.530744478734</v>
      </c>
      <c r="K110" s="20">
        <v>11313.12722828177</v>
      </c>
      <c r="L110" s="20">
        <v>11283.770642229074</v>
      </c>
      <c r="M110" s="20">
        <v>11194.501422060399</v>
      </c>
      <c r="N110" s="20">
        <v>11229.054299132451</v>
      </c>
      <c r="O110" s="20">
        <v>11267.601411335205</v>
      </c>
      <c r="P110" s="20">
        <v>11263.136277652869</v>
      </c>
      <c r="Q110" s="20">
        <v>11228.868220156839</v>
      </c>
    </row>
    <row r="111" spans="1:17" ht="12" customHeight="1" x14ac:dyDescent="0.25">
      <c r="A111" s="19" t="s">
        <v>45</v>
      </c>
      <c r="B111" s="18">
        <v>25366.560698810372</v>
      </c>
      <c r="C111" s="18">
        <v>25551.279381031592</v>
      </c>
      <c r="D111" s="18">
        <v>25699.601368199266</v>
      </c>
      <c r="E111" s="18">
        <v>25845.602443013449</v>
      </c>
      <c r="F111" s="18">
        <v>25984.252695362917</v>
      </c>
      <c r="G111" s="18">
        <v>26203.811997316432</v>
      </c>
      <c r="H111" s="18">
        <v>26375.872691979399</v>
      </c>
      <c r="I111" s="18">
        <v>26439.409267161027</v>
      </c>
      <c r="J111" s="18">
        <v>26520.610245946398</v>
      </c>
      <c r="K111" s="18">
        <v>26654.425860776912</v>
      </c>
      <c r="L111" s="18">
        <v>26646.768543111197</v>
      </c>
      <c r="M111" s="18">
        <v>26516.456053741687</v>
      </c>
      <c r="N111" s="18">
        <v>26394.117027688604</v>
      </c>
      <c r="O111" s="18">
        <v>26259.820401012756</v>
      </c>
      <c r="P111" s="18">
        <v>26051.81136238691</v>
      </c>
      <c r="Q111" s="18">
        <v>25798.44338091071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50369.269146090694</v>
      </c>
      <c r="C113" s="31">
        <f t="shared" ref="C113:Q113" si="46">SUM(C114:C117)</f>
        <v>53014.254639588202</v>
      </c>
      <c r="D113" s="31">
        <f t="shared" si="46"/>
        <v>50786.977042707746</v>
      </c>
      <c r="E113" s="31">
        <f t="shared" si="46"/>
        <v>54742.473227855</v>
      </c>
      <c r="F113" s="31">
        <f t="shared" si="46"/>
        <v>55582.288123725477</v>
      </c>
      <c r="G113" s="31">
        <f t="shared" si="46"/>
        <v>57815.158397452513</v>
      </c>
      <c r="H113" s="31">
        <f t="shared" si="46"/>
        <v>59278.566184264862</v>
      </c>
      <c r="I113" s="31">
        <f t="shared" si="46"/>
        <v>54024.538503175136</v>
      </c>
      <c r="J113" s="31">
        <f t="shared" si="46"/>
        <v>58566.2455666397</v>
      </c>
      <c r="K113" s="31">
        <f t="shared" si="46"/>
        <v>57388.837830028751</v>
      </c>
      <c r="L113" s="31">
        <f t="shared" si="46"/>
        <v>62015.289600753313</v>
      </c>
      <c r="M113" s="31">
        <f t="shared" si="46"/>
        <v>55672.440640214874</v>
      </c>
      <c r="N113" s="31">
        <f t="shared" si="46"/>
        <v>57336.216824519273</v>
      </c>
      <c r="O113" s="31">
        <f t="shared" si="46"/>
        <v>58092.725685624493</v>
      </c>
      <c r="P113" s="31">
        <f t="shared" si="46"/>
        <v>53721.975790196164</v>
      </c>
      <c r="Q113" s="31">
        <f t="shared" si="46"/>
        <v>57444.613064801189</v>
      </c>
    </row>
    <row r="114" spans="1:17" ht="12" customHeight="1" x14ac:dyDescent="0.25">
      <c r="A114" s="23" t="s">
        <v>44</v>
      </c>
      <c r="B114" s="22">
        <v>35398.63117159449</v>
      </c>
      <c r="C114" s="22">
        <v>37645.539255748539</v>
      </c>
      <c r="D114" s="22">
        <v>35014.772264794781</v>
      </c>
      <c r="E114" s="22">
        <v>38505.266014701687</v>
      </c>
      <c r="F114" s="22">
        <v>38916.209514676637</v>
      </c>
      <c r="G114" s="22">
        <v>40778.319188564885</v>
      </c>
      <c r="H114" s="22">
        <v>41749.568009559916</v>
      </c>
      <c r="I114" s="22">
        <v>35951.074421269965</v>
      </c>
      <c r="J114" s="22">
        <v>40103.136370397464</v>
      </c>
      <c r="K114" s="22">
        <v>38450.265285513888</v>
      </c>
      <c r="L114" s="22">
        <v>42719.717201122534</v>
      </c>
      <c r="M114" s="22">
        <v>36114.554009269938</v>
      </c>
      <c r="N114" s="22">
        <v>37461.100524206639</v>
      </c>
      <c r="O114" s="22">
        <v>37921.036368477049</v>
      </c>
      <c r="P114" s="22">
        <v>33139.248011879077</v>
      </c>
      <c r="Q114" s="22">
        <v>36404.918637281407</v>
      </c>
    </row>
    <row r="115" spans="1:17" ht="12" customHeight="1" x14ac:dyDescent="0.25">
      <c r="A115" s="23" t="s">
        <v>43</v>
      </c>
      <c r="B115" s="30">
        <v>2845.769330556167</v>
      </c>
      <c r="C115" s="30">
        <v>3121.8118236674004</v>
      </c>
      <c r="D115" s="30">
        <v>3476.4925871001269</v>
      </c>
      <c r="E115" s="30">
        <v>3687.1209308769558</v>
      </c>
      <c r="F115" s="30">
        <v>3994.9205933926951</v>
      </c>
      <c r="G115" s="30">
        <v>4288.9920785407767</v>
      </c>
      <c r="H115" s="30">
        <v>4713.89933430779</v>
      </c>
      <c r="I115" s="30">
        <v>5191.2644372887626</v>
      </c>
      <c r="J115" s="30">
        <v>5511.5093525603179</v>
      </c>
      <c r="K115" s="30">
        <v>5908.6441628738994</v>
      </c>
      <c r="L115" s="30">
        <v>6223.6999458796672</v>
      </c>
      <c r="M115" s="30">
        <v>6397.2735439118424</v>
      </c>
      <c r="N115" s="30">
        <v>6581.7660894033797</v>
      </c>
      <c r="O115" s="30">
        <v>6762.1407109929878</v>
      </c>
      <c r="P115" s="30">
        <v>7121.8646019335356</v>
      </c>
      <c r="Q115" s="30">
        <v>7517.688962598636</v>
      </c>
    </row>
    <row r="116" spans="1:17" ht="12" customHeight="1" x14ac:dyDescent="0.25">
      <c r="A116" s="23" t="s">
        <v>47</v>
      </c>
      <c r="B116" s="22">
        <v>6144.0085371431187</v>
      </c>
      <c r="C116" s="22">
        <v>6174.8317706680446</v>
      </c>
      <c r="D116" s="22">
        <v>6192.1546237655648</v>
      </c>
      <c r="E116" s="22">
        <v>6284.4777286403205</v>
      </c>
      <c r="F116" s="22">
        <v>6341.6994144520686</v>
      </c>
      <c r="G116" s="22">
        <v>6357.8980883854201</v>
      </c>
      <c r="H116" s="22">
        <v>6384.4105495751801</v>
      </c>
      <c r="I116" s="22">
        <v>6405.8602974079258</v>
      </c>
      <c r="J116" s="22">
        <v>6443.4502393785133</v>
      </c>
      <c r="K116" s="22">
        <v>6482.3314990305817</v>
      </c>
      <c r="L116" s="22">
        <v>6482.6334518064905</v>
      </c>
      <c r="M116" s="22">
        <v>6549.3125797235416</v>
      </c>
      <c r="N116" s="22">
        <v>6620.1329608172473</v>
      </c>
      <c r="O116" s="22">
        <v>6682.2862323968457</v>
      </c>
      <c r="P116" s="22">
        <v>6732.0388278425053</v>
      </c>
      <c r="Q116" s="22">
        <v>6826.6688837291731</v>
      </c>
    </row>
    <row r="117" spans="1:17" ht="12" customHeight="1" x14ac:dyDescent="0.25">
      <c r="A117" s="29" t="s">
        <v>46</v>
      </c>
      <c r="B117" s="18">
        <v>5980.8601067969166</v>
      </c>
      <c r="C117" s="18">
        <v>6072.0717895042162</v>
      </c>
      <c r="D117" s="18">
        <v>6103.5575670472736</v>
      </c>
      <c r="E117" s="18">
        <v>6265.6085536360415</v>
      </c>
      <c r="F117" s="18">
        <v>6329.4586012040791</v>
      </c>
      <c r="G117" s="18">
        <v>6389.9490419614276</v>
      </c>
      <c r="H117" s="18">
        <v>6430.6882908219777</v>
      </c>
      <c r="I117" s="18">
        <v>6476.339347208489</v>
      </c>
      <c r="J117" s="18">
        <v>6508.1496043034085</v>
      </c>
      <c r="K117" s="18">
        <v>6547.5968826103826</v>
      </c>
      <c r="L117" s="18">
        <v>6589.2390019446275</v>
      </c>
      <c r="M117" s="18">
        <v>6611.3005073095592</v>
      </c>
      <c r="N117" s="18">
        <v>6673.2172500920096</v>
      </c>
      <c r="O117" s="18">
        <v>6727.2623737576114</v>
      </c>
      <c r="P117" s="18">
        <v>6728.8243485410394</v>
      </c>
      <c r="Q117" s="18">
        <v>6695.3365811919684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11903.024937428816</v>
      </c>
      <c r="C119" s="26">
        <f t="shared" ref="C119:Q119" si="47">SUM(C120,C125)</f>
        <v>12351.778772224769</v>
      </c>
      <c r="D119" s="26">
        <f t="shared" si="47"/>
        <v>11441.904963847925</v>
      </c>
      <c r="E119" s="26">
        <f t="shared" si="47"/>
        <v>11746.531192958668</v>
      </c>
      <c r="F119" s="26">
        <f t="shared" si="47"/>
        <v>11713.088588179899</v>
      </c>
      <c r="G119" s="26">
        <f t="shared" si="47"/>
        <v>12031.268466281761</v>
      </c>
      <c r="H119" s="26">
        <f t="shared" si="47"/>
        <v>11960.901048088745</v>
      </c>
      <c r="I119" s="26">
        <f t="shared" si="47"/>
        <v>10228.664315784903</v>
      </c>
      <c r="J119" s="26">
        <f t="shared" si="47"/>
        <v>11173.781087089141</v>
      </c>
      <c r="K119" s="26">
        <f t="shared" si="47"/>
        <v>10572.493658884903</v>
      </c>
      <c r="L119" s="26">
        <f t="shared" si="47"/>
        <v>11020.106489306116</v>
      </c>
      <c r="M119" s="26">
        <f t="shared" si="47"/>
        <v>9627.3868713166357</v>
      </c>
      <c r="N119" s="26">
        <f t="shared" si="47"/>
        <v>9624.1786507803299</v>
      </c>
      <c r="O119" s="26">
        <f t="shared" si="47"/>
        <v>9860.228013318947</v>
      </c>
      <c r="P119" s="26">
        <f t="shared" si="47"/>
        <v>8572.4261360650598</v>
      </c>
      <c r="Q119" s="26">
        <f t="shared" si="47"/>
        <v>8833.362757408684</v>
      </c>
    </row>
    <row r="120" spans="1:17" ht="12" customHeight="1" x14ac:dyDescent="0.25">
      <c r="A120" s="25" t="s">
        <v>48</v>
      </c>
      <c r="B120" s="24">
        <f>SUM(B121:B124)</f>
        <v>11903.024937428816</v>
      </c>
      <c r="C120" s="24">
        <f t="shared" ref="C120:Q120" si="48">SUM(C121:C124)</f>
        <v>12351.778772224769</v>
      </c>
      <c r="D120" s="24">
        <f t="shared" si="48"/>
        <v>11441.904963847925</v>
      </c>
      <c r="E120" s="24">
        <f t="shared" si="48"/>
        <v>11746.531192958668</v>
      </c>
      <c r="F120" s="24">
        <f t="shared" si="48"/>
        <v>11713.088588179899</v>
      </c>
      <c r="G120" s="24">
        <f t="shared" si="48"/>
        <v>12031.268466281761</v>
      </c>
      <c r="H120" s="24">
        <f t="shared" si="48"/>
        <v>11960.901048088745</v>
      </c>
      <c r="I120" s="24">
        <f t="shared" si="48"/>
        <v>10228.664315784903</v>
      </c>
      <c r="J120" s="24">
        <f t="shared" si="48"/>
        <v>11173.781087089141</v>
      </c>
      <c r="K120" s="24">
        <f t="shared" si="48"/>
        <v>10572.493658884903</v>
      </c>
      <c r="L120" s="24">
        <f t="shared" si="48"/>
        <v>11020.106489306116</v>
      </c>
      <c r="M120" s="24">
        <f t="shared" si="48"/>
        <v>9627.3868713166357</v>
      </c>
      <c r="N120" s="24">
        <f t="shared" si="48"/>
        <v>9624.1786507803299</v>
      </c>
      <c r="O120" s="24">
        <f t="shared" si="48"/>
        <v>9860.228013318947</v>
      </c>
      <c r="P120" s="24">
        <f t="shared" si="48"/>
        <v>8572.4261360650598</v>
      </c>
      <c r="Q120" s="24">
        <f t="shared" si="48"/>
        <v>8833.362757408684</v>
      </c>
    </row>
    <row r="121" spans="1:17" ht="12" customHeight="1" x14ac:dyDescent="0.25">
      <c r="A121" s="23" t="s">
        <v>44</v>
      </c>
      <c r="B121" s="22">
        <v>9319.5107678799432</v>
      </c>
      <c r="C121" s="22">
        <v>9711.0839894747296</v>
      </c>
      <c r="D121" s="22">
        <v>8849.4648689197275</v>
      </c>
      <c r="E121" s="22">
        <v>9202.0263500656602</v>
      </c>
      <c r="F121" s="22">
        <v>9167.8773966612771</v>
      </c>
      <c r="G121" s="22">
        <v>9519.6155549355299</v>
      </c>
      <c r="H121" s="22">
        <v>9540.5615872832605</v>
      </c>
      <c r="I121" s="22">
        <v>7891.4968809932279</v>
      </c>
      <c r="J121" s="22">
        <v>8859.3647944754994</v>
      </c>
      <c r="K121" s="22">
        <v>8270.7784733367262</v>
      </c>
      <c r="L121" s="22">
        <v>8748.8200456899631</v>
      </c>
      <c r="M121" s="22">
        <v>7403.1295709023962</v>
      </c>
      <c r="N121" s="22">
        <v>7405.4176807497752</v>
      </c>
      <c r="O121" s="22">
        <v>7630.4269993389207</v>
      </c>
      <c r="P121" s="22">
        <v>6280.7349396905274</v>
      </c>
      <c r="Q121" s="22">
        <v>6496.1813747784418</v>
      </c>
    </row>
    <row r="122" spans="1:17" ht="12" customHeight="1" x14ac:dyDescent="0.25">
      <c r="A122" s="23" t="s">
        <v>43</v>
      </c>
      <c r="B122" s="22">
        <v>0.56082385449670946</v>
      </c>
      <c r="C122" s="22">
        <v>0.6867682102752406</v>
      </c>
      <c r="D122" s="22">
        <v>0.86412206592337915</v>
      </c>
      <c r="E122" s="22">
        <v>0.95803584817422949</v>
      </c>
      <c r="F122" s="22">
        <v>1.0758375031782306</v>
      </c>
      <c r="G122" s="22">
        <v>1.1990335148642182</v>
      </c>
      <c r="H122" s="22">
        <v>1.4550419836972022</v>
      </c>
      <c r="I122" s="22">
        <v>1.961766883646229</v>
      </c>
      <c r="J122" s="22">
        <v>2.2874189006981189</v>
      </c>
      <c r="K122" s="22">
        <v>2.74636828836451</v>
      </c>
      <c r="L122" s="22">
        <v>3.3033647120481389</v>
      </c>
      <c r="M122" s="22">
        <v>3.9745357521101576</v>
      </c>
      <c r="N122" s="22">
        <v>5.3388293292794557</v>
      </c>
      <c r="O122" s="22">
        <v>7.5502094815137593</v>
      </c>
      <c r="P122" s="22">
        <v>11.741966312373188</v>
      </c>
      <c r="Q122" s="22">
        <v>15.975280189351821</v>
      </c>
    </row>
    <row r="123" spans="1:17" ht="12" customHeight="1" x14ac:dyDescent="0.25">
      <c r="A123" s="23" t="s">
        <v>47</v>
      </c>
      <c r="B123" s="22">
        <v>1303.7731789449592</v>
      </c>
      <c r="C123" s="22">
        <v>1319.3392353525057</v>
      </c>
      <c r="D123" s="22">
        <v>1321.273898389536</v>
      </c>
      <c r="E123" s="22">
        <v>1309.0164680711905</v>
      </c>
      <c r="F123" s="22">
        <v>1288.9414188388851</v>
      </c>
      <c r="G123" s="22">
        <v>1267.1768008025924</v>
      </c>
      <c r="H123" s="22">
        <v>1252.4579906963443</v>
      </c>
      <c r="I123" s="22">
        <v>1202.1510561603195</v>
      </c>
      <c r="J123" s="22">
        <v>1181.1288528462453</v>
      </c>
      <c r="K123" s="22">
        <v>1175.7892206955628</v>
      </c>
      <c r="L123" s="22">
        <v>1155.3201713750043</v>
      </c>
      <c r="M123" s="22">
        <v>1144.5955128623643</v>
      </c>
      <c r="N123" s="22">
        <v>1137.196244636069</v>
      </c>
      <c r="O123" s="22">
        <v>1132.3250491405615</v>
      </c>
      <c r="P123" s="22">
        <v>1163.9634854840385</v>
      </c>
      <c r="Q123" s="22">
        <v>1165.397897182133</v>
      </c>
    </row>
    <row r="124" spans="1:17" ht="12" customHeight="1" x14ac:dyDescent="0.25">
      <c r="A124" s="21" t="s">
        <v>46</v>
      </c>
      <c r="B124" s="20">
        <v>1279.1801667494169</v>
      </c>
      <c r="C124" s="20">
        <v>1320.6687791872596</v>
      </c>
      <c r="D124" s="20">
        <v>1270.3020744727387</v>
      </c>
      <c r="E124" s="20">
        <v>1234.5303389736446</v>
      </c>
      <c r="F124" s="20">
        <v>1255.1939351765584</v>
      </c>
      <c r="G124" s="20">
        <v>1243.2770770287757</v>
      </c>
      <c r="H124" s="20">
        <v>1166.4264281254409</v>
      </c>
      <c r="I124" s="20">
        <v>1133.0546117477099</v>
      </c>
      <c r="J124" s="20">
        <v>1131.0000208666982</v>
      </c>
      <c r="K124" s="20">
        <v>1123.1795965642502</v>
      </c>
      <c r="L124" s="20">
        <v>1112.6629075291003</v>
      </c>
      <c r="M124" s="20">
        <v>1075.6872517997649</v>
      </c>
      <c r="N124" s="20">
        <v>1076.2258960652068</v>
      </c>
      <c r="O124" s="20">
        <v>1089.9257553579496</v>
      </c>
      <c r="P124" s="20">
        <v>1115.9857445781213</v>
      </c>
      <c r="Q124" s="20">
        <v>1155.8082052587574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0.65899891678441314</v>
      </c>
      <c r="C127" s="39">
        <f t="shared" si="49"/>
        <v>0.66607233744297667</v>
      </c>
      <c r="D127" s="39">
        <f t="shared" si="49"/>
        <v>0.6756311193179787</v>
      </c>
      <c r="E127" s="39">
        <f t="shared" si="49"/>
        <v>0.6882827510786087</v>
      </c>
      <c r="F127" s="39">
        <f t="shared" si="49"/>
        <v>0.6960193661920796</v>
      </c>
      <c r="G127" s="39">
        <f t="shared" si="49"/>
        <v>0.70572374627389278</v>
      </c>
      <c r="H127" s="39">
        <f t="shared" si="49"/>
        <v>0.71782459128461229</v>
      </c>
      <c r="I127" s="39">
        <f t="shared" si="49"/>
        <v>0.72997180908349102</v>
      </c>
      <c r="J127" s="39">
        <f t="shared" si="49"/>
        <v>0.73896395283783378</v>
      </c>
      <c r="K127" s="39">
        <f t="shared" si="49"/>
        <v>0.74917740936554456</v>
      </c>
      <c r="L127" s="39">
        <f t="shared" si="49"/>
        <v>0.76190741056452438</v>
      </c>
      <c r="M127" s="39">
        <f t="shared" si="49"/>
        <v>0.77303289428191213</v>
      </c>
      <c r="N127" s="39">
        <f t="shared" si="49"/>
        <v>0.78784223954728083</v>
      </c>
      <c r="O127" s="39">
        <f t="shared" si="49"/>
        <v>0.79946932672594462</v>
      </c>
      <c r="P127" s="39">
        <f t="shared" si="49"/>
        <v>0.81908923606009432</v>
      </c>
      <c r="Q127" s="39">
        <f t="shared" si="49"/>
        <v>0.83960113412757909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0.66089967788208903</v>
      </c>
      <c r="C128" s="38">
        <f t="shared" si="50"/>
        <v>0.66692405813457145</v>
      </c>
      <c r="D128" s="38">
        <f t="shared" si="50"/>
        <v>0.67365020326477465</v>
      </c>
      <c r="E128" s="38">
        <f t="shared" si="50"/>
        <v>0.68668546319175139</v>
      </c>
      <c r="F128" s="38">
        <f t="shared" si="50"/>
        <v>0.69249601867899502</v>
      </c>
      <c r="G128" s="38">
        <f t="shared" si="50"/>
        <v>0.7008028113932806</v>
      </c>
      <c r="H128" s="38">
        <f t="shared" si="50"/>
        <v>0.70971522942120435</v>
      </c>
      <c r="I128" s="38">
        <f t="shared" si="50"/>
        <v>0.7164495235377758</v>
      </c>
      <c r="J128" s="38">
        <f t="shared" si="50"/>
        <v>0.72419099358691641</v>
      </c>
      <c r="K128" s="38">
        <f t="shared" si="50"/>
        <v>0.73101713242330646</v>
      </c>
      <c r="L128" s="38">
        <f t="shared" si="50"/>
        <v>0.74424899768625685</v>
      </c>
      <c r="M128" s="38">
        <f t="shared" si="50"/>
        <v>0.75092354569590625</v>
      </c>
      <c r="N128" s="38">
        <f t="shared" si="50"/>
        <v>0.76754461007054109</v>
      </c>
      <c r="O128" s="38">
        <f t="shared" si="50"/>
        <v>0.77938172252589122</v>
      </c>
      <c r="P128" s="38">
        <f t="shared" si="50"/>
        <v>0.79769103939271924</v>
      </c>
      <c r="Q128" s="38">
        <f t="shared" si="50"/>
        <v>0.82056016594550563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1.6627935042258233</v>
      </c>
      <c r="C129" s="37">
        <f t="shared" si="51"/>
        <v>1.7124817077998982</v>
      </c>
      <c r="D129" s="37">
        <f t="shared" si="51"/>
        <v>1.760114049812104</v>
      </c>
      <c r="E129" s="37">
        <f t="shared" si="51"/>
        <v>1.7952600775902265</v>
      </c>
      <c r="F129" s="37">
        <f t="shared" si="51"/>
        <v>1.8321315878555131</v>
      </c>
      <c r="G129" s="37">
        <f t="shared" si="51"/>
        <v>1.8669724247613153</v>
      </c>
      <c r="H129" s="37">
        <f t="shared" si="51"/>
        <v>1.9053769245072734</v>
      </c>
      <c r="I129" s="37">
        <f t="shared" si="51"/>
        <v>1.9434132393957835</v>
      </c>
      <c r="J129" s="37">
        <f t="shared" si="51"/>
        <v>1.9761122221815297</v>
      </c>
      <c r="K129" s="37">
        <f t="shared" si="51"/>
        <v>2.0116784280980093</v>
      </c>
      <c r="L129" s="37">
        <f t="shared" si="51"/>
        <v>2.047708925278918</v>
      </c>
      <c r="M129" s="37">
        <f t="shared" si="51"/>
        <v>2.1083143825221331</v>
      </c>
      <c r="N129" s="37">
        <f t="shared" si="51"/>
        <v>2.1872679900811409</v>
      </c>
      <c r="O129" s="37">
        <f t="shared" si="51"/>
        <v>2.2626042436461917</v>
      </c>
      <c r="P129" s="37">
        <f t="shared" si="51"/>
        <v>2.3877154980546691</v>
      </c>
      <c r="Q129" s="37">
        <f t="shared" si="51"/>
        <v>2.5518338647289869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0.6252116573265275</v>
      </c>
      <c r="C130" s="37">
        <f t="shared" si="52"/>
        <v>0.62651271937912967</v>
      </c>
      <c r="D130" s="37">
        <f t="shared" si="52"/>
        <v>0.62886180874901287</v>
      </c>
      <c r="E130" s="37">
        <f t="shared" si="52"/>
        <v>0.6342218660483756</v>
      </c>
      <c r="F130" s="37">
        <f t="shared" si="52"/>
        <v>0.63875593437953049</v>
      </c>
      <c r="G130" s="37">
        <f t="shared" si="52"/>
        <v>0.64306613272790991</v>
      </c>
      <c r="H130" s="37">
        <f t="shared" si="52"/>
        <v>0.64806868638785875</v>
      </c>
      <c r="I130" s="37">
        <f t="shared" si="52"/>
        <v>0.65497098064051573</v>
      </c>
      <c r="J130" s="37">
        <f t="shared" si="52"/>
        <v>0.66063124060357281</v>
      </c>
      <c r="K130" s="37">
        <f t="shared" si="52"/>
        <v>0.66459145977090617</v>
      </c>
      <c r="L130" s="37">
        <f t="shared" si="52"/>
        <v>0.6702542854702086</v>
      </c>
      <c r="M130" s="37">
        <f t="shared" si="52"/>
        <v>0.6754738557936204</v>
      </c>
      <c r="N130" s="37">
        <f t="shared" si="52"/>
        <v>0.68026682344725953</v>
      </c>
      <c r="O130" s="37">
        <f t="shared" si="52"/>
        <v>0.68518190838735948</v>
      </c>
      <c r="P130" s="37">
        <f t="shared" si="52"/>
        <v>0.68710816436434441</v>
      </c>
      <c r="Q130" s="37">
        <f t="shared" si="52"/>
        <v>0.69108886157660798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0.52772891238742725</v>
      </c>
      <c r="C131" s="36">
        <f t="shared" si="53"/>
        <v>0.52952709056517122</v>
      </c>
      <c r="D131" s="36">
        <f t="shared" si="53"/>
        <v>0.53680072202695939</v>
      </c>
      <c r="E131" s="36">
        <f t="shared" si="53"/>
        <v>0.54493031452009799</v>
      </c>
      <c r="F131" s="36">
        <f t="shared" si="53"/>
        <v>0.54792487169676152</v>
      </c>
      <c r="G131" s="36">
        <f t="shared" si="53"/>
        <v>0.5531915574121099</v>
      </c>
      <c r="H131" s="36">
        <f t="shared" si="53"/>
        <v>0.56263411381155792</v>
      </c>
      <c r="I131" s="36">
        <f t="shared" si="53"/>
        <v>0.56919844977988876</v>
      </c>
      <c r="J131" s="36">
        <f t="shared" si="53"/>
        <v>0.57413717548897059</v>
      </c>
      <c r="K131" s="36">
        <f t="shared" si="53"/>
        <v>0.57876100484771331</v>
      </c>
      <c r="L131" s="36">
        <f t="shared" si="53"/>
        <v>0.58395719045233485</v>
      </c>
      <c r="M131" s="36">
        <f t="shared" si="53"/>
        <v>0.59058463240542602</v>
      </c>
      <c r="N131" s="36">
        <f t="shared" si="53"/>
        <v>0.59428132345994422</v>
      </c>
      <c r="O131" s="36">
        <f t="shared" si="53"/>
        <v>0.59704475940992963</v>
      </c>
      <c r="P131" s="36">
        <f t="shared" si="53"/>
        <v>0.59742013082907153</v>
      </c>
      <c r="Q131" s="36">
        <f t="shared" si="53"/>
        <v>0.59626103449795864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226.22126265395985</v>
      </c>
      <c r="C135" s="26">
        <f t="shared" si="54"/>
        <v>233.65248315362373</v>
      </c>
      <c r="D135" s="26">
        <f t="shared" si="54"/>
        <v>224.15396519241006</v>
      </c>
      <c r="E135" s="26">
        <f t="shared" si="54"/>
        <v>234.1788085942942</v>
      </c>
      <c r="F135" s="26">
        <f t="shared" si="54"/>
        <v>235.20364452808371</v>
      </c>
      <c r="G135" s="26">
        <f t="shared" si="54"/>
        <v>240.2822828487094</v>
      </c>
      <c r="H135" s="26">
        <f t="shared" si="54"/>
        <v>242.12605440493414</v>
      </c>
      <c r="I135" s="26">
        <f t="shared" si="54"/>
        <v>223.21885434356835</v>
      </c>
      <c r="J135" s="26">
        <f t="shared" si="54"/>
        <v>235.0558816404253</v>
      </c>
      <c r="K135" s="26">
        <f t="shared" si="54"/>
        <v>229.45976206695966</v>
      </c>
      <c r="L135" s="26">
        <f t="shared" si="54"/>
        <v>240.09234041342899</v>
      </c>
      <c r="M135" s="26">
        <f t="shared" si="54"/>
        <v>218.96591111873985</v>
      </c>
      <c r="N135" s="26">
        <f t="shared" si="54"/>
        <v>220.37863017229554</v>
      </c>
      <c r="O135" s="26">
        <f t="shared" si="54"/>
        <v>219.83095251849068</v>
      </c>
      <c r="P135" s="26">
        <f t="shared" si="54"/>
        <v>203.64280702808509</v>
      </c>
      <c r="Q135" s="26">
        <f t="shared" si="54"/>
        <v>209.37194571916757</v>
      </c>
    </row>
    <row r="136" spans="1:17" ht="12" customHeight="1" x14ac:dyDescent="0.25">
      <c r="A136" s="25" t="s">
        <v>48</v>
      </c>
      <c r="B136" s="24">
        <f t="shared" ref="B136:Q136" si="55">IF(B106=0,0,B106/B$26)</f>
        <v>169.85112776771459</v>
      </c>
      <c r="C136" s="24">
        <f t="shared" si="55"/>
        <v>176.87186230688687</v>
      </c>
      <c r="D136" s="24">
        <f t="shared" si="55"/>
        <v>167.04373992974504</v>
      </c>
      <c r="E136" s="24">
        <f t="shared" si="55"/>
        <v>176.74413649870877</v>
      </c>
      <c r="F136" s="24">
        <f t="shared" si="55"/>
        <v>177.46086076061056</v>
      </c>
      <c r="G136" s="24">
        <f t="shared" si="55"/>
        <v>182.05158952133957</v>
      </c>
      <c r="H136" s="24">
        <f t="shared" si="55"/>
        <v>183.51300397831326</v>
      </c>
      <c r="I136" s="24">
        <f t="shared" si="55"/>
        <v>164.46461152765497</v>
      </c>
      <c r="J136" s="24">
        <f t="shared" si="55"/>
        <v>176.12119220498886</v>
      </c>
      <c r="K136" s="24">
        <f t="shared" si="55"/>
        <v>170.2277045985665</v>
      </c>
      <c r="L136" s="24">
        <f t="shared" si="55"/>
        <v>180.8772992065152</v>
      </c>
      <c r="M136" s="24">
        <f t="shared" si="55"/>
        <v>160.04045322153613</v>
      </c>
      <c r="N136" s="24">
        <f t="shared" si="55"/>
        <v>161.72503677743197</v>
      </c>
      <c r="O136" s="24">
        <f t="shared" si="55"/>
        <v>161.47579607179568</v>
      </c>
      <c r="P136" s="24">
        <f t="shared" si="55"/>
        <v>145.74989288944752</v>
      </c>
      <c r="Q136" s="24">
        <f t="shared" si="55"/>
        <v>152.04207153936599</v>
      </c>
    </row>
    <row r="137" spans="1:17" ht="12" customHeight="1" x14ac:dyDescent="0.25">
      <c r="A137" s="23" t="s">
        <v>44</v>
      </c>
      <c r="B137" s="22">
        <f t="shared" ref="B137:Q137" si="56">IF(B107=0,0,B107/B$26)</f>
        <v>119.02506153104812</v>
      </c>
      <c r="C137" s="22">
        <f t="shared" si="56"/>
        <v>125.43670134746169</v>
      </c>
      <c r="D137" s="22">
        <f t="shared" si="56"/>
        <v>115.50594753148798</v>
      </c>
      <c r="E137" s="22">
        <f t="shared" si="56"/>
        <v>124.6091003772337</v>
      </c>
      <c r="F137" s="22">
        <f t="shared" si="56"/>
        <v>124.88225672855188</v>
      </c>
      <c r="G137" s="22">
        <f t="shared" si="56"/>
        <v>129.30668315319579</v>
      </c>
      <c r="H137" s="22">
        <f t="shared" si="56"/>
        <v>130.72400584482952</v>
      </c>
      <c r="I137" s="22">
        <f t="shared" si="56"/>
        <v>111.50998621258579</v>
      </c>
      <c r="J137" s="22">
        <f t="shared" si="56"/>
        <v>123.0588085357204</v>
      </c>
      <c r="K137" s="22">
        <f t="shared" si="56"/>
        <v>116.88513193194277</v>
      </c>
      <c r="L137" s="22">
        <f t="shared" si="56"/>
        <v>127.55503223586864</v>
      </c>
      <c r="M137" s="22">
        <f t="shared" si="56"/>
        <v>106.87448133041251</v>
      </c>
      <c r="N137" s="22">
        <f t="shared" si="56"/>
        <v>108.45869928803451</v>
      </c>
      <c r="O137" s="22">
        <f t="shared" si="56"/>
        <v>108.12284567646803</v>
      </c>
      <c r="P137" s="22">
        <f t="shared" si="56"/>
        <v>92.319920524361663</v>
      </c>
      <c r="Q137" s="22">
        <f t="shared" si="56"/>
        <v>98.590965722471267</v>
      </c>
    </row>
    <row r="138" spans="1:17" ht="12" customHeight="1" x14ac:dyDescent="0.25">
      <c r="A138" s="23" t="s">
        <v>43</v>
      </c>
      <c r="B138" s="22">
        <f t="shared" ref="B138:Q138" si="57">IF(B108=0,0,B108/B$26)</f>
        <v>3.8031973480824477</v>
      </c>
      <c r="C138" s="22">
        <f t="shared" si="57"/>
        <v>4.0510561815358104</v>
      </c>
      <c r="D138" s="22">
        <f t="shared" si="57"/>
        <v>4.3892264159072205</v>
      </c>
      <c r="E138" s="22">
        <f t="shared" si="57"/>
        <v>4.5640195372771331</v>
      </c>
      <c r="F138" s="22">
        <f t="shared" si="57"/>
        <v>4.8455042080473891</v>
      </c>
      <c r="G138" s="22">
        <f t="shared" si="57"/>
        <v>5.1051067393707781</v>
      </c>
      <c r="H138" s="22">
        <f t="shared" si="57"/>
        <v>5.4977740725637316</v>
      </c>
      <c r="I138" s="22">
        <f t="shared" si="57"/>
        <v>5.9360217169054943</v>
      </c>
      <c r="J138" s="22">
        <f t="shared" si="57"/>
        <v>6.1979266277317944</v>
      </c>
      <c r="K138" s="22">
        <f t="shared" si="57"/>
        <v>6.5270473543608967</v>
      </c>
      <c r="L138" s="22">
        <f t="shared" si="57"/>
        <v>6.7541065790359811</v>
      </c>
      <c r="M138" s="22">
        <f t="shared" si="57"/>
        <v>6.742904923841909</v>
      </c>
      <c r="N138" s="22">
        <f t="shared" si="57"/>
        <v>6.6869477959114914</v>
      </c>
      <c r="O138" s="22">
        <f t="shared" si="57"/>
        <v>6.641452830277637</v>
      </c>
      <c r="P138" s="22">
        <f t="shared" si="57"/>
        <v>6.6282460347426886</v>
      </c>
      <c r="Q138" s="22">
        <f t="shared" si="57"/>
        <v>6.5466548208128126</v>
      </c>
    </row>
    <row r="139" spans="1:17" ht="12" customHeight="1" x14ac:dyDescent="0.25">
      <c r="A139" s="23" t="s">
        <v>47</v>
      </c>
      <c r="B139" s="22">
        <f t="shared" ref="B139:Q139" si="58">IF(B109=0,0,B109/B$26)</f>
        <v>21.837968222066895</v>
      </c>
      <c r="C139" s="22">
        <f t="shared" si="58"/>
        <v>21.901947007333849</v>
      </c>
      <c r="D139" s="22">
        <f t="shared" si="58"/>
        <v>21.881347248199411</v>
      </c>
      <c r="E139" s="22">
        <f t="shared" si="58"/>
        <v>22.019906299761551</v>
      </c>
      <c r="F139" s="22">
        <f t="shared" si="58"/>
        <v>22.062676222551669</v>
      </c>
      <c r="G139" s="22">
        <f t="shared" si="58"/>
        <v>21.970776720428375</v>
      </c>
      <c r="H139" s="22">
        <f t="shared" si="58"/>
        <v>21.892091528342903</v>
      </c>
      <c r="I139" s="22">
        <f t="shared" si="58"/>
        <v>21.734161552363549</v>
      </c>
      <c r="J139" s="22">
        <f t="shared" si="58"/>
        <v>21.674388720472795</v>
      </c>
      <c r="K139" s="22">
        <f t="shared" si="58"/>
        <v>21.675242582747774</v>
      </c>
      <c r="L139" s="22">
        <f t="shared" si="58"/>
        <v>21.493114519990407</v>
      </c>
      <c r="M139" s="22">
        <f t="shared" si="58"/>
        <v>21.546397140480796</v>
      </c>
      <c r="N139" s="22">
        <f t="shared" si="58"/>
        <v>21.625935695413848</v>
      </c>
      <c r="O139" s="22">
        <f t="shared" si="58"/>
        <v>21.672383317638435</v>
      </c>
      <c r="P139" s="22">
        <f t="shared" si="58"/>
        <v>21.772534602225679</v>
      </c>
      <c r="Q139" s="22">
        <f t="shared" si="58"/>
        <v>21.951410506844478</v>
      </c>
    </row>
    <row r="140" spans="1:17" ht="12" customHeight="1" x14ac:dyDescent="0.25">
      <c r="A140" s="21" t="s">
        <v>46</v>
      </c>
      <c r="B140" s="20">
        <f t="shared" ref="B140:Q140" si="59">IF(B110=0,0,B110/B$26)</f>
        <v>25.184900666517141</v>
      </c>
      <c r="C140" s="20">
        <f t="shared" si="59"/>
        <v>25.482157770555503</v>
      </c>
      <c r="D140" s="20">
        <f t="shared" si="59"/>
        <v>25.267218734150401</v>
      </c>
      <c r="E140" s="20">
        <f t="shared" si="59"/>
        <v>25.551110284436408</v>
      </c>
      <c r="F140" s="20">
        <f t="shared" si="59"/>
        <v>25.670423601459628</v>
      </c>
      <c r="G140" s="20">
        <f t="shared" si="59"/>
        <v>25.669022908344616</v>
      </c>
      <c r="H140" s="20">
        <f t="shared" si="59"/>
        <v>25.39913253257712</v>
      </c>
      <c r="I140" s="20">
        <f t="shared" si="59"/>
        <v>25.284442045800116</v>
      </c>
      <c r="J140" s="20">
        <f t="shared" si="59"/>
        <v>25.190068321063855</v>
      </c>
      <c r="K140" s="20">
        <f t="shared" si="59"/>
        <v>25.140282729515047</v>
      </c>
      <c r="L140" s="20">
        <f t="shared" si="59"/>
        <v>25.075045871620166</v>
      </c>
      <c r="M140" s="20">
        <f t="shared" si="59"/>
        <v>24.876669826800882</v>
      </c>
      <c r="N140" s="20">
        <f t="shared" si="59"/>
        <v>24.95345399807211</v>
      </c>
      <c r="O140" s="20">
        <f t="shared" si="59"/>
        <v>25.039114247411565</v>
      </c>
      <c r="P140" s="20">
        <f t="shared" si="59"/>
        <v>25.029191728117489</v>
      </c>
      <c r="Q140" s="20">
        <f t="shared" si="59"/>
        <v>24.95304048923742</v>
      </c>
    </row>
    <row r="141" spans="1:17" ht="12" customHeight="1" x14ac:dyDescent="0.25">
      <c r="A141" s="19" t="s">
        <v>45</v>
      </c>
      <c r="B141" s="18">
        <f t="shared" ref="B141:Q141" si="60">IF(B111=0,0,B111/B$26)</f>
        <v>56.370134886245268</v>
      </c>
      <c r="C141" s="18">
        <f t="shared" si="60"/>
        <v>56.780620846736873</v>
      </c>
      <c r="D141" s="18">
        <f t="shared" si="60"/>
        <v>57.110225262665018</v>
      </c>
      <c r="E141" s="18">
        <f t="shared" si="60"/>
        <v>57.434672095585427</v>
      </c>
      <c r="F141" s="18">
        <f t="shared" si="60"/>
        <v>57.742783767473149</v>
      </c>
      <c r="G141" s="18">
        <f t="shared" si="60"/>
        <v>58.230693327369856</v>
      </c>
      <c r="H141" s="18">
        <f t="shared" si="60"/>
        <v>58.613050426620887</v>
      </c>
      <c r="I141" s="18">
        <f t="shared" si="60"/>
        <v>58.754242815913393</v>
      </c>
      <c r="J141" s="18">
        <f t="shared" si="60"/>
        <v>58.934689435436439</v>
      </c>
      <c r="K141" s="18">
        <f t="shared" si="60"/>
        <v>59.232057468393144</v>
      </c>
      <c r="L141" s="18">
        <f t="shared" si="60"/>
        <v>59.215041206913767</v>
      </c>
      <c r="M141" s="18">
        <f t="shared" si="60"/>
        <v>58.925457897203742</v>
      </c>
      <c r="N141" s="18">
        <f t="shared" si="60"/>
        <v>58.653593394863556</v>
      </c>
      <c r="O141" s="18">
        <f t="shared" si="60"/>
        <v>58.355156446695005</v>
      </c>
      <c r="P141" s="18">
        <f t="shared" si="60"/>
        <v>57.892914138637579</v>
      </c>
      <c r="Q141" s="18">
        <f t="shared" si="60"/>
        <v>57.329874179801578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111.93170921353487</v>
      </c>
      <c r="C143" s="31">
        <f t="shared" si="61"/>
        <v>117.80945475464046</v>
      </c>
      <c r="D143" s="31">
        <f t="shared" si="61"/>
        <v>112.85994898379496</v>
      </c>
      <c r="E143" s="31">
        <f t="shared" si="61"/>
        <v>121.64994050634441</v>
      </c>
      <c r="F143" s="31">
        <f t="shared" si="61"/>
        <v>123.51619583050106</v>
      </c>
      <c r="G143" s="31">
        <f t="shared" si="61"/>
        <v>128.47812977211672</v>
      </c>
      <c r="H143" s="31">
        <f t="shared" si="61"/>
        <v>131.73014707614414</v>
      </c>
      <c r="I143" s="31">
        <f t="shared" si="61"/>
        <v>120.05453000705586</v>
      </c>
      <c r="J143" s="31">
        <f t="shared" si="61"/>
        <v>130.14721237031046</v>
      </c>
      <c r="K143" s="31">
        <f t="shared" si="61"/>
        <v>127.53075073339724</v>
      </c>
      <c r="L143" s="31">
        <f t="shared" si="61"/>
        <v>137.81175466834068</v>
      </c>
      <c r="M143" s="31">
        <f t="shared" si="61"/>
        <v>123.71653475603304</v>
      </c>
      <c r="N143" s="31">
        <f t="shared" si="61"/>
        <v>127.41381516559836</v>
      </c>
      <c r="O143" s="31">
        <f t="shared" si="61"/>
        <v>129.09494596805442</v>
      </c>
      <c r="P143" s="31">
        <f t="shared" si="61"/>
        <v>119.38216842265814</v>
      </c>
      <c r="Q143" s="31">
        <f t="shared" si="61"/>
        <v>127.6546956995582</v>
      </c>
    </row>
    <row r="144" spans="1:17" ht="12" customHeight="1" x14ac:dyDescent="0.25">
      <c r="A144" s="23" t="s">
        <v>44</v>
      </c>
      <c r="B144" s="22">
        <f t="shared" ref="B144:Q144" si="62">IF(B114=0,0,B114/B$26)</f>
        <v>78.663624825765538</v>
      </c>
      <c r="C144" s="22">
        <f t="shared" si="62"/>
        <v>83.656753901663421</v>
      </c>
      <c r="D144" s="22">
        <f t="shared" si="62"/>
        <v>77.810605032877277</v>
      </c>
      <c r="E144" s="22">
        <f t="shared" si="62"/>
        <v>85.567257810448169</v>
      </c>
      <c r="F144" s="22">
        <f t="shared" si="62"/>
        <v>86.480465588170304</v>
      </c>
      <c r="G144" s="22">
        <f t="shared" si="62"/>
        <v>90.618487085699755</v>
      </c>
      <c r="H144" s="22">
        <f t="shared" si="62"/>
        <v>92.776817799022041</v>
      </c>
      <c r="I144" s="22">
        <f t="shared" si="62"/>
        <v>79.891276491711039</v>
      </c>
      <c r="J144" s="22">
        <f t="shared" si="62"/>
        <v>89.118080823105473</v>
      </c>
      <c r="K144" s="22">
        <f t="shared" si="62"/>
        <v>85.445033967808655</v>
      </c>
      <c r="L144" s="22">
        <f t="shared" si="62"/>
        <v>94.932704891383409</v>
      </c>
      <c r="M144" s="22">
        <f t="shared" si="62"/>
        <v>80.254564465044297</v>
      </c>
      <c r="N144" s="22">
        <f t="shared" si="62"/>
        <v>83.246890053792526</v>
      </c>
      <c r="O144" s="22">
        <f t="shared" si="62"/>
        <v>84.268969707726768</v>
      </c>
      <c r="P144" s="22">
        <f t="shared" si="62"/>
        <v>73.642773359731279</v>
      </c>
      <c r="Q144" s="22">
        <f t="shared" si="62"/>
        <v>80.899819193958677</v>
      </c>
    </row>
    <row r="145" spans="1:17" ht="12" customHeight="1" x14ac:dyDescent="0.25">
      <c r="A145" s="23" t="s">
        <v>43</v>
      </c>
      <c r="B145" s="30">
        <f t="shared" ref="B145:Q145" si="63">IF(B115=0,0,B115/B$26)</f>
        <v>6.323931845680371</v>
      </c>
      <c r="C145" s="30">
        <f t="shared" si="63"/>
        <v>6.9373596081497784</v>
      </c>
      <c r="D145" s="30">
        <f t="shared" si="63"/>
        <v>7.7255390824447243</v>
      </c>
      <c r="E145" s="30">
        <f t="shared" si="63"/>
        <v>8.1936020686154549</v>
      </c>
      <c r="F145" s="30">
        <f t="shared" si="63"/>
        <v>8.8776013186504343</v>
      </c>
      <c r="G145" s="30">
        <f t="shared" si="63"/>
        <v>9.5310935078683929</v>
      </c>
      <c r="H145" s="30">
        <f t="shared" si="63"/>
        <v>10.475331854017311</v>
      </c>
      <c r="I145" s="30">
        <f t="shared" si="63"/>
        <v>11.536143193975027</v>
      </c>
      <c r="J145" s="30">
        <f t="shared" si="63"/>
        <v>12.247798561245151</v>
      </c>
      <c r="K145" s="30">
        <f t="shared" si="63"/>
        <v>13.130320361942001</v>
      </c>
      <c r="L145" s="30">
        <f t="shared" si="63"/>
        <v>13.830444324177039</v>
      </c>
      <c r="M145" s="30">
        <f t="shared" si="63"/>
        <v>14.216163430915204</v>
      </c>
      <c r="N145" s="30">
        <f t="shared" si="63"/>
        <v>14.626146865340843</v>
      </c>
      <c r="O145" s="30">
        <f t="shared" si="63"/>
        <v>15.026979357762194</v>
      </c>
      <c r="P145" s="30">
        <f t="shared" si="63"/>
        <v>15.826365782074523</v>
      </c>
      <c r="Q145" s="30">
        <f t="shared" si="63"/>
        <v>16.705975472441413</v>
      </c>
    </row>
    <row r="146" spans="1:17" ht="12" customHeight="1" x14ac:dyDescent="0.25">
      <c r="A146" s="23" t="s">
        <v>47</v>
      </c>
      <c r="B146" s="22">
        <f t="shared" ref="B146:Q146" si="64">IF(B116=0,0,B116/B$26)</f>
        <v>13.653352304762485</v>
      </c>
      <c r="C146" s="22">
        <f t="shared" si="64"/>
        <v>13.721848379262321</v>
      </c>
      <c r="D146" s="22">
        <f t="shared" si="64"/>
        <v>13.760343608367918</v>
      </c>
      <c r="E146" s="22">
        <f t="shared" si="64"/>
        <v>13.965506063645153</v>
      </c>
      <c r="F146" s="22">
        <f t="shared" si="64"/>
        <v>14.092665365449042</v>
      </c>
      <c r="G146" s="22">
        <f t="shared" si="64"/>
        <v>14.128662418634269</v>
      </c>
      <c r="H146" s="22">
        <f t="shared" si="64"/>
        <v>14.187578999055956</v>
      </c>
      <c r="I146" s="22">
        <f t="shared" si="64"/>
        <v>14.235245105350947</v>
      </c>
      <c r="J146" s="22">
        <f t="shared" si="64"/>
        <v>14.31877830973003</v>
      </c>
      <c r="K146" s="22">
        <f t="shared" si="64"/>
        <v>14.40518110895685</v>
      </c>
      <c r="L146" s="22">
        <f t="shared" si="64"/>
        <v>14.405852115125535</v>
      </c>
      <c r="M146" s="22">
        <f t="shared" si="64"/>
        <v>14.554027954941201</v>
      </c>
      <c r="N146" s="22">
        <f t="shared" si="64"/>
        <v>14.711406579593881</v>
      </c>
      <c r="O146" s="22">
        <f t="shared" si="64"/>
        <v>14.849524960881878</v>
      </c>
      <c r="P146" s="22">
        <f t="shared" si="64"/>
        <v>14.960086284094457</v>
      </c>
      <c r="Q146" s="22">
        <f t="shared" si="64"/>
        <v>15.170375297175941</v>
      </c>
    </row>
    <row r="147" spans="1:17" ht="12" customHeight="1" x14ac:dyDescent="0.25">
      <c r="A147" s="29" t="s">
        <v>46</v>
      </c>
      <c r="B147" s="18">
        <f t="shared" ref="B147:Q147" si="65">IF(B117=0,0,B117/B$26)</f>
        <v>13.290800237326481</v>
      </c>
      <c r="C147" s="18">
        <f t="shared" si="65"/>
        <v>13.493492865564924</v>
      </c>
      <c r="D147" s="18">
        <f t="shared" si="65"/>
        <v>13.563461260105049</v>
      </c>
      <c r="E147" s="18">
        <f t="shared" si="65"/>
        <v>13.923574563635643</v>
      </c>
      <c r="F147" s="18">
        <f t="shared" si="65"/>
        <v>14.065463558231286</v>
      </c>
      <c r="G147" s="18">
        <f t="shared" si="65"/>
        <v>14.199886759914286</v>
      </c>
      <c r="H147" s="18">
        <f t="shared" si="65"/>
        <v>14.290418424048839</v>
      </c>
      <c r="I147" s="18">
        <f t="shared" si="65"/>
        <v>14.391865216018864</v>
      </c>
      <c r="J147" s="18">
        <f t="shared" si="65"/>
        <v>14.462554676229797</v>
      </c>
      <c r="K147" s="18">
        <f t="shared" si="65"/>
        <v>14.550215294689741</v>
      </c>
      <c r="L147" s="18">
        <f t="shared" si="65"/>
        <v>14.642753337654728</v>
      </c>
      <c r="M147" s="18">
        <f t="shared" si="65"/>
        <v>14.691778905132352</v>
      </c>
      <c r="N147" s="18">
        <f t="shared" si="65"/>
        <v>14.829371666871131</v>
      </c>
      <c r="O147" s="18">
        <f t="shared" si="65"/>
        <v>14.949471941683578</v>
      </c>
      <c r="P147" s="18">
        <f t="shared" si="65"/>
        <v>14.952942996757866</v>
      </c>
      <c r="Q147" s="18">
        <f t="shared" si="65"/>
        <v>14.878525735982151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26.451166527619591</v>
      </c>
      <c r="C149" s="26">
        <f t="shared" si="66"/>
        <v>27.448397271610595</v>
      </c>
      <c r="D149" s="26">
        <f t="shared" si="66"/>
        <v>25.426455475217605</v>
      </c>
      <c r="E149" s="26">
        <f t="shared" si="66"/>
        <v>26.103402651019255</v>
      </c>
      <c r="F149" s="26">
        <f t="shared" si="66"/>
        <v>26.029085751510884</v>
      </c>
      <c r="G149" s="26">
        <f t="shared" si="66"/>
        <v>26.736152147292806</v>
      </c>
      <c r="H149" s="26">
        <f t="shared" si="66"/>
        <v>26.579780106863875</v>
      </c>
      <c r="I149" s="26">
        <f t="shared" si="66"/>
        <v>22.730365146188674</v>
      </c>
      <c r="J149" s="26">
        <f t="shared" si="66"/>
        <v>24.83062463797587</v>
      </c>
      <c r="K149" s="26">
        <f t="shared" si="66"/>
        <v>23.494430353077565</v>
      </c>
      <c r="L149" s="26">
        <f t="shared" si="66"/>
        <v>24.48912553179137</v>
      </c>
      <c r="M149" s="26">
        <f t="shared" si="66"/>
        <v>21.394193047370297</v>
      </c>
      <c r="N149" s="26">
        <f t="shared" si="66"/>
        <v>21.387063668400732</v>
      </c>
      <c r="O149" s="26">
        <f t="shared" si="66"/>
        <v>21.911617807375436</v>
      </c>
      <c r="P149" s="26">
        <f t="shared" si="66"/>
        <v>19.049835857922353</v>
      </c>
      <c r="Q149" s="26">
        <f t="shared" si="66"/>
        <v>19.629695016463742</v>
      </c>
    </row>
    <row r="150" spans="1:17" ht="12" customHeight="1" x14ac:dyDescent="0.25">
      <c r="A150" s="25" t="s">
        <v>48</v>
      </c>
      <c r="B150" s="24">
        <f t="shared" ref="B150:Q150" si="67">IF(B120=0,0,B120/B$26)</f>
        <v>26.451166527619591</v>
      </c>
      <c r="C150" s="24">
        <f t="shared" si="67"/>
        <v>27.448397271610595</v>
      </c>
      <c r="D150" s="24">
        <f t="shared" si="67"/>
        <v>25.426455475217605</v>
      </c>
      <c r="E150" s="24">
        <f t="shared" si="67"/>
        <v>26.103402651019255</v>
      </c>
      <c r="F150" s="24">
        <f t="shared" si="67"/>
        <v>26.029085751510884</v>
      </c>
      <c r="G150" s="24">
        <f t="shared" si="67"/>
        <v>26.736152147292806</v>
      </c>
      <c r="H150" s="24">
        <f t="shared" si="67"/>
        <v>26.579780106863875</v>
      </c>
      <c r="I150" s="24">
        <f t="shared" si="67"/>
        <v>22.730365146188674</v>
      </c>
      <c r="J150" s="24">
        <f t="shared" si="67"/>
        <v>24.83062463797587</v>
      </c>
      <c r="K150" s="24">
        <f t="shared" si="67"/>
        <v>23.494430353077565</v>
      </c>
      <c r="L150" s="24">
        <f t="shared" si="67"/>
        <v>24.48912553179137</v>
      </c>
      <c r="M150" s="24">
        <f t="shared" si="67"/>
        <v>21.394193047370297</v>
      </c>
      <c r="N150" s="24">
        <f t="shared" si="67"/>
        <v>21.387063668400732</v>
      </c>
      <c r="O150" s="24">
        <f t="shared" si="67"/>
        <v>21.911617807375436</v>
      </c>
      <c r="P150" s="24">
        <f t="shared" si="67"/>
        <v>19.049835857922353</v>
      </c>
      <c r="Q150" s="24">
        <f t="shared" si="67"/>
        <v>19.629695016463742</v>
      </c>
    </row>
    <row r="151" spans="1:17" ht="12" customHeight="1" x14ac:dyDescent="0.25">
      <c r="A151" s="23" t="s">
        <v>44</v>
      </c>
      <c r="B151" s="22">
        <f t="shared" ref="B151:Q151" si="68">IF(B121=0,0,B121/B$26)</f>
        <v>20.710023928622096</v>
      </c>
      <c r="C151" s="22">
        <f t="shared" si="68"/>
        <v>21.580186643277177</v>
      </c>
      <c r="D151" s="22">
        <f t="shared" si="68"/>
        <v>19.665477486488278</v>
      </c>
      <c r="E151" s="22">
        <f t="shared" si="68"/>
        <v>20.448947444590349</v>
      </c>
      <c r="F151" s="22">
        <f t="shared" si="68"/>
        <v>20.373060881469506</v>
      </c>
      <c r="G151" s="22">
        <f t="shared" si="68"/>
        <v>21.154701233190067</v>
      </c>
      <c r="H151" s="22">
        <f t="shared" si="68"/>
        <v>21.201247971740578</v>
      </c>
      <c r="I151" s="22">
        <f t="shared" si="68"/>
        <v>17.536659735540507</v>
      </c>
      <c r="J151" s="22">
        <f t="shared" si="68"/>
        <v>19.687477321056665</v>
      </c>
      <c r="K151" s="22">
        <f t="shared" si="68"/>
        <v>18.37950771852606</v>
      </c>
      <c r="L151" s="22">
        <f t="shared" si="68"/>
        <v>19.441822323755474</v>
      </c>
      <c r="M151" s="22">
        <f t="shared" si="68"/>
        <v>16.451399046449769</v>
      </c>
      <c r="N151" s="22">
        <f t="shared" si="68"/>
        <v>16.456483734999498</v>
      </c>
      <c r="O151" s="22">
        <f t="shared" si="68"/>
        <v>16.956504442975376</v>
      </c>
      <c r="P151" s="22">
        <f t="shared" si="68"/>
        <v>13.957188754867838</v>
      </c>
      <c r="Q151" s="22">
        <f t="shared" si="68"/>
        <v>14.43595861061876</v>
      </c>
    </row>
    <row r="152" spans="1:17" ht="12" customHeight="1" x14ac:dyDescent="0.25">
      <c r="A152" s="23" t="s">
        <v>43</v>
      </c>
      <c r="B152" s="22">
        <f t="shared" ref="B152:Q152" si="69">IF(B122=0,0,B122/B$26)</f>
        <v>1.2462752322149099E-3</v>
      </c>
      <c r="C152" s="22">
        <f t="shared" si="69"/>
        <v>1.5261515783894235E-3</v>
      </c>
      <c r="D152" s="22">
        <f t="shared" si="69"/>
        <v>1.9202712576075088E-3</v>
      </c>
      <c r="E152" s="22">
        <f t="shared" si="69"/>
        <v>2.1289685514982873E-3</v>
      </c>
      <c r="F152" s="22">
        <f t="shared" si="69"/>
        <v>2.3907500070627346E-3</v>
      </c>
      <c r="G152" s="22">
        <f t="shared" si="69"/>
        <v>2.6645189219204851E-3</v>
      </c>
      <c r="H152" s="22">
        <f t="shared" si="69"/>
        <v>3.233426630438227E-3</v>
      </c>
      <c r="I152" s="22">
        <f t="shared" si="69"/>
        <v>4.359481963658287E-3</v>
      </c>
      <c r="J152" s="22">
        <f t="shared" si="69"/>
        <v>5.0831531126624861E-3</v>
      </c>
      <c r="K152" s="22">
        <f t="shared" si="69"/>
        <v>6.1030406408100228E-3</v>
      </c>
      <c r="L152" s="22">
        <f t="shared" si="69"/>
        <v>7.3408104712180859E-3</v>
      </c>
      <c r="M152" s="22">
        <f t="shared" si="69"/>
        <v>8.8323016713559039E-3</v>
      </c>
      <c r="N152" s="22">
        <f t="shared" si="69"/>
        <v>1.1864065176176566E-2</v>
      </c>
      <c r="O152" s="22">
        <f t="shared" si="69"/>
        <v>1.6778243292252797E-2</v>
      </c>
      <c r="P152" s="22">
        <f t="shared" si="69"/>
        <v>2.6093258471940418E-2</v>
      </c>
      <c r="Q152" s="22">
        <f t="shared" si="69"/>
        <v>3.5500622643004048E-2</v>
      </c>
    </row>
    <row r="153" spans="1:17" ht="12" customHeight="1" x14ac:dyDescent="0.25">
      <c r="A153" s="23" t="s">
        <v>47</v>
      </c>
      <c r="B153" s="22">
        <f t="shared" ref="B153:Q153" si="70">IF(B123=0,0,B123/B$26)</f>
        <v>2.8972737309887981</v>
      </c>
      <c r="C153" s="22">
        <f t="shared" si="70"/>
        <v>2.9318649674500126</v>
      </c>
      <c r="D153" s="22">
        <f t="shared" si="70"/>
        <v>2.9361642186434125</v>
      </c>
      <c r="E153" s="22">
        <f t="shared" si="70"/>
        <v>2.9089254846026447</v>
      </c>
      <c r="F153" s="22">
        <f t="shared" si="70"/>
        <v>2.8643142640864112</v>
      </c>
      <c r="G153" s="22">
        <f t="shared" si="70"/>
        <v>2.8159484462279836</v>
      </c>
      <c r="H153" s="22">
        <f t="shared" si="70"/>
        <v>2.7832399793252094</v>
      </c>
      <c r="I153" s="22">
        <f t="shared" si="70"/>
        <v>2.6714467914673765</v>
      </c>
      <c r="J153" s="22">
        <f t="shared" si="70"/>
        <v>2.6247307841027672</v>
      </c>
      <c r="K153" s="22">
        <f t="shared" si="70"/>
        <v>2.6128649348790289</v>
      </c>
      <c r="L153" s="22">
        <f t="shared" si="70"/>
        <v>2.5673781586111208</v>
      </c>
      <c r="M153" s="22">
        <f t="shared" si="70"/>
        <v>2.5435455841385872</v>
      </c>
      <c r="N153" s="22">
        <f t="shared" si="70"/>
        <v>2.5271027658579306</v>
      </c>
      <c r="O153" s="22">
        <f t="shared" si="70"/>
        <v>2.5162778869790254</v>
      </c>
      <c r="P153" s="22">
        <f t="shared" si="70"/>
        <v>2.5865855232978632</v>
      </c>
      <c r="Q153" s="22">
        <f t="shared" si="70"/>
        <v>2.5897731048491845</v>
      </c>
    </row>
    <row r="154" spans="1:17" ht="12" customHeight="1" x14ac:dyDescent="0.25">
      <c r="A154" s="21" t="s">
        <v>46</v>
      </c>
      <c r="B154" s="20">
        <f t="shared" ref="B154:Q154" si="71">IF(B124=0,0,B124/B$26)</f>
        <v>2.8426225927764821</v>
      </c>
      <c r="C154" s="20">
        <f t="shared" si="71"/>
        <v>2.9348195093050213</v>
      </c>
      <c r="D154" s="20">
        <f t="shared" si="71"/>
        <v>2.8228934988283076</v>
      </c>
      <c r="E154" s="20">
        <f t="shared" si="71"/>
        <v>2.7434007532747651</v>
      </c>
      <c r="F154" s="20">
        <f t="shared" si="71"/>
        <v>2.7893198559479075</v>
      </c>
      <c r="G154" s="20">
        <f t="shared" si="71"/>
        <v>2.7628379489528352</v>
      </c>
      <c r="H154" s="20">
        <f t="shared" si="71"/>
        <v>2.5920587291676465</v>
      </c>
      <c r="I154" s="20">
        <f t="shared" si="71"/>
        <v>2.5178991372171331</v>
      </c>
      <c r="J154" s="20">
        <f t="shared" si="71"/>
        <v>2.5133333797037736</v>
      </c>
      <c r="K154" s="20">
        <f t="shared" si="71"/>
        <v>2.4959546590316677</v>
      </c>
      <c r="L154" s="20">
        <f t="shared" si="71"/>
        <v>2.4725842389535559</v>
      </c>
      <c r="M154" s="20">
        <f t="shared" si="71"/>
        <v>2.3904161151105883</v>
      </c>
      <c r="N154" s="20">
        <f t="shared" si="71"/>
        <v>2.3916131023671259</v>
      </c>
      <c r="O154" s="20">
        <f t="shared" si="71"/>
        <v>2.4220572341287765</v>
      </c>
      <c r="P154" s="20">
        <f t="shared" si="71"/>
        <v>2.4799683212847139</v>
      </c>
      <c r="Q154" s="20">
        <f t="shared" si="71"/>
        <v>2.5684626783527942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10502.06321553837</v>
      </c>
      <c r="C159" s="26">
        <f t="shared" si="73"/>
        <v>10895.701567264659</v>
      </c>
      <c r="D159" s="26">
        <f t="shared" si="73"/>
        <v>10475.451186525492</v>
      </c>
      <c r="E159" s="26">
        <f t="shared" si="73"/>
        <v>11004.127163782628</v>
      </c>
      <c r="F159" s="26">
        <f t="shared" si="73"/>
        <v>11079.743478892815</v>
      </c>
      <c r="G159" s="26">
        <f t="shared" si="73"/>
        <v>11350.243058582077</v>
      </c>
      <c r="H159" s="26">
        <f t="shared" si="73"/>
        <v>11459.185146643766</v>
      </c>
      <c r="I159" s="26">
        <f t="shared" si="73"/>
        <v>10599.850185044184</v>
      </c>
      <c r="J159" s="26">
        <f t="shared" si="73"/>
        <v>11167.71255440397</v>
      </c>
      <c r="K159" s="26">
        <f t="shared" si="73"/>
        <v>10946.287042696546</v>
      </c>
      <c r="L159" s="26">
        <f t="shared" si="73"/>
        <v>11527.098415102182</v>
      </c>
      <c r="M159" s="26">
        <f t="shared" si="73"/>
        <v>10548.883640579712</v>
      </c>
      <c r="N159" s="26">
        <f t="shared" si="73"/>
        <v>10678.891599733273</v>
      </c>
      <c r="O159" s="26">
        <f t="shared" si="73"/>
        <v>10669.376339862551</v>
      </c>
      <c r="P159" s="26">
        <f t="shared" si="73"/>
        <v>9850.9530117249415</v>
      </c>
      <c r="Q159" s="26">
        <f t="shared" si="73"/>
        <v>10092.532442725167</v>
      </c>
    </row>
    <row r="160" spans="1:17" ht="12" customHeight="1" x14ac:dyDescent="0.25">
      <c r="A160" s="25" t="s">
        <v>48</v>
      </c>
      <c r="B160" s="24">
        <f t="shared" ref="B160:Q160" si="74">IF(B106=0,0,B106/B$23)</f>
        <v>7885.1442173037458</v>
      </c>
      <c r="C160" s="24">
        <f t="shared" si="74"/>
        <v>8247.9030452892403</v>
      </c>
      <c r="D160" s="24">
        <f t="shared" si="74"/>
        <v>7806.5027408578462</v>
      </c>
      <c r="E160" s="24">
        <f t="shared" si="74"/>
        <v>8305.2559928863448</v>
      </c>
      <c r="F160" s="24">
        <f t="shared" si="74"/>
        <v>8359.6528392072214</v>
      </c>
      <c r="G160" s="24">
        <f t="shared" si="74"/>
        <v>8599.5928029760526</v>
      </c>
      <c r="H160" s="24">
        <f t="shared" si="74"/>
        <v>8685.1846430675232</v>
      </c>
      <c r="I160" s="24">
        <f t="shared" si="74"/>
        <v>7809.8252410677842</v>
      </c>
      <c r="J160" s="24">
        <f t="shared" si="74"/>
        <v>8367.6734041186519</v>
      </c>
      <c r="K160" s="24">
        <f t="shared" si="74"/>
        <v>8120.6452075528086</v>
      </c>
      <c r="L160" s="24">
        <f t="shared" si="74"/>
        <v>8684.1188911779445</v>
      </c>
      <c r="M160" s="24">
        <f t="shared" si="74"/>
        <v>7710.0956500216571</v>
      </c>
      <c r="N160" s="24">
        <f t="shared" si="74"/>
        <v>7836.7132755060793</v>
      </c>
      <c r="O160" s="24">
        <f t="shared" si="74"/>
        <v>7837.140395067765</v>
      </c>
      <c r="P160" s="24">
        <f t="shared" si="74"/>
        <v>7050.4594160297438</v>
      </c>
      <c r="Q160" s="24">
        <f t="shared" si="74"/>
        <v>7329.0121768673644</v>
      </c>
    </row>
    <row r="161" spans="1:17" ht="12" customHeight="1" x14ac:dyDescent="0.25">
      <c r="A161" s="23" t="s">
        <v>44</v>
      </c>
      <c r="B161" s="22">
        <f t="shared" ref="B161:Q161" si="75">IF(B107=0,0,B107/B$23)</f>
        <v>5525.6022611123508</v>
      </c>
      <c r="C161" s="22">
        <f t="shared" si="75"/>
        <v>5849.3744428363061</v>
      </c>
      <c r="D161" s="22">
        <f t="shared" si="75"/>
        <v>5397.9723895620264</v>
      </c>
      <c r="E161" s="22">
        <f t="shared" si="75"/>
        <v>5855.4161862323326</v>
      </c>
      <c r="F161" s="22">
        <f t="shared" si="75"/>
        <v>5882.8313327958631</v>
      </c>
      <c r="G161" s="22">
        <f t="shared" si="75"/>
        <v>6108.0753249374065</v>
      </c>
      <c r="H161" s="22">
        <f t="shared" si="75"/>
        <v>6186.821115837407</v>
      </c>
      <c r="I161" s="22">
        <f t="shared" si="75"/>
        <v>5295.2030036427295</v>
      </c>
      <c r="J161" s="22">
        <f t="shared" si="75"/>
        <v>5846.6326876119629</v>
      </c>
      <c r="K161" s="22">
        <f t="shared" si="75"/>
        <v>5575.9589115983536</v>
      </c>
      <c r="L161" s="22">
        <f t="shared" si="75"/>
        <v>6124.0579661663751</v>
      </c>
      <c r="M161" s="22">
        <f t="shared" si="75"/>
        <v>5148.7761813776824</v>
      </c>
      <c r="N161" s="22">
        <f t="shared" si="75"/>
        <v>5255.5853162326812</v>
      </c>
      <c r="O161" s="22">
        <f t="shared" si="75"/>
        <v>5247.6838145078082</v>
      </c>
      <c r="P161" s="22">
        <f t="shared" si="75"/>
        <v>4465.8547601253786</v>
      </c>
      <c r="Q161" s="22">
        <f t="shared" si="75"/>
        <v>4752.4634529990562</v>
      </c>
    </row>
    <row r="162" spans="1:17" ht="12" customHeight="1" x14ac:dyDescent="0.25">
      <c r="A162" s="23" t="s">
        <v>43</v>
      </c>
      <c r="B162" s="22">
        <f t="shared" ref="B162:Q162" si="76">IF(B108=0,0,B108/B$23)</f>
        <v>176.5590842441114</v>
      </c>
      <c r="C162" s="22">
        <f t="shared" si="76"/>
        <v>188.90918080770396</v>
      </c>
      <c r="D162" s="22">
        <f t="shared" si="76"/>
        <v>205.12296995048294</v>
      </c>
      <c r="E162" s="22">
        <f t="shared" si="76"/>
        <v>214.46454385714904</v>
      </c>
      <c r="F162" s="22">
        <f t="shared" si="76"/>
        <v>228.25727789541307</v>
      </c>
      <c r="G162" s="22">
        <f t="shared" si="76"/>
        <v>241.15054029325816</v>
      </c>
      <c r="H162" s="22">
        <f t="shared" si="76"/>
        <v>260.19509196050274</v>
      </c>
      <c r="I162" s="22">
        <f t="shared" si="76"/>
        <v>281.88004583843059</v>
      </c>
      <c r="J162" s="22">
        <f t="shared" si="76"/>
        <v>294.46896852246658</v>
      </c>
      <c r="K162" s="22">
        <f t="shared" si="76"/>
        <v>311.37020817296155</v>
      </c>
      <c r="L162" s="22">
        <f t="shared" si="76"/>
        <v>324.27211592245459</v>
      </c>
      <c r="M162" s="22">
        <f t="shared" si="76"/>
        <v>324.84563043481307</v>
      </c>
      <c r="N162" s="22">
        <f t="shared" si="76"/>
        <v>324.02956035158809</v>
      </c>
      <c r="O162" s="22">
        <f t="shared" si="76"/>
        <v>322.33931972667557</v>
      </c>
      <c r="P162" s="22">
        <f t="shared" si="76"/>
        <v>320.63268617878259</v>
      </c>
      <c r="Q162" s="22">
        <f t="shared" si="76"/>
        <v>315.57392249198381</v>
      </c>
    </row>
    <row r="163" spans="1:17" ht="12" customHeight="1" x14ac:dyDescent="0.25">
      <c r="A163" s="23" t="s">
        <v>47</v>
      </c>
      <c r="B163" s="22">
        <f t="shared" ref="B163:Q163" si="77">IF(B109=0,0,B109/B$23)</f>
        <v>1013.8026818366806</v>
      </c>
      <c r="C163" s="22">
        <f t="shared" si="77"/>
        <v>1021.333371308765</v>
      </c>
      <c r="D163" s="22">
        <f t="shared" si="77"/>
        <v>1022.5872417522071</v>
      </c>
      <c r="E163" s="22">
        <f t="shared" si="77"/>
        <v>1034.7215041005134</v>
      </c>
      <c r="F163" s="22">
        <f t="shared" si="77"/>
        <v>1039.3069949838844</v>
      </c>
      <c r="G163" s="22">
        <f t="shared" si="77"/>
        <v>1037.8362191594199</v>
      </c>
      <c r="H163" s="22">
        <f t="shared" si="77"/>
        <v>1036.0947345674856</v>
      </c>
      <c r="I163" s="22">
        <f t="shared" si="77"/>
        <v>1032.0761524831244</v>
      </c>
      <c r="J163" s="22">
        <f t="shared" si="77"/>
        <v>1029.7693524339666</v>
      </c>
      <c r="K163" s="22">
        <f t="shared" si="77"/>
        <v>1034.0088601747939</v>
      </c>
      <c r="L163" s="22">
        <f t="shared" si="77"/>
        <v>1031.9081645518984</v>
      </c>
      <c r="M163" s="22">
        <f t="shared" si="77"/>
        <v>1038.0174482291782</v>
      </c>
      <c r="N163" s="22">
        <f t="shared" si="77"/>
        <v>1047.9283896699671</v>
      </c>
      <c r="O163" s="22">
        <f t="shared" si="77"/>
        <v>1051.8573983715685</v>
      </c>
      <c r="P163" s="22">
        <f t="shared" si="77"/>
        <v>1053.217731786131</v>
      </c>
      <c r="Q163" s="22">
        <f t="shared" si="77"/>
        <v>1058.1423501745867</v>
      </c>
    </row>
    <row r="164" spans="1:17" ht="12" customHeight="1" x14ac:dyDescent="0.25">
      <c r="A164" s="21" t="s">
        <v>46</v>
      </c>
      <c r="B164" s="20">
        <f t="shared" ref="B164:Q164" si="78">IF(B110=0,0,B110/B$23)</f>
        <v>1169.180190110603</v>
      </c>
      <c r="C164" s="20">
        <f t="shared" si="78"/>
        <v>1188.2860503364648</v>
      </c>
      <c r="D164" s="20">
        <f t="shared" si="78"/>
        <v>1180.8201395931287</v>
      </c>
      <c r="E164" s="20">
        <f t="shared" si="78"/>
        <v>1200.6537586963498</v>
      </c>
      <c r="F164" s="20">
        <f t="shared" si="78"/>
        <v>1209.2572335320599</v>
      </c>
      <c r="G164" s="20">
        <f t="shared" si="78"/>
        <v>1212.5307185859695</v>
      </c>
      <c r="H164" s="20">
        <f t="shared" si="78"/>
        <v>1202.0737007021289</v>
      </c>
      <c r="I164" s="20">
        <f t="shared" si="78"/>
        <v>1200.6660391035002</v>
      </c>
      <c r="J164" s="20">
        <f t="shared" si="78"/>
        <v>1196.8023955502565</v>
      </c>
      <c r="K164" s="20">
        <f t="shared" si="78"/>
        <v>1199.3072276066996</v>
      </c>
      <c r="L164" s="20">
        <f t="shared" si="78"/>
        <v>1203.8806445372149</v>
      </c>
      <c r="M164" s="20">
        <f t="shared" si="78"/>
        <v>1198.456389979983</v>
      </c>
      <c r="N164" s="20">
        <f t="shared" si="78"/>
        <v>1209.1700092518422</v>
      </c>
      <c r="O164" s="20">
        <f t="shared" si="78"/>
        <v>1215.2598624617126</v>
      </c>
      <c r="P164" s="20">
        <f t="shared" si="78"/>
        <v>1210.7542379394517</v>
      </c>
      <c r="Q164" s="20">
        <f t="shared" si="78"/>
        <v>1202.8324512017368</v>
      </c>
    </row>
    <row r="165" spans="1:17" ht="12" customHeight="1" x14ac:dyDescent="0.25">
      <c r="A165" s="19" t="s">
        <v>45</v>
      </c>
      <c r="B165" s="18">
        <f t="shared" ref="B165:Q165" si="79">IF(B111=0,0,B111/B$23)</f>
        <v>2616.9189982346252</v>
      </c>
      <c r="C165" s="18">
        <f t="shared" si="79"/>
        <v>2647.7985219754187</v>
      </c>
      <c r="D165" s="18">
        <f t="shared" si="79"/>
        <v>2668.948445667646</v>
      </c>
      <c r="E165" s="18">
        <f t="shared" si="79"/>
        <v>2698.8711708962851</v>
      </c>
      <c r="F165" s="18">
        <f t="shared" si="79"/>
        <v>2720.0906396855949</v>
      </c>
      <c r="G165" s="18">
        <f t="shared" si="79"/>
        <v>2750.6502556060236</v>
      </c>
      <c r="H165" s="18">
        <f t="shared" si="79"/>
        <v>2774.0005035762429</v>
      </c>
      <c r="I165" s="18">
        <f t="shared" si="79"/>
        <v>2790.0249439764002</v>
      </c>
      <c r="J165" s="18">
        <f t="shared" si="79"/>
        <v>2800.0391502853172</v>
      </c>
      <c r="K165" s="18">
        <f t="shared" si="79"/>
        <v>2825.6418351437369</v>
      </c>
      <c r="L165" s="18">
        <f t="shared" si="79"/>
        <v>2842.9795239242367</v>
      </c>
      <c r="M165" s="18">
        <f t="shared" si="79"/>
        <v>2838.7879905580548</v>
      </c>
      <c r="N165" s="18">
        <f t="shared" si="79"/>
        <v>2842.178324227194</v>
      </c>
      <c r="O165" s="18">
        <f t="shared" si="79"/>
        <v>2832.2359447947865</v>
      </c>
      <c r="P165" s="18">
        <f t="shared" si="79"/>
        <v>2800.4935956951981</v>
      </c>
      <c r="Q165" s="18">
        <f t="shared" si="79"/>
        <v>2763.5202658578023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5196.3014978920473</v>
      </c>
      <c r="C167" s="31">
        <f t="shared" si="80"/>
        <v>5493.7000603788492</v>
      </c>
      <c r="D167" s="31">
        <f t="shared" si="80"/>
        <v>5274.3161847646552</v>
      </c>
      <c r="E167" s="31">
        <f t="shared" si="80"/>
        <v>5716.3644431959146</v>
      </c>
      <c r="F167" s="31">
        <f t="shared" si="80"/>
        <v>5818.4802707308281</v>
      </c>
      <c r="G167" s="31">
        <f t="shared" si="80"/>
        <v>6068.9368493462662</v>
      </c>
      <c r="H167" s="31">
        <f t="shared" si="80"/>
        <v>6234.4391166413361</v>
      </c>
      <c r="I167" s="31">
        <f t="shared" si="80"/>
        <v>5700.9522598481617</v>
      </c>
      <c r="J167" s="31">
        <f t="shared" si="80"/>
        <v>6183.4090147635325</v>
      </c>
      <c r="K167" s="31">
        <f t="shared" si="80"/>
        <v>6083.8039389711385</v>
      </c>
      <c r="L167" s="31">
        <f t="shared" si="80"/>
        <v>6616.4945374118561</v>
      </c>
      <c r="M167" s="31">
        <f t="shared" si="80"/>
        <v>5960.1575555266227</v>
      </c>
      <c r="N167" s="31">
        <f t="shared" si="80"/>
        <v>6174.093737664617</v>
      </c>
      <c r="O167" s="31">
        <f t="shared" si="80"/>
        <v>6265.5533551015296</v>
      </c>
      <c r="P167" s="31">
        <f t="shared" si="80"/>
        <v>5774.9554169485018</v>
      </c>
      <c r="Q167" s="31">
        <f t="shared" si="80"/>
        <v>6153.446935732677</v>
      </c>
    </row>
    <row r="168" spans="1:17" ht="12" customHeight="1" x14ac:dyDescent="0.25">
      <c r="A168" s="23" t="s">
        <v>44</v>
      </c>
      <c r="B168" s="22">
        <f t="shared" ref="B168:Q168" si="81">IF(B114=0,0,B114/B$23)</f>
        <v>3651.8687544736958</v>
      </c>
      <c r="C168" s="22">
        <f t="shared" si="81"/>
        <v>3901.0885409650373</v>
      </c>
      <c r="D168" s="22">
        <f t="shared" si="81"/>
        <v>3636.3451974461004</v>
      </c>
      <c r="E168" s="22">
        <f t="shared" si="81"/>
        <v>4020.8291760234283</v>
      </c>
      <c r="F168" s="22">
        <f t="shared" si="81"/>
        <v>4073.8372765211807</v>
      </c>
      <c r="G168" s="22">
        <f t="shared" si="81"/>
        <v>4280.5563599180596</v>
      </c>
      <c r="H168" s="22">
        <f t="shared" si="81"/>
        <v>4390.881167614496</v>
      </c>
      <c r="I168" s="22">
        <f t="shared" si="81"/>
        <v>3793.7456689956321</v>
      </c>
      <c r="J168" s="22">
        <f t="shared" si="81"/>
        <v>4234.0787351794506</v>
      </c>
      <c r="K168" s="22">
        <f t="shared" si="81"/>
        <v>4076.1214940668092</v>
      </c>
      <c r="L168" s="22">
        <f t="shared" si="81"/>
        <v>4557.8240030918614</v>
      </c>
      <c r="M168" s="22">
        <f t="shared" si="81"/>
        <v>3866.3372661147578</v>
      </c>
      <c r="N168" s="22">
        <f t="shared" si="81"/>
        <v>4033.8961822402744</v>
      </c>
      <c r="O168" s="22">
        <f t="shared" si="81"/>
        <v>4089.9488506223347</v>
      </c>
      <c r="P168" s="22">
        <f t="shared" si="81"/>
        <v>3562.3723253813364</v>
      </c>
      <c r="Q168" s="22">
        <f t="shared" si="81"/>
        <v>3899.6821996428566</v>
      </c>
    </row>
    <row r="169" spans="1:17" ht="12" customHeight="1" x14ac:dyDescent="0.25">
      <c r="A169" s="23" t="s">
        <v>43</v>
      </c>
      <c r="B169" s="30">
        <f t="shared" ref="B169:Q169" si="82">IF(B115=0,0,B115/B$23)</f>
        <v>293.58129839316837</v>
      </c>
      <c r="C169" s="30">
        <f t="shared" si="82"/>
        <v>323.50351656865666</v>
      </c>
      <c r="D169" s="30">
        <f t="shared" si="82"/>
        <v>361.03982134903106</v>
      </c>
      <c r="E169" s="30">
        <f t="shared" si="82"/>
        <v>385.01963364533793</v>
      </c>
      <c r="F169" s="30">
        <f t="shared" si="82"/>
        <v>418.19736899010024</v>
      </c>
      <c r="G169" s="30">
        <f t="shared" si="82"/>
        <v>450.22140894380544</v>
      </c>
      <c r="H169" s="30">
        <f t="shared" si="82"/>
        <v>495.76972409158986</v>
      </c>
      <c r="I169" s="30">
        <f t="shared" si="82"/>
        <v>547.80941300389634</v>
      </c>
      <c r="J169" s="30">
        <f t="shared" si="82"/>
        <v>581.90372775043431</v>
      </c>
      <c r="K169" s="30">
        <f t="shared" si="82"/>
        <v>626.37673093393335</v>
      </c>
      <c r="L169" s="30">
        <f t="shared" si="82"/>
        <v>664.01490599349017</v>
      </c>
      <c r="M169" s="30">
        <f t="shared" si="82"/>
        <v>684.87671474518595</v>
      </c>
      <c r="N169" s="30">
        <f t="shared" si="82"/>
        <v>708.73948519709381</v>
      </c>
      <c r="O169" s="30">
        <f t="shared" si="82"/>
        <v>729.32631270760271</v>
      </c>
      <c r="P169" s="30">
        <f t="shared" si="82"/>
        <v>765.5796339719783</v>
      </c>
      <c r="Q169" s="30">
        <f t="shared" si="82"/>
        <v>805.29222224040484</v>
      </c>
    </row>
    <row r="170" spans="1:17" ht="12" customHeight="1" x14ac:dyDescent="0.25">
      <c r="A170" s="23" t="s">
        <v>47</v>
      </c>
      <c r="B170" s="22">
        <f t="shared" ref="B170:Q170" si="83">IF(B116=0,0,B116/B$23)</f>
        <v>633.84125491318935</v>
      </c>
      <c r="C170" s="22">
        <f t="shared" si="83"/>
        <v>639.87834785130872</v>
      </c>
      <c r="D170" s="22">
        <f t="shared" si="83"/>
        <v>643.06606245195712</v>
      </c>
      <c r="E170" s="22">
        <f t="shared" si="83"/>
        <v>656.2430031710096</v>
      </c>
      <c r="F170" s="22">
        <f t="shared" si="83"/>
        <v>663.86351068811302</v>
      </c>
      <c r="G170" s="22">
        <f t="shared" si="83"/>
        <v>667.39732385980369</v>
      </c>
      <c r="H170" s="22">
        <f t="shared" si="83"/>
        <v>671.4605536045276</v>
      </c>
      <c r="I170" s="22">
        <f t="shared" si="83"/>
        <v>675.97992968756239</v>
      </c>
      <c r="J170" s="22">
        <f t="shared" si="83"/>
        <v>680.29780483398918</v>
      </c>
      <c r="K170" s="22">
        <f t="shared" si="83"/>
        <v>687.19345779961714</v>
      </c>
      <c r="L170" s="22">
        <f t="shared" si="83"/>
        <v>691.64086950260707</v>
      </c>
      <c r="M170" s="22">
        <f t="shared" si="83"/>
        <v>701.1536481364177</v>
      </c>
      <c r="N170" s="22">
        <f t="shared" si="83"/>
        <v>712.87091684099062</v>
      </c>
      <c r="O170" s="22">
        <f t="shared" si="83"/>
        <v>720.71365956759428</v>
      </c>
      <c r="P170" s="22">
        <f t="shared" si="83"/>
        <v>723.67450236354682</v>
      </c>
      <c r="Q170" s="22">
        <f t="shared" si="83"/>
        <v>731.2703921681516</v>
      </c>
    </row>
    <row r="171" spans="1:17" ht="12" customHeight="1" x14ac:dyDescent="0.25">
      <c r="A171" s="29" t="s">
        <v>46</v>
      </c>
      <c r="B171" s="18">
        <f t="shared" ref="B171:Q171" si="84">IF(B117=0,0,B117/B$23)</f>
        <v>617.01019011199389</v>
      </c>
      <c r="C171" s="18">
        <f t="shared" si="84"/>
        <v>629.22965499384668</v>
      </c>
      <c r="D171" s="18">
        <f t="shared" si="84"/>
        <v>633.86510351756647</v>
      </c>
      <c r="E171" s="18">
        <f t="shared" si="84"/>
        <v>654.27263035613976</v>
      </c>
      <c r="F171" s="18">
        <f t="shared" si="84"/>
        <v>662.58211453143474</v>
      </c>
      <c r="G171" s="18">
        <f t="shared" si="84"/>
        <v>670.76175662459718</v>
      </c>
      <c r="H171" s="18">
        <f t="shared" si="84"/>
        <v>676.3276713307223</v>
      </c>
      <c r="I171" s="18">
        <f t="shared" si="84"/>
        <v>683.41724816107148</v>
      </c>
      <c r="J171" s="18">
        <f t="shared" si="84"/>
        <v>687.12874699965801</v>
      </c>
      <c r="K171" s="18">
        <f t="shared" si="84"/>
        <v>694.11225617077866</v>
      </c>
      <c r="L171" s="18">
        <f t="shared" si="84"/>
        <v>703.01475882389798</v>
      </c>
      <c r="M171" s="18">
        <f t="shared" si="84"/>
        <v>707.78992653026205</v>
      </c>
      <c r="N171" s="18">
        <f t="shared" si="84"/>
        <v>718.58715338625791</v>
      </c>
      <c r="O171" s="18">
        <f t="shared" si="84"/>
        <v>725.56453220399737</v>
      </c>
      <c r="P171" s="18">
        <f t="shared" si="84"/>
        <v>723.32895523164007</v>
      </c>
      <c r="Q171" s="18">
        <f t="shared" si="84"/>
        <v>717.20212168126307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1227.9651335105434</v>
      </c>
      <c r="C173" s="26">
        <f t="shared" si="85"/>
        <v>1279.9758904105286</v>
      </c>
      <c r="D173" s="26">
        <f t="shared" si="85"/>
        <v>1188.261795629501</v>
      </c>
      <c r="E173" s="26">
        <f t="shared" si="85"/>
        <v>1226.6061301766963</v>
      </c>
      <c r="F173" s="26">
        <f t="shared" si="85"/>
        <v>1226.1527396630527</v>
      </c>
      <c r="G173" s="26">
        <f t="shared" si="85"/>
        <v>1262.9388306339474</v>
      </c>
      <c r="H173" s="26">
        <f t="shared" si="85"/>
        <v>1257.9506247280799</v>
      </c>
      <c r="I173" s="26">
        <f t="shared" si="85"/>
        <v>1079.3822318884779</v>
      </c>
      <c r="J173" s="26">
        <f t="shared" si="85"/>
        <v>1179.7249086811403</v>
      </c>
      <c r="K173" s="26">
        <f t="shared" si="85"/>
        <v>1120.7924920378045</v>
      </c>
      <c r="L173" s="26">
        <f t="shared" si="85"/>
        <v>1175.7499619465641</v>
      </c>
      <c r="M173" s="26">
        <f t="shared" si="85"/>
        <v>1030.6848764163358</v>
      </c>
      <c r="N173" s="26">
        <f t="shared" si="85"/>
        <v>1036.3533631772109</v>
      </c>
      <c r="O173" s="26">
        <f t="shared" si="85"/>
        <v>1063.4685148919516</v>
      </c>
      <c r="P173" s="26">
        <f t="shared" si="85"/>
        <v>921.51076021843141</v>
      </c>
      <c r="Q173" s="26">
        <f t="shared" si="85"/>
        <v>946.22674071239715</v>
      </c>
    </row>
    <row r="174" spans="1:17" ht="12" customHeight="1" x14ac:dyDescent="0.25">
      <c r="A174" s="25" t="s">
        <v>48</v>
      </c>
      <c r="B174" s="24">
        <f t="shared" ref="B174:Q174" si="86">IF(B120=0,0,B120/B$23)</f>
        <v>1227.9651335105434</v>
      </c>
      <c r="C174" s="24">
        <f t="shared" si="86"/>
        <v>1279.9758904105286</v>
      </c>
      <c r="D174" s="24">
        <f t="shared" si="86"/>
        <v>1188.261795629501</v>
      </c>
      <c r="E174" s="24">
        <f t="shared" si="86"/>
        <v>1226.6061301766963</v>
      </c>
      <c r="F174" s="24">
        <f t="shared" si="86"/>
        <v>1226.1527396630527</v>
      </c>
      <c r="G174" s="24">
        <f t="shared" si="86"/>
        <v>1262.9388306339474</v>
      </c>
      <c r="H174" s="24">
        <f t="shared" si="86"/>
        <v>1257.9506247280799</v>
      </c>
      <c r="I174" s="24">
        <f t="shared" si="86"/>
        <v>1079.3822318884779</v>
      </c>
      <c r="J174" s="24">
        <f t="shared" si="86"/>
        <v>1179.7249086811403</v>
      </c>
      <c r="K174" s="24">
        <f t="shared" si="86"/>
        <v>1120.7924920378045</v>
      </c>
      <c r="L174" s="24">
        <f t="shared" si="86"/>
        <v>1175.7499619465641</v>
      </c>
      <c r="M174" s="24">
        <f t="shared" si="86"/>
        <v>1030.6848764163358</v>
      </c>
      <c r="N174" s="24">
        <f t="shared" si="86"/>
        <v>1036.3533631772109</v>
      </c>
      <c r="O174" s="24">
        <f t="shared" si="86"/>
        <v>1063.4685148919516</v>
      </c>
      <c r="P174" s="24">
        <f t="shared" si="86"/>
        <v>921.51076021843141</v>
      </c>
      <c r="Q174" s="24">
        <f t="shared" si="86"/>
        <v>946.22674071239715</v>
      </c>
    </row>
    <row r="175" spans="1:17" ht="12" customHeight="1" x14ac:dyDescent="0.25">
      <c r="A175" s="23" t="s">
        <v>44</v>
      </c>
      <c r="B175" s="22">
        <f t="shared" ref="B175:Q175" si="87">IF(B121=0,0,B121/B$23)</f>
        <v>961.43915891053143</v>
      </c>
      <c r="C175" s="22">
        <f t="shared" si="87"/>
        <v>1006.3290158847701</v>
      </c>
      <c r="D175" s="22">
        <f t="shared" si="87"/>
        <v>919.03236818761116</v>
      </c>
      <c r="E175" s="22">
        <f t="shared" si="87"/>
        <v>960.9017118010172</v>
      </c>
      <c r="F175" s="22">
        <f t="shared" si="87"/>
        <v>959.71424634789503</v>
      </c>
      <c r="G175" s="22">
        <f t="shared" si="87"/>
        <v>999.2871633385306</v>
      </c>
      <c r="H175" s="22">
        <f t="shared" si="87"/>
        <v>1003.3989379836439</v>
      </c>
      <c r="I175" s="22">
        <f t="shared" si="87"/>
        <v>832.75208310458709</v>
      </c>
      <c r="J175" s="22">
        <f t="shared" si="87"/>
        <v>935.36943686966811</v>
      </c>
      <c r="K175" s="22">
        <f t="shared" si="87"/>
        <v>876.78713417184497</v>
      </c>
      <c r="L175" s="22">
        <f t="shared" si="87"/>
        <v>933.42336081590793</v>
      </c>
      <c r="M175" s="22">
        <f t="shared" si="87"/>
        <v>792.56124105835818</v>
      </c>
      <c r="N175" s="22">
        <f t="shared" si="87"/>
        <v>797.43215474857698</v>
      </c>
      <c r="O175" s="22">
        <f t="shared" si="87"/>
        <v>822.9747687393492</v>
      </c>
      <c r="P175" s="22">
        <f t="shared" si="87"/>
        <v>675.16065313820229</v>
      </c>
      <c r="Q175" s="22">
        <f t="shared" si="87"/>
        <v>695.86868536308134</v>
      </c>
    </row>
    <row r="176" spans="1:17" ht="12" customHeight="1" x14ac:dyDescent="0.25">
      <c r="A176" s="23" t="s">
        <v>43</v>
      </c>
      <c r="B176" s="22">
        <f t="shared" ref="B176:Q176" si="88">IF(B122=0,0,B122/B$23)</f>
        <v>5.7856901332486846E-2</v>
      </c>
      <c r="C176" s="22">
        <f t="shared" si="88"/>
        <v>7.1167624328683204E-2</v>
      </c>
      <c r="D176" s="22">
        <f t="shared" si="88"/>
        <v>8.9740584364360387E-2</v>
      </c>
      <c r="E176" s="22">
        <f t="shared" si="88"/>
        <v>0.10004082269018799</v>
      </c>
      <c r="F176" s="22">
        <f t="shared" si="88"/>
        <v>0.11262111543196546</v>
      </c>
      <c r="G176" s="22">
        <f t="shared" si="88"/>
        <v>0.12586420038730303</v>
      </c>
      <c r="H176" s="22">
        <f t="shared" si="88"/>
        <v>0.15302952219389515</v>
      </c>
      <c r="I176" s="22">
        <f t="shared" si="88"/>
        <v>0.20701591644250605</v>
      </c>
      <c r="J176" s="22">
        <f t="shared" si="88"/>
        <v>0.24150509417619079</v>
      </c>
      <c r="K176" s="22">
        <f t="shared" si="88"/>
        <v>0.29114313588477592</v>
      </c>
      <c r="L176" s="22">
        <f t="shared" si="88"/>
        <v>0.35244041772692297</v>
      </c>
      <c r="M176" s="22">
        <f t="shared" si="88"/>
        <v>0.42550423549310762</v>
      </c>
      <c r="N176" s="22">
        <f t="shared" si="88"/>
        <v>0.57489723867285936</v>
      </c>
      <c r="O176" s="22">
        <f t="shared" si="88"/>
        <v>0.81432296023810458</v>
      </c>
      <c r="P176" s="22">
        <f t="shared" si="88"/>
        <v>1.26222706748699</v>
      </c>
      <c r="Q176" s="22">
        <f t="shared" si="88"/>
        <v>1.7112664475212984</v>
      </c>
    </row>
    <row r="177" spans="1:17" ht="12" customHeight="1" x14ac:dyDescent="0.25">
      <c r="A177" s="23" t="s">
        <v>47</v>
      </c>
      <c r="B177" s="22">
        <f t="shared" ref="B177:Q177" si="89">IF(B123=0,0,B123/B$23)</f>
        <v>134.50261712183251</v>
      </c>
      <c r="C177" s="22">
        <f t="shared" si="89"/>
        <v>136.71896523286753</v>
      </c>
      <c r="D177" s="22">
        <f t="shared" si="89"/>
        <v>137.2165998563531</v>
      </c>
      <c r="E177" s="22">
        <f t="shared" si="89"/>
        <v>136.69121529263535</v>
      </c>
      <c r="F177" s="22">
        <f t="shared" si="89"/>
        <v>134.92931775222459</v>
      </c>
      <c r="G177" s="22">
        <f t="shared" si="89"/>
        <v>133.01729501732933</v>
      </c>
      <c r="H177" s="22">
        <f t="shared" si="89"/>
        <v>131.72337982796864</v>
      </c>
      <c r="I177" s="22">
        <f t="shared" si="89"/>
        <v>126.85727578946813</v>
      </c>
      <c r="J177" s="22">
        <f t="shared" si="89"/>
        <v>124.70327789710531</v>
      </c>
      <c r="K177" s="22">
        <f t="shared" si="89"/>
        <v>124.64568656109839</v>
      </c>
      <c r="L177" s="22">
        <f t="shared" si="89"/>
        <v>123.26266074183728</v>
      </c>
      <c r="M177" s="22">
        <f t="shared" si="89"/>
        <v>122.53764188453154</v>
      </c>
      <c r="N177" s="22">
        <f t="shared" si="89"/>
        <v>122.45586823406779</v>
      </c>
      <c r="O177" s="22">
        <f t="shared" si="89"/>
        <v>122.12618579995078</v>
      </c>
      <c r="P177" s="22">
        <f t="shared" si="89"/>
        <v>125.12267348240363</v>
      </c>
      <c r="Q177" s="22">
        <f t="shared" si="89"/>
        <v>124.83701667961648</v>
      </c>
    </row>
    <row r="178" spans="1:17" ht="12" customHeight="1" x14ac:dyDescent="0.25">
      <c r="A178" s="21" t="s">
        <v>46</v>
      </c>
      <c r="B178" s="20">
        <f t="shared" ref="B178:Q178" si="90">IF(B124=0,0,B124/B$23)</f>
        <v>131.96550057684703</v>
      </c>
      <c r="C178" s="20">
        <f t="shared" si="90"/>
        <v>136.85674166856242</v>
      </c>
      <c r="D178" s="20">
        <f t="shared" si="90"/>
        <v>131.92308700117243</v>
      </c>
      <c r="E178" s="20">
        <f t="shared" si="90"/>
        <v>128.91316226035374</v>
      </c>
      <c r="F178" s="20">
        <f t="shared" si="90"/>
        <v>131.39655444750122</v>
      </c>
      <c r="G178" s="20">
        <f t="shared" si="90"/>
        <v>130.5085080777003</v>
      </c>
      <c r="H178" s="20">
        <f t="shared" si="90"/>
        <v>122.67527739427332</v>
      </c>
      <c r="I178" s="20">
        <f t="shared" si="90"/>
        <v>119.56585707798043</v>
      </c>
      <c r="J178" s="20">
        <f t="shared" si="90"/>
        <v>119.41068882019066</v>
      </c>
      <c r="K178" s="20">
        <f t="shared" si="90"/>
        <v>119.06852816897644</v>
      </c>
      <c r="L178" s="20">
        <f t="shared" si="90"/>
        <v>118.71149997109194</v>
      </c>
      <c r="M178" s="20">
        <f t="shared" si="90"/>
        <v>115.16048923795292</v>
      </c>
      <c r="N178" s="20">
        <f t="shared" si="90"/>
        <v>115.89044295589336</v>
      </c>
      <c r="O178" s="20">
        <f t="shared" si="90"/>
        <v>117.55323739241344</v>
      </c>
      <c r="P178" s="20">
        <f t="shared" si="90"/>
        <v>119.96520653033852</v>
      </c>
      <c r="Q178" s="20">
        <f t="shared" si="90"/>
        <v>123.809772222178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5114.4079224255656</v>
      </c>
      <c r="C3" s="154">
        <v>5232.0345754084465</v>
      </c>
      <c r="D3" s="154">
        <v>5360.9092539833764</v>
      </c>
      <c r="E3" s="154">
        <v>5518.2081788687628</v>
      </c>
      <c r="F3" s="154">
        <v>5679.3787844092003</v>
      </c>
      <c r="G3" s="154">
        <v>5830.9894206478975</v>
      </c>
      <c r="H3" s="154">
        <v>5973.5207579934558</v>
      </c>
      <c r="I3" s="154">
        <v>6079.0446822650765</v>
      </c>
      <c r="J3" s="154">
        <v>6167.9693282329799</v>
      </c>
      <c r="K3" s="154">
        <v>6215.9432232290565</v>
      </c>
      <c r="L3" s="154">
        <v>6234.6581992587744</v>
      </c>
      <c r="M3" s="154">
        <v>6228.5320897393649</v>
      </c>
      <c r="N3" s="154">
        <v>6236.8175439809165</v>
      </c>
      <c r="O3" s="154">
        <v>6244.3243189231744</v>
      </c>
      <c r="P3" s="154">
        <v>6259.1082973636458</v>
      </c>
      <c r="Q3" s="154">
        <v>6272.1451325462003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6788.7967537771674</v>
      </c>
      <c r="C5" s="143">
        <v>6944.9328015934589</v>
      </c>
      <c r="D5" s="143">
        <v>7115.9993283202957</v>
      </c>
      <c r="E5" s="143">
        <v>7324.795819885263</v>
      </c>
      <c r="F5" s="143">
        <v>7538.7315286306675</v>
      </c>
      <c r="G5" s="143">
        <v>7739.9774618348429</v>
      </c>
      <c r="H5" s="143">
        <v>7929.171654976979</v>
      </c>
      <c r="I5" s="143">
        <v>8069.2427023801083</v>
      </c>
      <c r="J5" s="143">
        <v>8187.2800895096361</v>
      </c>
      <c r="K5" s="143">
        <v>8250.9599968528382</v>
      </c>
      <c r="L5" s="143">
        <v>8275.8020060247072</v>
      </c>
      <c r="M5" s="143">
        <v>8267.6702900862329</v>
      </c>
      <c r="N5" s="143">
        <v>8278.6682913625864</v>
      </c>
      <c r="O5" s="143">
        <v>8288.6326841392893</v>
      </c>
      <c r="P5" s="143">
        <v>8308.2567396246759</v>
      </c>
      <c r="Q5" s="143">
        <v>8325.5616604892784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2.1501699285885786E-2</v>
      </c>
      <c r="C6" s="152">
        <f>1000*C8/SER_summary!C$3</f>
        <v>2.2175907197788908E-2</v>
      </c>
      <c r="D6" s="152">
        <f>1000*D8/SER_summary!D$3</f>
        <v>2.29820083196739E-2</v>
      </c>
      <c r="E6" s="152">
        <f>1000*E8/SER_summary!E$3</f>
        <v>2.3917536336991809E-2</v>
      </c>
      <c r="F6" s="152">
        <f>1000*F8/SER_summary!F$3</f>
        <v>2.4899062463024604E-2</v>
      </c>
      <c r="G6" s="152">
        <f>1000*G8/SER_summary!G$3</f>
        <v>2.5863540121732382E-2</v>
      </c>
      <c r="H6" s="152">
        <f>1000*H8/SER_summary!H$3</f>
        <v>2.6843795951066566E-2</v>
      </c>
      <c r="I6" s="152">
        <f>1000*I8/SER_summary!I$3</f>
        <v>2.7698658735348818E-2</v>
      </c>
      <c r="J6" s="152">
        <f>1000*J8/SER_summary!J$3</f>
        <v>2.8531283947804898E-2</v>
      </c>
      <c r="K6" s="152">
        <f>1000*K8/SER_summary!K$3</f>
        <v>2.9251578680913801E-2</v>
      </c>
      <c r="L6" s="152">
        <f>1000*L8/SER_summary!L$3</f>
        <v>2.995517696926674E-2</v>
      </c>
      <c r="M6" s="152">
        <f>1000*M8/SER_summary!M$3</f>
        <v>3.0444022524869444E-2</v>
      </c>
      <c r="N6" s="152">
        <f>1000*N8/SER_summary!N$3</f>
        <v>3.1022704131990566E-2</v>
      </c>
      <c r="O6" s="152">
        <f>1000*O8/SER_summary!O$3</f>
        <v>3.1763842691748034E-2</v>
      </c>
      <c r="P6" s="152">
        <f>1000*P8/SER_summary!P$3</f>
        <v>3.2685687507495953E-2</v>
      </c>
      <c r="Q6" s="152">
        <f>1000*Q8/SER_summary!Q$3</f>
        <v>3.3813337042970182E-2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10476.898212477365</v>
      </c>
      <c r="C8" s="62">
        <v>10827.176616951549</v>
      </c>
      <c r="D8" s="62">
        <v>11237.344977302262</v>
      </c>
      <c r="E8" s="62">
        <v>11736.133647070852</v>
      </c>
      <c r="F8" s="62">
        <v>12264.177580926929</v>
      </c>
      <c r="G8" s="62">
        <v>12792.063545188512</v>
      </c>
      <c r="H8" s="62">
        <v>13326.242712509866</v>
      </c>
      <c r="I8" s="62">
        <v>13802.263114284835</v>
      </c>
      <c r="J8" s="62">
        <v>14274.116706767318</v>
      </c>
      <c r="K8" s="62">
        <v>14686.932014021</v>
      </c>
      <c r="L8" s="62">
        <v>15072.564907925313</v>
      </c>
      <c r="M8" s="62">
        <v>15312.272826845288</v>
      </c>
      <c r="N8" s="62">
        <v>15636.726726111043</v>
      </c>
      <c r="O8" s="62">
        <v>16045.288220454779</v>
      </c>
      <c r="P8" s="62">
        <v>16570.789423914503</v>
      </c>
      <c r="Q8" s="62">
        <v>17194.22795996636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1265.3106812982705</v>
      </c>
      <c r="D9" s="150">
        <v>1351.0996451962139</v>
      </c>
      <c r="E9" s="150">
        <v>1466.821263847183</v>
      </c>
      <c r="F9" s="150">
        <v>1524.4535333819081</v>
      </c>
      <c r="G9" s="150">
        <v>1554.0269606328141</v>
      </c>
      <c r="H9" s="150">
        <v>1591.4903785882652</v>
      </c>
      <c r="I9" s="150">
        <v>1566.0312737576235</v>
      </c>
      <c r="J9" s="150">
        <v>1596.1909115494641</v>
      </c>
      <c r="K9" s="150">
        <v>1573.2104707863632</v>
      </c>
      <c r="L9" s="150">
        <v>1583.9297888872197</v>
      </c>
      <c r="M9" s="150">
        <v>1505.0186002182452</v>
      </c>
      <c r="N9" s="150">
        <v>1675.5535444619711</v>
      </c>
      <c r="O9" s="150">
        <v>1875.3827581909184</v>
      </c>
      <c r="P9" s="150">
        <v>2049.9547368416329</v>
      </c>
      <c r="Q9" s="150">
        <v>2177.4654966846701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915.03227682408578</v>
      </c>
      <c r="D10" s="149">
        <f t="shared" ref="D10:Q10" si="0">C8+D9-D8</f>
        <v>940.93128484550107</v>
      </c>
      <c r="E10" s="149">
        <f t="shared" si="0"/>
        <v>968.03259407859332</v>
      </c>
      <c r="F10" s="149">
        <f t="shared" si="0"/>
        <v>996.40959952583034</v>
      </c>
      <c r="G10" s="149">
        <f t="shared" si="0"/>
        <v>1026.1409963712322</v>
      </c>
      <c r="H10" s="149">
        <f t="shared" si="0"/>
        <v>1057.3112112669114</v>
      </c>
      <c r="I10" s="149">
        <f t="shared" si="0"/>
        <v>1090.0108719826549</v>
      </c>
      <c r="J10" s="149">
        <f t="shared" si="0"/>
        <v>1124.3373190669809</v>
      </c>
      <c r="K10" s="149">
        <f t="shared" si="0"/>
        <v>1160.3951635326812</v>
      </c>
      <c r="L10" s="149">
        <f t="shared" si="0"/>
        <v>1198.2968949829083</v>
      </c>
      <c r="M10" s="149">
        <f t="shared" si="0"/>
        <v>1265.3106812982696</v>
      </c>
      <c r="N10" s="149">
        <f t="shared" si="0"/>
        <v>1351.0996451962164</v>
      </c>
      <c r="O10" s="149">
        <f t="shared" si="0"/>
        <v>1466.8212638471814</v>
      </c>
      <c r="P10" s="149">
        <f t="shared" si="0"/>
        <v>1524.4535333819076</v>
      </c>
      <c r="Q10" s="149">
        <f t="shared" si="0"/>
        <v>1554.0269606328147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8759.9999999999982</v>
      </c>
      <c r="D12" s="146">
        <v>8760</v>
      </c>
      <c r="E12" s="146">
        <v>8760.0000000000018</v>
      </c>
      <c r="F12" s="146">
        <v>8760.0000000000018</v>
      </c>
      <c r="G12" s="146">
        <v>8760</v>
      </c>
      <c r="H12" s="146">
        <v>8759.9999999999982</v>
      </c>
      <c r="I12" s="146">
        <v>8759.9999999999982</v>
      </c>
      <c r="J12" s="146">
        <v>8760.0000000000036</v>
      </c>
      <c r="K12" s="146">
        <v>8760.0000000000036</v>
      </c>
      <c r="L12" s="146">
        <v>8760</v>
      </c>
      <c r="M12" s="146">
        <v>8760.0000000000018</v>
      </c>
      <c r="N12" s="146">
        <v>8759.9999999999982</v>
      </c>
      <c r="O12" s="146">
        <v>8760</v>
      </c>
      <c r="P12" s="146">
        <v>8760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647.97773311304229</v>
      </c>
      <c r="C14" s="143">
        <f>IF(C5=0,0,C5/C8*1000)</f>
        <v>641.43525568061193</v>
      </c>
      <c r="D14" s="143">
        <f t="shared" ref="D14:Q14" si="1">IF(D5=0,0,D5/D8*1000)</f>
        <v>633.24560585205302</v>
      </c>
      <c r="E14" s="143">
        <f t="shared" si="1"/>
        <v>624.12341578211431</v>
      </c>
      <c r="F14" s="143">
        <f t="shared" si="1"/>
        <v>614.69523568826935</v>
      </c>
      <c r="G14" s="143">
        <f t="shared" si="1"/>
        <v>605.06089846200666</v>
      </c>
      <c r="H14" s="143">
        <f t="shared" si="1"/>
        <v>595.00429536177933</v>
      </c>
      <c r="I14" s="143">
        <f t="shared" si="1"/>
        <v>584.6318560634262</v>
      </c>
      <c r="J14" s="143">
        <f t="shared" si="1"/>
        <v>573.57525216450495</v>
      </c>
      <c r="K14" s="143">
        <f t="shared" si="1"/>
        <v>561.7892143148747</v>
      </c>
      <c r="L14" s="143">
        <f t="shared" si="1"/>
        <v>549.06394874260616</v>
      </c>
      <c r="M14" s="143">
        <f t="shared" si="1"/>
        <v>539.93749873574973</v>
      </c>
      <c r="N14" s="143">
        <f t="shared" si="1"/>
        <v>529.43742231796011</v>
      </c>
      <c r="O14" s="143">
        <f t="shared" si="1"/>
        <v>516.5773634139407</v>
      </c>
      <c r="P14" s="143">
        <f t="shared" si="1"/>
        <v>501.37965833024413</v>
      </c>
      <c r="Q14" s="143">
        <f t="shared" si="1"/>
        <v>484.20677449861887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590.79372651066308</v>
      </c>
      <c r="D15" s="141">
        <v>576.95752748328255</v>
      </c>
      <c r="E15" s="141">
        <v>569.33671166328156</v>
      </c>
      <c r="F15" s="141">
        <v>563.45474129893739</v>
      </c>
      <c r="G15" s="141">
        <v>557.18304514898625</v>
      </c>
      <c r="H15" s="141">
        <v>549.41534802309548</v>
      </c>
      <c r="I15" s="141">
        <v>540.75987751684443</v>
      </c>
      <c r="J15" s="141">
        <v>530.93662854576212</v>
      </c>
      <c r="K15" s="141">
        <v>519.27810707661911</v>
      </c>
      <c r="L15" s="141">
        <v>507.05400679839397</v>
      </c>
      <c r="M15" s="141">
        <v>491.29352723763822</v>
      </c>
      <c r="N15" s="141">
        <v>471.79937314754261</v>
      </c>
      <c r="O15" s="141">
        <v>450.61712551332278</v>
      </c>
      <c r="P15" s="141">
        <v>428.58732974415648</v>
      </c>
      <c r="Q15" s="141">
        <v>405.60109741271032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2644.2817749180967</v>
      </c>
      <c r="C3" s="154">
        <v>2846.442440601546</v>
      </c>
      <c r="D3" s="154">
        <v>3056.732853103566</v>
      </c>
      <c r="E3" s="154">
        <v>3302.5795857186686</v>
      </c>
      <c r="F3" s="154">
        <v>3576.4616115286949</v>
      </c>
      <c r="G3" s="154">
        <v>3882.6231951503109</v>
      </c>
      <c r="H3" s="154">
        <v>4222.3489842577219</v>
      </c>
      <c r="I3" s="154">
        <v>4533.5907794320901</v>
      </c>
      <c r="J3" s="154">
        <v>4771.1381546141556</v>
      </c>
      <c r="K3" s="154">
        <v>4921.9695571486736</v>
      </c>
      <c r="L3" s="154">
        <v>5089.0815518693626</v>
      </c>
      <c r="M3" s="154">
        <v>5218.9930702768879</v>
      </c>
      <c r="N3" s="154">
        <v>5335.4759636718836</v>
      </c>
      <c r="O3" s="154">
        <v>5425.3481804117055</v>
      </c>
      <c r="P3" s="154">
        <v>5530.5069460420682</v>
      </c>
      <c r="Q3" s="154">
        <v>5614.2389050819065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37410.902367880328</v>
      </c>
      <c r="C5" s="143">
        <v>40076.268781074061</v>
      </c>
      <c r="D5" s="143">
        <v>42850.479786940261</v>
      </c>
      <c r="E5" s="143">
        <v>46109.353016681758</v>
      </c>
      <c r="F5" s="143">
        <v>49751.246683409423</v>
      </c>
      <c r="G5" s="143">
        <v>53804.444411505632</v>
      </c>
      <c r="H5" s="143">
        <v>58325.585178673828</v>
      </c>
      <c r="I5" s="143">
        <v>62440.432382386658</v>
      </c>
      <c r="J5" s="143">
        <v>65533.695591693526</v>
      </c>
      <c r="K5" s="143">
        <v>67420.981489410755</v>
      </c>
      <c r="L5" s="143">
        <v>69553.176852285353</v>
      </c>
      <c r="M5" s="143">
        <v>71215.59576793827</v>
      </c>
      <c r="N5" s="143">
        <v>72727.084526936407</v>
      </c>
      <c r="O5" s="143">
        <v>73899.496496228268</v>
      </c>
      <c r="P5" s="143">
        <v>75273.878818111654</v>
      </c>
      <c r="Q5" s="143">
        <v>76376.596096389505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51.169244459372329</v>
      </c>
      <c r="C6" s="152">
        <f>1000000*C8/SER_summary!C$8</f>
        <v>54.238127402948457</v>
      </c>
      <c r="D6" s="152">
        <f>1000000*D8/SER_summary!D$8</f>
        <v>57.512972923445808</v>
      </c>
      <c r="E6" s="152">
        <f>1000000*E8/SER_summary!E$8</f>
        <v>61.378127592408553</v>
      </c>
      <c r="F6" s="152">
        <f>1000000*F8/SER_summary!F$8</f>
        <v>65.615948753163337</v>
      </c>
      <c r="G6" s="152">
        <f>1000000*G8/SER_summary!G$8</f>
        <v>70.297005190303381</v>
      </c>
      <c r="H6" s="152">
        <f>1000000*H8/SER_summary!H$8</f>
        <v>74.958866887707032</v>
      </c>
      <c r="I6" s="152">
        <f>1000000*I8/SER_summary!I$8</f>
        <v>78.883453705729167</v>
      </c>
      <c r="J6" s="152">
        <f>1000000*J8/SER_summary!J$8</f>
        <v>82.164395592023382</v>
      </c>
      <c r="K6" s="152">
        <f>1000000*K8/SER_summary!K$8</f>
        <v>85.057525180283534</v>
      </c>
      <c r="L6" s="152">
        <f>1000000*L8/SER_summary!L$8</f>
        <v>87.603307266884897</v>
      </c>
      <c r="M6" s="152">
        <f>1000000*M8/SER_summary!M$8</f>
        <v>89.556230393633797</v>
      </c>
      <c r="N6" s="152">
        <f>1000000*N8/SER_summary!N$8</f>
        <v>91.512777839220504</v>
      </c>
      <c r="O6" s="152">
        <f>1000000*O8/SER_summary!O$8</f>
        <v>93.374162401709185</v>
      </c>
      <c r="P6" s="152">
        <f>1000000*P8/SER_summary!P$8</f>
        <v>95.08729668898421</v>
      </c>
      <c r="Q6" s="152">
        <f>1000000*Q8/SER_summary!Q$8</f>
        <v>96.633365363773379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764.35921536091462</v>
      </c>
      <c r="C8" s="62">
        <v>825.14022784136102</v>
      </c>
      <c r="D8" s="62">
        <v>889.25329247136017</v>
      </c>
      <c r="E8" s="62">
        <v>964.76871619305723</v>
      </c>
      <c r="F8" s="62">
        <v>1049.825246503241</v>
      </c>
      <c r="G8" s="62">
        <v>1145.212016378106</v>
      </c>
      <c r="H8" s="62">
        <v>1252.6330742429582</v>
      </c>
      <c r="I8" s="62">
        <v>1352.4970483481191</v>
      </c>
      <c r="J8" s="62">
        <v>1430.5268013066241</v>
      </c>
      <c r="K8" s="62">
        <v>1481.9554407683124</v>
      </c>
      <c r="L8" s="62">
        <v>1541.0499473851137</v>
      </c>
      <c r="M8" s="62">
        <v>1590.3567652467709</v>
      </c>
      <c r="N8" s="62">
        <v>1638.1182778521843</v>
      </c>
      <c r="O8" s="62">
        <v>1679.4212490144675</v>
      </c>
      <c r="P8" s="62">
        <v>1727.8326690252941</v>
      </c>
      <c r="Q8" s="62">
        <v>1771.4924856305195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111.73829350450703</v>
      </c>
      <c r="D9" s="150">
        <v>115.07034565406045</v>
      </c>
      <c r="E9" s="150">
        <v>126.47270474575811</v>
      </c>
      <c r="F9" s="150">
        <v>136.01381133424448</v>
      </c>
      <c r="G9" s="150">
        <v>146.3440508989263</v>
      </c>
      <c r="H9" s="150">
        <v>158.37833888891336</v>
      </c>
      <c r="I9" s="150">
        <v>150.82125512922147</v>
      </c>
      <c r="J9" s="150">
        <v>128.98703398256589</v>
      </c>
      <c r="K9" s="150">
        <v>102.3859204857493</v>
      </c>
      <c r="L9" s="150">
        <v>110.05178764086219</v>
      </c>
      <c r="M9" s="150">
        <v>100.2640988857185</v>
      </c>
      <c r="N9" s="150">
        <v>98.718793629474206</v>
      </c>
      <c r="O9" s="150">
        <v>92.260252186344161</v>
      </c>
      <c r="P9" s="150">
        <v>99.368701034887337</v>
      </c>
      <c r="Q9" s="150">
        <v>94.617097629286732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50.957281024060649</v>
      </c>
      <c r="D10" s="149">
        <f t="shared" ref="D10:Q10" si="0">C8+D9-D8</f>
        <v>50.957281024061331</v>
      </c>
      <c r="E10" s="149">
        <f t="shared" si="0"/>
        <v>50.95728102406099</v>
      </c>
      <c r="F10" s="149">
        <f t="shared" si="0"/>
        <v>50.957281024060649</v>
      </c>
      <c r="G10" s="149">
        <f t="shared" si="0"/>
        <v>50.957281024061331</v>
      </c>
      <c r="H10" s="149">
        <f t="shared" si="0"/>
        <v>50.957281024061103</v>
      </c>
      <c r="I10" s="149">
        <f t="shared" si="0"/>
        <v>50.957281024060649</v>
      </c>
      <c r="J10" s="149">
        <f t="shared" si="0"/>
        <v>50.957281024060876</v>
      </c>
      <c r="K10" s="149">
        <f t="shared" si="0"/>
        <v>50.957281024060876</v>
      </c>
      <c r="L10" s="149">
        <f t="shared" si="0"/>
        <v>50.957281024060876</v>
      </c>
      <c r="M10" s="149">
        <f t="shared" si="0"/>
        <v>50.957281024061331</v>
      </c>
      <c r="N10" s="149">
        <f t="shared" si="0"/>
        <v>50.957281024060876</v>
      </c>
      <c r="O10" s="149">
        <f t="shared" si="0"/>
        <v>50.957281024060876</v>
      </c>
      <c r="P10" s="149">
        <f t="shared" si="0"/>
        <v>50.957281024060876</v>
      </c>
      <c r="Q10" s="149">
        <f t="shared" si="0"/>
        <v>50.957281024061331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821.88508036219719</v>
      </c>
      <c r="C12" s="146">
        <v>825.87947732304895</v>
      </c>
      <c r="D12" s="146">
        <v>829.47508278492705</v>
      </c>
      <c r="E12" s="146">
        <v>832.84812502438854</v>
      </c>
      <c r="F12" s="146">
        <v>835.89388602437248</v>
      </c>
      <c r="G12" s="146">
        <v>839.09018730249818</v>
      </c>
      <c r="H12" s="146">
        <v>841.77605868669389</v>
      </c>
      <c r="I12" s="146">
        <v>844.263401813531</v>
      </c>
      <c r="J12" s="146">
        <v>846.56221710286513</v>
      </c>
      <c r="K12" s="146">
        <v>848.87824069841724</v>
      </c>
      <c r="L12" s="146">
        <v>850.79315654950597</v>
      </c>
      <c r="M12" s="146">
        <v>852.14432708254355</v>
      </c>
      <c r="N12" s="146">
        <v>853.05795751035362</v>
      </c>
      <c r="O12" s="146">
        <v>853.66540977035538</v>
      </c>
      <c r="P12" s="146">
        <v>854.32319036204012</v>
      </c>
      <c r="Q12" s="146">
        <v>854.73628140121536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48.944137280029615</v>
      </c>
      <c r="C14" s="143">
        <f>IF(C5=0,0,C5/C8)</f>
        <v>48.569040059914521</v>
      </c>
      <c r="D14" s="143">
        <f t="shared" ref="D14:Q14" si="1">IF(D5=0,0,D5/D8)</f>
        <v>48.187035290983005</v>
      </c>
      <c r="E14" s="143">
        <f t="shared" si="1"/>
        <v>47.793167670929058</v>
      </c>
      <c r="F14" s="143">
        <f t="shared" si="1"/>
        <v>47.390026910784364</v>
      </c>
      <c r="G14" s="143">
        <f t="shared" si="1"/>
        <v>46.982081607622099</v>
      </c>
      <c r="H14" s="143">
        <f t="shared" si="1"/>
        <v>46.56238636675269</v>
      </c>
      <c r="I14" s="143">
        <f t="shared" si="1"/>
        <v>46.166779039295264</v>
      </c>
      <c r="J14" s="143">
        <f t="shared" si="1"/>
        <v>45.810882768387089</v>
      </c>
      <c r="K14" s="143">
        <f t="shared" si="1"/>
        <v>45.494607755855789</v>
      </c>
      <c r="L14" s="143">
        <f t="shared" si="1"/>
        <v>45.133629166468396</v>
      </c>
      <c r="M14" s="143">
        <f t="shared" si="1"/>
        <v>44.779635188892954</v>
      </c>
      <c r="N14" s="143">
        <f t="shared" si="1"/>
        <v>44.396723673880487</v>
      </c>
      <c r="O14" s="143">
        <f t="shared" si="1"/>
        <v>44.00295431512172</v>
      </c>
      <c r="P14" s="143">
        <f t="shared" si="1"/>
        <v>43.565491130906324</v>
      </c>
      <c r="Q14" s="143">
        <f t="shared" si="1"/>
        <v>43.114264788543615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46.174202318959857</v>
      </c>
      <c r="D15" s="141">
        <v>45.783048045784533</v>
      </c>
      <c r="E15" s="141">
        <v>45.487549263416405</v>
      </c>
      <c r="F15" s="141">
        <v>45.112726159166769</v>
      </c>
      <c r="G15" s="141">
        <v>44.738804520839771</v>
      </c>
      <c r="H15" s="141">
        <v>44.293941799373066</v>
      </c>
      <c r="I15" s="141">
        <v>43.81946931756476</v>
      </c>
      <c r="J15" s="141">
        <v>43.316938103412191</v>
      </c>
      <c r="K15" s="141">
        <v>42.792466335112067</v>
      </c>
      <c r="L15" s="141">
        <v>42.037077451485189</v>
      </c>
      <c r="M15" s="141">
        <v>41.455307729331544</v>
      </c>
      <c r="N15" s="141">
        <v>40.57534304856916</v>
      </c>
      <c r="O15" s="141">
        <v>39.740538750589337</v>
      </c>
      <c r="P15" s="141">
        <v>38.930190688352916</v>
      </c>
      <c r="Q15" s="141">
        <v>38.014032624724976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2495.2107377497841</v>
      </c>
      <c r="C3" s="154">
        <v>2637.9145625357978</v>
      </c>
      <c r="D3" s="154">
        <v>2799.5204479937638</v>
      </c>
      <c r="E3" s="154">
        <v>2996.6893429287679</v>
      </c>
      <c r="F3" s="154">
        <v>3239.7823939334239</v>
      </c>
      <c r="G3" s="154">
        <v>3488.4778059063342</v>
      </c>
      <c r="H3" s="154">
        <v>3730.0603051042231</v>
      </c>
      <c r="I3" s="154">
        <v>3939.3461825215772</v>
      </c>
      <c r="J3" s="154">
        <v>4095.3936613794781</v>
      </c>
      <c r="K3" s="154">
        <v>4190.1425164726461</v>
      </c>
      <c r="L3" s="154">
        <v>4244.9837786645485</v>
      </c>
      <c r="M3" s="154">
        <v>4227.9483685312352</v>
      </c>
      <c r="N3" s="154">
        <v>4197.431437530101</v>
      </c>
      <c r="O3" s="154">
        <v>4142.6552999956957</v>
      </c>
      <c r="P3" s="154">
        <v>4072.7764607950812</v>
      </c>
      <c r="Q3" s="154">
        <v>3978.0112483861094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17508.040425553594</v>
      </c>
      <c r="C5" s="143">
        <v>18308.936949832485</v>
      </c>
      <c r="D5" s="143">
        <v>19073.720704550014</v>
      </c>
      <c r="E5" s="143">
        <v>20072.692228119977</v>
      </c>
      <c r="F5" s="143">
        <v>21338.493341143745</v>
      </c>
      <c r="G5" s="143">
        <v>22628.649628209943</v>
      </c>
      <c r="H5" s="143">
        <v>23845.672610908932</v>
      </c>
      <c r="I5" s="143">
        <v>24860.06161167191</v>
      </c>
      <c r="J5" s="143">
        <v>25582.191448600748</v>
      </c>
      <c r="K5" s="143">
        <v>25936.907049065463</v>
      </c>
      <c r="L5" s="143">
        <v>25962.679025511054</v>
      </c>
      <c r="M5" s="143">
        <v>25564.153255645859</v>
      </c>
      <c r="N5" s="143">
        <v>25158.637028412995</v>
      </c>
      <c r="O5" s="143">
        <v>24609.109180013074</v>
      </c>
      <c r="P5" s="143">
        <v>23956.947513529554</v>
      </c>
      <c r="Q5" s="143">
        <v>23160.833704186283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0.10055902164260985</v>
      </c>
      <c r="C6" s="152">
        <f>1000*C8/SER_summary!C$3</f>
        <v>0.10705431381936537</v>
      </c>
      <c r="D6" s="152">
        <f>1000*D8/SER_summary!D$3</f>
        <v>0.11423054955874838</v>
      </c>
      <c r="E6" s="152">
        <f>1000*E8/SER_summary!E$3</f>
        <v>0.12360612800281988</v>
      </c>
      <c r="F6" s="152">
        <f>1000*F8/SER_summary!F$3</f>
        <v>0.13590406830724822</v>
      </c>
      <c r="G6" s="152">
        <f>1000*G8/SER_summary!G$3</f>
        <v>0.14965948825278863</v>
      </c>
      <c r="H6" s="152">
        <f>1000*H8/SER_summary!H$3</f>
        <v>0.1625489443611563</v>
      </c>
      <c r="I6" s="152">
        <f>1000*I8/SER_summary!I$3</f>
        <v>0.17501648483762189</v>
      </c>
      <c r="J6" s="152">
        <f>1000*J8/SER_summary!J$3</f>
        <v>0.1872673160935327</v>
      </c>
      <c r="K6" s="152">
        <f>1000*K8/SER_summary!K$3</f>
        <v>0.19910804244783126</v>
      </c>
      <c r="L6" s="152">
        <f>1000*L8/SER_summary!L$3</f>
        <v>0.21159526009204338</v>
      </c>
      <c r="M6" s="152">
        <f>1000*M8/SER_summary!M$3</f>
        <v>0.22368531070024855</v>
      </c>
      <c r="N6" s="152">
        <f>1000*N8/SER_summary!N$3</f>
        <v>0.23942305606672812</v>
      </c>
      <c r="O6" s="152">
        <f>1000*O8/SER_summary!O$3</f>
        <v>0.25974906243634377</v>
      </c>
      <c r="P6" s="152">
        <f>1000*P8/SER_summary!P$3</f>
        <v>0.28567505608300098</v>
      </c>
      <c r="Q6" s="152">
        <f>1000*Q8/SER_summary!Q$3</f>
        <v>0.3201006806276474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48998.296371278164</v>
      </c>
      <c r="C8" s="62">
        <v>52268.254596790328</v>
      </c>
      <c r="D8" s="62">
        <v>55854.478620112721</v>
      </c>
      <c r="E8" s="62">
        <v>60652.486000173674</v>
      </c>
      <c r="F8" s="62">
        <v>66940.336816523151</v>
      </c>
      <c r="G8" s="62">
        <v>74021.33176120797</v>
      </c>
      <c r="H8" s="62">
        <v>80695.244784594775</v>
      </c>
      <c r="I8" s="62">
        <v>87210.850032362723</v>
      </c>
      <c r="J8" s="62">
        <v>93689.282619467558</v>
      </c>
      <c r="K8" s="62">
        <v>99970.203823021569</v>
      </c>
      <c r="L8" s="62">
        <v>106468.51778638421</v>
      </c>
      <c r="M8" s="62">
        <v>112505.84583564487</v>
      </c>
      <c r="N8" s="62">
        <v>120679.12854138324</v>
      </c>
      <c r="O8" s="62">
        <v>131210.4650633717</v>
      </c>
      <c r="P8" s="62">
        <v>144829.78817351593</v>
      </c>
      <c r="Q8" s="62">
        <v>162772.57893409903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12102.430547243284</v>
      </c>
      <c r="D9" s="150">
        <v>12869.65552728713</v>
      </c>
      <c r="E9" s="150">
        <v>14563.620231628687</v>
      </c>
      <c r="F9" s="150">
        <v>16569.631628832773</v>
      </c>
      <c r="G9" s="150">
        <v>17915.993826216112</v>
      </c>
      <c r="H9" s="150">
        <v>18776.343570630099</v>
      </c>
      <c r="I9" s="150">
        <v>19385.260775055096</v>
      </c>
      <c r="J9" s="150">
        <v>21042.052818733504</v>
      </c>
      <c r="K9" s="150">
        <v>22850.552832386766</v>
      </c>
      <c r="L9" s="150">
        <v>24414.307789578732</v>
      </c>
      <c r="M9" s="150">
        <v>24813.671619890767</v>
      </c>
      <c r="N9" s="150">
        <v>27558.543480793473</v>
      </c>
      <c r="O9" s="150">
        <v>31573.389340721951</v>
      </c>
      <c r="P9" s="150">
        <v>36469.875942531013</v>
      </c>
      <c r="Q9" s="150">
        <v>42357.098550161849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8832.4723217311184</v>
      </c>
      <c r="D10" s="149">
        <f t="shared" ref="D10:Q10" si="0">C8+D9-D8</f>
        <v>9283.4315039647408</v>
      </c>
      <c r="E10" s="149">
        <f t="shared" si="0"/>
        <v>9765.6128515677337</v>
      </c>
      <c r="F10" s="149">
        <f t="shared" si="0"/>
        <v>10281.780812483295</v>
      </c>
      <c r="G10" s="149">
        <f t="shared" si="0"/>
        <v>10834.998881531297</v>
      </c>
      <c r="H10" s="149">
        <f t="shared" si="0"/>
        <v>12102.43054724329</v>
      </c>
      <c r="I10" s="149">
        <f t="shared" si="0"/>
        <v>12869.655527287148</v>
      </c>
      <c r="J10" s="149">
        <f t="shared" si="0"/>
        <v>14563.620231628665</v>
      </c>
      <c r="K10" s="149">
        <f t="shared" si="0"/>
        <v>16569.631628832751</v>
      </c>
      <c r="L10" s="149">
        <f t="shared" si="0"/>
        <v>17915.993826216087</v>
      </c>
      <c r="M10" s="149">
        <f t="shared" si="0"/>
        <v>18776.343570630124</v>
      </c>
      <c r="N10" s="149">
        <f t="shared" si="0"/>
        <v>19385.260775055111</v>
      </c>
      <c r="O10" s="149">
        <f t="shared" si="0"/>
        <v>21042.0528187335</v>
      </c>
      <c r="P10" s="149">
        <f t="shared" si="0"/>
        <v>22850.552832386777</v>
      </c>
      <c r="Q10" s="149">
        <f t="shared" si="0"/>
        <v>24414.307789578743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1657.1859351878504</v>
      </c>
      <c r="C12" s="146">
        <v>1675.3252922226998</v>
      </c>
      <c r="D12" s="146">
        <v>1706.670861600659</v>
      </c>
      <c r="E12" s="146">
        <v>1735.9517359092197</v>
      </c>
      <c r="F12" s="146">
        <v>1765.4427470244357</v>
      </c>
      <c r="G12" s="146">
        <v>1792.5813552279715</v>
      </c>
      <c r="H12" s="146">
        <v>1818.8958203492125</v>
      </c>
      <c r="I12" s="146">
        <v>1842.5678775489014</v>
      </c>
      <c r="J12" s="146">
        <v>1861.484643461733</v>
      </c>
      <c r="K12" s="146">
        <v>1878.5041450268163</v>
      </c>
      <c r="L12" s="146">
        <v>1901.2011991365669</v>
      </c>
      <c r="M12" s="146">
        <v>1923.0908937263964</v>
      </c>
      <c r="N12" s="146">
        <v>1939.9835627717391</v>
      </c>
      <c r="O12" s="146">
        <v>1957.4219494376935</v>
      </c>
      <c r="P12" s="146">
        <v>1976.7904820283773</v>
      </c>
      <c r="Q12" s="146">
        <v>1997.1623361863267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357.31937071625333</v>
      </c>
      <c r="C14" s="143">
        <f>IF(C5=0,0,C5/C8*1000)</f>
        <v>350.28789637365844</v>
      </c>
      <c r="D14" s="143">
        <f t="shared" ref="D14:Q14" si="1">IF(D5=0,0,D5/D8*1000)</f>
        <v>341.48954883774945</v>
      </c>
      <c r="E14" s="143">
        <f t="shared" si="1"/>
        <v>330.94591090730398</v>
      </c>
      <c r="F14" s="143">
        <f t="shared" si="1"/>
        <v>318.76883738470639</v>
      </c>
      <c r="G14" s="143">
        <f t="shared" si="1"/>
        <v>305.70443802888775</v>
      </c>
      <c r="H14" s="143">
        <f t="shared" si="1"/>
        <v>295.50282268257297</v>
      </c>
      <c r="I14" s="143">
        <f t="shared" si="1"/>
        <v>285.05698089683438</v>
      </c>
      <c r="J14" s="143">
        <f t="shared" si="1"/>
        <v>273.0535524805594</v>
      </c>
      <c r="K14" s="143">
        <f t="shared" si="1"/>
        <v>259.4463755918901</v>
      </c>
      <c r="L14" s="143">
        <f t="shared" si="1"/>
        <v>243.85310855554434</v>
      </c>
      <c r="M14" s="143">
        <f t="shared" si="1"/>
        <v>227.22511053329151</v>
      </c>
      <c r="N14" s="143">
        <f t="shared" si="1"/>
        <v>208.47546160217428</v>
      </c>
      <c r="O14" s="143">
        <f t="shared" si="1"/>
        <v>187.55446959301173</v>
      </c>
      <c r="P14" s="143">
        <f t="shared" si="1"/>
        <v>165.41450357455125</v>
      </c>
      <c r="Q14" s="143">
        <f t="shared" si="1"/>
        <v>142.28952969752544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326.70137920838243</v>
      </c>
      <c r="D15" s="141">
        <v>317.03547781467165</v>
      </c>
      <c r="E15" s="141">
        <v>308.17275033641488</v>
      </c>
      <c r="F15" s="141">
        <v>298.20652487240091</v>
      </c>
      <c r="G15" s="141">
        <v>288.30933797285348</v>
      </c>
      <c r="H15" s="141">
        <v>275.39460570722338</v>
      </c>
      <c r="I15" s="141">
        <v>262.80411954644916</v>
      </c>
      <c r="J15" s="141">
        <v>247.61085733642366</v>
      </c>
      <c r="K15" s="141">
        <v>231.76191428545008</v>
      </c>
      <c r="L15" s="141">
        <v>212.62615104015032</v>
      </c>
      <c r="M15" s="141">
        <v>192.32856940712728</v>
      </c>
      <c r="N15" s="141">
        <v>170.14724185992475</v>
      </c>
      <c r="O15" s="141">
        <v>147.61522242256737</v>
      </c>
      <c r="P15" s="141">
        <v>127.33046330480555</v>
      </c>
      <c r="Q15" s="141">
        <v>103.72916377554098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231176.6180167798</v>
      </c>
      <c r="C3" s="174">
        <v>236547.88166039245</v>
      </c>
      <c r="D3" s="174">
        <v>222214.32205049525</v>
      </c>
      <c r="E3" s="174">
        <v>218068.27623937427</v>
      </c>
      <c r="F3" s="174">
        <v>224666.2355295491</v>
      </c>
      <c r="G3" s="174">
        <v>196698.67945226279</v>
      </c>
      <c r="H3" s="174">
        <v>191863.44716404963</v>
      </c>
      <c r="I3" s="174">
        <v>198585.1459142814</v>
      </c>
      <c r="J3" s="174">
        <v>194410.938179877</v>
      </c>
      <c r="K3" s="174">
        <v>169051.23670145799</v>
      </c>
      <c r="L3" s="174">
        <v>186304</v>
      </c>
      <c r="M3" s="174">
        <v>196840.56863553825</v>
      </c>
      <c r="N3" s="174">
        <v>194247.50009011166</v>
      </c>
      <c r="O3" s="174">
        <v>202420.87628226515</v>
      </c>
      <c r="P3" s="174">
        <v>197246.14783413621</v>
      </c>
      <c r="Q3" s="174">
        <v>193444.39620161025</v>
      </c>
    </row>
    <row r="5" spans="1:17" x14ac:dyDescent="0.25">
      <c r="A5" s="162" t="s">
        <v>154</v>
      </c>
      <c r="B5" s="174">
        <v>209812.36836567381</v>
      </c>
      <c r="C5" s="174">
        <v>211097.20718230808</v>
      </c>
      <c r="D5" s="174">
        <v>207058.49903406581</v>
      </c>
      <c r="E5" s="174">
        <v>209512.05522577642</v>
      </c>
      <c r="F5" s="174">
        <v>214905.44558900769</v>
      </c>
      <c r="G5" s="174">
        <v>216850.95181079881</v>
      </c>
      <c r="H5" s="174">
        <v>204671.55029187878</v>
      </c>
      <c r="I5" s="174">
        <v>200383.23218122448</v>
      </c>
      <c r="J5" s="174">
        <v>199807.89630684289</v>
      </c>
      <c r="K5" s="174">
        <v>193184.49110655911</v>
      </c>
      <c r="L5" s="174">
        <v>201135.36271238772</v>
      </c>
      <c r="M5" s="174">
        <v>198218.22726749285</v>
      </c>
      <c r="N5" s="174">
        <v>198052.90632184595</v>
      </c>
      <c r="O5" s="174">
        <v>203744.15413996537</v>
      </c>
      <c r="P5" s="174">
        <v>193825.07398432915</v>
      </c>
      <c r="Q5" s="174">
        <v>193444.39620161027</v>
      </c>
    </row>
    <row r="6" spans="1:17" x14ac:dyDescent="0.25">
      <c r="A6" s="173" t="s">
        <v>153</v>
      </c>
      <c r="B6" s="172">
        <v>228056.92213660193</v>
      </c>
      <c r="C6" s="172">
        <v>227010.4251524205</v>
      </c>
      <c r="D6" s="172">
        <v>229107.44562953149</v>
      </c>
      <c r="E6" s="172">
        <v>233461.35123467166</v>
      </c>
      <c r="F6" s="172">
        <v>235198.67401734184</v>
      </c>
      <c r="G6" s="172">
        <v>257183.92523470457</v>
      </c>
      <c r="H6" s="172">
        <v>237639.05286608575</v>
      </c>
      <c r="I6" s="172">
        <v>220622.65387327105</v>
      </c>
      <c r="J6" s="172">
        <v>222025.80241317436</v>
      </c>
      <c r="K6" s="172">
        <v>233569.41575811207</v>
      </c>
      <c r="L6" s="172">
        <v>223542.54928478366</v>
      </c>
      <c r="M6" s="172">
        <v>214702.95432160408</v>
      </c>
      <c r="N6" s="172">
        <v>215264.70923253093</v>
      </c>
      <c r="O6" s="172">
        <v>219505.37720517439</v>
      </c>
      <c r="P6" s="172">
        <v>211254.34681578027</v>
      </c>
      <c r="Q6" s="172">
        <v>211829.58767230896</v>
      </c>
    </row>
    <row r="7" spans="1:17" x14ac:dyDescent="0.25">
      <c r="A7" s="171" t="s">
        <v>152</v>
      </c>
      <c r="B7" s="170"/>
      <c r="C7" s="170">
        <v>13761.995183799439</v>
      </c>
      <c r="D7" s="170">
        <v>4021.8499510436886</v>
      </c>
      <c r="E7" s="170">
        <v>9920.0632390504925</v>
      </c>
      <c r="F7" s="170">
        <v>14999.663016922692</v>
      </c>
      <c r="G7" s="170">
        <v>21985.251217362886</v>
      </c>
      <c r="H7" s="170">
        <v>2199.4283920429521</v>
      </c>
      <c r="I7" s="170">
        <v>8785.3308274050632</v>
      </c>
      <c r="J7" s="170">
        <v>10405.954627542684</v>
      </c>
      <c r="K7" s="170">
        <v>11869.820748222848</v>
      </c>
      <c r="L7" s="170">
        <v>16913.696282160963</v>
      </c>
      <c r="M7" s="170">
        <v>18887.372649624071</v>
      </c>
      <c r="N7" s="170">
        <v>10845.20584018398</v>
      </c>
      <c r="O7" s="170">
        <v>19080.598658110266</v>
      </c>
      <c r="P7" s="170">
        <v>7689.5535711347684</v>
      </c>
      <c r="Q7" s="170">
        <v>10254.649339949781</v>
      </c>
    </row>
    <row r="8" spans="1:17" x14ac:dyDescent="0.25">
      <c r="A8" s="169" t="s">
        <v>151</v>
      </c>
      <c r="B8" s="168"/>
      <c r="C8" s="168">
        <f t="shared" ref="C8:Q8" si="0">IF(B6=0,0,B6+C7-C6)</f>
        <v>14808.492167980876</v>
      </c>
      <c r="D8" s="168">
        <f t="shared" si="0"/>
        <v>1924.8294739327102</v>
      </c>
      <c r="E8" s="168">
        <f t="shared" si="0"/>
        <v>5566.157633910334</v>
      </c>
      <c r="F8" s="168">
        <f t="shared" si="0"/>
        <v>13262.340234252508</v>
      </c>
      <c r="G8" s="168">
        <f t="shared" si="0"/>
        <v>1.4551915228366852E-10</v>
      </c>
      <c r="H8" s="168">
        <f t="shared" si="0"/>
        <v>21744.300760661776</v>
      </c>
      <c r="I8" s="168">
        <f t="shared" si="0"/>
        <v>25801.729820219771</v>
      </c>
      <c r="J8" s="168">
        <f t="shared" si="0"/>
        <v>9002.8060876393574</v>
      </c>
      <c r="K8" s="168">
        <f t="shared" si="0"/>
        <v>326.20740328513784</v>
      </c>
      <c r="L8" s="168">
        <f t="shared" si="0"/>
        <v>26940.562755489373</v>
      </c>
      <c r="M8" s="168">
        <f t="shared" si="0"/>
        <v>27726.967612803652</v>
      </c>
      <c r="N8" s="168">
        <f t="shared" si="0"/>
        <v>10283.450929257117</v>
      </c>
      <c r="O8" s="168">
        <f t="shared" si="0"/>
        <v>14839.930685466825</v>
      </c>
      <c r="P8" s="168">
        <f t="shared" si="0"/>
        <v>15940.583960528893</v>
      </c>
      <c r="Q8" s="168">
        <f t="shared" si="0"/>
        <v>9679.4084834210807</v>
      </c>
    </row>
    <row r="9" spans="1:17" x14ac:dyDescent="0.25">
      <c r="A9" s="167" t="s">
        <v>150</v>
      </c>
      <c r="B9" s="166">
        <f>B6-B5</f>
        <v>18244.55377092812</v>
      </c>
      <c r="C9" s="166">
        <f t="shared" ref="C9:Q9" si="1">C6-C5</f>
        <v>15913.217970112426</v>
      </c>
      <c r="D9" s="166">
        <f t="shared" si="1"/>
        <v>22048.946595465677</v>
      </c>
      <c r="E9" s="166">
        <f t="shared" si="1"/>
        <v>23949.296008895239</v>
      </c>
      <c r="F9" s="166">
        <f t="shared" si="1"/>
        <v>20293.228428334143</v>
      </c>
      <c r="G9" s="166">
        <f t="shared" si="1"/>
        <v>40332.973423905758</v>
      </c>
      <c r="H9" s="166">
        <f t="shared" si="1"/>
        <v>32967.50257420697</v>
      </c>
      <c r="I9" s="166">
        <f t="shared" si="1"/>
        <v>20239.42169204657</v>
      </c>
      <c r="J9" s="166">
        <f t="shared" si="1"/>
        <v>22217.906106331473</v>
      </c>
      <c r="K9" s="166">
        <f t="shared" si="1"/>
        <v>40384.924651552952</v>
      </c>
      <c r="L9" s="166">
        <f t="shared" si="1"/>
        <v>22407.186572395934</v>
      </c>
      <c r="M9" s="166">
        <f t="shared" si="1"/>
        <v>16484.727054111223</v>
      </c>
      <c r="N9" s="166">
        <f t="shared" si="1"/>
        <v>17211.802910684986</v>
      </c>
      <c r="O9" s="166">
        <f t="shared" si="1"/>
        <v>15761.223065209022</v>
      </c>
      <c r="P9" s="166">
        <f t="shared" si="1"/>
        <v>17429.272831451119</v>
      </c>
      <c r="Q9" s="166">
        <f t="shared" si="1"/>
        <v>18385.191470698686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31179.171390522712</v>
      </c>
      <c r="C12" s="163">
        <f t="shared" ref="C12:Q12" si="2">SUM(C13:C14,C18:C19,C25:C26)</f>
        <v>31224.71980390622</v>
      </c>
      <c r="D12" s="163">
        <f t="shared" si="2"/>
        <v>30523.740833888769</v>
      </c>
      <c r="E12" s="163">
        <f t="shared" si="2"/>
        <v>30884.963120160483</v>
      </c>
      <c r="F12" s="163">
        <f t="shared" si="2"/>
        <v>31507.911982797894</v>
      </c>
      <c r="G12" s="163">
        <f t="shared" si="2"/>
        <v>31790.593167215073</v>
      </c>
      <c r="H12" s="163">
        <f t="shared" si="2"/>
        <v>29919.730730601877</v>
      </c>
      <c r="I12" s="163">
        <f t="shared" si="2"/>
        <v>29038.673042642626</v>
      </c>
      <c r="J12" s="163">
        <f t="shared" si="2"/>
        <v>28793.09314462023</v>
      </c>
      <c r="K12" s="163">
        <f t="shared" si="2"/>
        <v>27938.64237907729</v>
      </c>
      <c r="L12" s="163">
        <f t="shared" si="2"/>
        <v>28581.070682703346</v>
      </c>
      <c r="M12" s="163">
        <f t="shared" si="2"/>
        <v>27645.633714889216</v>
      </c>
      <c r="N12" s="163">
        <f t="shared" si="2"/>
        <v>27596.457661233504</v>
      </c>
      <c r="O12" s="163">
        <f t="shared" si="2"/>
        <v>27944.130254535412</v>
      </c>
      <c r="P12" s="163">
        <f t="shared" si="2"/>
        <v>26673.950387594665</v>
      </c>
      <c r="Q12" s="163">
        <f t="shared" si="2"/>
        <v>26493.486305925144</v>
      </c>
    </row>
    <row r="13" spans="1:17" x14ac:dyDescent="0.25">
      <c r="A13" s="54" t="s">
        <v>38</v>
      </c>
      <c r="B13" s="53">
        <v>1102.9774056368155</v>
      </c>
      <c r="C13" s="53">
        <v>1180.20019</v>
      </c>
      <c r="D13" s="53">
        <v>1014.7548299999997</v>
      </c>
      <c r="E13" s="53">
        <v>999.61707999999987</v>
      </c>
      <c r="F13" s="53">
        <v>1069.1079</v>
      </c>
      <c r="G13" s="53">
        <v>1094.6573443059908</v>
      </c>
      <c r="H13" s="53">
        <v>1248.60932</v>
      </c>
      <c r="I13" s="53">
        <v>1116.6963299999995</v>
      </c>
      <c r="J13" s="53">
        <v>1238.6157799999999</v>
      </c>
      <c r="K13" s="53">
        <v>1295.4179799999997</v>
      </c>
      <c r="L13" s="53">
        <v>1325.0424853022357</v>
      </c>
      <c r="M13" s="53">
        <v>1164.4991192226714</v>
      </c>
      <c r="N13" s="53">
        <v>1197.0669038691187</v>
      </c>
      <c r="O13" s="53">
        <v>1195.2874221549446</v>
      </c>
      <c r="P13" s="53">
        <v>1121.3176141218214</v>
      </c>
      <c r="Q13" s="53">
        <v>1017.3347601813222</v>
      </c>
    </row>
    <row r="14" spans="1:17" x14ac:dyDescent="0.25">
      <c r="A14" s="51" t="s">
        <v>37</v>
      </c>
      <c r="B14" s="50">
        <f>SUM(B15:B17)</f>
        <v>19175.667681463514</v>
      </c>
      <c r="C14" s="50">
        <f t="shared" ref="C14:Q14" si="3">SUM(C15:C17)</f>
        <v>18977.638323265001</v>
      </c>
      <c r="D14" s="50">
        <f t="shared" si="3"/>
        <v>18729.255166080769</v>
      </c>
      <c r="E14" s="50">
        <f t="shared" si="3"/>
        <v>18893.494468591423</v>
      </c>
      <c r="F14" s="50">
        <f t="shared" si="3"/>
        <v>18826.57949758432</v>
      </c>
      <c r="G14" s="50">
        <f t="shared" si="3"/>
        <v>18992.938109747301</v>
      </c>
      <c r="H14" s="50">
        <f t="shared" si="3"/>
        <v>17185.589571360415</v>
      </c>
      <c r="I14" s="50">
        <f t="shared" si="3"/>
        <v>16412.930852375852</v>
      </c>
      <c r="J14" s="50">
        <f t="shared" si="3"/>
        <v>16039.615691384088</v>
      </c>
      <c r="K14" s="50">
        <f t="shared" si="3"/>
        <v>15465.468997076125</v>
      </c>
      <c r="L14" s="50">
        <f t="shared" si="3"/>
        <v>15406.04368699149</v>
      </c>
      <c r="M14" s="50">
        <f t="shared" si="3"/>
        <v>14994.710721108357</v>
      </c>
      <c r="N14" s="50">
        <f t="shared" si="3"/>
        <v>14735.985521019207</v>
      </c>
      <c r="O14" s="50">
        <f t="shared" si="3"/>
        <v>14792.279468284305</v>
      </c>
      <c r="P14" s="50">
        <f t="shared" si="3"/>
        <v>14367.331199732169</v>
      </c>
      <c r="Q14" s="50">
        <f t="shared" si="3"/>
        <v>14607.538666339336</v>
      </c>
    </row>
    <row r="15" spans="1:17" x14ac:dyDescent="0.25">
      <c r="A15" s="52" t="s">
        <v>66</v>
      </c>
      <c r="B15" s="50">
        <v>754.05731928392925</v>
      </c>
      <c r="C15" s="50">
        <v>893.13573999999994</v>
      </c>
      <c r="D15" s="50">
        <v>735.29148999999984</v>
      </c>
      <c r="E15" s="50">
        <v>695.81757999999979</v>
      </c>
      <c r="F15" s="50">
        <v>747.09371999999985</v>
      </c>
      <c r="G15" s="50">
        <v>771.17920564430005</v>
      </c>
      <c r="H15" s="50">
        <v>731.20743999999991</v>
      </c>
      <c r="I15" s="50">
        <v>683.14724999999976</v>
      </c>
      <c r="J15" s="50">
        <v>711.70492999999976</v>
      </c>
      <c r="K15" s="50">
        <v>690.7901599999999</v>
      </c>
      <c r="L15" s="50">
        <v>745.23380497611981</v>
      </c>
      <c r="M15" s="50">
        <v>693.85149021896223</v>
      </c>
      <c r="N15" s="50">
        <v>778.49613265803566</v>
      </c>
      <c r="O15" s="50">
        <v>759.26531260469801</v>
      </c>
      <c r="P15" s="50">
        <v>671.66385805293532</v>
      </c>
      <c r="Q15" s="50">
        <v>690.30595233727331</v>
      </c>
    </row>
    <row r="16" spans="1:17" x14ac:dyDescent="0.25">
      <c r="A16" s="52" t="s">
        <v>147</v>
      </c>
      <c r="B16" s="50">
        <v>17044.00580900053</v>
      </c>
      <c r="C16" s="50">
        <v>16830.472983264997</v>
      </c>
      <c r="D16" s="50">
        <v>16931.965186080772</v>
      </c>
      <c r="E16" s="50">
        <v>16834.856438591425</v>
      </c>
      <c r="F16" s="50">
        <v>16913.777607584321</v>
      </c>
      <c r="G16" s="50">
        <v>17030.958627967517</v>
      </c>
      <c r="H16" s="50">
        <v>15458.333311360413</v>
      </c>
      <c r="I16" s="50">
        <v>14878.766282375851</v>
      </c>
      <c r="J16" s="50">
        <v>14573.147281384086</v>
      </c>
      <c r="K16" s="50">
        <v>14047.452007076125</v>
      </c>
      <c r="L16" s="50">
        <v>14042.360462802246</v>
      </c>
      <c r="M16" s="50">
        <v>13756.590778620983</v>
      </c>
      <c r="N16" s="50">
        <v>13219.462686983472</v>
      </c>
      <c r="O16" s="50">
        <v>13195.018454275187</v>
      </c>
      <c r="P16" s="50">
        <v>12959.648069859186</v>
      </c>
      <c r="Q16" s="50">
        <v>13282.528001714014</v>
      </c>
    </row>
    <row r="17" spans="1:17" x14ac:dyDescent="0.25">
      <c r="A17" s="52" t="s">
        <v>146</v>
      </c>
      <c r="B17" s="50">
        <v>1377.6045531790558</v>
      </c>
      <c r="C17" s="50">
        <v>1254.0296000000001</v>
      </c>
      <c r="D17" s="50">
        <v>1061.9984899999986</v>
      </c>
      <c r="E17" s="50">
        <v>1362.8204499999997</v>
      </c>
      <c r="F17" s="50">
        <v>1165.708169999999</v>
      </c>
      <c r="G17" s="50">
        <v>1190.8002761354833</v>
      </c>
      <c r="H17" s="50">
        <v>996.04882000000077</v>
      </c>
      <c r="I17" s="50">
        <v>851.01731999999947</v>
      </c>
      <c r="J17" s="50">
        <v>754.76348000000098</v>
      </c>
      <c r="K17" s="50">
        <v>727.22683000000029</v>
      </c>
      <c r="L17" s="50">
        <v>618.449419213125</v>
      </c>
      <c r="M17" s="50">
        <v>544.26845226841124</v>
      </c>
      <c r="N17" s="50">
        <v>738.02670137769837</v>
      </c>
      <c r="O17" s="50">
        <v>837.99570140442006</v>
      </c>
      <c r="P17" s="50">
        <v>736.01927182004783</v>
      </c>
      <c r="Q17" s="50">
        <v>634.70471228804888</v>
      </c>
    </row>
    <row r="18" spans="1:17" x14ac:dyDescent="0.25">
      <c r="A18" s="51" t="s">
        <v>41</v>
      </c>
      <c r="B18" s="50">
        <v>4353.2835308824042</v>
      </c>
      <c r="C18" s="50">
        <v>4349.8753900000002</v>
      </c>
      <c r="D18" s="50">
        <v>4152.5420200000008</v>
      </c>
      <c r="E18" s="50">
        <v>4544.174</v>
      </c>
      <c r="F18" s="50">
        <v>4774.7233800000004</v>
      </c>
      <c r="G18" s="50">
        <v>4608.0726759622758</v>
      </c>
      <c r="H18" s="50">
        <v>4215.4871700000003</v>
      </c>
      <c r="I18" s="50">
        <v>4166.4316500000004</v>
      </c>
      <c r="J18" s="50">
        <v>4128.5065100000011</v>
      </c>
      <c r="K18" s="50">
        <v>3861.4457000000002</v>
      </c>
      <c r="L18" s="50">
        <v>4394.3773683653553</v>
      </c>
      <c r="M18" s="50">
        <v>4247.3755495100886</v>
      </c>
      <c r="N18" s="50">
        <v>4481.3037114211547</v>
      </c>
      <c r="O18" s="50">
        <v>4441.2178452128765</v>
      </c>
      <c r="P18" s="50">
        <v>4046.9275406767797</v>
      </c>
      <c r="Q18" s="50">
        <v>3517.0403929623048</v>
      </c>
    </row>
    <row r="19" spans="1:17" x14ac:dyDescent="0.25">
      <c r="A19" s="51" t="s">
        <v>64</v>
      </c>
      <c r="B19" s="50">
        <f>SUM(B20:B24)</f>
        <v>1309.4509204415715</v>
      </c>
      <c r="C19" s="50">
        <f t="shared" ref="C19:Q19" si="4">SUM(C20:C24)</f>
        <v>1349.2539699999995</v>
      </c>
      <c r="D19" s="50">
        <f t="shared" si="4"/>
        <v>1317.9916499999999</v>
      </c>
      <c r="E19" s="50">
        <f t="shared" si="4"/>
        <v>1353.9356799999996</v>
      </c>
      <c r="F19" s="50">
        <f t="shared" si="4"/>
        <v>1410.3847399999997</v>
      </c>
      <c r="G19" s="50">
        <f t="shared" si="4"/>
        <v>1510.9996811720487</v>
      </c>
      <c r="H19" s="50">
        <f t="shared" si="4"/>
        <v>1562.7535599999997</v>
      </c>
      <c r="I19" s="50">
        <f t="shared" si="4"/>
        <v>1613.4914700000002</v>
      </c>
      <c r="J19" s="50">
        <f t="shared" si="4"/>
        <v>1680.5199399999997</v>
      </c>
      <c r="K19" s="50">
        <f t="shared" si="4"/>
        <v>1758.6116799999995</v>
      </c>
      <c r="L19" s="50">
        <f t="shared" si="4"/>
        <v>1907.3784533503529</v>
      </c>
      <c r="M19" s="50">
        <f t="shared" si="4"/>
        <v>1812.2620769890657</v>
      </c>
      <c r="N19" s="50">
        <f t="shared" si="4"/>
        <v>1902.004331238634</v>
      </c>
      <c r="O19" s="50">
        <f t="shared" si="4"/>
        <v>2017.6358574910037</v>
      </c>
      <c r="P19" s="50">
        <f t="shared" si="4"/>
        <v>2027.7675827912576</v>
      </c>
      <c r="Q19" s="50">
        <f t="shared" si="4"/>
        <v>2132.6527192573826</v>
      </c>
    </row>
    <row r="20" spans="1:17" x14ac:dyDescent="0.25">
      <c r="A20" s="52" t="s">
        <v>34</v>
      </c>
      <c r="B20" s="50">
        <v>1212.1927404618198</v>
      </c>
      <c r="C20" s="50">
        <v>1244.7738099999997</v>
      </c>
      <c r="D20" s="50">
        <v>1214.0249100000001</v>
      </c>
      <c r="E20" s="50">
        <v>1246.9697299999996</v>
      </c>
      <c r="F20" s="50">
        <v>1282.7736199999997</v>
      </c>
      <c r="G20" s="50">
        <v>1381.9267180924974</v>
      </c>
      <c r="H20" s="50">
        <v>1412.5472999999997</v>
      </c>
      <c r="I20" s="50">
        <v>1453.53423</v>
      </c>
      <c r="J20" s="50">
        <v>1493.6019499999998</v>
      </c>
      <c r="K20" s="50">
        <v>1524.9917099999996</v>
      </c>
      <c r="L20" s="50">
        <v>1664.2085060127972</v>
      </c>
      <c r="M20" s="50">
        <v>1523.7401671025407</v>
      </c>
      <c r="N20" s="50">
        <v>1558.2219670602087</v>
      </c>
      <c r="O20" s="50">
        <v>1604.5036505290366</v>
      </c>
      <c r="P20" s="50">
        <v>1573.9572132645469</v>
      </c>
      <c r="Q20" s="50">
        <v>1578.4455016083045</v>
      </c>
    </row>
    <row r="21" spans="1:17" x14ac:dyDescent="0.25">
      <c r="A21" s="52" t="s">
        <v>63</v>
      </c>
      <c r="B21" s="50">
        <v>3.9648374548091412</v>
      </c>
      <c r="C21" s="50">
        <v>4.4968700000000004</v>
      </c>
      <c r="D21" s="50">
        <v>4.1724700000000006</v>
      </c>
      <c r="E21" s="50">
        <v>7.5036999999999985</v>
      </c>
      <c r="F21" s="50">
        <v>11.665450000000002</v>
      </c>
      <c r="G21" s="50">
        <v>10.77218075215599</v>
      </c>
      <c r="H21" s="50">
        <v>21.267709999999997</v>
      </c>
      <c r="I21" s="50">
        <v>25.527380000000001</v>
      </c>
      <c r="J21" s="50">
        <v>47.100700000000003</v>
      </c>
      <c r="K21" s="50">
        <v>74.121089999999995</v>
      </c>
      <c r="L21" s="50">
        <v>102.32229118824655</v>
      </c>
      <c r="M21" s="50">
        <v>149.13290482456455</v>
      </c>
      <c r="N21" s="50">
        <v>204.10721621515617</v>
      </c>
      <c r="O21" s="50">
        <v>262.5635569521956</v>
      </c>
      <c r="P21" s="50">
        <v>270.70848982030964</v>
      </c>
      <c r="Q21" s="50">
        <v>349.98305070687024</v>
      </c>
    </row>
    <row r="22" spans="1:17" x14ac:dyDescent="0.25">
      <c r="A22" s="52" t="s">
        <v>62</v>
      </c>
      <c r="B22" s="50">
        <v>1.45695996942773</v>
      </c>
      <c r="C22" s="50">
        <v>1.6001399999999997</v>
      </c>
      <c r="D22" s="50">
        <v>1.7000900000000032</v>
      </c>
      <c r="E22" s="50">
        <v>1.7001600000000003</v>
      </c>
      <c r="F22" s="50">
        <v>3.1997600000000008</v>
      </c>
      <c r="G22" s="50">
        <v>4.1559182990012493</v>
      </c>
      <c r="H22" s="50">
        <v>13.416769999999998</v>
      </c>
      <c r="I22" s="50">
        <v>19.393890000000003</v>
      </c>
      <c r="J22" s="50">
        <v>21.595020000000005</v>
      </c>
      <c r="K22" s="50">
        <v>38.551780000000001</v>
      </c>
      <c r="L22" s="50">
        <v>44.66420756320332</v>
      </c>
      <c r="M22" s="50">
        <v>37.021637746520788</v>
      </c>
      <c r="N22" s="50">
        <v>42.475235783325857</v>
      </c>
      <c r="O22" s="50">
        <v>41.892039005035592</v>
      </c>
      <c r="P22" s="50">
        <v>38.862932105622846</v>
      </c>
      <c r="Q22" s="50">
        <v>40.756565055767325</v>
      </c>
    </row>
    <row r="23" spans="1:17" x14ac:dyDescent="0.25">
      <c r="A23" s="52" t="s">
        <v>33</v>
      </c>
      <c r="B23" s="50">
        <v>1.0509225383084622</v>
      </c>
      <c r="C23" s="50">
        <v>1.1004499999999997</v>
      </c>
      <c r="D23" s="50">
        <v>1.1002699999999996</v>
      </c>
      <c r="E23" s="50">
        <v>1.3971699999999996</v>
      </c>
      <c r="F23" s="50">
        <v>1.4007399999999997</v>
      </c>
      <c r="G23" s="50">
        <v>2.364570883733828</v>
      </c>
      <c r="H23" s="50">
        <v>2.7984799999999996</v>
      </c>
      <c r="I23" s="50">
        <v>2.9995099999999999</v>
      </c>
      <c r="J23" s="50">
        <v>3.5993699999999995</v>
      </c>
      <c r="K23" s="50">
        <v>4.6006299999999998</v>
      </c>
      <c r="L23" s="50">
        <v>5.6368781184488412</v>
      </c>
      <c r="M23" s="50">
        <v>5.8996162294278367</v>
      </c>
      <c r="N23" s="50">
        <v>6.35341165775107</v>
      </c>
      <c r="O23" s="50">
        <v>7.3087452393512304</v>
      </c>
      <c r="P23" s="50">
        <v>7.4281569960034988</v>
      </c>
      <c r="Q23" s="50">
        <v>7.7147342844323124</v>
      </c>
    </row>
    <row r="24" spans="1:17" x14ac:dyDescent="0.25">
      <c r="A24" s="52" t="s">
        <v>32</v>
      </c>
      <c r="B24" s="50">
        <v>90.785460017206361</v>
      </c>
      <c r="C24" s="50">
        <v>97.282700000000006</v>
      </c>
      <c r="D24" s="50">
        <v>96.99391</v>
      </c>
      <c r="E24" s="50">
        <v>96.364919999999969</v>
      </c>
      <c r="F24" s="50">
        <v>111.34517000000001</v>
      </c>
      <c r="G24" s="50">
        <v>111.78029314466009</v>
      </c>
      <c r="H24" s="50">
        <v>112.72329999999998</v>
      </c>
      <c r="I24" s="50">
        <v>112.03645999999998</v>
      </c>
      <c r="J24" s="50">
        <v>114.62290000000002</v>
      </c>
      <c r="K24" s="50">
        <v>116.34647</v>
      </c>
      <c r="L24" s="50">
        <v>90.546570467657176</v>
      </c>
      <c r="M24" s="50">
        <v>96.467751086011774</v>
      </c>
      <c r="N24" s="50">
        <v>90.846500522192088</v>
      </c>
      <c r="O24" s="50">
        <v>101.36786576538472</v>
      </c>
      <c r="P24" s="50">
        <v>136.81079060477492</v>
      </c>
      <c r="Q24" s="50">
        <v>155.75286760200802</v>
      </c>
    </row>
    <row r="25" spans="1:17" x14ac:dyDescent="0.25">
      <c r="A25" s="51" t="s">
        <v>31</v>
      </c>
      <c r="B25" s="50">
        <v>1130.5546308812393</v>
      </c>
      <c r="C25" s="50">
        <v>1234.2135606412201</v>
      </c>
      <c r="D25" s="50">
        <v>1208.0092078079979</v>
      </c>
      <c r="E25" s="50">
        <v>1160.3068915690592</v>
      </c>
      <c r="F25" s="50">
        <v>1106.8314252135763</v>
      </c>
      <c r="G25" s="50">
        <v>1129.735387370868</v>
      </c>
      <c r="H25" s="50">
        <v>1068.3600792414611</v>
      </c>
      <c r="I25" s="50">
        <v>1031.2912402667741</v>
      </c>
      <c r="J25" s="50">
        <v>998.81366323614407</v>
      </c>
      <c r="K25" s="50">
        <v>857.24056200116763</v>
      </c>
      <c r="L25" s="50">
        <v>942.25623493915384</v>
      </c>
      <c r="M25" s="50">
        <v>831.49548468117848</v>
      </c>
      <c r="N25" s="50">
        <v>659.09055899557711</v>
      </c>
      <c r="O25" s="50">
        <v>653.53046101539212</v>
      </c>
      <c r="P25" s="50">
        <v>318.79254476393504</v>
      </c>
      <c r="Q25" s="50">
        <v>291.46409183619386</v>
      </c>
    </row>
    <row r="26" spans="1:17" x14ac:dyDescent="0.25">
      <c r="A26" s="49" t="s">
        <v>30</v>
      </c>
      <c r="B26" s="48">
        <v>4107.2372212171686</v>
      </c>
      <c r="C26" s="48">
        <v>4133.5383700000002</v>
      </c>
      <c r="D26" s="48">
        <v>4101.1879600000011</v>
      </c>
      <c r="E26" s="48">
        <v>3933.4349999999999</v>
      </c>
      <c r="F26" s="48">
        <v>4320.2850399999988</v>
      </c>
      <c r="G26" s="48">
        <v>4454.1899686565876</v>
      </c>
      <c r="H26" s="48">
        <v>4638.9310299999997</v>
      </c>
      <c r="I26" s="48">
        <v>4697.8314999999993</v>
      </c>
      <c r="J26" s="48">
        <v>4707.0215599999992</v>
      </c>
      <c r="K26" s="48">
        <v>4700.4574600000005</v>
      </c>
      <c r="L26" s="48">
        <v>4605.9724537547545</v>
      </c>
      <c r="M26" s="48">
        <v>4595.2907633778559</v>
      </c>
      <c r="N26" s="48">
        <v>4621.006634689812</v>
      </c>
      <c r="O26" s="48">
        <v>4844.1792003768905</v>
      </c>
      <c r="P26" s="48">
        <v>4791.8139055087013</v>
      </c>
      <c r="Q26" s="48">
        <v>4927.4556753486022</v>
      </c>
    </row>
    <row r="28" spans="1:17" x14ac:dyDescent="0.25">
      <c r="A28" s="162" t="s">
        <v>112</v>
      </c>
      <c r="B28" s="161">
        <f>AGR_emi!B5</f>
        <v>73993.586459572689</v>
      </c>
      <c r="C28" s="161">
        <f>AGR_emi!C5</f>
        <v>73602.327568166394</v>
      </c>
      <c r="D28" s="161">
        <f>AGR_emi!D5</f>
        <v>71705.004072212556</v>
      </c>
      <c r="E28" s="161">
        <f>AGR_emi!E5</f>
        <v>73090.116596947933</v>
      </c>
      <c r="F28" s="161">
        <f>AGR_emi!F5</f>
        <v>73640.790770173771</v>
      </c>
      <c r="G28" s="161">
        <f>AGR_emi!G5</f>
        <v>73803.664780676772</v>
      </c>
      <c r="H28" s="161">
        <f>AGR_emi!H5</f>
        <v>67895.038487553509</v>
      </c>
      <c r="I28" s="161">
        <f>AGR_emi!I5</f>
        <v>64856.884417528679</v>
      </c>
      <c r="J28" s="161">
        <f>AGR_emi!J5</f>
        <v>64078.17725826367</v>
      </c>
      <c r="K28" s="161">
        <f>AGR_emi!K5</f>
        <v>61904.697808617413</v>
      </c>
      <c r="L28" s="161">
        <f>AGR_emi!L5</f>
        <v>63049.275736556614</v>
      </c>
      <c r="M28" s="161">
        <f>AGR_emi!M5</f>
        <v>60810.452549178655</v>
      </c>
      <c r="N28" s="161">
        <f>AGR_emi!N5</f>
        <v>60603.228829958622</v>
      </c>
      <c r="O28" s="161">
        <f>AGR_emi!O5</f>
        <v>60700.882489090145</v>
      </c>
      <c r="P28" s="161">
        <f>AGR_emi!P5</f>
        <v>58192.572325098598</v>
      </c>
      <c r="Q28" s="161">
        <f>AGR_emi!Q5</f>
        <v>57268.149756579725</v>
      </c>
    </row>
    <row r="30" spans="1:17" x14ac:dyDescent="0.25">
      <c r="A30" s="160" t="s">
        <v>145</v>
      </c>
      <c r="B30" s="159">
        <f t="shared" ref="B30:Q30" si="5">IF(B$12=0,"",B$12/B$3*1000)</f>
        <v>134.87164773843864</v>
      </c>
      <c r="C30" s="159">
        <f t="shared" si="5"/>
        <v>132.00168855764682</v>
      </c>
      <c r="D30" s="159">
        <f t="shared" si="5"/>
        <v>137.36171706769042</v>
      </c>
      <c r="E30" s="159">
        <f t="shared" si="5"/>
        <v>141.62978518827725</v>
      </c>
      <c r="F30" s="159">
        <f t="shared" si="5"/>
        <v>140.2432008019907</v>
      </c>
      <c r="G30" s="159">
        <f t="shared" si="5"/>
        <v>161.62077577613022</v>
      </c>
      <c r="H30" s="159">
        <f t="shared" si="5"/>
        <v>155.94283941442743</v>
      </c>
      <c r="I30" s="159">
        <f t="shared" si="5"/>
        <v>146.22782035861368</v>
      </c>
      <c r="J30" s="159">
        <f t="shared" si="5"/>
        <v>148.10428576801414</v>
      </c>
      <c r="K30" s="159">
        <f t="shared" si="5"/>
        <v>165.26730548807828</v>
      </c>
      <c r="L30" s="159">
        <f t="shared" si="5"/>
        <v>153.41093418661623</v>
      </c>
      <c r="M30" s="159">
        <f t="shared" si="5"/>
        <v>140.44682915988071</v>
      </c>
      <c r="N30" s="159">
        <f t="shared" si="5"/>
        <v>142.06853446469825</v>
      </c>
      <c r="O30" s="159">
        <f t="shared" si="5"/>
        <v>138.04964570733708</v>
      </c>
      <c r="P30" s="159">
        <f t="shared" si="5"/>
        <v>135.23179377893211</v>
      </c>
      <c r="Q30" s="159">
        <f t="shared" si="5"/>
        <v>136.95659748299605</v>
      </c>
    </row>
    <row r="31" spans="1:17" x14ac:dyDescent="0.25">
      <c r="A31" s="158" t="s">
        <v>144</v>
      </c>
      <c r="B31" s="157">
        <f t="shared" ref="B31:Q31" si="6">IF(B$12=0,"",B$12/B$5*1000)</f>
        <v>148.60502092127263</v>
      </c>
      <c r="C31" s="157">
        <f t="shared" si="6"/>
        <v>147.91630936613902</v>
      </c>
      <c r="D31" s="157">
        <f t="shared" si="6"/>
        <v>147.41602482526895</v>
      </c>
      <c r="E31" s="157">
        <f t="shared" si="6"/>
        <v>147.41377572225107</v>
      </c>
      <c r="F31" s="157">
        <f t="shared" si="6"/>
        <v>146.61290641771205</v>
      </c>
      <c r="G31" s="157">
        <f t="shared" si="6"/>
        <v>146.60112349865165</v>
      </c>
      <c r="H31" s="157">
        <f t="shared" si="6"/>
        <v>146.18412128082207</v>
      </c>
      <c r="I31" s="157">
        <f t="shared" si="6"/>
        <v>144.91568344591008</v>
      </c>
      <c r="J31" s="157">
        <f t="shared" si="6"/>
        <v>144.10388016098713</v>
      </c>
      <c r="K31" s="157">
        <f t="shared" si="6"/>
        <v>144.62155952087554</v>
      </c>
      <c r="L31" s="157">
        <f t="shared" si="6"/>
        <v>142.09868566758533</v>
      </c>
      <c r="M31" s="157">
        <f t="shared" si="6"/>
        <v>139.47069397196151</v>
      </c>
      <c r="N31" s="157">
        <f t="shared" si="6"/>
        <v>139.33881695423278</v>
      </c>
      <c r="O31" s="157">
        <f t="shared" si="6"/>
        <v>137.15304064792323</v>
      </c>
      <c r="P31" s="157">
        <f t="shared" si="6"/>
        <v>137.6186777039552</v>
      </c>
      <c r="Q31" s="157">
        <f t="shared" si="6"/>
        <v>136.95659748299602</v>
      </c>
    </row>
    <row r="32" spans="1:17" x14ac:dyDescent="0.25">
      <c r="A32" s="158" t="s">
        <v>143</v>
      </c>
      <c r="B32" s="157">
        <f>IF(AGR_ued!B$5=0,"",AGR_ued!B$5/B$5*1000)</f>
        <v>54.831705276501538</v>
      </c>
      <c r="C32" s="157">
        <f>IF(AGR_ued!C$5=0,"",AGR_ued!C$5/C$5*1000)</f>
        <v>54.83170527650153</v>
      </c>
      <c r="D32" s="157">
        <f>IF(AGR_ued!D$5=0,"",AGR_ued!D$5/D$5*1000)</f>
        <v>54.831705276501559</v>
      </c>
      <c r="E32" s="157">
        <f>IF(AGR_ued!E$5=0,"",AGR_ued!E$5/E$5*1000)</f>
        <v>54.831705276501538</v>
      </c>
      <c r="F32" s="157">
        <f>IF(AGR_ued!F$5=0,"",AGR_ued!F$5/F$5*1000)</f>
        <v>54.831705276501545</v>
      </c>
      <c r="G32" s="157">
        <f>IF(AGR_ued!G$5=0,"",AGR_ued!G$5/G$5*1000)</f>
        <v>54.83170527650153</v>
      </c>
      <c r="H32" s="157">
        <f>IF(AGR_ued!H$5=0,"",AGR_ued!H$5/H$5*1000)</f>
        <v>54.831705276501523</v>
      </c>
      <c r="I32" s="157">
        <f>IF(AGR_ued!I$5=0,"",AGR_ued!I$5/I$5*1000)</f>
        <v>54.831705276501545</v>
      </c>
      <c r="J32" s="157">
        <f>IF(AGR_ued!J$5=0,"",AGR_ued!J$5/J$5*1000)</f>
        <v>54.831705276501545</v>
      </c>
      <c r="K32" s="157">
        <f>IF(AGR_ued!K$5=0,"",AGR_ued!K$5/K$5*1000)</f>
        <v>54.831705276501545</v>
      </c>
      <c r="L32" s="157">
        <f>IF(AGR_ued!L$5=0,"",AGR_ued!L$5/L$5*1000)</f>
        <v>54.831705276501559</v>
      </c>
      <c r="M32" s="157">
        <f>IF(AGR_ued!M$5=0,"",AGR_ued!M$5/M$5*1000)</f>
        <v>54.83170527650153</v>
      </c>
      <c r="N32" s="157">
        <f>IF(AGR_ued!N$5=0,"",AGR_ued!N$5/N$5*1000)</f>
        <v>54.831705276501559</v>
      </c>
      <c r="O32" s="157">
        <f>IF(AGR_ued!O$5=0,"",AGR_ued!O$5/O$5*1000)</f>
        <v>54.831705276501545</v>
      </c>
      <c r="P32" s="157">
        <f>IF(AGR_ued!P$5=0,"",AGR_ued!P$5/P$5*1000)</f>
        <v>54.831705276501545</v>
      </c>
      <c r="Q32" s="157">
        <f>IF(AGR_ued!Q$5=0,"",AGR_ued!Q$5/Q$5*1000)</f>
        <v>54.831705276501545</v>
      </c>
    </row>
    <row r="33" spans="1:17" x14ac:dyDescent="0.25">
      <c r="A33" s="156" t="s">
        <v>142</v>
      </c>
      <c r="B33" s="155">
        <f t="shared" ref="B33:Q33" si="7">IF(B$12=0,"",B$28/B$12)</f>
        <v>2.3731736014660076</v>
      </c>
      <c r="C33" s="155">
        <f t="shared" si="7"/>
        <v>2.357181362407573</v>
      </c>
      <c r="D33" s="155">
        <f t="shared" si="7"/>
        <v>2.3491551858742876</v>
      </c>
      <c r="E33" s="155">
        <f t="shared" si="7"/>
        <v>2.3665275659415501</v>
      </c>
      <c r="F33" s="155">
        <f t="shared" si="7"/>
        <v>2.337215833609628</v>
      </c>
      <c r="G33" s="155">
        <f t="shared" si="7"/>
        <v>2.3215567068056107</v>
      </c>
      <c r="H33" s="155">
        <f t="shared" si="7"/>
        <v>2.26923962313974</v>
      </c>
      <c r="I33" s="155">
        <f t="shared" si="7"/>
        <v>2.2334658447473763</v>
      </c>
      <c r="J33" s="155">
        <f t="shared" si="7"/>
        <v>2.2254704257168769</v>
      </c>
      <c r="K33" s="155">
        <f t="shared" si="7"/>
        <v>2.2157375068080132</v>
      </c>
      <c r="L33" s="155">
        <f t="shared" si="7"/>
        <v>2.205980190053296</v>
      </c>
      <c r="M33" s="155">
        <f t="shared" si="7"/>
        <v>2.1996403908233702</v>
      </c>
      <c r="N33" s="155">
        <f t="shared" si="7"/>
        <v>2.1960510140072009</v>
      </c>
      <c r="O33" s="155">
        <f t="shared" si="7"/>
        <v>2.1722230012593866</v>
      </c>
      <c r="P33" s="155">
        <f t="shared" si="7"/>
        <v>2.1816255739968082</v>
      </c>
      <c r="Q33" s="155">
        <f t="shared" si="7"/>
        <v>2.1615935741824952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31179.171390522712</v>
      </c>
      <c r="C5" s="55">
        <f t="shared" ref="C5:Q5" si="0">SUM(C6:C9,C16:C17,C25:C27)</f>
        <v>31224.71980390621</v>
      </c>
      <c r="D5" s="55">
        <f t="shared" si="0"/>
        <v>30523.740833888773</v>
      </c>
      <c r="E5" s="55">
        <f t="shared" si="0"/>
        <v>30884.96312016049</v>
      </c>
      <c r="F5" s="55">
        <f t="shared" si="0"/>
        <v>31507.911982797894</v>
      </c>
      <c r="G5" s="55">
        <f t="shared" si="0"/>
        <v>31790.593167215069</v>
      </c>
      <c r="H5" s="55">
        <f t="shared" si="0"/>
        <v>29919.73073060187</v>
      </c>
      <c r="I5" s="55">
        <f t="shared" si="0"/>
        <v>29038.673042642626</v>
      </c>
      <c r="J5" s="55">
        <f t="shared" si="0"/>
        <v>28793.093144620223</v>
      </c>
      <c r="K5" s="55">
        <f t="shared" si="0"/>
        <v>27938.64237907729</v>
      </c>
      <c r="L5" s="55">
        <f t="shared" si="0"/>
        <v>28581.070682703346</v>
      </c>
      <c r="M5" s="55">
        <f t="shared" si="0"/>
        <v>27645.633714889216</v>
      </c>
      <c r="N5" s="55">
        <f t="shared" si="0"/>
        <v>27596.4576612335</v>
      </c>
      <c r="O5" s="55">
        <f t="shared" si="0"/>
        <v>27944.130254535419</v>
      </c>
      <c r="P5" s="55">
        <f t="shared" si="0"/>
        <v>26673.950387594665</v>
      </c>
      <c r="Q5" s="55">
        <f t="shared" si="0"/>
        <v>26493.486305925144</v>
      </c>
    </row>
    <row r="6" spans="1:17" x14ac:dyDescent="0.25">
      <c r="A6" s="185" t="s">
        <v>162</v>
      </c>
      <c r="B6" s="206">
        <v>861.34521059807662</v>
      </c>
      <c r="C6" s="206">
        <v>865.74451254599978</v>
      </c>
      <c r="D6" s="206">
        <v>857.16780001999985</v>
      </c>
      <c r="E6" s="206">
        <v>753.18924256620005</v>
      </c>
      <c r="F6" s="206">
        <v>829.46593756599975</v>
      </c>
      <c r="G6" s="206">
        <v>855.21204629590511</v>
      </c>
      <c r="H6" s="206">
        <v>896.67220687259987</v>
      </c>
      <c r="I6" s="206">
        <v>910.2135252846</v>
      </c>
      <c r="J6" s="206">
        <v>912.44876623603989</v>
      </c>
      <c r="K6" s="206">
        <v>913.97114504105991</v>
      </c>
      <c r="L6" s="206">
        <v>894.13589464717836</v>
      </c>
      <c r="M6" s="206">
        <v>890.62108396978067</v>
      </c>
      <c r="N6" s="206">
        <v>894.95823426700053</v>
      </c>
      <c r="O6" s="206">
        <v>939.5099188689328</v>
      </c>
      <c r="P6" s="206">
        <v>930.5197188897971</v>
      </c>
      <c r="Q6" s="206">
        <v>955.22353992584544</v>
      </c>
    </row>
    <row r="7" spans="1:17" x14ac:dyDescent="0.25">
      <c r="A7" s="183" t="s">
        <v>161</v>
      </c>
      <c r="B7" s="205">
        <v>714.98956730625366</v>
      </c>
      <c r="C7" s="205">
        <v>720.62066280199997</v>
      </c>
      <c r="D7" s="205">
        <v>713.73588120799991</v>
      </c>
      <c r="E7" s="205">
        <v>686.77230817399993</v>
      </c>
      <c r="F7" s="205">
        <v>755.46356737999974</v>
      </c>
      <c r="G7" s="205">
        <v>777.8040762771991</v>
      </c>
      <c r="H7" s="205">
        <v>811.44325587799983</v>
      </c>
      <c r="I7" s="205">
        <v>823.12433304599983</v>
      </c>
      <c r="J7" s="205">
        <v>826.05702297120024</v>
      </c>
      <c r="K7" s="205">
        <v>821.42173193780002</v>
      </c>
      <c r="L7" s="205">
        <v>804.2736220016543</v>
      </c>
      <c r="M7" s="205">
        <v>803.13310751298479</v>
      </c>
      <c r="N7" s="205">
        <v>807.67328035981109</v>
      </c>
      <c r="O7" s="205">
        <v>846.17616261628802</v>
      </c>
      <c r="P7" s="205">
        <v>836.61865582548035</v>
      </c>
      <c r="Q7" s="205">
        <v>862.01972269087196</v>
      </c>
    </row>
    <row r="8" spans="1:17" x14ac:dyDescent="0.25">
      <c r="A8" s="183" t="s">
        <v>160</v>
      </c>
      <c r="B8" s="205">
        <v>521.7077625150697</v>
      </c>
      <c r="C8" s="205">
        <v>525.3901420604999</v>
      </c>
      <c r="D8" s="205">
        <v>521.37517993400002</v>
      </c>
      <c r="E8" s="205">
        <v>500.47687172929989</v>
      </c>
      <c r="F8" s="205">
        <v>550.57386659800011</v>
      </c>
      <c r="G8" s="205">
        <v>567.20334022938675</v>
      </c>
      <c r="H8" s="205">
        <v>592.33420439640008</v>
      </c>
      <c r="I8" s="205">
        <v>601.56904465502498</v>
      </c>
      <c r="J8" s="205">
        <v>602.22503422350997</v>
      </c>
      <c r="K8" s="205">
        <v>599.71133200914005</v>
      </c>
      <c r="L8" s="205">
        <v>586.17808538236409</v>
      </c>
      <c r="M8" s="205">
        <v>584.68025921559979</v>
      </c>
      <c r="N8" s="205">
        <v>587.62941283157909</v>
      </c>
      <c r="O8" s="205">
        <v>616.80259651078666</v>
      </c>
      <c r="P8" s="205">
        <v>610.8315904969005</v>
      </c>
      <c r="Q8" s="205">
        <v>629.42979674243077</v>
      </c>
    </row>
    <row r="9" spans="1:17" x14ac:dyDescent="0.25">
      <c r="A9" s="181" t="s">
        <v>159</v>
      </c>
      <c r="B9" s="204">
        <f>SUM(B10:B15)</f>
        <v>6778.6355827011721</v>
      </c>
      <c r="C9" s="204">
        <f t="shared" ref="C9:Q9" si="1">SUM(C10:C15)</f>
        <v>6866.6979533371332</v>
      </c>
      <c r="D9" s="204">
        <f t="shared" si="1"/>
        <v>6698.2412982949154</v>
      </c>
      <c r="E9" s="204">
        <f t="shared" si="1"/>
        <v>6789.5415564986306</v>
      </c>
      <c r="F9" s="204">
        <f t="shared" si="1"/>
        <v>6800.8842885441627</v>
      </c>
      <c r="G9" s="204">
        <f t="shared" si="1"/>
        <v>6851.6130925333864</v>
      </c>
      <c r="H9" s="204">
        <f t="shared" si="1"/>
        <v>6331.506765784502</v>
      </c>
      <c r="I9" s="204">
        <f t="shared" si="1"/>
        <v>6080.3230269354399</v>
      </c>
      <c r="J9" s="204">
        <f t="shared" si="1"/>
        <v>5983.3249849975964</v>
      </c>
      <c r="K9" s="204">
        <f t="shared" si="1"/>
        <v>5691.9538962770976</v>
      </c>
      <c r="L9" s="204">
        <f t="shared" si="1"/>
        <v>5900.6201217415583</v>
      </c>
      <c r="M9" s="204">
        <f t="shared" si="1"/>
        <v>5661.5235687935519</v>
      </c>
      <c r="N9" s="204">
        <f t="shared" si="1"/>
        <v>5431.6577963801792</v>
      </c>
      <c r="O9" s="204">
        <f t="shared" si="1"/>
        <v>5451.0532385310371</v>
      </c>
      <c r="P9" s="204">
        <f t="shared" si="1"/>
        <v>4922.35377581393</v>
      </c>
      <c r="Q9" s="204">
        <f t="shared" si="1"/>
        <v>4804.2341566158093</v>
      </c>
    </row>
    <row r="10" spans="1:17" x14ac:dyDescent="0.25">
      <c r="A10" s="202" t="s">
        <v>35</v>
      </c>
      <c r="B10" s="203">
        <v>4291.2436785187183</v>
      </c>
      <c r="C10" s="203">
        <v>4241.9656768213208</v>
      </c>
      <c r="D10" s="203">
        <v>4155.2252019690941</v>
      </c>
      <c r="E10" s="203">
        <v>4229.1903359923626</v>
      </c>
      <c r="F10" s="203">
        <v>4240.5103700913778</v>
      </c>
      <c r="G10" s="203">
        <v>4260.7958516797698</v>
      </c>
      <c r="H10" s="203">
        <v>3876.8055541914755</v>
      </c>
      <c r="I10" s="203">
        <v>3691.1983470728906</v>
      </c>
      <c r="J10" s="203">
        <v>3644.7240971024617</v>
      </c>
      <c r="K10" s="203">
        <v>3544.4274604578914</v>
      </c>
      <c r="L10" s="203">
        <v>3572.0823737115229</v>
      </c>
      <c r="M10" s="203">
        <v>3510.4487927940868</v>
      </c>
      <c r="N10" s="203">
        <v>3412.4238372280361</v>
      </c>
      <c r="O10" s="203">
        <v>3432.0870507709983</v>
      </c>
      <c r="P10" s="203">
        <v>3328.9721670824069</v>
      </c>
      <c r="Q10" s="203">
        <v>3315.3609499570571</v>
      </c>
    </row>
    <row r="11" spans="1:17" x14ac:dyDescent="0.25">
      <c r="A11" s="202" t="s">
        <v>166</v>
      </c>
      <c r="B11" s="201">
        <v>1151.646065678535</v>
      </c>
      <c r="C11" s="201">
        <v>1184.0463976745918</v>
      </c>
      <c r="D11" s="201">
        <v>1128.069976817824</v>
      </c>
      <c r="E11" s="201">
        <v>1167.0067346672083</v>
      </c>
      <c r="F11" s="201">
        <v>1208.8049120392079</v>
      </c>
      <c r="G11" s="201">
        <v>1211.7770136559297</v>
      </c>
      <c r="H11" s="201">
        <v>1138.7229628415657</v>
      </c>
      <c r="I11" s="201">
        <v>1121.3002489107751</v>
      </c>
      <c r="J11" s="201">
        <v>1105.1366922949919</v>
      </c>
      <c r="K11" s="201">
        <v>1052.8833551970383</v>
      </c>
      <c r="L11" s="201">
        <v>1168.8966624157683</v>
      </c>
      <c r="M11" s="201">
        <v>1098.7791951591587</v>
      </c>
      <c r="N11" s="201">
        <v>1145.3081785137242</v>
      </c>
      <c r="O11" s="201">
        <v>1139.2514028651042</v>
      </c>
      <c r="P11" s="201">
        <v>1028.7364524537104</v>
      </c>
      <c r="Q11" s="201">
        <v>937.00054231187107</v>
      </c>
    </row>
    <row r="12" spans="1:17" x14ac:dyDescent="0.25">
      <c r="A12" s="202" t="s">
        <v>33</v>
      </c>
      <c r="B12" s="201">
        <v>1.0509225383084622</v>
      </c>
      <c r="C12" s="201">
        <v>1.1004499999999997</v>
      </c>
      <c r="D12" s="201">
        <v>1.1002699999999996</v>
      </c>
      <c r="E12" s="201">
        <v>1.3971699999999996</v>
      </c>
      <c r="F12" s="201">
        <v>1.4007399999999994</v>
      </c>
      <c r="G12" s="201">
        <v>2.364570883733828</v>
      </c>
      <c r="H12" s="201">
        <v>2.7984800000000001</v>
      </c>
      <c r="I12" s="201">
        <v>2.9995099999999999</v>
      </c>
      <c r="J12" s="201">
        <v>3.5993700000000008</v>
      </c>
      <c r="K12" s="201">
        <v>4.6006299999999998</v>
      </c>
      <c r="L12" s="201">
        <v>5.6368781184488412</v>
      </c>
      <c r="M12" s="201">
        <v>5.8996162294278367</v>
      </c>
      <c r="N12" s="201">
        <v>6.3534116577510718</v>
      </c>
      <c r="O12" s="201">
        <v>7.3087452393512304</v>
      </c>
      <c r="P12" s="201">
        <v>7.4281569960034997</v>
      </c>
      <c r="Q12" s="201">
        <v>7.7147342844323124</v>
      </c>
    </row>
    <row r="13" spans="1:17" x14ac:dyDescent="0.25">
      <c r="A13" s="202" t="s">
        <v>32</v>
      </c>
      <c r="B13" s="201">
        <v>68.089095012904778</v>
      </c>
      <c r="C13" s="201">
        <v>72.962024999999997</v>
      </c>
      <c r="D13" s="201">
        <v>72.745432500000021</v>
      </c>
      <c r="E13" s="201">
        <v>72.273689999999974</v>
      </c>
      <c r="F13" s="201">
        <v>83.508877500000011</v>
      </c>
      <c r="G13" s="201">
        <v>83.83521985849508</v>
      </c>
      <c r="H13" s="201">
        <v>84.542474999999968</v>
      </c>
      <c r="I13" s="201">
        <v>84.027344999999983</v>
      </c>
      <c r="J13" s="201">
        <v>85.967175000000012</v>
      </c>
      <c r="K13" s="201">
        <v>87.259852500000008</v>
      </c>
      <c r="L13" s="201">
        <v>67.909927850742889</v>
      </c>
      <c r="M13" s="201">
        <v>72.350813314508841</v>
      </c>
      <c r="N13" s="201">
        <v>68.134875391644059</v>
      </c>
      <c r="O13" s="201">
        <v>76.025899324038534</v>
      </c>
      <c r="P13" s="201">
        <v>99.613695480660979</v>
      </c>
      <c r="Q13" s="201">
        <v>114.45200665833292</v>
      </c>
    </row>
    <row r="14" spans="1:17" x14ac:dyDescent="0.25">
      <c r="A14" s="202" t="s">
        <v>42</v>
      </c>
      <c r="B14" s="201">
        <v>1130.5546308812393</v>
      </c>
      <c r="C14" s="201">
        <v>1234.2135606412201</v>
      </c>
      <c r="D14" s="201">
        <v>1208.0092078079979</v>
      </c>
      <c r="E14" s="201">
        <v>1160.3068915690592</v>
      </c>
      <c r="F14" s="201">
        <v>1106.8314252135763</v>
      </c>
      <c r="G14" s="201">
        <v>1129.7353873708682</v>
      </c>
      <c r="H14" s="201">
        <v>1068.3600792414611</v>
      </c>
      <c r="I14" s="201">
        <v>1031.2912402667741</v>
      </c>
      <c r="J14" s="201">
        <v>998.81366323614407</v>
      </c>
      <c r="K14" s="201">
        <v>857.2405620011674</v>
      </c>
      <c r="L14" s="201">
        <v>942.25623493915384</v>
      </c>
      <c r="M14" s="201">
        <v>831.49548468117848</v>
      </c>
      <c r="N14" s="201">
        <v>659.09055899557711</v>
      </c>
      <c r="O14" s="201">
        <v>653.53046101539212</v>
      </c>
      <c r="P14" s="201">
        <v>318.79254476393498</v>
      </c>
      <c r="Q14" s="201">
        <v>291.46409183619386</v>
      </c>
    </row>
    <row r="15" spans="1:17" x14ac:dyDescent="0.25">
      <c r="A15" s="202" t="s">
        <v>30</v>
      </c>
      <c r="B15" s="201">
        <v>136.05119007146635</v>
      </c>
      <c r="C15" s="201">
        <v>132.40984320000004</v>
      </c>
      <c r="D15" s="201">
        <v>133.09120919999998</v>
      </c>
      <c r="E15" s="201">
        <v>159.36673426999999</v>
      </c>
      <c r="F15" s="201">
        <v>159.82796370000008</v>
      </c>
      <c r="G15" s="201">
        <v>163.10504908458887</v>
      </c>
      <c r="H15" s="201">
        <v>160.27721451000002</v>
      </c>
      <c r="I15" s="201">
        <v>149.50633568499998</v>
      </c>
      <c r="J15" s="201">
        <v>145.08398736399997</v>
      </c>
      <c r="K15" s="201">
        <v>145.542036121</v>
      </c>
      <c r="L15" s="201">
        <v>143.83804470592119</v>
      </c>
      <c r="M15" s="201">
        <v>142.54966661519086</v>
      </c>
      <c r="N15" s="201">
        <v>140.34693459344729</v>
      </c>
      <c r="O15" s="201">
        <v>142.84967931615301</v>
      </c>
      <c r="P15" s="201">
        <v>138.81075903721481</v>
      </c>
      <c r="Q15" s="201">
        <v>138.24183156792256</v>
      </c>
    </row>
    <row r="16" spans="1:17" x14ac:dyDescent="0.25">
      <c r="A16" s="198" t="s">
        <v>158</v>
      </c>
      <c r="B16" s="197">
        <v>7516.6832684210458</v>
      </c>
      <c r="C16" s="197">
        <v>7429.9875716324959</v>
      </c>
      <c r="D16" s="197">
        <v>7445.1905900403872</v>
      </c>
      <c r="E16" s="197">
        <v>7285.9156942957161</v>
      </c>
      <c r="F16" s="197">
        <v>7274.1498842921583</v>
      </c>
      <c r="G16" s="197">
        <v>7345.8686319059834</v>
      </c>
      <c r="H16" s="197">
        <v>6768.8825146802064</v>
      </c>
      <c r="I16" s="197">
        <v>6529.6548556879288</v>
      </c>
      <c r="J16" s="197">
        <v>6365.1846566920385</v>
      </c>
      <c r="K16" s="197">
        <v>6146.1207235380616</v>
      </c>
      <c r="L16" s="197">
        <v>6158.2762692499828</v>
      </c>
      <c r="M16" s="197">
        <v>6020.0272571430014</v>
      </c>
      <c r="N16" s="197">
        <v>5759.1497675184692</v>
      </c>
      <c r="O16" s="197">
        <v>5758.4014887456478</v>
      </c>
      <c r="P16" s="197">
        <v>5654.7335385427468</v>
      </c>
      <c r="Q16" s="197">
        <v>5855.5448141123788</v>
      </c>
    </row>
    <row r="17" spans="1:17" x14ac:dyDescent="0.25">
      <c r="A17" s="198" t="s">
        <v>157</v>
      </c>
      <c r="B17" s="197">
        <f>SUM(B18:B24)</f>
        <v>11875.578199835993</v>
      </c>
      <c r="C17" s="197">
        <f t="shared" ref="C17:Q17" si="2">SUM(C18:C24)</f>
        <v>11903.163925348965</v>
      </c>
      <c r="D17" s="197">
        <f t="shared" si="2"/>
        <v>11394.649176026925</v>
      </c>
      <c r="E17" s="197">
        <f t="shared" si="2"/>
        <v>12032.159029559463</v>
      </c>
      <c r="F17" s="197">
        <f t="shared" si="2"/>
        <v>12263.706450227814</v>
      </c>
      <c r="G17" s="197">
        <f t="shared" si="2"/>
        <v>12280.97190051305</v>
      </c>
      <c r="H17" s="197">
        <f t="shared" si="2"/>
        <v>11395.852090928152</v>
      </c>
      <c r="I17" s="197">
        <f t="shared" si="2"/>
        <v>10976.126920362563</v>
      </c>
      <c r="J17" s="197">
        <f t="shared" si="2"/>
        <v>10993.225735870383</v>
      </c>
      <c r="K17" s="197">
        <f t="shared" si="2"/>
        <v>10678.190111974323</v>
      </c>
      <c r="L17" s="197">
        <f t="shared" si="2"/>
        <v>11185.61106285124</v>
      </c>
      <c r="M17" s="197">
        <f t="shared" si="2"/>
        <v>10650.045236248532</v>
      </c>
      <c r="N17" s="197">
        <f t="shared" si="2"/>
        <v>11087.24887058513</v>
      </c>
      <c r="O17" s="197">
        <f t="shared" si="2"/>
        <v>11196.981360636535</v>
      </c>
      <c r="P17" s="197">
        <f t="shared" si="2"/>
        <v>10621.586758595973</v>
      </c>
      <c r="Q17" s="197">
        <f t="shared" si="2"/>
        <v>10212.434782239043</v>
      </c>
    </row>
    <row r="18" spans="1:17" x14ac:dyDescent="0.25">
      <c r="A18" s="200" t="s">
        <v>38</v>
      </c>
      <c r="B18" s="199">
        <v>1102.9774056368155</v>
      </c>
      <c r="C18" s="199">
        <v>1180.20019</v>
      </c>
      <c r="D18" s="199">
        <v>1014.7548299999997</v>
      </c>
      <c r="E18" s="199">
        <v>999.61707999999999</v>
      </c>
      <c r="F18" s="199">
        <v>1069.1079</v>
      </c>
      <c r="G18" s="199">
        <v>1094.6573443059908</v>
      </c>
      <c r="H18" s="199">
        <v>1248.60932</v>
      </c>
      <c r="I18" s="199">
        <v>1116.6963299999995</v>
      </c>
      <c r="J18" s="199">
        <v>1238.6157799999999</v>
      </c>
      <c r="K18" s="199">
        <v>1295.4179799999997</v>
      </c>
      <c r="L18" s="199">
        <v>1325.0424853022357</v>
      </c>
      <c r="M18" s="199">
        <v>1164.4991192226714</v>
      </c>
      <c r="N18" s="199">
        <v>1197.0669038691185</v>
      </c>
      <c r="O18" s="199">
        <v>1195.2874221549444</v>
      </c>
      <c r="P18" s="199">
        <v>1121.3176141218214</v>
      </c>
      <c r="Q18" s="199">
        <v>1017.3347601813224</v>
      </c>
    </row>
    <row r="19" spans="1:17" x14ac:dyDescent="0.25">
      <c r="A19" s="200" t="s">
        <v>36</v>
      </c>
      <c r="B19" s="199">
        <v>754.05731928392925</v>
      </c>
      <c r="C19" s="199">
        <v>893.13573999999994</v>
      </c>
      <c r="D19" s="199">
        <v>735.29148999999984</v>
      </c>
      <c r="E19" s="199">
        <v>695.81757999999991</v>
      </c>
      <c r="F19" s="199">
        <v>747.09371999999985</v>
      </c>
      <c r="G19" s="199">
        <v>771.17920564430005</v>
      </c>
      <c r="H19" s="199">
        <v>731.20743999999991</v>
      </c>
      <c r="I19" s="199">
        <v>683.14724999999976</v>
      </c>
      <c r="J19" s="199">
        <v>711.70492999999976</v>
      </c>
      <c r="K19" s="199">
        <v>690.7901599999999</v>
      </c>
      <c r="L19" s="199">
        <v>745.23380497611981</v>
      </c>
      <c r="M19" s="199">
        <v>693.85149021896223</v>
      </c>
      <c r="N19" s="199">
        <v>778.49613265803566</v>
      </c>
      <c r="O19" s="199">
        <v>759.2653126046979</v>
      </c>
      <c r="P19" s="199">
        <v>671.66385805293532</v>
      </c>
      <c r="Q19" s="199">
        <v>690.30595233727331</v>
      </c>
    </row>
    <row r="20" spans="1:17" x14ac:dyDescent="0.25">
      <c r="A20" s="200" t="s">
        <v>35</v>
      </c>
      <c r="B20" s="199">
        <v>4200.4475136113924</v>
      </c>
      <c r="C20" s="199">
        <v>4136.3780480235573</v>
      </c>
      <c r="D20" s="199">
        <v>4315.686465344751</v>
      </c>
      <c r="E20" s="199">
        <v>4318.1719942266727</v>
      </c>
      <c r="F20" s="199">
        <v>4393.6028297670227</v>
      </c>
      <c r="G20" s="199">
        <v>4407.3954399901113</v>
      </c>
      <c r="H20" s="199">
        <v>3881.2264687697207</v>
      </c>
      <c r="I20" s="199">
        <v>3773.0638942733403</v>
      </c>
      <c r="J20" s="199">
        <v>3695.4133531653742</v>
      </c>
      <c r="K20" s="199">
        <v>3527.9933796713635</v>
      </c>
      <c r="L20" s="199">
        <v>3482.2372075922149</v>
      </c>
      <c r="M20" s="199">
        <v>3401.8398104889488</v>
      </c>
      <c r="N20" s="199">
        <v>3252.6227913669336</v>
      </c>
      <c r="O20" s="199">
        <v>3210.0573082021206</v>
      </c>
      <c r="P20" s="199">
        <v>3192.5321281691295</v>
      </c>
      <c r="Q20" s="199">
        <v>3320.3200935231152</v>
      </c>
    </row>
    <row r="21" spans="1:17" x14ac:dyDescent="0.25">
      <c r="A21" s="200" t="s">
        <v>167</v>
      </c>
      <c r="B21" s="199">
        <v>1377.6045531790558</v>
      </c>
      <c r="C21" s="199">
        <v>1254.0296000000003</v>
      </c>
      <c r="D21" s="199">
        <v>1061.9984899999986</v>
      </c>
      <c r="E21" s="199">
        <v>1362.8204499999997</v>
      </c>
      <c r="F21" s="199">
        <v>1165.708169999999</v>
      </c>
      <c r="G21" s="199">
        <v>1190.8002761354833</v>
      </c>
      <c r="H21" s="199">
        <v>996.04882000000111</v>
      </c>
      <c r="I21" s="199">
        <v>851.01731999999947</v>
      </c>
      <c r="J21" s="199">
        <v>754.76348000000098</v>
      </c>
      <c r="K21" s="199">
        <v>727.22683000000029</v>
      </c>
      <c r="L21" s="199">
        <v>618.449419213125</v>
      </c>
      <c r="M21" s="199">
        <v>544.26845226841124</v>
      </c>
      <c r="N21" s="199">
        <v>738.02670137769826</v>
      </c>
      <c r="O21" s="199">
        <v>837.99570140442006</v>
      </c>
      <c r="P21" s="199">
        <v>736.01927182004806</v>
      </c>
      <c r="Q21" s="199">
        <v>634.704712288049</v>
      </c>
    </row>
    <row r="22" spans="1:17" x14ac:dyDescent="0.25">
      <c r="A22" s="200" t="s">
        <v>166</v>
      </c>
      <c r="B22" s="199">
        <v>3205.6023026586781</v>
      </c>
      <c r="C22" s="199">
        <v>3170.3258623254087</v>
      </c>
      <c r="D22" s="199">
        <v>3028.6445131821765</v>
      </c>
      <c r="E22" s="199">
        <v>3384.6709653327903</v>
      </c>
      <c r="F22" s="199">
        <v>3577.5839179607915</v>
      </c>
      <c r="G22" s="199">
        <v>3407.0678430585026</v>
      </c>
      <c r="H22" s="199">
        <v>3098.0319171584324</v>
      </c>
      <c r="I22" s="199">
        <v>3070.6587810892247</v>
      </c>
      <c r="J22" s="199">
        <v>3070.4705177050068</v>
      </c>
      <c r="K22" s="199">
        <v>2882.6834348029606</v>
      </c>
      <c r="L22" s="199">
        <v>3327.8029971378328</v>
      </c>
      <c r="M22" s="199">
        <v>3297.7292591754949</v>
      </c>
      <c r="N22" s="199">
        <v>3540.1027491225873</v>
      </c>
      <c r="O22" s="199">
        <v>3564.5299992999676</v>
      </c>
      <c r="P22" s="199">
        <v>3288.8995780433788</v>
      </c>
      <c r="Q22" s="199">
        <v>2930.0229013573048</v>
      </c>
    </row>
    <row r="23" spans="1:17" x14ac:dyDescent="0.25">
      <c r="A23" s="200" t="s">
        <v>165</v>
      </c>
      <c r="B23" s="199">
        <v>1212.19274046182</v>
      </c>
      <c r="C23" s="199">
        <v>1244.7738099999997</v>
      </c>
      <c r="D23" s="199">
        <v>1214.0249100000001</v>
      </c>
      <c r="E23" s="199">
        <v>1246.9697299999998</v>
      </c>
      <c r="F23" s="199">
        <v>1282.7736199999997</v>
      </c>
      <c r="G23" s="199">
        <v>1381.9267180924974</v>
      </c>
      <c r="H23" s="199">
        <v>1412.5472999999997</v>
      </c>
      <c r="I23" s="199">
        <v>1453.5342299999998</v>
      </c>
      <c r="J23" s="199">
        <v>1493.6019499999998</v>
      </c>
      <c r="K23" s="199">
        <v>1524.9917099999998</v>
      </c>
      <c r="L23" s="199">
        <v>1664.208506012797</v>
      </c>
      <c r="M23" s="199">
        <v>1523.7401671025407</v>
      </c>
      <c r="N23" s="199">
        <v>1558.2219670602087</v>
      </c>
      <c r="O23" s="199">
        <v>1604.5036505290368</v>
      </c>
      <c r="P23" s="199">
        <v>1573.9572132645469</v>
      </c>
      <c r="Q23" s="199">
        <v>1578.4455016083045</v>
      </c>
    </row>
    <row r="24" spans="1:17" x14ac:dyDescent="0.25">
      <c r="A24" s="200" t="s">
        <v>32</v>
      </c>
      <c r="B24" s="199">
        <v>22.696365004301587</v>
      </c>
      <c r="C24" s="199">
        <v>24.320674999999991</v>
      </c>
      <c r="D24" s="199">
        <v>24.2484775</v>
      </c>
      <c r="E24" s="199">
        <v>24.091229999999999</v>
      </c>
      <c r="F24" s="199">
        <v>27.836292500000006</v>
      </c>
      <c r="G24" s="199">
        <v>27.945073286165023</v>
      </c>
      <c r="H24" s="199">
        <v>28.180824999999995</v>
      </c>
      <c r="I24" s="199">
        <v>28.009115000000001</v>
      </c>
      <c r="J24" s="199">
        <v>28.655725000000004</v>
      </c>
      <c r="K24" s="199">
        <v>29.086617499999999</v>
      </c>
      <c r="L24" s="199">
        <v>22.636642616914294</v>
      </c>
      <c r="M24" s="199">
        <v>24.116937771502943</v>
      </c>
      <c r="N24" s="199">
        <v>22.711625130548022</v>
      </c>
      <c r="O24" s="199">
        <v>25.341966441346187</v>
      </c>
      <c r="P24" s="199">
        <v>37.197095124113943</v>
      </c>
      <c r="Q24" s="199">
        <v>41.300860943675104</v>
      </c>
    </row>
    <row r="25" spans="1:17" x14ac:dyDescent="0.25">
      <c r="A25" s="198" t="s">
        <v>156</v>
      </c>
      <c r="B25" s="197">
        <v>1037.0883084188017</v>
      </c>
      <c r="C25" s="197">
        <v>1023.7418267876199</v>
      </c>
      <c r="D25" s="197">
        <v>1017.5630187265414</v>
      </c>
      <c r="E25" s="197">
        <v>1003.2785740766784</v>
      </c>
      <c r="F25" s="197">
        <v>1008.7142834337608</v>
      </c>
      <c r="G25" s="197">
        <v>1021.0546226906557</v>
      </c>
      <c r="H25" s="197">
        <v>944.83554371901005</v>
      </c>
      <c r="I25" s="197">
        <v>904.24307534169736</v>
      </c>
      <c r="J25" s="197">
        <v>889.42019442420406</v>
      </c>
      <c r="K25" s="197">
        <v>867.46222340880604</v>
      </c>
      <c r="L25" s="197">
        <v>874.42881981173139</v>
      </c>
      <c r="M25" s="197">
        <v>861.29655594146527</v>
      </c>
      <c r="N25" s="197">
        <v>837.74152665335805</v>
      </c>
      <c r="O25" s="197">
        <v>836.36464556145916</v>
      </c>
      <c r="P25" s="197">
        <v>822.27316817052656</v>
      </c>
      <c r="Q25" s="197">
        <v>832.05870917722859</v>
      </c>
    </row>
    <row r="26" spans="1:17" x14ac:dyDescent="0.25">
      <c r="A26" s="198" t="s">
        <v>155</v>
      </c>
      <c r="B26" s="197">
        <v>733.1397572705622</v>
      </c>
      <c r="C26" s="197">
        <v>742.79337380199979</v>
      </c>
      <c r="D26" s="197">
        <v>736.75118847399983</v>
      </c>
      <c r="E26" s="197">
        <v>736.06513868160005</v>
      </c>
      <c r="F26" s="197">
        <v>828.98313521400007</v>
      </c>
      <c r="G26" s="197">
        <v>857.09786419530531</v>
      </c>
      <c r="H26" s="197">
        <v>891.62484148279987</v>
      </c>
      <c r="I26" s="197">
        <v>902.77480422929989</v>
      </c>
      <c r="J26" s="197">
        <v>906.38261389731986</v>
      </c>
      <c r="K26" s="197">
        <v>907.97800208347974</v>
      </c>
      <c r="L26" s="197">
        <v>890.11500464944947</v>
      </c>
      <c r="M26" s="197">
        <v>891.38079420929853</v>
      </c>
      <c r="N26" s="197">
        <v>899.64074280568855</v>
      </c>
      <c r="O26" s="197">
        <v>945.35720942192586</v>
      </c>
      <c r="P26" s="197">
        <v>932.27742052292024</v>
      </c>
      <c r="Q26" s="197">
        <v>959.50670415566094</v>
      </c>
    </row>
    <row r="27" spans="1:17" x14ac:dyDescent="0.25">
      <c r="A27" s="196" t="s">
        <v>45</v>
      </c>
      <c r="B27" s="195">
        <v>1140.0037334557394</v>
      </c>
      <c r="C27" s="195">
        <v>1146.5798355894997</v>
      </c>
      <c r="D27" s="195">
        <v>1139.0667011640001</v>
      </c>
      <c r="E27" s="195">
        <v>1097.5647045789001</v>
      </c>
      <c r="F27" s="195">
        <v>1195.9705695419998</v>
      </c>
      <c r="G27" s="195">
        <v>1233.7675925742024</v>
      </c>
      <c r="H27" s="195">
        <v>1286.5793068602004</v>
      </c>
      <c r="I27" s="195">
        <v>1310.6434571000752</v>
      </c>
      <c r="J27" s="195">
        <v>1314.82413530793</v>
      </c>
      <c r="K27" s="195">
        <v>1311.8332128075197</v>
      </c>
      <c r="L27" s="195">
        <v>1287.4318023681876</v>
      </c>
      <c r="M27" s="195">
        <v>1282.9258518550018</v>
      </c>
      <c r="N27" s="195">
        <v>1290.7580298322855</v>
      </c>
      <c r="O27" s="195">
        <v>1353.4836336428036</v>
      </c>
      <c r="P27" s="195">
        <v>1342.7557607363899</v>
      </c>
      <c r="Q27" s="195">
        <v>1383.0340802658707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1.0000000000000002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1.0000000000000002</v>
      </c>
      <c r="J31" s="194">
        <f t="shared" si="3"/>
        <v>0.99999999999999989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1.0000000000000002</v>
      </c>
      <c r="O31" s="194">
        <f t="shared" si="3"/>
        <v>0.99999999999999989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2.7625660727465418E-2</v>
      </c>
      <c r="C32" s="193">
        <f t="shared" si="4"/>
        <v>2.7726254005894881E-2</v>
      </c>
      <c r="D32" s="193">
        <f t="shared" si="4"/>
        <v>2.8082003601220963E-2</v>
      </c>
      <c r="E32" s="193">
        <f t="shared" si="4"/>
        <v>2.438692381259629E-2</v>
      </c>
      <c r="F32" s="193">
        <f t="shared" si="4"/>
        <v>2.6325639668501558E-2</v>
      </c>
      <c r="G32" s="193">
        <f t="shared" si="4"/>
        <v>2.6901418347169005E-2</v>
      </c>
      <c r="H32" s="193">
        <f t="shared" si="4"/>
        <v>2.9969260584136355E-2</v>
      </c>
      <c r="I32" s="193">
        <f t="shared" si="4"/>
        <v>3.1344873229846706E-2</v>
      </c>
      <c r="J32" s="193">
        <f t="shared" si="4"/>
        <v>3.168984873049404E-2</v>
      </c>
      <c r="K32" s="193">
        <f t="shared" si="4"/>
        <v>3.2713513156441533E-2</v>
      </c>
      <c r="L32" s="193">
        <f t="shared" si="4"/>
        <v>3.1284198712271838E-2</v>
      </c>
      <c r="M32" s="193">
        <f t="shared" si="4"/>
        <v>3.2215614702661544E-2</v>
      </c>
      <c r="N32" s="193">
        <f t="shared" si="4"/>
        <v>3.2430185252515412E-2</v>
      </c>
      <c r="O32" s="193">
        <f t="shared" si="4"/>
        <v>3.3621011293291099E-2</v>
      </c>
      <c r="P32" s="193">
        <f t="shared" si="4"/>
        <v>3.4884960996349336E-2</v>
      </c>
      <c r="Q32" s="193">
        <f t="shared" si="4"/>
        <v>3.6055033637162892E-2</v>
      </c>
    </row>
    <row r="33" spans="1:17" x14ac:dyDescent="0.25">
      <c r="A33" s="183" t="s">
        <v>161</v>
      </c>
      <c r="B33" s="192">
        <f t="shared" ref="B33:Q33" si="5">IF(B$7=0,0,B$7/B$5)</f>
        <v>2.2931641073809402E-2</v>
      </c>
      <c r="C33" s="192">
        <f t="shared" si="5"/>
        <v>2.3078530962889549E-2</v>
      </c>
      <c r="D33" s="192">
        <f t="shared" si="5"/>
        <v>2.338297540567438E-2</v>
      </c>
      <c r="E33" s="192">
        <f t="shared" si="5"/>
        <v>2.2236461979962735E-2</v>
      </c>
      <c r="F33" s="192">
        <f t="shared" si="5"/>
        <v>2.3976948005708969E-2</v>
      </c>
      <c r="G33" s="192">
        <f t="shared" si="5"/>
        <v>2.4466485170189626E-2</v>
      </c>
      <c r="H33" s="192">
        <f t="shared" si="5"/>
        <v>2.7120673751520649E-2</v>
      </c>
      <c r="I33" s="192">
        <f t="shared" si="5"/>
        <v>2.8345797063015262E-2</v>
      </c>
      <c r="J33" s="192">
        <f t="shared" si="5"/>
        <v>2.8689415854772204E-2</v>
      </c>
      <c r="K33" s="192">
        <f t="shared" si="5"/>
        <v>2.9400917939840444E-2</v>
      </c>
      <c r="L33" s="192">
        <f t="shared" si="5"/>
        <v>2.8140080227588658E-2</v>
      </c>
      <c r="M33" s="192">
        <f t="shared" si="5"/>
        <v>2.9050992854630722E-2</v>
      </c>
      <c r="N33" s="192">
        <f t="shared" si="5"/>
        <v>2.9267280977674216E-2</v>
      </c>
      <c r="O33" s="192">
        <f t="shared" si="5"/>
        <v>3.0280998367410307E-2</v>
      </c>
      <c r="P33" s="192">
        <f t="shared" si="5"/>
        <v>3.1364632672278236E-2</v>
      </c>
      <c r="Q33" s="192">
        <f t="shared" si="5"/>
        <v>3.253704373735386E-2</v>
      </c>
    </row>
    <row r="34" spans="1:17" x14ac:dyDescent="0.25">
      <c r="A34" s="183" t="s">
        <v>160</v>
      </c>
      <c r="B34" s="192">
        <f t="shared" ref="B34:Q34" si="6">IF(B$8=0,0,B$8/B$5)</f>
        <v>1.6732573036679518E-2</v>
      </c>
      <c r="C34" s="192">
        <f t="shared" si="6"/>
        <v>1.6826096290374834E-2</v>
      </c>
      <c r="D34" s="192">
        <f t="shared" si="6"/>
        <v>1.7080972570542429E-2</v>
      </c>
      <c r="E34" s="192">
        <f t="shared" si="6"/>
        <v>1.6204548141506708E-2</v>
      </c>
      <c r="F34" s="192">
        <f t="shared" si="6"/>
        <v>1.7474146395311509E-2</v>
      </c>
      <c r="G34" s="192">
        <f t="shared" si="6"/>
        <v>1.7841860868904168E-2</v>
      </c>
      <c r="H34" s="192">
        <f t="shared" si="6"/>
        <v>1.9797444359703452E-2</v>
      </c>
      <c r="I34" s="192">
        <f t="shared" si="6"/>
        <v>2.0716134093718214E-2</v>
      </c>
      <c r="J34" s="192">
        <f t="shared" si="6"/>
        <v>2.0915607475677941E-2</v>
      </c>
      <c r="K34" s="192">
        <f t="shared" si="6"/>
        <v>2.1465299704693321E-2</v>
      </c>
      <c r="L34" s="192">
        <f t="shared" si="6"/>
        <v>2.0509311631110676E-2</v>
      </c>
      <c r="M34" s="192">
        <f t="shared" si="6"/>
        <v>2.1149099537577477E-2</v>
      </c>
      <c r="N34" s="192">
        <f t="shared" si="6"/>
        <v>2.1293653701687211E-2</v>
      </c>
      <c r="O34" s="192">
        <f t="shared" si="6"/>
        <v>2.2072706893809219E-2</v>
      </c>
      <c r="P34" s="192">
        <f t="shared" si="6"/>
        <v>2.2899929767470132E-2</v>
      </c>
      <c r="Q34" s="192">
        <f t="shared" si="6"/>
        <v>2.3757907489950152E-2</v>
      </c>
    </row>
    <row r="35" spans="1:17" x14ac:dyDescent="0.25">
      <c r="A35" s="181" t="s">
        <v>159</v>
      </c>
      <c r="B35" s="191">
        <f t="shared" ref="B35:Q35" si="7">IF(B$9=0,0,B$9/B$5)</f>
        <v>0.21740909974155442</v>
      </c>
      <c r="C35" s="191">
        <f t="shared" si="7"/>
        <v>0.21991223608924459</v>
      </c>
      <c r="D35" s="191">
        <f t="shared" si="7"/>
        <v>0.21944365648846811</v>
      </c>
      <c r="E35" s="191">
        <f t="shared" si="7"/>
        <v>0.21983324150601574</v>
      </c>
      <c r="F35" s="191">
        <f t="shared" si="7"/>
        <v>0.21584687339031491</v>
      </c>
      <c r="G35" s="191">
        <f t="shared" si="7"/>
        <v>0.21552328566172532</v>
      </c>
      <c r="H35" s="191">
        <f t="shared" si="7"/>
        <v>0.21161643541492983</v>
      </c>
      <c r="I35" s="191">
        <f t="shared" si="7"/>
        <v>0.20938708246091772</v>
      </c>
      <c r="J35" s="191">
        <f t="shared" si="7"/>
        <v>0.20780417563840434</v>
      </c>
      <c r="K35" s="191">
        <f t="shared" si="7"/>
        <v>0.20373051127708669</v>
      </c>
      <c r="L35" s="191">
        <f t="shared" si="7"/>
        <v>0.20645203208963364</v>
      </c>
      <c r="M35" s="191">
        <f t="shared" si="7"/>
        <v>0.20478906821891382</v>
      </c>
      <c r="N35" s="191">
        <f t="shared" si="7"/>
        <v>0.19682445707553164</v>
      </c>
      <c r="O35" s="191">
        <f t="shared" si="7"/>
        <v>0.19506970476013702</v>
      </c>
      <c r="P35" s="191">
        <f t="shared" si="7"/>
        <v>0.18453786200724073</v>
      </c>
      <c r="Q35" s="191">
        <f t="shared" si="7"/>
        <v>0.18133642741994907</v>
      </c>
    </row>
    <row r="36" spans="1:17" x14ac:dyDescent="0.25">
      <c r="A36" s="179" t="s">
        <v>158</v>
      </c>
      <c r="B36" s="190">
        <f t="shared" ref="B36:Q36" si="8">IF(B$16=0,0,B$16/B$5)</f>
        <v>0.24108027677431584</v>
      </c>
      <c r="C36" s="190">
        <f t="shared" si="8"/>
        <v>0.23795209751419466</v>
      </c>
      <c r="D36" s="190">
        <f t="shared" si="8"/>
        <v>0.24391474919661274</v>
      </c>
      <c r="E36" s="190">
        <f t="shared" si="8"/>
        <v>0.23590495044301207</v>
      </c>
      <c r="F36" s="190">
        <f t="shared" si="8"/>
        <v>0.23086740524930893</v>
      </c>
      <c r="G36" s="190">
        <f t="shared" si="8"/>
        <v>0.2310705117475321</v>
      </c>
      <c r="H36" s="190">
        <f t="shared" si="8"/>
        <v>0.2262347404001534</v>
      </c>
      <c r="I36" s="190">
        <f t="shared" si="8"/>
        <v>0.22486064862878824</v>
      </c>
      <c r="J36" s="190">
        <f t="shared" si="8"/>
        <v>0.22106637257488698</v>
      </c>
      <c r="K36" s="190">
        <f t="shared" si="8"/>
        <v>0.21998637729586934</v>
      </c>
      <c r="L36" s="190">
        <f t="shared" si="8"/>
        <v>0.21546695495130069</v>
      </c>
      <c r="M36" s="190">
        <f t="shared" si="8"/>
        <v>0.21775689134956497</v>
      </c>
      <c r="N36" s="190">
        <f t="shared" si="8"/>
        <v>0.20869163130341592</v>
      </c>
      <c r="O36" s="190">
        <f t="shared" si="8"/>
        <v>0.20606837415564369</v>
      </c>
      <c r="P36" s="190">
        <f t="shared" si="8"/>
        <v>0.21199460358794889</v>
      </c>
      <c r="Q36" s="190">
        <f t="shared" si="8"/>
        <v>0.22101828149369732</v>
      </c>
    </row>
    <row r="37" spans="1:17" x14ac:dyDescent="0.25">
      <c r="A37" s="179" t="s">
        <v>157</v>
      </c>
      <c r="B37" s="190">
        <f t="shared" ref="B37:Q37" si="9">IF(B$17=0,0,B$17/B$5)</f>
        <v>0.38088177684688951</v>
      </c>
      <c r="C37" s="190">
        <f t="shared" si="9"/>
        <v>0.38120963134663199</v>
      </c>
      <c r="D37" s="190">
        <f t="shared" si="9"/>
        <v>0.373304479226088</v>
      </c>
      <c r="E37" s="190">
        <f t="shared" si="9"/>
        <v>0.38957984125632134</v>
      </c>
      <c r="F37" s="190">
        <f t="shared" si="9"/>
        <v>0.38922625075642348</v>
      </c>
      <c r="G37" s="190">
        <f t="shared" si="9"/>
        <v>0.38630835970617067</v>
      </c>
      <c r="H37" s="190">
        <f t="shared" si="9"/>
        <v>0.38088083724872851</v>
      </c>
      <c r="I37" s="190">
        <f t="shared" si="9"/>
        <v>0.37798307464822423</v>
      </c>
      <c r="J37" s="190">
        <f t="shared" si="9"/>
        <v>0.38180079092768071</v>
      </c>
      <c r="K37" s="190">
        <f t="shared" si="9"/>
        <v>0.38220146731149018</v>
      </c>
      <c r="L37" s="190">
        <f t="shared" si="9"/>
        <v>0.39136431196122168</v>
      </c>
      <c r="M37" s="190">
        <f t="shared" si="9"/>
        <v>0.38523425963329233</v>
      </c>
      <c r="N37" s="190">
        <f t="shared" si="9"/>
        <v>0.40176348017883812</v>
      </c>
      <c r="O37" s="190">
        <f t="shared" si="9"/>
        <v>0.40069171087617694</v>
      </c>
      <c r="P37" s="190">
        <f t="shared" si="9"/>
        <v>0.39820073908271897</v>
      </c>
      <c r="Q37" s="190">
        <f t="shared" si="9"/>
        <v>0.38546964579573206</v>
      </c>
    </row>
    <row r="38" spans="1:17" x14ac:dyDescent="0.25">
      <c r="A38" s="179" t="s">
        <v>156</v>
      </c>
      <c r="B38" s="190">
        <f t="shared" ref="B38:Q38" si="10">IF(B$25=0,0,B$25/B$5)</f>
        <v>3.326221519581618E-2</v>
      </c>
      <c r="C38" s="190">
        <f t="shared" si="10"/>
        <v>3.2786261436989733E-2</v>
      </c>
      <c r="D38" s="190">
        <f t="shared" si="10"/>
        <v>3.3336772981534396E-2</v>
      </c>
      <c r="E38" s="190">
        <f t="shared" si="10"/>
        <v>3.2484370150397804E-2</v>
      </c>
      <c r="F38" s="190">
        <f t="shared" si="10"/>
        <v>3.201463441895102E-2</v>
      </c>
      <c r="G38" s="190">
        <f t="shared" si="10"/>
        <v>3.2118136875270598E-2</v>
      </c>
      <c r="H38" s="190">
        <f t="shared" si="10"/>
        <v>3.1579012265395598E-2</v>
      </c>
      <c r="I38" s="190">
        <f t="shared" si="10"/>
        <v>3.1139269828681121E-2</v>
      </c>
      <c r="J38" s="190">
        <f t="shared" si="10"/>
        <v>3.0890053734653571E-2</v>
      </c>
      <c r="K38" s="190">
        <f t="shared" si="10"/>
        <v>3.1048832353372753E-2</v>
      </c>
      <c r="L38" s="190">
        <f t="shared" si="10"/>
        <v>3.059468378631865E-2</v>
      </c>
      <c r="M38" s="190">
        <f t="shared" si="10"/>
        <v>3.1154885607762119E-2</v>
      </c>
      <c r="N38" s="190">
        <f t="shared" si="10"/>
        <v>3.0356850032610776E-2</v>
      </c>
      <c r="O38" s="190">
        <f t="shared" si="10"/>
        <v>2.99298864535501E-2</v>
      </c>
      <c r="P38" s="190">
        <f t="shared" si="10"/>
        <v>3.0826823782087547E-2</v>
      </c>
      <c r="Q38" s="190">
        <f t="shared" si="10"/>
        <v>3.1406161483214935E-2</v>
      </c>
    </row>
    <row r="39" spans="1:17" x14ac:dyDescent="0.25">
      <c r="A39" s="179" t="s">
        <v>155</v>
      </c>
      <c r="B39" s="190">
        <f t="shared" ref="B39:Q39" si="11">IF(B$26=0,0,B$26/B$5)</f>
        <v>2.3513766549081831E-2</v>
      </c>
      <c r="C39" s="190">
        <f t="shared" si="11"/>
        <v>2.3788632162812118E-2</v>
      </c>
      <c r="D39" s="190">
        <f t="shared" si="11"/>
        <v>2.413698872898393E-2</v>
      </c>
      <c r="E39" s="190">
        <f t="shared" si="11"/>
        <v>2.3832475882126784E-2</v>
      </c>
      <c r="F39" s="190">
        <f t="shared" si="11"/>
        <v>2.6310316458500738E-2</v>
      </c>
      <c r="G39" s="190">
        <f t="shared" si="11"/>
        <v>2.6960738344423571E-2</v>
      </c>
      <c r="H39" s="190">
        <f t="shared" si="11"/>
        <v>2.9800563698618013E-2</v>
      </c>
      <c r="I39" s="190">
        <f t="shared" si="11"/>
        <v>3.1088707218253252E-2</v>
      </c>
      <c r="J39" s="190">
        <f t="shared" si="11"/>
        <v>3.1479167915193951E-2</v>
      </c>
      <c r="K39" s="190">
        <f t="shared" si="11"/>
        <v>3.2499002269467718E-2</v>
      </c>
      <c r="L39" s="190">
        <f t="shared" si="11"/>
        <v>3.1143515039418312E-2</v>
      </c>
      <c r="M39" s="190">
        <f t="shared" si="11"/>
        <v>3.2243095000178058E-2</v>
      </c>
      <c r="N39" s="190">
        <f t="shared" si="11"/>
        <v>3.2599863136400696E-2</v>
      </c>
      <c r="O39" s="190">
        <f t="shared" si="11"/>
        <v>3.383026062399961E-2</v>
      </c>
      <c r="P39" s="190">
        <f t="shared" si="11"/>
        <v>3.4950856808839886E-2</v>
      </c>
      <c r="Q39" s="190">
        <f t="shared" si="11"/>
        <v>3.6216702214123923E-2</v>
      </c>
    </row>
    <row r="40" spans="1:17" x14ac:dyDescent="0.25">
      <c r="A40" s="177" t="s">
        <v>45</v>
      </c>
      <c r="B40" s="189">
        <f t="shared" ref="B40:Q40" si="12">IF(B$27=0,0,B$27/B$5)</f>
        <v>3.6562990054387956E-2</v>
      </c>
      <c r="C40" s="189">
        <f t="shared" si="12"/>
        <v>3.6720260190967753E-2</v>
      </c>
      <c r="D40" s="189">
        <f t="shared" si="12"/>
        <v>3.7317401800874915E-2</v>
      </c>
      <c r="E40" s="189">
        <f t="shared" si="12"/>
        <v>3.5537186828060452E-2</v>
      </c>
      <c r="F40" s="189">
        <f t="shared" si="12"/>
        <v>3.795778565697891E-2</v>
      </c>
      <c r="G40" s="189">
        <f t="shared" si="12"/>
        <v>3.8809203278615118E-2</v>
      </c>
      <c r="H40" s="189">
        <f t="shared" si="12"/>
        <v>4.3001032276814191E-2</v>
      </c>
      <c r="I40" s="189">
        <f t="shared" si="12"/>
        <v>4.5134412828555404E-2</v>
      </c>
      <c r="J40" s="189">
        <f t="shared" si="12"/>
        <v>4.5664567148236211E-2</v>
      </c>
      <c r="K40" s="189">
        <f t="shared" si="12"/>
        <v>4.6954078691737941E-2</v>
      </c>
      <c r="L40" s="189">
        <f t="shared" si="12"/>
        <v>4.5044911601135849E-2</v>
      </c>
      <c r="M40" s="189">
        <f t="shared" si="12"/>
        <v>4.6406093095418953E-2</v>
      </c>
      <c r="N40" s="189">
        <f t="shared" si="12"/>
        <v>4.6772598341326084E-2</v>
      </c>
      <c r="O40" s="189">
        <f t="shared" si="12"/>
        <v>4.8435346575981877E-2</v>
      </c>
      <c r="P40" s="189">
        <f t="shared" si="12"/>
        <v>5.0339591295066266E-2</v>
      </c>
      <c r="Q40" s="189">
        <f t="shared" si="12"/>
        <v>5.2202796728815629E-2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148.60502092127263</v>
      </c>
      <c r="C44" s="186">
        <f t="shared" si="13"/>
        <v>147.91630936613896</v>
      </c>
      <c r="D44" s="186">
        <f t="shared" si="13"/>
        <v>147.41602482526898</v>
      </c>
      <c r="E44" s="186">
        <f t="shared" si="13"/>
        <v>147.4137757222511</v>
      </c>
      <c r="F44" s="186">
        <f t="shared" si="13"/>
        <v>146.61290641771205</v>
      </c>
      <c r="G44" s="186">
        <f t="shared" si="13"/>
        <v>146.60112349865165</v>
      </c>
      <c r="H44" s="186">
        <f t="shared" si="13"/>
        <v>146.18412128082201</v>
      </c>
      <c r="I44" s="186">
        <f t="shared" si="13"/>
        <v>144.9156834459101</v>
      </c>
      <c r="J44" s="186">
        <f t="shared" si="13"/>
        <v>144.10388016098713</v>
      </c>
      <c r="K44" s="186">
        <f t="shared" si="13"/>
        <v>144.62155952087554</v>
      </c>
      <c r="L44" s="186">
        <f t="shared" si="13"/>
        <v>142.09868566758533</v>
      </c>
      <c r="M44" s="186">
        <f t="shared" si="13"/>
        <v>139.47069397196154</v>
      </c>
      <c r="N44" s="186">
        <f t="shared" si="13"/>
        <v>139.33881695423275</v>
      </c>
      <c r="O44" s="186">
        <f t="shared" si="13"/>
        <v>137.15304064792329</v>
      </c>
      <c r="P44" s="186">
        <f t="shared" si="13"/>
        <v>137.6186777039552</v>
      </c>
      <c r="Q44" s="186">
        <f t="shared" si="13"/>
        <v>136.95659748299599</v>
      </c>
    </row>
    <row r="45" spans="1:17" x14ac:dyDescent="0.25">
      <c r="A45" s="185" t="s">
        <v>162</v>
      </c>
      <c r="B45" s="184">
        <f>IF(B$6=0,0,B$6/AGR!B$5*1000)</f>
        <v>4.105311890368978</v>
      </c>
      <c r="C45" s="184">
        <f>IF(C$6=0,0,C$6/AGR!C$5*1000)</f>
        <v>4.1011651651000962</v>
      </c>
      <c r="D45" s="184">
        <f>IF(D$6=0,0,D$6/AGR!D$5*1000)</f>
        <v>4.139737340020881</v>
      </c>
      <c r="E45" s="184">
        <f>IF(E$6=0,0,E$6/AGR!E$5*1000)</f>
        <v>3.594968517465694</v>
      </c>
      <c r="F45" s="184">
        <f>IF(F$6=0,0,F$6/AGR!F$5*1000)</f>
        <v>3.8596785451044267</v>
      </c>
      <c r="G45" s="184">
        <f>IF(G$6=0,0,G$6/AGR!G$5*1000)</f>
        <v>3.9437781534022163</v>
      </c>
      <c r="H45" s="184">
        <f>IF(H$6=0,0,H$6/AGR!H$5*1000)</f>
        <v>4.3810300239279476</v>
      </c>
      <c r="I45" s="184">
        <f>IF(I$6=0,0,I$6/AGR!I$5*1000)</f>
        <v>4.5423637266286461</v>
      </c>
      <c r="J45" s="184">
        <f>IF(J$6=0,0,J$6/AGR!J$5*1000)</f>
        <v>4.5666301637789219</v>
      </c>
      <c r="K45" s="184">
        <f>IF(K$6=0,0,K$6/AGR!K$5*1000)</f>
        <v>4.7310792900912544</v>
      </c>
      <c r="L45" s="184">
        <f>IF(L$6=0,0,L$6/AGR!L$5*1000)</f>
        <v>4.4454435191773936</v>
      </c>
      <c r="M45" s="184">
        <f>IF(M$6=0,0,M$6/AGR!M$5*1000)</f>
        <v>4.4931341393135327</v>
      </c>
      <c r="N45" s="184">
        <f>IF(N$6=0,0,N$6/AGR!N$5*1000)</f>
        <v>4.5187836466921025</v>
      </c>
      <c r="O45" s="184">
        <f>IF(O$6=0,0,O$6/AGR!O$5*1000)</f>
        <v>4.6112239285330423</v>
      </c>
      <c r="P45" s="184">
        <f>IF(P$6=0,0,P$6/AGR!P$5*1000)</f>
        <v>4.8008222040716468</v>
      </c>
      <c r="Q45" s="184">
        <f>IF(Q$6=0,0,Q$6/AGR!Q$5*1000)</f>
        <v>4.9379747290808007</v>
      </c>
    </row>
    <row r="46" spans="1:17" x14ac:dyDescent="0.25">
      <c r="A46" s="183" t="s">
        <v>161</v>
      </c>
      <c r="B46" s="182">
        <f>IF(B$7=0,0,B$7/AGR!B$5*1000)</f>
        <v>3.4077570015325604</v>
      </c>
      <c r="C46" s="182">
        <f>IF(C$7=0,0,C$7/AGR!C$5*1000)</f>
        <v>3.4136911256227873</v>
      </c>
      <c r="D46" s="182">
        <f>IF(D$7=0,0,D$7/AGR!D$5*1000)</f>
        <v>3.4470252828915471</v>
      </c>
      <c r="E46" s="182">
        <f>IF(E$7=0,0,E$7/AGR!E$5*1000)</f>
        <v>3.2779608191705898</v>
      </c>
      <c r="F46" s="182">
        <f>IF(F$7=0,0,F$7/AGR!F$5*1000)</f>
        <v>3.5153300341433571</v>
      </c>
      <c r="G46" s="182">
        <f>IF(G$7=0,0,G$7/AGR!G$5*1000)</f>
        <v>3.586814214012898</v>
      </c>
      <c r="H46" s="182">
        <f>IF(H$7=0,0,H$7/AGR!H$5*1000)</f>
        <v>3.9646118609099004</v>
      </c>
      <c r="I46" s="182">
        <f>IF(I$7=0,0,I$7/AGR!I$5*1000)</f>
        <v>4.1077505542059267</v>
      </c>
      <c r="J46" s="182">
        <f>IF(J$7=0,0,J$7/AGR!J$5*1000)</f>
        <v>4.1342561442248167</v>
      </c>
      <c r="K46" s="182">
        <f>IF(K$7=0,0,K$7/AGR!K$5*1000)</f>
        <v>4.2520066038050119</v>
      </c>
      <c r="L46" s="182">
        <f>IF(L$7=0,0,L$7/AGR!L$5*1000)</f>
        <v>3.9986684149207536</v>
      </c>
      <c r="M46" s="182">
        <f>IF(M$7=0,0,M$7/AGR!M$5*1000)</f>
        <v>4.0517621340098424</v>
      </c>
      <c r="N46" s="182">
        <f>IF(N$7=0,0,N$7/AGR!N$5*1000)</f>
        <v>4.0780683068962462</v>
      </c>
      <c r="O46" s="182">
        <f>IF(O$7=0,0,O$7/AGR!O$5*1000)</f>
        <v>4.1531309999451249</v>
      </c>
      <c r="P46" s="182">
        <f>IF(P$7=0,0,P$7/AGR!P$5*1000)</f>
        <v>4.3163592750292015</v>
      </c>
      <c r="Q46" s="182">
        <f>IF(Q$7=0,0,Q$7/AGR!Q$5*1000)</f>
        <v>4.4561628024234095</v>
      </c>
    </row>
    <row r="47" spans="1:17" x14ac:dyDescent="0.25">
      <c r="A47" s="183" t="s">
        <v>160</v>
      </c>
      <c r="B47" s="182">
        <f>IF(B$8=0,0,B$8/AGR!B$5*1000)</f>
        <v>2.4865443661824811</v>
      </c>
      <c r="C47" s="182">
        <f>IF(C$8=0,0,C$8/AGR!C$5*1000)</f>
        <v>2.4888540643115271</v>
      </c>
      <c r="D47" s="182">
        <f>IF(D$8=0,0,D$8/AGR!D$5*1000)</f>
        <v>2.5180090764988208</v>
      </c>
      <c r="E47" s="182">
        <f>IF(E$8=0,0,E$8/AGR!E$5*1000)</f>
        <v>2.3887736254124907</v>
      </c>
      <c r="F47" s="182">
        <f>IF(F$8=0,0,F$8/AGR!F$5*1000)</f>
        <v>2.5619353901852064</v>
      </c>
      <c r="G47" s="182">
        <f>IF(G$8=0,0,G$8/AGR!G$5*1000)</f>
        <v>2.6156368486879797</v>
      </c>
      <c r="H47" s="182">
        <f>IF(H$8=0,0,H$8/AGR!H$5*1000)</f>
        <v>2.8940720073292154</v>
      </c>
      <c r="I47" s="182">
        <f>IF(I$8=0,0,I$8/AGR!I$5*1000)</f>
        <v>3.0020927305482941</v>
      </c>
      <c r="J47" s="182">
        <f>IF(J$8=0,0,J$8/AGR!J$5*1000)</f>
        <v>3.0140201931693396</v>
      </c>
      <c r="K47" s="182">
        <f>IF(K$8=0,0,K$8/AGR!K$5*1000)</f>
        <v>3.1043451188757372</v>
      </c>
      <c r="L47" s="182">
        <f>IF(L$8=0,0,L$8/AGR!L$5*1000)</f>
        <v>2.9143462267277478</v>
      </c>
      <c r="M47" s="182">
        <f>IF(M$8=0,0,M$8/AGR!M$5*1000)</f>
        <v>2.9496795893880212</v>
      </c>
      <c r="N47" s="182">
        <f>IF(N$8=0,0,N$8/AGR!N$5*1000)</f>
        <v>2.9670325154262147</v>
      </c>
      <c r="O47" s="182">
        <f>IF(O$8=0,0,O$8/AGR!O$5*1000)</f>
        <v>3.0273388658163123</v>
      </c>
      <c r="P47" s="182">
        <f>IF(P$8=0,0,P$8/AGR!P$5*1000)</f>
        <v>3.1514580541126818</v>
      </c>
      <c r="Q47" s="182">
        <f>IF(Q$8=0,0,Q$8/AGR!Q$5*1000)</f>
        <v>3.2538021731393592</v>
      </c>
    </row>
    <row r="48" spans="1:17" x14ac:dyDescent="0.25">
      <c r="A48" s="181" t="s">
        <v>159</v>
      </c>
      <c r="B48" s="180">
        <f>IF(B$9=0,0,B$9/AGR!B$5*1000)</f>
        <v>32.308083815568736</v>
      </c>
      <c r="C48" s="180">
        <f>IF(C$9=0,0,C$9/AGR!C$5*1000)</f>
        <v>32.528606346776087</v>
      </c>
      <c r="D48" s="180">
        <f>IF(D$9=0,0,D$9/AGR!D$5*1000)</f>
        <v>32.349511512651809</v>
      </c>
      <c r="E48" s="180">
        <f>IF(E$9=0,0,E$9/AGR!E$5*1000)</f>
        <v>32.406448159663263</v>
      </c>
      <c r="F48" s="180">
        <f>IF(F$9=0,0,F$9/AGR!F$5*1000)</f>
        <v>31.645937448929981</v>
      </c>
      <c r="G48" s="180">
        <f>IF(G$9=0,0,G$9/AGR!G$5*1000)</f>
        <v>31.595955818129767</v>
      </c>
      <c r="H48" s="180">
        <f>IF(H$9=0,0,H$9/AGR!H$5*1000)</f>
        <v>30.934962659711342</v>
      </c>
      <c r="I48" s="180">
        <f>IF(I$9=0,0,I$9/AGR!I$5*1000)</f>
        <v>30.343472159569021</v>
      </c>
      <c r="J48" s="180">
        <f>IF(J$9=0,0,J$9/AGR!J$5*1000)</f>
        <v>29.945388023149331</v>
      </c>
      <c r="K48" s="180">
        <f>IF(K$9=0,0,K$9/AGR!K$5*1000)</f>
        <v>29.463824262877594</v>
      </c>
      <c r="L48" s="180">
        <f>IF(L$9=0,0,L$9/AGR!L$5*1000)</f>
        <v>29.336562413339088</v>
      </c>
      <c r="M48" s="180">
        <f>IF(M$9=0,0,M$9/AGR!M$5*1000)</f>
        <v>28.562073462363283</v>
      </c>
      <c r="N48" s="180">
        <f>IF(N$9=0,0,N$9/AGR!N$5*1000)</f>
        <v>27.425286996563745</v>
      </c>
      <c r="O48" s="180">
        <f>IF(O$9=0,0,O$9/AGR!O$5*1000)</f>
        <v>26.754403146145471</v>
      </c>
      <c r="P48" s="180">
        <f>IF(P$9=0,0,P$9/AGR!P$5*1000)</f>
        <v>25.395856555751422</v>
      </c>
      <c r="Q48" s="180">
        <f>IF(Q$9=0,0,Q$9/AGR!Q$5*1000)</f>
        <v>24.835220099158487</v>
      </c>
    </row>
    <row r="49" spans="1:17" x14ac:dyDescent="0.25">
      <c r="A49" s="179" t="s">
        <v>158</v>
      </c>
      <c r="B49" s="178">
        <f>IF(B$16=0,0,B$16/AGR!B$5*1000)</f>
        <v>35.825739573753395</v>
      </c>
      <c r="C49" s="178">
        <f>IF(C$16=0,0,C$16/AGR!C$5*1000)</f>
        <v>35.196996070231279</v>
      </c>
      <c r="D49" s="178">
        <f>IF(D$16=0,0,D$16/AGR!D$5*1000)</f>
        <v>35.956942722817118</v>
      </c>
      <c r="E49" s="178">
        <f>IF(E$16=0,0,E$16/AGR!E$5*1000)</f>
        <v>34.77563945637494</v>
      </c>
      <c r="F49" s="178">
        <f>IF(F$16=0,0,F$16/AGR!F$5*1000)</f>
        <v>33.848141280716931</v>
      </c>
      <c r="G49" s="178">
        <f>IF(G$16=0,0,G$16/AGR!G$5*1000)</f>
        <v>33.875196629596587</v>
      </c>
      <c r="H49" s="178">
        <f>IF(H$16=0,0,H$16/AGR!H$5*1000)</f>
        <v>33.071926728591308</v>
      </c>
      <c r="I49" s="178">
        <f>IF(I$16=0,0,I$16/AGR!I$5*1000)</f>
        <v>32.585834576131489</v>
      </c>
      <c r="J49" s="178">
        <f>IF(J$16=0,0,J$16/AGR!J$5*1000)</f>
        <v>31.856522061155641</v>
      </c>
      <c r="K49" s="178">
        <f>IF(K$16=0,0,K$16/AGR!K$5*1000)</f>
        <v>31.814772957876354</v>
      </c>
      <c r="L49" s="178">
        <f>IF(L$16=0,0,L$16/AGR!L$5*1000)</f>
        <v>30.617571103376644</v>
      </c>
      <c r="M49" s="178">
        <f>IF(M$16=0,0,M$16/AGR!M$5*1000)</f>
        <v>30.370704753700853</v>
      </c>
      <c r="N49" s="178">
        <f>IF(N$16=0,0,N$16/AGR!N$5*1000)</f>
        <v>29.078845014066903</v>
      </c>
      <c r="O49" s="178">
        <f>IF(O$16=0,0,O$16/AGR!O$5*1000)</f>
        <v>28.262904096820467</v>
      </c>
      <c r="P49" s="178">
        <f>IF(P$16=0,0,P$16/AGR!P$5*1000)</f>
        <v>29.174417026147683</v>
      </c>
      <c r="Q49" s="178">
        <f>IF(Q$16=0,0,Q$16/AGR!Q$5*1000)</f>
        <v>30.269911814915815</v>
      </c>
    </row>
    <row r="50" spans="1:17" x14ac:dyDescent="0.25">
      <c r="A50" s="179" t="s">
        <v>157</v>
      </c>
      <c r="B50" s="178">
        <f>IF(B$17=0,0,B$17/AGR!B$5*1000)</f>
        <v>56.600944416863499</v>
      </c>
      <c r="C50" s="178">
        <f>IF(C$17=0,0,C$17/AGR!C$5*1000)</f>
        <v>56.387121763620193</v>
      </c>
      <c r="D50" s="178">
        <f>IF(D$17=0,0,D$17/AGR!D$5*1000)</f>
        <v>55.03106237697709</v>
      </c>
      <c r="E50" s="178">
        <f>IF(E$17=0,0,E$17/AGR!E$5*1000)</f>
        <v>57.429435344869539</v>
      </c>
      <c r="F50" s="178">
        <f>IF(F$17=0,0,F$17/AGR!F$5*1000)</f>
        <v>57.065591877468442</v>
      </c>
      <c r="G50" s="178">
        <f>IF(G$17=0,0,G$17/AGR!G$5*1000)</f>
        <v>56.633239549845861</v>
      </c>
      <c r="H50" s="178">
        <f>IF(H$17=0,0,H$17/AGR!H$5*1000)</f>
        <v>55.678730505909165</v>
      </c>
      <c r="I50" s="178">
        <f>IF(I$17=0,0,I$17/AGR!I$5*1000)</f>
        <v>54.775675593633856</v>
      </c>
      <c r="J50" s="178">
        <f>IF(J$17=0,0,J$17/AGR!J$5*1000)</f>
        <v>55.018975421212588</v>
      </c>
      <c r="K50" s="178">
        <f>IF(K$17=0,0,K$17/AGR!K$5*1000)</f>
        <v>55.274572253754641</v>
      </c>
      <c r="L50" s="178">
        <f>IF(L$17=0,0,L$17/AGR!L$5*1000)</f>
        <v>55.612354346888445</v>
      </c>
      <c r="M50" s="178">
        <f>IF(M$17=0,0,M$17/AGR!M$5*1000)</f>
        <v>53.728889532830088</v>
      </c>
      <c r="N50" s="178">
        <f>IF(N$17=0,0,N$17/AGR!N$5*1000)</f>
        <v>55.981248023534647</v>
      </c>
      <c r="O50" s="178">
        <f>IF(O$17=0,0,O$17/AGR!O$5*1000)</f>
        <v>54.956086509086226</v>
      </c>
      <c r="P50" s="178">
        <f>IF(P$17=0,0,P$17/AGR!P$5*1000)</f>
        <v>54.799859173301456</v>
      </c>
      <c r="Q50" s="178">
        <f>IF(Q$17=0,0,Q$17/AGR!Q$5*1000)</f>
        <v>52.792611121159126</v>
      </c>
    </row>
    <row r="51" spans="1:17" x14ac:dyDescent="0.25">
      <c r="A51" s="179" t="s">
        <v>156</v>
      </c>
      <c r="B51" s="178">
        <f>IF(B$25=0,0,B$25/AGR!B$5*1000)</f>
        <v>4.9429321850621353</v>
      </c>
      <c r="C51" s="178">
        <f>IF(C$25=0,0,C$25/AGR!C$5*1000)</f>
        <v>4.8496227896728845</v>
      </c>
      <c r="D51" s="178">
        <f>IF(D$25=0,0,D$25/AGR!D$5*1000)</f>
        <v>4.9143745534402292</v>
      </c>
      <c r="E51" s="178">
        <f>IF(E$25=0,0,E$25/AGR!E$5*1000)</f>
        <v>4.7886436558293299</v>
      </c>
      <c r="F51" s="178">
        <f>IF(F$25=0,0,F$25/AGR!F$5*1000)</f>
        <v>4.693758600062929</v>
      </c>
      <c r="G51" s="178">
        <f>IF(G$25=0,0,G$25/AGR!G$5*1000)</f>
        <v>4.708554950598141</v>
      </c>
      <c r="H51" s="178">
        <f>IF(H$25=0,0,H$25/AGR!H$5*1000)</f>
        <v>4.6163501589331553</v>
      </c>
      <c r="I51" s="178">
        <f>IF(I$25=0,0,I$25/AGR!I$5*1000)</f>
        <v>4.5125685692299324</v>
      </c>
      <c r="J51" s="178">
        <f>IF(J$25=0,0,J$25/AGR!J$5*1000)</f>
        <v>4.4513766015449701</v>
      </c>
      <c r="K51" s="178">
        <f>IF(K$25=0,0,K$25/AGR!K$5*1000)</f>
        <v>4.4903305562469829</v>
      </c>
      <c r="L51" s="178">
        <f>IF(L$25=0,0,L$25/AGR!L$5*1000)</f>
        <v>4.3474643544512634</v>
      </c>
      <c r="M51" s="178">
        <f>IF(M$25=0,0,M$25/AGR!M$5*1000)</f>
        <v>4.3451935163316593</v>
      </c>
      <c r="N51" s="178">
        <f>IF(N$25=0,0,N$25/AGR!N$5*1000)</f>
        <v>4.229887570001047</v>
      </c>
      <c r="O51" s="178">
        <f>IF(O$25=0,0,O$25/AGR!O$5*1000)</f>
        <v>4.1049749333514853</v>
      </c>
      <c r="P51" s="178">
        <f>IF(P$25=0,0,P$25/AGR!P$5*1000)</f>
        <v>4.2423467267037278</v>
      </c>
      <c r="Q51" s="178">
        <f>IF(Q$25=0,0,Q$25/AGR!Q$5*1000)</f>
        <v>4.3012810167426414</v>
      </c>
    </row>
    <row r="52" spans="1:17" x14ac:dyDescent="0.25">
      <c r="A52" s="179" t="s">
        <v>155</v>
      </c>
      <c r="B52" s="178">
        <f>IF(B$26=0,0,B$26/AGR!B$5*1000)</f>
        <v>3.4942637699642258</v>
      </c>
      <c r="C52" s="178">
        <f>IF(C$26=0,0,C$26/AGR!C$5*1000)</f>
        <v>3.5187266743918006</v>
      </c>
      <c r="D52" s="178">
        <f>IF(D$26=0,0,D$26/AGR!D$5*1000)</f>
        <v>3.5581789296791317</v>
      </c>
      <c r="E52" s="178">
        <f>IF(E$26=0,0,E$26/AGR!E$5*1000)</f>
        <v>3.5132352545937957</v>
      </c>
      <c r="F52" s="178">
        <f>IF(F$26=0,0,F$26/AGR!F$5*1000)</f>
        <v>3.8574319647505577</v>
      </c>
      <c r="G52" s="178">
        <f>IF(G$26=0,0,G$26/AGR!G$5*1000)</f>
        <v>3.952474531645672</v>
      </c>
      <c r="H52" s="178">
        <f>IF(H$26=0,0,H$26/AGR!H$5*1000)</f>
        <v>4.3563692179556375</v>
      </c>
      <c r="I52" s="178">
        <f>IF(I$26=0,0,I$26/AGR!I$5*1000)</f>
        <v>4.5052412539829678</v>
      </c>
      <c r="J52" s="178">
        <f>IF(J$26=0,0,J$26/AGR!J$5*1000)</f>
        <v>4.5362702408186992</v>
      </c>
      <c r="K52" s="178">
        <f>IF(K$26=0,0,K$26/AGR!K$5*1000)</f>
        <v>4.700056391082895</v>
      </c>
      <c r="L52" s="178">
        <f>IF(L$26=0,0,L$26/AGR!L$5*1000)</f>
        <v>4.4254525541700191</v>
      </c>
      <c r="M52" s="178">
        <f>IF(M$26=0,0,M$26/AGR!M$5*1000)</f>
        <v>4.4969668354787169</v>
      </c>
      <c r="N52" s="178">
        <f>IF(N$26=0,0,N$26/AGR!N$5*1000)</f>
        <v>4.5424263622959771</v>
      </c>
      <c r="O52" s="178">
        <f>IF(O$26=0,0,O$26/AGR!O$5*1000)</f>
        <v>4.6399231104932577</v>
      </c>
      <c r="P52" s="178">
        <f>IF(P$26=0,0,P$26/AGR!P$5*1000)</f>
        <v>4.8098906986528238</v>
      </c>
      <c r="Q52" s="178">
        <f>IF(Q$26=0,0,Q$26/AGR!Q$5*1000)</f>
        <v>4.960116307301301</v>
      </c>
    </row>
    <row r="53" spans="1:17" x14ac:dyDescent="0.25">
      <c r="A53" s="177" t="s">
        <v>45</v>
      </c>
      <c r="B53" s="176">
        <f>IF(B$27=0,0,B$27/AGR!B$5*1000)</f>
        <v>5.4334439019766041</v>
      </c>
      <c r="C53" s="176">
        <f>IF(C$27=0,0,C$27/AGR!C$5*1000)</f>
        <v>5.4315253664123029</v>
      </c>
      <c r="D53" s="176">
        <f>IF(D$27=0,0,D$27/AGR!D$5*1000)</f>
        <v>5.5011830302923128</v>
      </c>
      <c r="E53" s="176">
        <f>IF(E$27=0,0,E$27/AGR!E$5*1000)</f>
        <v>5.2386708888714386</v>
      </c>
      <c r="F53" s="176">
        <f>IF(F$27=0,0,F$27/AGR!F$5*1000)</f>
        <v>5.5651012763502212</v>
      </c>
      <c r="G53" s="176">
        <f>IF(G$27=0,0,G$27/AGR!G$5*1000)</f>
        <v>5.6894728027325296</v>
      </c>
      <c r="H53" s="176">
        <f>IF(H$27=0,0,H$27/AGR!H$5*1000)</f>
        <v>6.2860681175543469</v>
      </c>
      <c r="I53" s="176">
        <f>IF(I$27=0,0,I$27/AGR!I$5*1000)</f>
        <v>6.5406842819799573</v>
      </c>
      <c r="J53" s="176">
        <f>IF(J$27=0,0,J$27/AGR!J$5*1000)</f>
        <v>6.5804413119327796</v>
      </c>
      <c r="K53" s="176">
        <f>IF(K$27=0,0,K$27/AGR!K$5*1000)</f>
        <v>6.790572086265052</v>
      </c>
      <c r="L53" s="176">
        <f>IF(L$27=0,0,L$27/AGR!L$5*1000)</f>
        <v>6.4008227345339703</v>
      </c>
      <c r="M53" s="176">
        <f>IF(M$27=0,0,M$27/AGR!M$5*1000)</f>
        <v>6.4722900085455333</v>
      </c>
      <c r="N53" s="176">
        <f>IF(N$27=0,0,N$27/AGR!N$5*1000)</f>
        <v>6.5172385187558861</v>
      </c>
      <c r="O53" s="176">
        <f>IF(O$27=0,0,O$27/AGR!O$5*1000)</f>
        <v>6.6430550577318943</v>
      </c>
      <c r="P53" s="176">
        <f>IF(P$27=0,0,P$27/AGR!P$5*1000)</f>
        <v>6.9276679901845535</v>
      </c>
      <c r="Q53" s="176">
        <f>IF(Q$27=0,0,Q$27/AGR!Q$5*1000)</f>
        <v>7.149517419075063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11504.369945591401</v>
      </c>
      <c r="C5" s="55">
        <f t="shared" ref="C5:Q5" si="0">SUM(C6:C9,C16:C17,C25:C27)</f>
        <v>11574.819848912899</v>
      </c>
      <c r="D5" s="55">
        <f t="shared" si="0"/>
        <v>11353.370594030679</v>
      </c>
      <c r="E5" s="55">
        <f t="shared" si="0"/>
        <v>11487.903264013887</v>
      </c>
      <c r="F5" s="55">
        <f t="shared" si="0"/>
        <v>11783.632054851709</v>
      </c>
      <c r="G5" s="55">
        <f t="shared" si="0"/>
        <v>11890.307478618557</v>
      </c>
      <c r="H5" s="55">
        <f t="shared" si="0"/>
        <v>11222.490124088958</v>
      </c>
      <c r="I5" s="55">
        <f t="shared" si="0"/>
        <v>10987.354329313681</v>
      </c>
      <c r="J5" s="55">
        <f t="shared" si="0"/>
        <v>10955.80768221459</v>
      </c>
      <c r="K5" s="55">
        <f t="shared" si="0"/>
        <v>10592.635080345783</v>
      </c>
      <c r="L5" s="55">
        <f t="shared" si="0"/>
        <v>11028.594928927885</v>
      </c>
      <c r="M5" s="55">
        <f t="shared" si="0"/>
        <v>10868.643417961768</v>
      </c>
      <c r="N5" s="55">
        <f t="shared" si="0"/>
        <v>10859.578588594029</v>
      </c>
      <c r="O5" s="55">
        <f t="shared" si="0"/>
        <v>11171.639411612683</v>
      </c>
      <c r="P5" s="55">
        <f t="shared" si="0"/>
        <v>10627.759331904843</v>
      </c>
      <c r="Q5" s="55">
        <f t="shared" si="0"/>
        <v>10606.88611991749</v>
      </c>
    </row>
    <row r="6" spans="1:17" x14ac:dyDescent="0.25">
      <c r="A6" s="185" t="s">
        <v>162</v>
      </c>
      <c r="B6" s="206">
        <v>383.65451631051229</v>
      </c>
      <c r="C6" s="206">
        <v>386.54761705143386</v>
      </c>
      <c r="D6" s="206">
        <v>383.38364185278829</v>
      </c>
      <c r="E6" s="206">
        <v>339.79132065231073</v>
      </c>
      <c r="F6" s="206">
        <v>374.54987569802068</v>
      </c>
      <c r="G6" s="206">
        <v>385.7995618737138</v>
      </c>
      <c r="H6" s="206">
        <v>405.62732531344443</v>
      </c>
      <c r="I6" s="206">
        <v>414.59078056600998</v>
      </c>
      <c r="J6" s="206">
        <v>418.32977534977698</v>
      </c>
      <c r="K6" s="206">
        <v>418.81719013365796</v>
      </c>
      <c r="L6" s="206">
        <v>416.5611842625276</v>
      </c>
      <c r="M6" s="206">
        <v>422.69975545287053</v>
      </c>
      <c r="N6" s="206">
        <v>428.2799245265237</v>
      </c>
      <c r="O6" s="206">
        <v>456.60906443964217</v>
      </c>
      <c r="P6" s="206">
        <v>454.68205476673995</v>
      </c>
      <c r="Q6" s="206">
        <v>469.39623223992515</v>
      </c>
    </row>
    <row r="7" spans="1:17" x14ac:dyDescent="0.25">
      <c r="A7" s="183" t="s">
        <v>161</v>
      </c>
      <c r="B7" s="205">
        <v>83.851418940054074</v>
      </c>
      <c r="C7" s="205">
        <v>84.711080764399327</v>
      </c>
      <c r="D7" s="205">
        <v>84.0355752502564</v>
      </c>
      <c r="E7" s="205">
        <v>81.364723339830391</v>
      </c>
      <c r="F7" s="205">
        <v>89.583794244312159</v>
      </c>
      <c r="G7" s="205">
        <v>92.149852855037778</v>
      </c>
      <c r="H7" s="205">
        <v>96.365377703299643</v>
      </c>
      <c r="I7" s="205">
        <v>98.384693976678037</v>
      </c>
      <c r="J7" s="205">
        <v>99.398427371707612</v>
      </c>
      <c r="K7" s="205">
        <v>98.795297074918693</v>
      </c>
      <c r="L7" s="205">
        <v>98.250191024948606</v>
      </c>
      <c r="M7" s="205">
        <v>99.898093921029854</v>
      </c>
      <c r="N7" s="205">
        <v>101.33087065601831</v>
      </c>
      <c r="O7" s="205">
        <v>107.88859634089245</v>
      </c>
      <c r="P7" s="205">
        <v>107.30467415371896</v>
      </c>
      <c r="Q7" s="205">
        <v>111.25992619736604</v>
      </c>
    </row>
    <row r="8" spans="1:17" x14ac:dyDescent="0.25">
      <c r="A8" s="183" t="s">
        <v>160</v>
      </c>
      <c r="B8" s="205">
        <v>335.44554865500294</v>
      </c>
      <c r="C8" s="205">
        <v>338.63328414805102</v>
      </c>
      <c r="D8" s="205">
        <v>336.59556558690508</v>
      </c>
      <c r="E8" s="205">
        <v>325.03069571739127</v>
      </c>
      <c r="F8" s="205">
        <v>357.86281835798809</v>
      </c>
      <c r="G8" s="205">
        <v>368.35601182492474</v>
      </c>
      <c r="H8" s="205">
        <v>385.64901961616471</v>
      </c>
      <c r="I8" s="205">
        <v>394.18344429207508</v>
      </c>
      <c r="J8" s="205">
        <v>397.11505564829105</v>
      </c>
      <c r="K8" s="205">
        <v>395.29439718054476</v>
      </c>
      <c r="L8" s="205">
        <v>392.45401697839196</v>
      </c>
      <c r="M8" s="205">
        <v>398.59682357566254</v>
      </c>
      <c r="N8" s="205">
        <v>404.04189525454223</v>
      </c>
      <c r="O8" s="205">
        <v>430.98294310528598</v>
      </c>
      <c r="P8" s="205">
        <v>429.26664436442394</v>
      </c>
      <c r="Q8" s="205">
        <v>445.12271881506814</v>
      </c>
    </row>
    <row r="9" spans="1:17" x14ac:dyDescent="0.25">
      <c r="A9" s="181" t="s">
        <v>159</v>
      </c>
      <c r="B9" s="204">
        <f>SUM(B10:B15)</f>
        <v>4028.645219497334</v>
      </c>
      <c r="C9" s="204">
        <f t="shared" ref="C9:Q9" si="1">SUM(C10:C15)</f>
        <v>4097.5777765637858</v>
      </c>
      <c r="D9" s="204">
        <f t="shared" si="1"/>
        <v>4004.1612933574725</v>
      </c>
      <c r="E9" s="204">
        <f t="shared" si="1"/>
        <v>4072.5971747713934</v>
      </c>
      <c r="F9" s="204">
        <f t="shared" si="1"/>
        <v>4101.7733390436397</v>
      </c>
      <c r="G9" s="204">
        <f t="shared" si="1"/>
        <v>4131.874559773004</v>
      </c>
      <c r="H9" s="204">
        <f t="shared" si="1"/>
        <v>3828.6726623999575</v>
      </c>
      <c r="I9" s="204">
        <f t="shared" si="1"/>
        <v>3706.5416495513787</v>
      </c>
      <c r="J9" s="204">
        <f t="shared" si="1"/>
        <v>3674.721412424884</v>
      </c>
      <c r="K9" s="204">
        <f t="shared" si="1"/>
        <v>3486.6165730186067</v>
      </c>
      <c r="L9" s="204">
        <f t="shared" si="1"/>
        <v>3689.2476215144975</v>
      </c>
      <c r="M9" s="204">
        <f t="shared" si="1"/>
        <v>3598.2915030928857</v>
      </c>
      <c r="N9" s="204">
        <f t="shared" si="1"/>
        <v>3476.5682350294833</v>
      </c>
      <c r="O9" s="204">
        <f t="shared" si="1"/>
        <v>3540.9275701901934</v>
      </c>
      <c r="P9" s="204">
        <f t="shared" si="1"/>
        <v>3184.5936942037779</v>
      </c>
      <c r="Q9" s="204">
        <f t="shared" si="1"/>
        <v>3111.9543779697565</v>
      </c>
    </row>
    <row r="10" spans="1:17" x14ac:dyDescent="0.25">
      <c r="A10" s="202" t="s">
        <v>35</v>
      </c>
      <c r="B10" s="203">
        <v>2447.5116771508137</v>
      </c>
      <c r="C10" s="203">
        <v>2423.2848093655712</v>
      </c>
      <c r="D10" s="203">
        <v>2377.1316781970863</v>
      </c>
      <c r="E10" s="203">
        <v>2425.7007436271906</v>
      </c>
      <c r="F10" s="203">
        <v>2448.5359156999875</v>
      </c>
      <c r="G10" s="203">
        <v>2459.1090718851424</v>
      </c>
      <c r="H10" s="203">
        <v>2237.0949282029646</v>
      </c>
      <c r="I10" s="203">
        <v>2145.5727218260308</v>
      </c>
      <c r="J10" s="203">
        <v>2133.9440146963661</v>
      </c>
      <c r="K10" s="203">
        <v>2074.1445909376562</v>
      </c>
      <c r="L10" s="203">
        <v>2122.1757154007064</v>
      </c>
      <c r="M10" s="203">
        <v>2122.7397920185444</v>
      </c>
      <c r="N10" s="203">
        <v>2085.1309648768288</v>
      </c>
      <c r="O10" s="203">
        <v>2130.399362542109</v>
      </c>
      <c r="P10" s="203">
        <v>2080.7823157170333</v>
      </c>
      <c r="Q10" s="203">
        <v>2082.2632707743478</v>
      </c>
    </row>
    <row r="11" spans="1:17" x14ac:dyDescent="0.25">
      <c r="A11" s="202" t="s">
        <v>166</v>
      </c>
      <c r="B11" s="201">
        <v>688.18615644173155</v>
      </c>
      <c r="C11" s="201">
        <v>710.37884177126705</v>
      </c>
      <c r="D11" s="201">
        <v>678.12340447376903</v>
      </c>
      <c r="E11" s="201">
        <v>706.0793586551091</v>
      </c>
      <c r="F11" s="201">
        <v>735.32459318801205</v>
      </c>
      <c r="G11" s="201">
        <v>735.64203509854224</v>
      </c>
      <c r="H11" s="201">
        <v>696.05289097705793</v>
      </c>
      <c r="I11" s="201">
        <v>691.22349019476349</v>
      </c>
      <c r="J11" s="201">
        <v>686.54897504748806</v>
      </c>
      <c r="K11" s="201">
        <v>653.27134128793682</v>
      </c>
      <c r="L11" s="201">
        <v>743.83292415276776</v>
      </c>
      <c r="M11" s="201">
        <v>713.22326944500173</v>
      </c>
      <c r="N11" s="201">
        <v>752.94457487428713</v>
      </c>
      <c r="O11" s="201">
        <v>761.68123563082816</v>
      </c>
      <c r="P11" s="201">
        <v>691.15526679743641</v>
      </c>
      <c r="Q11" s="201">
        <v>629.22209848839384</v>
      </c>
    </row>
    <row r="12" spans="1:17" x14ac:dyDescent="0.25">
      <c r="A12" s="202" t="s">
        <v>33</v>
      </c>
      <c r="B12" s="201">
        <v>0.79175935056752822</v>
      </c>
      <c r="C12" s="201">
        <v>0.83079584426228692</v>
      </c>
      <c r="D12" s="201">
        <v>0.83063334967077462</v>
      </c>
      <c r="E12" s="201">
        <v>1.0601603287228643</v>
      </c>
      <c r="F12" s="201">
        <v>1.0707039118416748</v>
      </c>
      <c r="G12" s="201">
        <v>1.7833367090883006</v>
      </c>
      <c r="H12" s="201">
        <v>2.1166886187419114</v>
      </c>
      <c r="I12" s="201">
        <v>2.2856922616840487</v>
      </c>
      <c r="J12" s="201">
        <v>2.7635583758132203</v>
      </c>
      <c r="K12" s="201">
        <v>3.5348428935410814</v>
      </c>
      <c r="L12" s="201">
        <v>4.3737120911720844</v>
      </c>
      <c r="M12" s="201">
        <v>4.6422818265689862</v>
      </c>
      <c r="N12" s="201">
        <v>5.0547462841557422</v>
      </c>
      <c r="O12" s="201">
        <v>5.9290545522676856</v>
      </c>
      <c r="P12" s="201">
        <v>6.058350003901265</v>
      </c>
      <c r="Q12" s="201">
        <v>6.3421599359641769</v>
      </c>
    </row>
    <row r="13" spans="1:17" x14ac:dyDescent="0.25">
      <c r="A13" s="202" t="s">
        <v>32</v>
      </c>
      <c r="B13" s="201">
        <v>26.623393512946951</v>
      </c>
      <c r="C13" s="201">
        <v>28.519334043831051</v>
      </c>
      <c r="D13" s="201">
        <v>28.447662541852193</v>
      </c>
      <c r="E13" s="201">
        <v>28.37326349958138</v>
      </c>
      <c r="F13" s="201">
        <v>33.064484331813368</v>
      </c>
      <c r="G13" s="201">
        <v>33.245048847164909</v>
      </c>
      <c r="H13" s="201">
        <v>33.552172077873976</v>
      </c>
      <c r="I13" s="201">
        <v>33.63193259795527</v>
      </c>
      <c r="J13" s="201">
        <v>34.701099060372023</v>
      </c>
      <c r="K13" s="201">
        <v>35.171117300344399</v>
      </c>
      <c r="L13" s="201">
        <v>27.587208364104658</v>
      </c>
      <c r="M13" s="201">
        <v>29.950171802700659</v>
      </c>
      <c r="N13" s="201">
        <v>28.236880492663076</v>
      </c>
      <c r="O13" s="201">
        <v>31.678390376909604</v>
      </c>
      <c r="P13" s="201">
        <v>42.27229918512068</v>
      </c>
      <c r="Q13" s="201">
        <v>48.463272993158064</v>
      </c>
    </row>
    <row r="14" spans="1:17" x14ac:dyDescent="0.25">
      <c r="A14" s="202" t="s">
        <v>42</v>
      </c>
      <c r="B14" s="201">
        <v>755.923322491097</v>
      </c>
      <c r="C14" s="201">
        <v>827.76206930690932</v>
      </c>
      <c r="D14" s="201">
        <v>812.02409242301906</v>
      </c>
      <c r="E14" s="201">
        <v>780.74024443202779</v>
      </c>
      <c r="F14" s="201">
        <v>752.63507953611372</v>
      </c>
      <c r="G14" s="201">
        <v>768.41003724468226</v>
      </c>
      <c r="H14" s="201">
        <v>728.44911511124906</v>
      </c>
      <c r="I14" s="201">
        <v>710.97600046526713</v>
      </c>
      <c r="J14" s="201">
        <v>696.515407981865</v>
      </c>
      <c r="K14" s="201">
        <v>599.93079018609592</v>
      </c>
      <c r="L14" s="201">
        <v>669.88945619880883</v>
      </c>
      <c r="M14" s="201">
        <v>604.50740616799385</v>
      </c>
      <c r="N14" s="201">
        <v>482.69535967637336</v>
      </c>
      <c r="O14" s="201">
        <v>484.31581469903409</v>
      </c>
      <c r="P14" s="201">
        <v>240.7193073279513</v>
      </c>
      <c r="Q14" s="201">
        <v>222.21057126768585</v>
      </c>
    </row>
    <row r="15" spans="1:17" x14ac:dyDescent="0.25">
      <c r="A15" s="202" t="s">
        <v>30</v>
      </c>
      <c r="B15" s="201">
        <v>109.60891055017758</v>
      </c>
      <c r="C15" s="201">
        <v>106.80192623194525</v>
      </c>
      <c r="D15" s="201">
        <v>107.60382237207517</v>
      </c>
      <c r="E15" s="201">
        <v>130.6434042287618</v>
      </c>
      <c r="F15" s="201">
        <v>131.14256237587199</v>
      </c>
      <c r="G15" s="201">
        <v>133.68502998838352</v>
      </c>
      <c r="H15" s="201">
        <v>131.40686741206989</v>
      </c>
      <c r="I15" s="201">
        <v>122.85181220567783</v>
      </c>
      <c r="J15" s="201">
        <v>120.24835726297923</v>
      </c>
      <c r="K15" s="201">
        <v>120.56389041303188</v>
      </c>
      <c r="L15" s="201">
        <v>121.38860530693762</v>
      </c>
      <c r="M15" s="201">
        <v>123.22858183207566</v>
      </c>
      <c r="N15" s="201">
        <v>122.50570882517496</v>
      </c>
      <c r="O15" s="201">
        <v>126.92371238904497</v>
      </c>
      <c r="P15" s="201">
        <v>123.60615517233516</v>
      </c>
      <c r="Q15" s="201">
        <v>123.45300451020682</v>
      </c>
    </row>
    <row r="16" spans="1:17" x14ac:dyDescent="0.25">
      <c r="A16" s="198" t="s">
        <v>158</v>
      </c>
      <c r="B16" s="197">
        <v>2439.4254108819418</v>
      </c>
      <c r="C16" s="197">
        <v>2416.6148473430112</v>
      </c>
      <c r="D16" s="197">
        <v>2424.4892268692356</v>
      </c>
      <c r="E16" s="197">
        <v>2377.6067957365863</v>
      </c>
      <c r="F16" s="197">
        <v>2390.5733089374066</v>
      </c>
      <c r="G16" s="197">
        <v>2416.3151876781521</v>
      </c>
      <c r="H16" s="197">
        <v>2222.7094620736743</v>
      </c>
      <c r="I16" s="197">
        <v>2161.73629097822</v>
      </c>
      <c r="J16" s="197">
        <v>2121.7245564051045</v>
      </c>
      <c r="K16" s="197">
        <v>2048.0397375623565</v>
      </c>
      <c r="L16" s="197">
        <v>2083.72792659898</v>
      </c>
      <c r="M16" s="197">
        <v>2067.764413394676</v>
      </c>
      <c r="N16" s="197">
        <v>1998.1606284976469</v>
      </c>
      <c r="O16" s="197">
        <v>2029.6149194948919</v>
      </c>
      <c r="P16" s="197">
        <v>2003.3473624875146</v>
      </c>
      <c r="Q16" s="197">
        <v>2090.3627493511358</v>
      </c>
    </row>
    <row r="17" spans="1:17" x14ac:dyDescent="0.25">
      <c r="A17" s="198" t="s">
        <v>157</v>
      </c>
      <c r="B17" s="197">
        <f>SUM(B18:B24)</f>
        <v>3128.3452795460821</v>
      </c>
      <c r="C17" s="197">
        <f t="shared" ref="C17:Q17" si="2">SUM(C18:C24)</f>
        <v>3138.7244927790834</v>
      </c>
      <c r="D17" s="197">
        <f t="shared" si="2"/>
        <v>3014.8289976892547</v>
      </c>
      <c r="E17" s="197">
        <f t="shared" si="2"/>
        <v>3203.9259433789875</v>
      </c>
      <c r="F17" s="197">
        <f t="shared" si="2"/>
        <v>3289.1127060166423</v>
      </c>
      <c r="G17" s="197">
        <f t="shared" si="2"/>
        <v>3282.9065285301767</v>
      </c>
      <c r="H17" s="197">
        <f t="shared" si="2"/>
        <v>3044.8235760932412</v>
      </c>
      <c r="I17" s="197">
        <f t="shared" si="2"/>
        <v>2957.7953403870288</v>
      </c>
      <c r="J17" s="197">
        <f t="shared" si="2"/>
        <v>2981.5914421553452</v>
      </c>
      <c r="K17" s="197">
        <f t="shared" si="2"/>
        <v>2888.6217925010537</v>
      </c>
      <c r="L17" s="197">
        <f t="shared" si="2"/>
        <v>3089.9272834983035</v>
      </c>
      <c r="M17" s="197">
        <f t="shared" si="2"/>
        <v>3004.4718734370499</v>
      </c>
      <c r="N17" s="197">
        <f t="shared" si="2"/>
        <v>3161.0387615946579</v>
      </c>
      <c r="O17" s="197">
        <f t="shared" si="2"/>
        <v>3240.8422778964728</v>
      </c>
      <c r="P17" s="197">
        <f t="shared" si="2"/>
        <v>3091.6494397274637</v>
      </c>
      <c r="Q17" s="197">
        <f t="shared" si="2"/>
        <v>2976.1595015220673</v>
      </c>
    </row>
    <row r="18" spans="1:17" x14ac:dyDescent="0.25">
      <c r="A18" s="200" t="s">
        <v>38</v>
      </c>
      <c r="B18" s="199">
        <v>261.23314044193</v>
      </c>
      <c r="C18" s="199">
        <v>279.43994013180645</v>
      </c>
      <c r="D18" s="199">
        <v>240.40256360767816</v>
      </c>
      <c r="E18" s="199">
        <v>237.17683692390511</v>
      </c>
      <c r="F18" s="199">
        <v>254.82286508951972</v>
      </c>
      <c r="G18" s="199">
        <v>260.1347790517147</v>
      </c>
      <c r="H18" s="199">
        <v>296.59467165136982</v>
      </c>
      <c r="I18" s="199">
        <v>265.9580603794679</v>
      </c>
      <c r="J18" s="199">
        <v>298.04040074070315</v>
      </c>
      <c r="K18" s="199">
        <v>313.29850120895958</v>
      </c>
      <c r="L18" s="199">
        <v>325.81256852320359</v>
      </c>
      <c r="M18" s="199">
        <v>293.2948481901044</v>
      </c>
      <c r="N18" s="199">
        <v>304.72040465452187</v>
      </c>
      <c r="O18" s="199">
        <v>307.53591349573372</v>
      </c>
      <c r="P18" s="199">
        <v>290.29147922904957</v>
      </c>
      <c r="Q18" s="199">
        <v>263.38167722686103</v>
      </c>
    </row>
    <row r="19" spans="1:17" x14ac:dyDescent="0.25">
      <c r="A19" s="200" t="s">
        <v>36</v>
      </c>
      <c r="B19" s="199">
        <v>197.19335630418936</v>
      </c>
      <c r="C19" s="199">
        <v>235.02520479389506</v>
      </c>
      <c r="D19" s="199">
        <v>194.52527795807407</v>
      </c>
      <c r="E19" s="199">
        <v>184.80673512655332</v>
      </c>
      <c r="F19" s="199">
        <v>199.82499097538641</v>
      </c>
      <c r="G19" s="199">
        <v>205.84717662707476</v>
      </c>
      <c r="H19" s="199">
        <v>194.95639036857349</v>
      </c>
      <c r="I19" s="199">
        <v>183.17865035296632</v>
      </c>
      <c r="J19" s="199">
        <v>191.56421531046857</v>
      </c>
      <c r="K19" s="199">
        <v>185.94657457829342</v>
      </c>
      <c r="L19" s="199">
        <v>204.41065638878814</v>
      </c>
      <c r="M19" s="199">
        <v>194.38871708848944</v>
      </c>
      <c r="N19" s="199">
        <v>218.81177434899789</v>
      </c>
      <c r="O19" s="199">
        <v>216.55900046729815</v>
      </c>
      <c r="P19" s="199">
        <v>193.31981943981336</v>
      </c>
      <c r="Q19" s="199">
        <v>200.05003817370593</v>
      </c>
    </row>
    <row r="20" spans="1:17" x14ac:dyDescent="0.25">
      <c r="A20" s="200" t="s">
        <v>35</v>
      </c>
      <c r="B20" s="199">
        <v>1131.3783890087989</v>
      </c>
      <c r="C20" s="199">
        <v>1116.9519414127108</v>
      </c>
      <c r="D20" s="199">
        <v>1164.0319021674316</v>
      </c>
      <c r="E20" s="199">
        <v>1166.481546134225</v>
      </c>
      <c r="F20" s="199">
        <v>1195.6361589546846</v>
      </c>
      <c r="G20" s="199">
        <v>1201.8043043124264</v>
      </c>
      <c r="H20" s="199">
        <v>1059.3382414758057</v>
      </c>
      <c r="I20" s="199">
        <v>1038.265545119664</v>
      </c>
      <c r="J20" s="199">
        <v>1024.4988536668848</v>
      </c>
      <c r="K20" s="199">
        <v>977.80608793343083</v>
      </c>
      <c r="L20" s="199">
        <v>978.50488051941272</v>
      </c>
      <c r="M20" s="199">
        <v>971.0287639772248</v>
      </c>
      <c r="N20" s="199">
        <v>936.23858722943055</v>
      </c>
      <c r="O20" s="199">
        <v>938.94133449184255</v>
      </c>
      <c r="P20" s="199">
        <v>938.9527956591445</v>
      </c>
      <c r="Q20" s="199">
        <v>984.47006426413873</v>
      </c>
    </row>
    <row r="21" spans="1:17" x14ac:dyDescent="0.25">
      <c r="A21" s="200" t="s">
        <v>167</v>
      </c>
      <c r="B21" s="199">
        <v>345.19340938602068</v>
      </c>
      <c r="C21" s="199">
        <v>314.36601435119928</v>
      </c>
      <c r="D21" s="199">
        <v>267.92799089704999</v>
      </c>
      <c r="E21" s="199">
        <v>347.38512765543163</v>
      </c>
      <c r="F21" s="199">
        <v>298.85366924875592</v>
      </c>
      <c r="G21" s="199">
        <v>303.74046262924713</v>
      </c>
      <c r="H21" s="199">
        <v>256.87669634378341</v>
      </c>
      <c r="I21" s="199">
        <v>222.20037318813721</v>
      </c>
      <c r="J21" s="199">
        <v>197.99991808797574</v>
      </c>
      <c r="K21" s="199">
        <v>191.6876242036243</v>
      </c>
      <c r="L21" s="199">
        <v>166.82848579383642</v>
      </c>
      <c r="M21" s="199">
        <v>149.73200312269779</v>
      </c>
      <c r="N21" s="199">
        <v>201.54960657958</v>
      </c>
      <c r="O21" s="199">
        <v>233.35927032246991</v>
      </c>
      <c r="P21" s="199">
        <v>205.76433417849793</v>
      </c>
      <c r="Q21" s="199">
        <v>177.37033236740095</v>
      </c>
    </row>
    <row r="22" spans="1:17" x14ac:dyDescent="0.25">
      <c r="A22" s="200" t="s">
        <v>166</v>
      </c>
      <c r="B22" s="199">
        <v>883.40312982911757</v>
      </c>
      <c r="C22" s="199">
        <v>875.04730250717239</v>
      </c>
      <c r="D22" s="199">
        <v>837.610944740538</v>
      </c>
      <c r="E22" s="199">
        <v>948.65646723082398</v>
      </c>
      <c r="F22" s="199">
        <v>1009.2389231210792</v>
      </c>
      <c r="G22" s="199">
        <v>955.24217098351392</v>
      </c>
      <c r="H22" s="199">
        <v>874.59605566573407</v>
      </c>
      <c r="I22" s="199">
        <v>873.22934374093472</v>
      </c>
      <c r="J22" s="199">
        <v>880.83118853296639</v>
      </c>
      <c r="K22" s="199">
        <v>823.08021945138773</v>
      </c>
      <c r="L22" s="199">
        <v>975.44837501860002</v>
      </c>
      <c r="M22" s="199">
        <v>991.28124281640896</v>
      </c>
      <c r="N22" s="199">
        <v>1079.108624570129</v>
      </c>
      <c r="O22" s="199">
        <v>1107.1005187683268</v>
      </c>
      <c r="P22" s="199">
        <v>1028.3402148682171</v>
      </c>
      <c r="Q22" s="199">
        <v>911.93479086348589</v>
      </c>
    </row>
    <row r="23" spans="1:17" x14ac:dyDescent="0.25">
      <c r="A23" s="200" t="s">
        <v>165</v>
      </c>
      <c r="B23" s="199">
        <v>305.55990935433226</v>
      </c>
      <c r="C23" s="199">
        <v>313.1979490190576</v>
      </c>
      <c r="D23" s="199">
        <v>305.64597955422909</v>
      </c>
      <c r="E23" s="199">
        <v>314.74714247362812</v>
      </c>
      <c r="F23" s="199">
        <v>325.2915301869196</v>
      </c>
      <c r="G23" s="199">
        <v>350.66333380197995</v>
      </c>
      <c r="H23" s="199">
        <v>356.93664696933979</v>
      </c>
      <c r="I23" s="199">
        <v>369.42536020881477</v>
      </c>
      <c r="J23" s="199">
        <v>382.94280395795784</v>
      </c>
      <c r="K23" s="199">
        <v>391.01132764059133</v>
      </c>
      <c r="L23" s="199">
        <v>434.3796653108306</v>
      </c>
      <c r="M23" s="199">
        <v>399.81454855741663</v>
      </c>
      <c r="N23" s="199">
        <v>415.96013390656321</v>
      </c>
      <c r="O23" s="199">
        <v>432.12991328655102</v>
      </c>
      <c r="P23" s="199">
        <v>427.1155332785483</v>
      </c>
      <c r="Q23" s="199">
        <v>430.25872547290908</v>
      </c>
    </row>
    <row r="24" spans="1:17" x14ac:dyDescent="0.25">
      <c r="A24" s="200" t="s">
        <v>32</v>
      </c>
      <c r="B24" s="199">
        <v>4.38394522169287</v>
      </c>
      <c r="C24" s="199">
        <v>4.6961405632424453</v>
      </c>
      <c r="D24" s="199">
        <v>4.6843387642539378</v>
      </c>
      <c r="E24" s="199">
        <v>4.6720878344202541</v>
      </c>
      <c r="F24" s="199">
        <v>5.4445684402967442</v>
      </c>
      <c r="G24" s="199">
        <v>5.4743011242199167</v>
      </c>
      <c r="H24" s="199">
        <v>5.5248736186347687</v>
      </c>
      <c r="I24" s="199">
        <v>5.5380073970435983</v>
      </c>
      <c r="J24" s="199">
        <v>5.7140618583889111</v>
      </c>
      <c r="K24" s="199">
        <v>5.791457484766644</v>
      </c>
      <c r="L24" s="199">
        <v>4.5426519436317818</v>
      </c>
      <c r="M24" s="199">
        <v>4.9317496847078877</v>
      </c>
      <c r="N24" s="199">
        <v>4.64963030543512</v>
      </c>
      <c r="O24" s="199">
        <v>5.2163270642504243</v>
      </c>
      <c r="P24" s="199">
        <v>7.8652630741931553</v>
      </c>
      <c r="Q24" s="199">
        <v>8.6938731535651765</v>
      </c>
    </row>
    <row r="25" spans="1:17" x14ac:dyDescent="0.25">
      <c r="A25" s="198" t="s">
        <v>156</v>
      </c>
      <c r="B25" s="197">
        <v>234.61230680660287</v>
      </c>
      <c r="C25" s="197">
        <v>232.11647873538791</v>
      </c>
      <c r="D25" s="197">
        <v>230.85921460944203</v>
      </c>
      <c r="E25" s="197">
        <v>228.20542620326827</v>
      </c>
      <c r="F25" s="197">
        <v>231.02645364943476</v>
      </c>
      <c r="G25" s="197">
        <v>233.98215335670747</v>
      </c>
      <c r="H25" s="197">
        <v>216.26925273562162</v>
      </c>
      <c r="I25" s="197">
        <v>208.42271592223295</v>
      </c>
      <c r="J25" s="197">
        <v>206.52852317138948</v>
      </c>
      <c r="K25" s="197">
        <v>201.48242569814954</v>
      </c>
      <c r="L25" s="197">
        <v>206.05335879772809</v>
      </c>
      <c r="M25" s="197">
        <v>207.02578634422122</v>
      </c>
      <c r="N25" s="197">
        <v>203.36675201068311</v>
      </c>
      <c r="O25" s="197">
        <v>206.12748013017759</v>
      </c>
      <c r="P25" s="197">
        <v>204.18736041223872</v>
      </c>
      <c r="Q25" s="197">
        <v>207.89591314755404</v>
      </c>
    </row>
    <row r="26" spans="1:17" x14ac:dyDescent="0.25">
      <c r="A26" s="198" t="s">
        <v>155</v>
      </c>
      <c r="B26" s="197">
        <v>329.8448936868412</v>
      </c>
      <c r="C26" s="197">
        <v>334.93641840301274</v>
      </c>
      <c r="D26" s="197">
        <v>332.75269382532929</v>
      </c>
      <c r="E26" s="197">
        <v>334.07704475109733</v>
      </c>
      <c r="F26" s="197">
        <v>376.27546252590673</v>
      </c>
      <c r="G26" s="197">
        <v>388.56061006674639</v>
      </c>
      <c r="H26" s="197">
        <v>405.15297076243161</v>
      </c>
      <c r="I26" s="197">
        <v>412.98611522686201</v>
      </c>
      <c r="J26" s="197">
        <v>417.68641567638741</v>
      </c>
      <c r="K26" s="197">
        <v>418.01939943192571</v>
      </c>
      <c r="L26" s="197">
        <v>416.2738562365027</v>
      </c>
      <c r="M26" s="197">
        <v>424.39978150333144</v>
      </c>
      <c r="N26" s="197">
        <v>431.74178659805068</v>
      </c>
      <c r="O26" s="197">
        <v>460.76806034767066</v>
      </c>
      <c r="P26" s="197">
        <v>456.83538847367328</v>
      </c>
      <c r="Q26" s="197">
        <v>473.14859093474115</v>
      </c>
    </row>
    <row r="27" spans="1:17" x14ac:dyDescent="0.25">
      <c r="A27" s="196" t="s">
        <v>45</v>
      </c>
      <c r="B27" s="195">
        <v>540.54535126702945</v>
      </c>
      <c r="C27" s="195">
        <v>544.95785312473288</v>
      </c>
      <c r="D27" s="195">
        <v>542.26438498999539</v>
      </c>
      <c r="E27" s="195">
        <v>525.30413946302156</v>
      </c>
      <c r="F27" s="195">
        <v>572.87429637835669</v>
      </c>
      <c r="G27" s="195">
        <v>590.36301266009355</v>
      </c>
      <c r="H27" s="195">
        <v>617.22047739112247</v>
      </c>
      <c r="I27" s="195">
        <v>632.71329841319573</v>
      </c>
      <c r="J27" s="195">
        <v>638.71207401170398</v>
      </c>
      <c r="K27" s="195">
        <v>636.94826774456942</v>
      </c>
      <c r="L27" s="195">
        <v>636.09949001600376</v>
      </c>
      <c r="M27" s="195">
        <v>645.49538724004105</v>
      </c>
      <c r="N27" s="195">
        <v>655.04973442642211</v>
      </c>
      <c r="O27" s="195">
        <v>697.87849966745716</v>
      </c>
      <c r="P27" s="195">
        <v>695.89271331529051</v>
      </c>
      <c r="Q27" s="195">
        <v>721.58610973987413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0.99999999999999978</v>
      </c>
      <c r="G31" s="194">
        <f t="shared" si="3"/>
        <v>1</v>
      </c>
      <c r="H31" s="194">
        <f t="shared" si="3"/>
        <v>0.99999999999999989</v>
      </c>
      <c r="I31" s="194">
        <f t="shared" si="3"/>
        <v>1</v>
      </c>
      <c r="J31" s="194">
        <f t="shared" si="3"/>
        <v>1</v>
      </c>
      <c r="K31" s="194">
        <f t="shared" si="3"/>
        <v>1</v>
      </c>
      <c r="L31" s="194">
        <f t="shared" si="3"/>
        <v>0.99999999999999978</v>
      </c>
      <c r="M31" s="194">
        <f t="shared" si="3"/>
        <v>1.0000000000000002</v>
      </c>
      <c r="N31" s="194">
        <f t="shared" si="3"/>
        <v>0.99999999999999989</v>
      </c>
      <c r="O31" s="194">
        <f t="shared" si="3"/>
        <v>1</v>
      </c>
      <c r="P31" s="194">
        <f t="shared" si="3"/>
        <v>0.99999999999999989</v>
      </c>
      <c r="Q31" s="194">
        <f t="shared" si="3"/>
        <v>0.99999999999999967</v>
      </c>
    </row>
    <row r="32" spans="1:17" x14ac:dyDescent="0.25">
      <c r="A32" s="185" t="s">
        <v>162</v>
      </c>
      <c r="B32" s="193">
        <f t="shared" ref="B32:Q32" si="4">IF(B$6=0,0,B$6/B$5)</f>
        <v>3.3348589981455949E-2</v>
      </c>
      <c r="C32" s="193">
        <f t="shared" si="4"/>
        <v>3.3395562271989761E-2</v>
      </c>
      <c r="D32" s="193">
        <f t="shared" si="4"/>
        <v>3.376826632034384E-2</v>
      </c>
      <c r="E32" s="193">
        <f t="shared" si="4"/>
        <v>2.9578184359953189E-2</v>
      </c>
      <c r="F32" s="193">
        <f t="shared" si="4"/>
        <v>3.1785605147421944E-2</v>
      </c>
      <c r="G32" s="193">
        <f t="shared" si="4"/>
        <v>3.2446558894079741E-2</v>
      </c>
      <c r="H32" s="193">
        <f t="shared" si="4"/>
        <v>3.6144146337252693E-2</v>
      </c>
      <c r="I32" s="193">
        <f t="shared" si="4"/>
        <v>3.7733449576655927E-2</v>
      </c>
      <c r="J32" s="193">
        <f t="shared" si="4"/>
        <v>3.8183380676614476E-2</v>
      </c>
      <c r="K32" s="193">
        <f t="shared" si="4"/>
        <v>3.9538527189590132E-2</v>
      </c>
      <c r="L32" s="193">
        <f t="shared" si="4"/>
        <v>3.7771011352488081E-2</v>
      </c>
      <c r="M32" s="193">
        <f t="shared" si="4"/>
        <v>3.8891675731518367E-2</v>
      </c>
      <c r="N32" s="193">
        <f t="shared" si="4"/>
        <v>3.9437987490265253E-2</v>
      </c>
      <c r="O32" s="193">
        <f t="shared" si="4"/>
        <v>4.0872162770041312E-2</v>
      </c>
      <c r="P32" s="193">
        <f t="shared" si="4"/>
        <v>4.2782494462569473E-2</v>
      </c>
      <c r="Q32" s="193">
        <f t="shared" si="4"/>
        <v>4.4253914573335357E-2</v>
      </c>
    </row>
    <row r="33" spans="1:17" x14ac:dyDescent="0.25">
      <c r="A33" s="183" t="s">
        <v>161</v>
      </c>
      <c r="B33" s="192">
        <f t="shared" ref="B33:Q33" si="5">IF(B$7=0,0,B$7/B$5)</f>
        <v>7.2886580783319511E-3</v>
      </c>
      <c r="C33" s="192">
        <f t="shared" si="5"/>
        <v>7.3185658066510081E-3</v>
      </c>
      <c r="D33" s="192">
        <f t="shared" si="5"/>
        <v>7.4018173329460611E-3</v>
      </c>
      <c r="E33" s="192">
        <f t="shared" si="5"/>
        <v>7.0826434963730239E-3</v>
      </c>
      <c r="F33" s="192">
        <f t="shared" si="5"/>
        <v>7.6023923546923349E-3</v>
      </c>
      <c r="G33" s="192">
        <f t="shared" si="5"/>
        <v>7.7499974681684144E-3</v>
      </c>
      <c r="H33" s="192">
        <f t="shared" si="5"/>
        <v>8.5868088666393536E-3</v>
      </c>
      <c r="I33" s="192">
        <f t="shared" si="5"/>
        <v>8.9543570752235475E-3</v>
      </c>
      <c r="J33" s="192">
        <f t="shared" si="5"/>
        <v>9.0726699714772062E-3</v>
      </c>
      <c r="K33" s="192">
        <f t="shared" si="5"/>
        <v>9.3267913343139212E-3</v>
      </c>
      <c r="L33" s="192">
        <f t="shared" si="5"/>
        <v>8.9086770942361313E-3</v>
      </c>
      <c r="M33" s="192">
        <f t="shared" si="5"/>
        <v>9.1914041227938326E-3</v>
      </c>
      <c r="N33" s="192">
        <f t="shared" si="5"/>
        <v>9.3310131539033718E-3</v>
      </c>
      <c r="O33" s="192">
        <f t="shared" si="5"/>
        <v>9.6573647220249987E-3</v>
      </c>
      <c r="P33" s="192">
        <f t="shared" si="5"/>
        <v>1.0096641333567576E-2</v>
      </c>
      <c r="Q33" s="192">
        <f t="shared" si="5"/>
        <v>1.0489405178815244E-2</v>
      </c>
    </row>
    <row r="34" spans="1:17" x14ac:dyDescent="0.25">
      <c r="A34" s="183" t="s">
        <v>160</v>
      </c>
      <c r="B34" s="192">
        <f t="shared" ref="B34:Q34" si="6">IF(B$8=0,0,B$8/B$5)</f>
        <v>2.9158098204547855E-2</v>
      </c>
      <c r="C34" s="192">
        <f t="shared" si="6"/>
        <v>2.925603063963499E-2</v>
      </c>
      <c r="D34" s="192">
        <f t="shared" si="6"/>
        <v>2.964719268160582E-2</v>
      </c>
      <c r="E34" s="192">
        <f t="shared" si="6"/>
        <v>2.8293300200007532E-2</v>
      </c>
      <c r="F34" s="192">
        <f t="shared" si="6"/>
        <v>3.0369483423461463E-2</v>
      </c>
      <c r="G34" s="192">
        <f t="shared" si="6"/>
        <v>3.0979519452067287E-2</v>
      </c>
      <c r="H34" s="192">
        <f t="shared" si="6"/>
        <v>3.4363943772904117E-2</v>
      </c>
      <c r="I34" s="192">
        <f t="shared" si="6"/>
        <v>3.5876101969371688E-2</v>
      </c>
      <c r="J34" s="192">
        <f t="shared" si="6"/>
        <v>3.6246990378715628E-2</v>
      </c>
      <c r="K34" s="192">
        <f t="shared" si="6"/>
        <v>3.7317852846077741E-2</v>
      </c>
      <c r="L34" s="192">
        <f t="shared" si="6"/>
        <v>3.5585132966393512E-2</v>
      </c>
      <c r="M34" s="192">
        <f t="shared" si="6"/>
        <v>3.6674017929131095E-2</v>
      </c>
      <c r="N34" s="192">
        <f t="shared" si="6"/>
        <v>3.7206038149483367E-2</v>
      </c>
      <c r="O34" s="192">
        <f t="shared" si="6"/>
        <v>3.857830773317731E-2</v>
      </c>
      <c r="P34" s="192">
        <f t="shared" si="6"/>
        <v>4.0391076891979759E-2</v>
      </c>
      <c r="Q34" s="192">
        <f t="shared" si="6"/>
        <v>4.1965447142797332E-2</v>
      </c>
    </row>
    <row r="35" spans="1:17" x14ac:dyDescent="0.25">
      <c r="A35" s="181" t="s">
        <v>159</v>
      </c>
      <c r="B35" s="191">
        <f t="shared" ref="B35:Q35" si="7">IF(B$9=0,0,B$9/B$5)</f>
        <v>0.35018390738044325</v>
      </c>
      <c r="C35" s="191">
        <f t="shared" si="7"/>
        <v>0.35400790941455801</v>
      </c>
      <c r="D35" s="191">
        <f t="shared" si="7"/>
        <v>0.35268480493913951</v>
      </c>
      <c r="E35" s="191">
        <f t="shared" si="7"/>
        <v>0.3545117922022285</v>
      </c>
      <c r="F35" s="191">
        <f t="shared" si="7"/>
        <v>0.34809075164179154</v>
      </c>
      <c r="G35" s="191">
        <f t="shared" si="7"/>
        <v>0.3474993869757399</v>
      </c>
      <c r="H35" s="191">
        <f t="shared" si="7"/>
        <v>0.34116070676522597</v>
      </c>
      <c r="I35" s="191">
        <f t="shared" si="7"/>
        <v>0.33734614707587263</v>
      </c>
      <c r="J35" s="191">
        <f t="shared" si="7"/>
        <v>0.3354130995189285</v>
      </c>
      <c r="K35" s="191">
        <f t="shared" si="7"/>
        <v>0.32915478977349899</v>
      </c>
      <c r="L35" s="191">
        <f t="shared" si="7"/>
        <v>0.33451655857244705</v>
      </c>
      <c r="M35" s="191">
        <f t="shared" si="7"/>
        <v>0.33107089493305736</v>
      </c>
      <c r="N35" s="191">
        <f t="shared" si="7"/>
        <v>0.32013841114248875</v>
      </c>
      <c r="O35" s="191">
        <f t="shared" si="7"/>
        <v>0.31695684399815788</v>
      </c>
      <c r="P35" s="191">
        <f t="shared" si="7"/>
        <v>0.29964864603619079</v>
      </c>
      <c r="Q35" s="191">
        <f t="shared" si="7"/>
        <v>0.29339000558572642</v>
      </c>
    </row>
    <row r="36" spans="1:17" x14ac:dyDescent="0.25">
      <c r="A36" s="179" t="s">
        <v>158</v>
      </c>
      <c r="B36" s="190">
        <f t="shared" ref="B36:Q36" si="8">IF(B$16=0,0,B$16/B$5)</f>
        <v>0.21204337329370707</v>
      </c>
      <c r="C36" s="190">
        <f t="shared" si="8"/>
        <v>0.20878206994901768</v>
      </c>
      <c r="D36" s="190">
        <f t="shared" si="8"/>
        <v>0.21354796857806896</v>
      </c>
      <c r="E36" s="190">
        <f t="shared" si="8"/>
        <v>0.20696612263305633</v>
      </c>
      <c r="F36" s="190">
        <f t="shared" si="8"/>
        <v>0.20287236548201018</v>
      </c>
      <c r="G36" s="190">
        <f t="shared" si="8"/>
        <v>0.20321721637756041</v>
      </c>
      <c r="H36" s="190">
        <f t="shared" si="8"/>
        <v>0.19805849125254757</v>
      </c>
      <c r="I36" s="190">
        <f t="shared" si="8"/>
        <v>0.19674766337614341</v>
      </c>
      <c r="J36" s="190">
        <f t="shared" si="8"/>
        <v>0.19366208479996086</v>
      </c>
      <c r="K36" s="190">
        <f t="shared" si="8"/>
        <v>0.19334563326574081</v>
      </c>
      <c r="L36" s="190">
        <f t="shared" si="8"/>
        <v>0.18893865809989849</v>
      </c>
      <c r="M36" s="190">
        <f t="shared" si="8"/>
        <v>0.19025046032676363</v>
      </c>
      <c r="N36" s="190">
        <f t="shared" si="8"/>
        <v>0.18399983131908484</v>
      </c>
      <c r="O36" s="190">
        <f t="shared" si="8"/>
        <v>0.18167565607113581</v>
      </c>
      <c r="P36" s="190">
        <f t="shared" si="8"/>
        <v>0.18850138584465378</v>
      </c>
      <c r="Q36" s="190">
        <f t="shared" si="8"/>
        <v>0.19707600569274297</v>
      </c>
    </row>
    <row r="37" spans="1:17" x14ac:dyDescent="0.25">
      <c r="A37" s="179" t="s">
        <v>157</v>
      </c>
      <c r="B37" s="190">
        <f t="shared" ref="B37:Q37" si="9">IF(B$17=0,0,B$17/B$5)</f>
        <v>0.27192669345137827</v>
      </c>
      <c r="C37" s="190">
        <f t="shared" si="9"/>
        <v>0.27116832345981357</v>
      </c>
      <c r="D37" s="190">
        <f t="shared" si="9"/>
        <v>0.26554484174720566</v>
      </c>
      <c r="E37" s="190">
        <f t="shared" si="9"/>
        <v>0.27889562348730401</v>
      </c>
      <c r="F37" s="190">
        <f t="shared" si="9"/>
        <v>0.27912554386509431</v>
      </c>
      <c r="G37" s="190">
        <f t="shared" si="9"/>
        <v>0.27609938047721472</v>
      </c>
      <c r="H37" s="190">
        <f t="shared" si="9"/>
        <v>0.27131443578262182</v>
      </c>
      <c r="I37" s="190">
        <f t="shared" si="9"/>
        <v>0.26919995949304987</v>
      </c>
      <c r="J37" s="190">
        <f t="shared" si="9"/>
        <v>0.27214711399101987</v>
      </c>
      <c r="K37" s="190">
        <f t="shared" si="9"/>
        <v>0.27270096350819995</v>
      </c>
      <c r="L37" s="190">
        <f t="shared" si="9"/>
        <v>0.28017415667280132</v>
      </c>
      <c r="M37" s="190">
        <f t="shared" si="9"/>
        <v>0.27643485556548769</v>
      </c>
      <c r="N37" s="190">
        <f t="shared" si="9"/>
        <v>0.29108300435476769</v>
      </c>
      <c r="O37" s="190">
        <f t="shared" si="9"/>
        <v>0.29009549614783359</v>
      </c>
      <c r="P37" s="190">
        <f t="shared" si="9"/>
        <v>0.29090322269965618</v>
      </c>
      <c r="Q37" s="190">
        <f t="shared" si="9"/>
        <v>0.28058748513698745</v>
      </c>
    </row>
    <row r="38" spans="1:17" x14ac:dyDescent="0.25">
      <c r="A38" s="179" t="s">
        <v>156</v>
      </c>
      <c r="B38" s="190">
        <f t="shared" ref="B38:Q38" si="10">IF(B$25=0,0,B$25/B$5)</f>
        <v>2.0393320791679586E-2</v>
      </c>
      <c r="C38" s="190">
        <f t="shared" si="10"/>
        <v>2.0053571611932101E-2</v>
      </c>
      <c r="D38" s="190">
        <f t="shared" si="10"/>
        <v>2.03339803538891E-2</v>
      </c>
      <c r="E38" s="190">
        <f t="shared" si="10"/>
        <v>1.9864845738919727E-2</v>
      </c>
      <c r="F38" s="190">
        <f t="shared" si="10"/>
        <v>1.9605708373617588E-2</v>
      </c>
      <c r="G38" s="190">
        <f t="shared" si="10"/>
        <v>1.9678393832746541E-2</v>
      </c>
      <c r="H38" s="190">
        <f t="shared" si="10"/>
        <v>1.927105752326767E-2</v>
      </c>
      <c r="I38" s="190">
        <f t="shared" si="10"/>
        <v>1.8969326889383385E-2</v>
      </c>
      <c r="J38" s="190">
        <f t="shared" si="10"/>
        <v>1.8851054085830952E-2</v>
      </c>
      <c r="K38" s="190">
        <f t="shared" si="10"/>
        <v>1.902099186556443E-2</v>
      </c>
      <c r="L38" s="190">
        <f t="shared" si="10"/>
        <v>1.8683554897573795E-2</v>
      </c>
      <c r="M38" s="190">
        <f t="shared" si="10"/>
        <v>1.9047987718695938E-2</v>
      </c>
      <c r="N38" s="190">
        <f t="shared" si="10"/>
        <v>1.8726946939200947E-2</v>
      </c>
      <c r="O38" s="190">
        <f t="shared" si="10"/>
        <v>1.8450960735083559E-2</v>
      </c>
      <c r="P38" s="190">
        <f t="shared" si="10"/>
        <v>1.9212644362322197E-2</v>
      </c>
      <c r="Q38" s="190">
        <f t="shared" si="10"/>
        <v>1.9600089111654499E-2</v>
      </c>
    </row>
    <row r="39" spans="1:17" x14ac:dyDescent="0.25">
      <c r="A39" s="179" t="s">
        <v>155</v>
      </c>
      <c r="B39" s="190">
        <f t="shared" ref="B39:Q39" si="11">IF(B$26=0,0,B$26/B$5)</f>
        <v>2.8671269721575784E-2</v>
      </c>
      <c r="C39" s="190">
        <f t="shared" si="11"/>
        <v>2.8936642019052227E-2</v>
      </c>
      <c r="D39" s="190">
        <f t="shared" si="11"/>
        <v>2.93087141892719E-2</v>
      </c>
      <c r="E39" s="190">
        <f t="shared" si="11"/>
        <v>2.9080767575541931E-2</v>
      </c>
      <c r="F39" s="190">
        <f t="shared" si="11"/>
        <v>3.1932044447279033E-2</v>
      </c>
      <c r="G39" s="190">
        <f t="shared" si="11"/>
        <v>3.2678768885116352E-2</v>
      </c>
      <c r="H39" s="190">
        <f t="shared" si="11"/>
        <v>3.6101878128881132E-2</v>
      </c>
      <c r="I39" s="190">
        <f t="shared" si="11"/>
        <v>3.7587403013393028E-2</v>
      </c>
      <c r="J39" s="190">
        <f t="shared" si="11"/>
        <v>3.8124657514246992E-2</v>
      </c>
      <c r="K39" s="190">
        <f t="shared" si="11"/>
        <v>3.9463211586278871E-2</v>
      </c>
      <c r="L39" s="190">
        <f t="shared" si="11"/>
        <v>3.7744958348648827E-2</v>
      </c>
      <c r="M39" s="190">
        <f t="shared" si="11"/>
        <v>3.9048091393076592E-2</v>
      </c>
      <c r="N39" s="190">
        <f t="shared" si="11"/>
        <v>3.9756771690157039E-2</v>
      </c>
      <c r="O39" s="190">
        <f t="shared" si="11"/>
        <v>4.1244444380178616E-2</v>
      </c>
      <c r="P39" s="190">
        <f t="shared" si="11"/>
        <v>4.2985108545151203E-2</v>
      </c>
      <c r="Q39" s="190">
        <f t="shared" si="11"/>
        <v>4.4607680858029401E-2</v>
      </c>
    </row>
    <row r="40" spans="1:17" x14ac:dyDescent="0.25">
      <c r="A40" s="177" t="s">
        <v>45</v>
      </c>
      <c r="B40" s="189">
        <f t="shared" ref="B40:Q40" si="12">IF(B$27=0,0,B$27/B$5)</f>
        <v>4.698608909688029E-2</v>
      </c>
      <c r="C40" s="189">
        <f t="shared" si="12"/>
        <v>4.7081324827350557E-2</v>
      </c>
      <c r="D40" s="189">
        <f t="shared" si="12"/>
        <v>4.7762413857529197E-2</v>
      </c>
      <c r="E40" s="189">
        <f t="shared" si="12"/>
        <v>4.5726720306615787E-2</v>
      </c>
      <c r="F40" s="189">
        <f t="shared" si="12"/>
        <v>4.8616105264631504E-2</v>
      </c>
      <c r="G40" s="189">
        <f t="shared" si="12"/>
        <v>4.965077763730659E-2</v>
      </c>
      <c r="H40" s="189">
        <f t="shared" si="12"/>
        <v>5.4998531570659634E-2</v>
      </c>
      <c r="I40" s="189">
        <f t="shared" si="12"/>
        <v>5.7585591530906588E-2</v>
      </c>
      <c r="J40" s="189">
        <f t="shared" si="12"/>
        <v>5.8298949063205506E-2</v>
      </c>
      <c r="K40" s="189">
        <f t="shared" si="12"/>
        <v>6.0131238630735225E-2</v>
      </c>
      <c r="L40" s="189">
        <f t="shared" si="12"/>
        <v>5.7677291995512657E-2</v>
      </c>
      <c r="M40" s="189">
        <f t="shared" si="12"/>
        <v>5.9390612279475528E-2</v>
      </c>
      <c r="N40" s="189">
        <f t="shared" si="12"/>
        <v>6.0319995760648594E-2</v>
      </c>
      <c r="O40" s="189">
        <f t="shared" si="12"/>
        <v>6.2468763442367035E-2</v>
      </c>
      <c r="P40" s="189">
        <f t="shared" si="12"/>
        <v>6.5478779823908914E-2</v>
      </c>
      <c r="Q40" s="189">
        <f t="shared" si="12"/>
        <v>6.8029966719911128E-2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0.36897612837422272</v>
      </c>
      <c r="C44" s="213">
        <f>IF(C$5=0,0,C$5/AGR_fec!C$5)</f>
        <v>0.37069411420194359</v>
      </c>
      <c r="D44" s="213">
        <f>IF(D$5=0,0,D$5/AGR_fec!D$5)</f>
        <v>0.37195213574299774</v>
      </c>
      <c r="E44" s="213">
        <f>IF(E$5=0,0,E$5/AGR_fec!E$5)</f>
        <v>0.37195781064459277</v>
      </c>
      <c r="F44" s="213">
        <f>IF(F$5=0,0,F$5/AGR_fec!F$5)</f>
        <v>0.37398962080651738</v>
      </c>
      <c r="G44" s="213">
        <f>IF(G$5=0,0,G$5/AGR_fec!G$5)</f>
        <v>0.37401967984921924</v>
      </c>
      <c r="H44" s="213">
        <f>IF(H$5=0,0,H$5/AGR_fec!H$5)</f>
        <v>0.37508660171899899</v>
      </c>
      <c r="I44" s="213">
        <f>IF(I$5=0,0,I$5/AGR_fec!I$5)</f>
        <v>0.37836971108077161</v>
      </c>
      <c r="J44" s="213">
        <f>IF(J$5=0,0,J$5/AGR_fec!J$5)</f>
        <v>0.38050124129375112</v>
      </c>
      <c r="K44" s="213">
        <f>IF(K$5=0,0,K$5/AGR_fec!K$5)</f>
        <v>0.37913922003162198</v>
      </c>
      <c r="L44" s="213">
        <f>IF(L$5=0,0,L$5/AGR_fec!L$5)</f>
        <v>0.38587060125785122</v>
      </c>
      <c r="M44" s="213">
        <f>IF(M$5=0,0,M$5/AGR_fec!M$5)</f>
        <v>0.39314140996189934</v>
      </c>
      <c r="N44" s="213">
        <f>IF(N$5=0,0,N$5/AGR_fec!N$5)</f>
        <v>0.3935134980693254</v>
      </c>
      <c r="O44" s="213">
        <f>IF(O$5=0,0,O$5/AGR_fec!O$5)</f>
        <v>0.39978483172864154</v>
      </c>
      <c r="P44" s="213">
        <f>IF(P$5=0,0,P$5/AGR_fec!P$5)</f>
        <v>0.39843214737504823</v>
      </c>
      <c r="Q44" s="213">
        <f>IF(Q$5=0,0,Q$5/AGR_fec!Q$5)</f>
        <v>0.40035826155296556</v>
      </c>
    </row>
    <row r="45" spans="1:17" x14ac:dyDescent="0.25">
      <c r="A45" s="185" t="s">
        <v>162</v>
      </c>
      <c r="B45" s="212">
        <f>IF(B$6=0,0,B$6/AGR_fec!B$6)</f>
        <v>0.44541318810389746</v>
      </c>
      <c r="C45" s="212">
        <f>IF(C$6=0,0,C$6/AGR_fec!C$6)</f>
        <v>0.4464915589411782</v>
      </c>
      <c r="D45" s="212">
        <f>IF(D$6=0,0,D$6/AGR_fec!D$6)</f>
        <v>0.44726789998859384</v>
      </c>
      <c r="E45" s="212">
        <f>IF(E$6=0,0,E$6/AGR_fec!E$6)</f>
        <v>0.45113671498361246</v>
      </c>
      <c r="F45" s="212">
        <f>IF(F$6=0,0,F$6/AGR_fec!F$6)</f>
        <v>0.45155546326242979</v>
      </c>
      <c r="G45" s="212">
        <f>IF(G$6=0,0,G$6/AGR_fec!G$6)</f>
        <v>0.45111567773710515</v>
      </c>
      <c r="H45" s="212">
        <f>IF(H$6=0,0,H$6/AGR_fec!H$6)</f>
        <v>0.45236968671995026</v>
      </c>
      <c r="I45" s="212">
        <f>IF(I$6=0,0,I$6/AGR_fec!I$6)</f>
        <v>0.45548738735383903</v>
      </c>
      <c r="J45" s="212">
        <f>IF(J$6=0,0,J$6/AGR_fec!J$6)</f>
        <v>0.45846933091425751</v>
      </c>
      <c r="K45" s="212">
        <f>IF(K$6=0,0,K$6/AGR_fec!K$6)</f>
        <v>0.45823896345747622</v>
      </c>
      <c r="L45" s="212">
        <f>IF(L$6=0,0,L$6/AGR_fec!L$6)</f>
        <v>0.4658812902561088</v>
      </c>
      <c r="M45" s="212">
        <f>IF(M$6=0,0,M$6/AGR_fec!M$6)</f>
        <v>0.47461233858148028</v>
      </c>
      <c r="N45" s="212">
        <f>IF(N$6=0,0,N$6/AGR_fec!N$6)</f>
        <v>0.47854738704907129</v>
      </c>
      <c r="O45" s="212">
        <f>IF(O$6=0,0,O$6/AGR_fec!O$6)</f>
        <v>0.48600771026382517</v>
      </c>
      <c r="P45" s="212">
        <f>IF(P$6=0,0,P$6/AGR_fec!P$6)</f>
        <v>0.4886323691336934</v>
      </c>
      <c r="Q45" s="212">
        <f>IF(Q$6=0,0,Q$6/AGR_fec!Q$6)</f>
        <v>0.4913993558789021</v>
      </c>
    </row>
    <row r="46" spans="1:17" x14ac:dyDescent="0.25">
      <c r="A46" s="183" t="s">
        <v>161</v>
      </c>
      <c r="B46" s="211">
        <f>IF(B$7=0,0,B$7/AGR_fec!B$7)</f>
        <v>0.11727642300567687</v>
      </c>
      <c r="C46" s="211">
        <f>IF(C$7=0,0,C$7/AGR_fec!C$7)</f>
        <v>0.11755294447846663</v>
      </c>
      <c r="D46" s="211">
        <f>IF(D$7=0,0,D$7/AGR_fec!D$7)</f>
        <v>0.11774043797269371</v>
      </c>
      <c r="E46" s="211">
        <f>IF(E$7=0,0,E$7/AGR_fec!E$7)</f>
        <v>0.11847408867746005</v>
      </c>
      <c r="F46" s="211">
        <f>IF(F$7=0,0,F$7/AGR_fec!F$7)</f>
        <v>0.11858122365184995</v>
      </c>
      <c r="G46" s="211">
        <f>IF(G$7=0,0,G$7/AGR_fec!G$7)</f>
        <v>0.11847437634435434</v>
      </c>
      <c r="H46" s="211">
        <f>IF(H$7=0,0,H$7/AGR_fec!H$7)</f>
        <v>0.11875799941060591</v>
      </c>
      <c r="I46" s="211">
        <f>IF(I$7=0,0,I$7/AGR_fec!I$7)</f>
        <v>0.11952592096579395</v>
      </c>
      <c r="J46" s="211">
        <f>IF(J$7=0,0,J$7/AGR_fec!J$7)</f>
        <v>0.12032877223679636</v>
      </c>
      <c r="K46" s="211">
        <f>IF(K$7=0,0,K$7/AGR_fec!K$7)</f>
        <v>0.12027353700741839</v>
      </c>
      <c r="L46" s="211">
        <f>IF(L$7=0,0,L$7/AGR_fec!L$7)</f>
        <v>0.12216015586887731</v>
      </c>
      <c r="M46" s="211">
        <f>IF(M$7=0,0,M$7/AGR_fec!M$7)</f>
        <v>0.12438547606433313</v>
      </c>
      <c r="N46" s="211">
        <f>IF(N$7=0,0,N$7/AGR_fec!N$7)</f>
        <v>0.12546022397927578</v>
      </c>
      <c r="O46" s="211">
        <f>IF(O$7=0,0,O$7/AGR_fec!O$7)</f>
        <v>0.12750134204597802</v>
      </c>
      <c r="P46" s="211">
        <f>IF(P$7=0,0,P$7/AGR_fec!P$7)</f>
        <v>0.12825995859229661</v>
      </c>
      <c r="Q46" s="211">
        <f>IF(Q$7=0,0,Q$7/AGR_fec!Q$7)</f>
        <v>0.12906888702042477</v>
      </c>
    </row>
    <row r="47" spans="1:17" x14ac:dyDescent="0.25">
      <c r="A47" s="183" t="s">
        <v>160</v>
      </c>
      <c r="B47" s="211">
        <f>IF(B$8=0,0,B$8/AGR_fec!B$8)</f>
        <v>0.64297595849038858</v>
      </c>
      <c r="C47" s="211">
        <f>IF(C$8=0,0,C$8/AGR_fec!C$8)</f>
        <v>0.64453680615320075</v>
      </c>
      <c r="D47" s="211">
        <f>IF(D$8=0,0,D$8/AGR_fec!D$8)</f>
        <v>0.64559184737085895</v>
      </c>
      <c r="E47" s="211">
        <f>IF(E$8=0,0,E$8/AGR_fec!E$8)</f>
        <v>0.64944199038471306</v>
      </c>
      <c r="F47" s="211">
        <f>IF(F$8=0,0,F$8/AGR_fec!F$8)</f>
        <v>0.6499814830827787</v>
      </c>
      <c r="G47" s="211">
        <f>IF(G$8=0,0,G$8/AGR_fec!G$8)</f>
        <v>0.64942496931692129</v>
      </c>
      <c r="H47" s="211">
        <f>IF(H$8=0,0,H$8/AGR_fec!H$8)</f>
        <v>0.65106660522694015</v>
      </c>
      <c r="I47" s="211">
        <f>IF(I$8=0,0,I$8/AGR_fec!I$8)</f>
        <v>0.65525885647610582</v>
      </c>
      <c r="J47" s="211">
        <f>IF(J$8=0,0,J$8/AGR_fec!J$8)</f>
        <v>0.65941306501865826</v>
      </c>
      <c r="K47" s="211">
        <f>IF(K$8=0,0,K$8/AGR_fec!K$8)</f>
        <v>0.65914111687074173</v>
      </c>
      <c r="L47" s="211">
        <f>IF(L$8=0,0,L$8/AGR_fec!L$8)</f>
        <v>0.66951328745494487</v>
      </c>
      <c r="M47" s="211">
        <f>IF(M$8=0,0,M$8/AGR_fec!M$8)</f>
        <v>0.68173470421323168</v>
      </c>
      <c r="N47" s="211">
        <f>IF(N$8=0,0,N$8/AGR_fec!N$8)</f>
        <v>0.68757942749599055</v>
      </c>
      <c r="O47" s="211">
        <f>IF(O$8=0,0,O$8/AGR_fec!O$8)</f>
        <v>0.69873723869408022</v>
      </c>
      <c r="P47" s="211">
        <f>IF(P$8=0,0,P$8/AGR_fec!P$8)</f>
        <v>0.70275776669511025</v>
      </c>
      <c r="Q47" s="211">
        <f>IF(Q$8=0,0,Q$8/AGR_fec!Q$8)</f>
        <v>0.70718405947536833</v>
      </c>
    </row>
    <row r="48" spans="1:17" x14ac:dyDescent="0.25">
      <c r="A48" s="181" t="s">
        <v>159</v>
      </c>
      <c r="B48" s="210">
        <f>IF(B$9=0,0,B$9/AGR_fec!B$9)</f>
        <v>0.59431506095095121</v>
      </c>
      <c r="C48" s="210">
        <f>IF(C$9=0,0,C$9/AGR_fec!C$9)</f>
        <v>0.59673190875862125</v>
      </c>
      <c r="D48" s="210">
        <f>IF(D$9=0,0,D$9/AGR_fec!D$9)</f>
        <v>0.59779293026913793</v>
      </c>
      <c r="E48" s="210">
        <f>IF(E$9=0,0,E$9/AGR_fec!E$9)</f>
        <v>0.59983389760289407</v>
      </c>
      <c r="F48" s="210">
        <f>IF(F$9=0,0,F$9/AGR_fec!F$9)</f>
        <v>0.60312352997284846</v>
      </c>
      <c r="G48" s="210">
        <f>IF(G$9=0,0,G$9/AGR_fec!G$9)</f>
        <v>0.6030513550561919</v>
      </c>
      <c r="H48" s="210">
        <f>IF(H$9=0,0,H$9/AGR_fec!H$9)</f>
        <v>0.60470166171030981</v>
      </c>
      <c r="I48" s="210">
        <f>IF(I$9=0,0,I$9/AGR_fec!I$9)</f>
        <v>0.60959617328415572</v>
      </c>
      <c r="J48" s="210">
        <f>IF(J$9=0,0,J$9/AGR_fec!J$9)</f>
        <v>0.61416042445275265</v>
      </c>
      <c r="K48" s="210">
        <f>IF(K$9=0,0,K$9/AGR_fec!K$9)</f>
        <v>0.61255179443724539</v>
      </c>
      <c r="L48" s="210">
        <f>IF(L$9=0,0,L$9/AGR_fec!L$9)</f>
        <v>0.62523049194795854</v>
      </c>
      <c r="M48" s="210">
        <f>IF(M$9=0,0,M$9/AGR_fec!M$9)</f>
        <v>0.63556946453897167</v>
      </c>
      <c r="N48" s="210">
        <f>IF(N$9=0,0,N$9/AGR_fec!N$9)</f>
        <v>0.64005656566700009</v>
      </c>
      <c r="O48" s="210">
        <f>IF(O$9=0,0,O$9/AGR_fec!O$9)</f>
        <v>0.64958594518229495</v>
      </c>
      <c r="P48" s="210">
        <f>IF(P$9=0,0,P$9/AGR_fec!P$9)</f>
        <v>0.64696562645524058</v>
      </c>
      <c r="Q48" s="210">
        <f>IF(Q$9=0,0,Q$9/AGR_fec!Q$9)</f>
        <v>0.64775243598073795</v>
      </c>
    </row>
    <row r="49" spans="1:17" x14ac:dyDescent="0.25">
      <c r="A49" s="179" t="s">
        <v>158</v>
      </c>
      <c r="B49" s="209">
        <f>IF(B$16=0,0,B$16/AGR_fec!B$16)</f>
        <v>0.32453481459441186</v>
      </c>
      <c r="C49" s="209">
        <f>IF(C$16=0,0,C$16/AGR_fec!C$16)</f>
        <v>0.32525153293251596</v>
      </c>
      <c r="D49" s="209">
        <f>IF(D$16=0,0,D$16/AGR_fec!D$16)</f>
        <v>0.32564501842471755</v>
      </c>
      <c r="E49" s="209">
        <f>IF(E$16=0,0,E$16/AGR_fec!E$16)</f>
        <v>0.3263291665038151</v>
      </c>
      <c r="F49" s="209">
        <f>IF(F$16=0,0,F$16/AGR_fec!F$16)</f>
        <v>0.32863954509648263</v>
      </c>
      <c r="G49" s="209">
        <f>IF(G$16=0,0,G$16/AGR_fec!G$16)</f>
        <v>0.32893525718431027</v>
      </c>
      <c r="H49" s="209">
        <f>IF(H$16=0,0,H$16/AGR_fec!H$16)</f>
        <v>0.32837170053596143</v>
      </c>
      <c r="I49" s="209">
        <f>IF(I$16=0,0,I$16/AGR_fec!I$16)</f>
        <v>0.33106440367137463</v>
      </c>
      <c r="J49" s="209">
        <f>IF(J$16=0,0,J$16/AGR_fec!J$16)</f>
        <v>0.33333275793883355</v>
      </c>
      <c r="K49" s="209">
        <f>IF(K$16=0,0,K$16/AGR_fec!K$16)</f>
        <v>0.33322478188866206</v>
      </c>
      <c r="L49" s="209">
        <f>IF(L$16=0,0,L$16/AGR_fec!L$16)</f>
        <v>0.33836220323593202</v>
      </c>
      <c r="M49" s="209">
        <f>IF(M$16=0,0,M$16/AGR_fec!M$16)</f>
        <v>0.34348090549609911</v>
      </c>
      <c r="N49" s="209">
        <f>IF(N$16=0,0,N$16/AGR_fec!N$16)</f>
        <v>0.3469541007193887</v>
      </c>
      <c r="O49" s="209">
        <f>IF(O$16=0,0,O$16/AGR_fec!O$16)</f>
        <v>0.35246151617972765</v>
      </c>
      <c r="P49" s="209">
        <f>IF(P$16=0,0,P$16/AGR_fec!P$16)</f>
        <v>0.35427794233497822</v>
      </c>
      <c r="Q49" s="209">
        <f>IF(Q$16=0,0,Q$16/AGR_fec!Q$16)</f>
        <v>0.35698860067011656</v>
      </c>
    </row>
    <row r="50" spans="1:17" x14ac:dyDescent="0.25">
      <c r="A50" s="179" t="s">
        <v>157</v>
      </c>
      <c r="B50" s="209">
        <f>IF(B$17=0,0,B$17/AGR_fec!B$17)</f>
        <v>0.26342677610335519</v>
      </c>
      <c r="C50" s="209">
        <f>IF(C$17=0,0,C$17/AGR_fec!C$17)</f>
        <v>0.26368825233893145</v>
      </c>
      <c r="D50" s="209">
        <f>IF(D$17=0,0,D$17/AGR_fec!D$17)</f>
        <v>0.26458287140881176</v>
      </c>
      <c r="E50" s="209">
        <f>IF(E$17=0,0,E$17/AGR_fec!E$17)</f>
        <v>0.26628021916165562</v>
      </c>
      <c r="F50" s="209">
        <f>IF(F$17=0,0,F$17/AGR_fec!F$17)</f>
        <v>0.26819891028584941</v>
      </c>
      <c r="G50" s="209">
        <f>IF(G$17=0,0,G$17/AGR_fec!G$17)</f>
        <v>0.26731650842658716</v>
      </c>
      <c r="H50" s="209">
        <f>IF(H$17=0,0,H$17/AGR_fec!H$17)</f>
        <v>0.26718700381493377</v>
      </c>
      <c r="I50" s="209">
        <f>IF(I$17=0,0,I$17/AGR_fec!I$17)</f>
        <v>0.26947532238351041</v>
      </c>
      <c r="J50" s="209">
        <f>IF(J$17=0,0,J$17/AGR_fec!J$17)</f>
        <v>0.27122079667904492</v>
      </c>
      <c r="K50" s="209">
        <f>IF(K$17=0,0,K$17/AGR_fec!K$17)</f>
        <v>0.27051604833873555</v>
      </c>
      <c r="L50" s="209">
        <f>IF(L$17=0,0,L$17/AGR_fec!L$17)</f>
        <v>0.27624125907258867</v>
      </c>
      <c r="M50" s="209">
        <f>IF(M$17=0,0,M$17/AGR_fec!M$17)</f>
        <v>0.2821088367973329</v>
      </c>
      <c r="N50" s="209">
        <f>IF(N$17=0,0,N$17/AGR_fec!N$17)</f>
        <v>0.28510578219101829</v>
      </c>
      <c r="O50" s="209">
        <f>IF(O$17=0,0,O$17/AGR_fec!O$17)</f>
        <v>0.28943892764614149</v>
      </c>
      <c r="P50" s="209">
        <f>IF(P$17=0,0,P$17/AGR_fec!P$17)</f>
        <v>0.29107227667517888</v>
      </c>
      <c r="Q50" s="209">
        <f>IF(Q$17=0,0,Q$17/AGR_fec!Q$17)</f>
        <v>0.29142506806487084</v>
      </c>
    </row>
    <row r="51" spans="1:17" x14ac:dyDescent="0.25">
      <c r="A51" s="179" t="s">
        <v>156</v>
      </c>
      <c r="B51" s="209">
        <f>IF(B$25=0,0,B$25/AGR_fec!B$25)</f>
        <v>0.226222111368997</v>
      </c>
      <c r="C51" s="209">
        <f>IF(C$25=0,0,C$25/AGR_fec!C$25)</f>
        <v>0.22673341330962499</v>
      </c>
      <c r="D51" s="209">
        <f>IF(D$25=0,0,D$25/AGR_fec!D$25)</f>
        <v>0.22687461155807084</v>
      </c>
      <c r="E51" s="209">
        <f>IF(E$25=0,0,E$25/AGR_fec!E$25)</f>
        <v>0.2274596827838038</v>
      </c>
      <c r="F51" s="209">
        <f>IF(F$25=0,0,F$25/AGR_fec!F$25)</f>
        <v>0.22903061594706323</v>
      </c>
      <c r="G51" s="209">
        <f>IF(G$25=0,0,G$25/AGR_fec!G$25)</f>
        <v>0.22915733219063636</v>
      </c>
      <c r="H51" s="209">
        <f>IF(H$25=0,0,H$25/AGR_fec!H$25)</f>
        <v>0.22889618640335482</v>
      </c>
      <c r="I51" s="209">
        <f>IF(I$25=0,0,I$25/AGR_fec!I$25)</f>
        <v>0.23049412442940048</v>
      </c>
      <c r="J51" s="209">
        <f>IF(J$25=0,0,J$25/AGR_fec!J$25)</f>
        <v>0.2322057948156806</v>
      </c>
      <c r="K51" s="209">
        <f>IF(K$25=0,0,K$25/AGR_fec!K$25)</f>
        <v>0.2322665128936659</v>
      </c>
      <c r="L51" s="209">
        <f>IF(L$25=0,0,L$25/AGR_fec!L$25)</f>
        <v>0.23564337557183024</v>
      </c>
      <c r="M51" s="209">
        <f>IF(M$25=0,0,M$25/AGR_fec!M$25)</f>
        <v>0.24036527827273807</v>
      </c>
      <c r="N51" s="209">
        <f>IF(N$25=0,0,N$25/AGR_fec!N$25)</f>
        <v>0.24275596414934855</v>
      </c>
      <c r="O51" s="209">
        <f>IF(O$25=0,0,O$25/AGR_fec!O$25)</f>
        <v>0.24645647233426796</v>
      </c>
      <c r="P51" s="209">
        <f>IF(P$25=0,0,P$25/AGR_fec!P$25)</f>
        <v>0.24832059261587563</v>
      </c>
      <c r="Q51" s="209">
        <f>IF(Q$25=0,0,Q$25/AGR_fec!Q$25)</f>
        <v>0.24985726470326769</v>
      </c>
    </row>
    <row r="52" spans="1:17" x14ac:dyDescent="0.25">
      <c r="A52" s="179" t="s">
        <v>155</v>
      </c>
      <c r="B52" s="209">
        <f>IF(B$26=0,0,B$26/AGR_fec!B$26)</f>
        <v>0.44990725222000655</v>
      </c>
      <c r="C52" s="209">
        <f>IF(C$26=0,0,C$26/AGR_fec!C$26)</f>
        <v>0.45091465569844186</v>
      </c>
      <c r="D52" s="209">
        <f>IF(D$26=0,0,D$26/AGR_fec!D$26)</f>
        <v>0.45164866922650676</v>
      </c>
      <c r="E52" s="209">
        <f>IF(E$26=0,0,E$26/AGR_fec!E$26)</f>
        <v>0.45386885914672986</v>
      </c>
      <c r="F52" s="209">
        <f>IF(F$26=0,0,F$26/AGR_fec!F$26)</f>
        <v>0.45390002105262622</v>
      </c>
      <c r="G52" s="209">
        <f>IF(G$26=0,0,G$26/AGR_fec!G$26)</f>
        <v>0.45334450860118558</v>
      </c>
      <c r="H52" s="209">
        <f>IF(H$26=0,0,H$26/AGR_fec!H$26)</f>
        <v>0.45439847782689591</v>
      </c>
      <c r="I52" s="209">
        <f>IF(I$26=0,0,I$26/AGR_fec!I$26)</f>
        <v>0.45746304980169317</v>
      </c>
      <c r="J52" s="209">
        <f>IF(J$26=0,0,J$26/AGR_fec!J$26)</f>
        <v>0.46082792109216836</v>
      </c>
      <c r="K52" s="209">
        <f>IF(K$26=0,0,K$26/AGR_fec!K$26)</f>
        <v>0.46038494156545973</v>
      </c>
      <c r="L52" s="209">
        <f>IF(L$26=0,0,L$26/AGR_fec!L$26)</f>
        <v>0.4676630031649025</v>
      </c>
      <c r="M52" s="209">
        <f>IF(M$26=0,0,M$26/AGR_fec!M$26)</f>
        <v>0.47611501645578563</v>
      </c>
      <c r="N52" s="209">
        <f>IF(N$26=0,0,N$26/AGR_fec!N$26)</f>
        <v>0.47990466200050885</v>
      </c>
      <c r="O52" s="209">
        <f>IF(O$26=0,0,O$26/AGR_fec!O$26)</f>
        <v>0.48740101176086081</v>
      </c>
      <c r="P52" s="209">
        <f>IF(P$26=0,0,P$26/AGR_fec!P$26)</f>
        <v>0.49002086548168405</v>
      </c>
      <c r="Q52" s="209">
        <f>IF(Q$26=0,0,Q$26/AGR_fec!Q$26)</f>
        <v>0.49311650339233293</v>
      </c>
    </row>
    <row r="53" spans="1:17" x14ac:dyDescent="0.25">
      <c r="A53" s="177" t="s">
        <v>45</v>
      </c>
      <c r="B53" s="208">
        <f>IF(B$27=0,0,B$27/AGR_fec!B$27)</f>
        <v>0.47416103597174414</v>
      </c>
      <c r="C53" s="208">
        <f>IF(C$27=0,0,C$27/AGR_fec!C$27)</f>
        <v>0.47528993290253496</v>
      </c>
      <c r="D53" s="208">
        <f>IF(D$27=0,0,D$27/AGR_fec!D$27)</f>
        <v>0.47606025567761856</v>
      </c>
      <c r="E53" s="208">
        <f>IF(E$27=0,0,E$27/AGR_fec!E$27)</f>
        <v>0.47860881210148215</v>
      </c>
      <c r="F53" s="208">
        <f>IF(F$27=0,0,F$27/AGR_fec!F$27)</f>
        <v>0.47900367364201984</v>
      </c>
      <c r="G53" s="208">
        <f>IF(G$27=0,0,G$27/AGR_fec!G$27)</f>
        <v>0.47850423062930908</v>
      </c>
      <c r="H53" s="208">
        <f>IF(H$27=0,0,H$27/AGR_fec!H$27)</f>
        <v>0.47973760661315346</v>
      </c>
      <c r="I53" s="208">
        <f>IF(I$27=0,0,I$27/AGR_fec!I$27)</f>
        <v>0.48275012932436623</v>
      </c>
      <c r="J53" s="208">
        <f>IF(J$27=0,0,J$27/AGR_fec!J$27)</f>
        <v>0.48577757044452069</v>
      </c>
      <c r="K53" s="208">
        <f>IF(K$27=0,0,K$27/AGR_fec!K$27)</f>
        <v>0.48554058665842487</v>
      </c>
      <c r="L53" s="208">
        <f>IF(L$27=0,0,L$27/AGR_fec!L$27)</f>
        <v>0.49408402747696623</v>
      </c>
      <c r="M53" s="208">
        <f>IF(M$27=0,0,M$27/AGR_fec!M$27)</f>
        <v>0.5031431756610949</v>
      </c>
      <c r="N53" s="208">
        <f>IF(N$27=0,0,N$27/AGR_fec!N$27)</f>
        <v>0.5074922791776364</v>
      </c>
      <c r="O53" s="208">
        <f>IF(O$27=0,0,O$27/AGR_fec!O$27)</f>
        <v>0.51561650419751848</v>
      </c>
      <c r="P53" s="208">
        <f>IF(P$27=0,0,P$27/AGR_fec!P$27)</f>
        <v>0.51825710502530353</v>
      </c>
      <c r="Q53" s="208">
        <f>IF(Q$27=0,0,Q$27/AGR_fec!Q$27)</f>
        <v>0.52174138008309845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73993.586459572689</v>
      </c>
      <c r="C5" s="55">
        <f t="shared" ref="C5:Q5" si="0">SUM(C6:C9,C16:C17,C25:C27)</f>
        <v>73602.327568166394</v>
      </c>
      <c r="D5" s="55">
        <f t="shared" si="0"/>
        <v>71705.004072212556</v>
      </c>
      <c r="E5" s="55">
        <f t="shared" si="0"/>
        <v>73090.116596947933</v>
      </c>
      <c r="F5" s="55">
        <f t="shared" si="0"/>
        <v>73640.790770173771</v>
      </c>
      <c r="G5" s="55">
        <f t="shared" si="0"/>
        <v>73803.664780676772</v>
      </c>
      <c r="H5" s="55">
        <f t="shared" si="0"/>
        <v>67895.038487553509</v>
      </c>
      <c r="I5" s="55">
        <f t="shared" si="0"/>
        <v>64856.884417528679</v>
      </c>
      <c r="J5" s="55">
        <f t="shared" si="0"/>
        <v>64078.17725826367</v>
      </c>
      <c r="K5" s="55">
        <f t="shared" si="0"/>
        <v>61904.697808617413</v>
      </c>
      <c r="L5" s="55">
        <f t="shared" si="0"/>
        <v>63049.275736556614</v>
      </c>
      <c r="M5" s="55">
        <f t="shared" si="0"/>
        <v>60810.452549178655</v>
      </c>
      <c r="N5" s="55">
        <f t="shared" si="0"/>
        <v>60603.228829958622</v>
      </c>
      <c r="O5" s="55">
        <f t="shared" si="0"/>
        <v>60700.882489090145</v>
      </c>
      <c r="P5" s="55">
        <f t="shared" si="0"/>
        <v>58192.572325098598</v>
      </c>
      <c r="Q5" s="55">
        <f t="shared" si="0"/>
        <v>57268.149756579725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16014.152349858226</v>
      </c>
      <c r="C9" s="204">
        <f t="shared" ref="C9:Q9" si="1">SUM(C10:C15)</f>
        <v>15936.598980678022</v>
      </c>
      <c r="D9" s="204">
        <f t="shared" si="1"/>
        <v>15535.944671663759</v>
      </c>
      <c r="E9" s="204">
        <f t="shared" si="1"/>
        <v>15854.829457146652</v>
      </c>
      <c r="F9" s="204">
        <f t="shared" si="1"/>
        <v>15981.273270623711</v>
      </c>
      <c r="G9" s="204">
        <f t="shared" si="1"/>
        <v>16049.556228631602</v>
      </c>
      <c r="H9" s="204">
        <f t="shared" si="1"/>
        <v>14671.977078330794</v>
      </c>
      <c r="I9" s="204">
        <f t="shared" si="1"/>
        <v>14049.926163692084</v>
      </c>
      <c r="J9" s="204">
        <f t="shared" si="1"/>
        <v>13852.56747242378</v>
      </c>
      <c r="K9" s="204">
        <f t="shared" si="1"/>
        <v>13383.165291939909</v>
      </c>
      <c r="L9" s="204">
        <f t="shared" si="1"/>
        <v>13721.314768509095</v>
      </c>
      <c r="M9" s="204">
        <f t="shared" si="1"/>
        <v>13340.568619124717</v>
      </c>
      <c r="N9" s="204">
        <f t="shared" si="1"/>
        <v>13117.802740429222</v>
      </c>
      <c r="O9" s="204">
        <f t="shared" si="1"/>
        <v>13135.80904908101</v>
      </c>
      <c r="P9" s="204">
        <f t="shared" si="1"/>
        <v>12556.459096488032</v>
      </c>
      <c r="Q9" s="204">
        <f t="shared" si="1"/>
        <v>12257.60540082716</v>
      </c>
    </row>
    <row r="10" spans="1:17" x14ac:dyDescent="0.25">
      <c r="A10" s="202" t="s">
        <v>35</v>
      </c>
      <c r="B10" s="203">
        <v>13311.674126255433</v>
      </c>
      <c r="C10" s="203">
        <v>13158.59183955464</v>
      </c>
      <c r="D10" s="203">
        <v>12889.446961410347</v>
      </c>
      <c r="E10" s="203">
        <v>13118.863486111994</v>
      </c>
      <c r="F10" s="203">
        <v>13152.301885714955</v>
      </c>
      <c r="G10" s="203">
        <v>13214.190336371705</v>
      </c>
      <c r="H10" s="203">
        <v>12013.028403479077</v>
      </c>
      <c r="I10" s="203">
        <v>11433.220888953554</v>
      </c>
      <c r="J10" s="203">
        <v>11286.155933199028</v>
      </c>
      <c r="K10" s="203">
        <v>10957.993150740282</v>
      </c>
      <c r="L10" s="203">
        <v>11037.592468960698</v>
      </c>
      <c r="M10" s="203">
        <v>10851.725036653297</v>
      </c>
      <c r="N10" s="203">
        <v>10552.513589296806</v>
      </c>
      <c r="O10" s="203">
        <v>10614.835445749821</v>
      </c>
      <c r="P10" s="203">
        <v>10299.193646904572</v>
      </c>
      <c r="Q10" s="203">
        <v>10254.921646648889</v>
      </c>
    </row>
    <row r="11" spans="1:17" x14ac:dyDescent="0.25">
      <c r="A11" s="202" t="s">
        <v>166</v>
      </c>
      <c r="B11" s="201">
        <v>2702.4782236027932</v>
      </c>
      <c r="C11" s="201">
        <v>2778.0071411233816</v>
      </c>
      <c r="D11" s="201">
        <v>2646.4977102534122</v>
      </c>
      <c r="E11" s="201">
        <v>2735.9659710346591</v>
      </c>
      <c r="F11" s="201">
        <v>2828.971384908757</v>
      </c>
      <c r="G11" s="201">
        <v>2835.3658922598961</v>
      </c>
      <c r="H11" s="201">
        <v>2658.9486748517174</v>
      </c>
      <c r="I11" s="201">
        <v>2616.7052747385301</v>
      </c>
      <c r="J11" s="201">
        <v>2566.4115392247504</v>
      </c>
      <c r="K11" s="201">
        <v>2425.1721411996277</v>
      </c>
      <c r="L11" s="201">
        <v>2683.7222995483967</v>
      </c>
      <c r="M11" s="201">
        <v>2488.8435824714193</v>
      </c>
      <c r="N11" s="201">
        <v>2565.2891511324169</v>
      </c>
      <c r="O11" s="201">
        <v>2520.9736033311901</v>
      </c>
      <c r="P11" s="201">
        <v>2257.2654495834599</v>
      </c>
      <c r="Q11" s="201">
        <v>2002.6837541782713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23317.639435594898</v>
      </c>
      <c r="C16" s="197">
        <v>23048.450973789699</v>
      </c>
      <c r="D16" s="197">
        <v>23095.462060535549</v>
      </c>
      <c r="E16" s="197">
        <v>22601.32452102458</v>
      </c>
      <c r="F16" s="197">
        <v>22562.495857256086</v>
      </c>
      <c r="G16" s="197">
        <v>22783.529066445815</v>
      </c>
      <c r="H16" s="197">
        <v>20979.315139229351</v>
      </c>
      <c r="I16" s="197">
        <v>20228.601871251693</v>
      </c>
      <c r="J16" s="197">
        <v>19716.449089132817</v>
      </c>
      <c r="K16" s="197">
        <v>19015.819056184893</v>
      </c>
      <c r="L16" s="197">
        <v>19046.783397300969</v>
      </c>
      <c r="M16" s="197">
        <v>18627.60951855858</v>
      </c>
      <c r="N16" s="197">
        <v>17793.805019134026</v>
      </c>
      <c r="O16" s="197">
        <v>17792.824390963022</v>
      </c>
      <c r="P16" s="197">
        <v>17470.600136956007</v>
      </c>
      <c r="Q16" s="197">
        <v>18092.246806081363</v>
      </c>
    </row>
    <row r="17" spans="1:17" x14ac:dyDescent="0.25">
      <c r="A17" s="198" t="s">
        <v>157</v>
      </c>
      <c r="B17" s="197">
        <f>SUM(B18:B24)</f>
        <v>31444.764418820887</v>
      </c>
      <c r="C17" s="197">
        <f t="shared" ref="C17:Q17" si="2">SUM(C18:C24)</f>
        <v>31441.698154368292</v>
      </c>
      <c r="D17" s="197">
        <f t="shared" si="2"/>
        <v>29917.218139649041</v>
      </c>
      <c r="E17" s="197">
        <f t="shared" si="2"/>
        <v>31521.899769758718</v>
      </c>
      <c r="F17" s="197">
        <f t="shared" si="2"/>
        <v>31968.560185098497</v>
      </c>
      <c r="G17" s="197">
        <f t="shared" si="2"/>
        <v>31804.119394228135</v>
      </c>
      <c r="H17" s="197">
        <f t="shared" si="2"/>
        <v>29316.479866894537</v>
      </c>
      <c r="I17" s="197">
        <f t="shared" si="2"/>
        <v>27777.940668852279</v>
      </c>
      <c r="J17" s="197">
        <f t="shared" si="2"/>
        <v>27754.864457157077</v>
      </c>
      <c r="K17" s="197">
        <f t="shared" si="2"/>
        <v>26821.952686089659</v>
      </c>
      <c r="L17" s="197">
        <f t="shared" si="2"/>
        <v>27576.393011873737</v>
      </c>
      <c r="M17" s="197">
        <f t="shared" si="2"/>
        <v>26177.39915812348</v>
      </c>
      <c r="N17" s="197">
        <f t="shared" si="2"/>
        <v>27100.080858246412</v>
      </c>
      <c r="O17" s="197">
        <f t="shared" si="2"/>
        <v>27186.471251938332</v>
      </c>
      <c r="P17" s="197">
        <f t="shared" si="2"/>
        <v>25621.361547454402</v>
      </c>
      <c r="Q17" s="197">
        <f t="shared" si="2"/>
        <v>24344.185738000775</v>
      </c>
    </row>
    <row r="18" spans="1:17" x14ac:dyDescent="0.25">
      <c r="A18" s="200" t="s">
        <v>38</v>
      </c>
      <c r="B18" s="199">
        <v>4457.8830729977835</v>
      </c>
      <c r="C18" s="199">
        <v>4765.8502666901522</v>
      </c>
      <c r="D18" s="199">
        <v>4104.1620854337598</v>
      </c>
      <c r="E18" s="199">
        <v>4042.6393931560801</v>
      </c>
      <c r="F18" s="199">
        <v>4305.6137010126604</v>
      </c>
      <c r="G18" s="199">
        <v>4392.0961480502256</v>
      </c>
      <c r="H18" s="199">
        <v>5005.7104461570325</v>
      </c>
      <c r="I18" s="199">
        <v>4472.8776723602869</v>
      </c>
      <c r="J18" s="199">
        <v>4966.1151785240745</v>
      </c>
      <c r="K18" s="199">
        <v>5190.4741237127982</v>
      </c>
      <c r="L18" s="199">
        <v>5306.1474984166625</v>
      </c>
      <c r="M18" s="199">
        <v>4663.3262369774166</v>
      </c>
      <c r="N18" s="199">
        <v>4781.5287172280368</v>
      </c>
      <c r="O18" s="199">
        <v>4787.3959657446212</v>
      </c>
      <c r="P18" s="199">
        <v>4488.312760152131</v>
      </c>
      <c r="Q18" s="199">
        <v>4067.7474892947425</v>
      </c>
    </row>
    <row r="19" spans="1:17" x14ac:dyDescent="0.25">
      <c r="A19" s="200" t="s">
        <v>36</v>
      </c>
      <c r="B19" s="199">
        <v>1992.1220133424899</v>
      </c>
      <c r="C19" s="199">
        <v>2359.5492319423929</v>
      </c>
      <c r="D19" s="199">
        <v>1942.5451169194919</v>
      </c>
      <c r="E19" s="199">
        <v>1838.2601467286645</v>
      </c>
      <c r="F19" s="199">
        <v>1973.7250837313761</v>
      </c>
      <c r="G19" s="199">
        <v>2037.3558249588721</v>
      </c>
      <c r="H19" s="199">
        <v>1931.7555844787526</v>
      </c>
      <c r="I19" s="199">
        <v>1804.7867718753005</v>
      </c>
      <c r="J19" s="199">
        <v>1880.2324727830439</v>
      </c>
      <c r="K19" s="199">
        <v>1824.9783526313283</v>
      </c>
      <c r="L19" s="199">
        <v>1968.811428539306</v>
      </c>
      <c r="M19" s="199">
        <v>1833.0659915459623</v>
      </c>
      <c r="N19" s="199">
        <v>2056.6862007821915</v>
      </c>
      <c r="O19" s="199">
        <v>2005.8808588232241</v>
      </c>
      <c r="P19" s="199">
        <v>1774.4491340053953</v>
      </c>
      <c r="Q19" s="199">
        <v>1823.6991385460344</v>
      </c>
    </row>
    <row r="20" spans="1:17" x14ac:dyDescent="0.25">
      <c r="A20" s="200" t="s">
        <v>35</v>
      </c>
      <c r="B20" s="199">
        <v>13031.300232003432</v>
      </c>
      <c r="C20" s="199">
        <v>12832.553523498696</v>
      </c>
      <c r="D20" s="199">
        <v>13388.758891932399</v>
      </c>
      <c r="E20" s="199">
        <v>13396.52425423255</v>
      </c>
      <c r="F20" s="199">
        <v>13630.362428622106</v>
      </c>
      <c r="G20" s="199">
        <v>13672.986735239892</v>
      </c>
      <c r="H20" s="199">
        <v>12038.613936023539</v>
      </c>
      <c r="I20" s="199">
        <v>11697.925761311086</v>
      </c>
      <c r="J20" s="199">
        <v>11455.104839053021</v>
      </c>
      <c r="K20" s="199">
        <v>10923.506217522578</v>
      </c>
      <c r="L20" s="199">
        <v>10776.12267103991</v>
      </c>
      <c r="M20" s="199">
        <v>10534.496046916622</v>
      </c>
      <c r="N20" s="199">
        <v>10074.450745416252</v>
      </c>
      <c r="O20" s="199">
        <v>9943.0356850696699</v>
      </c>
      <c r="P20" s="199">
        <v>9892.3104852541092</v>
      </c>
      <c r="Q20" s="199">
        <v>10286.684319643315</v>
      </c>
    </row>
    <row r="21" spans="1:17" x14ac:dyDescent="0.25">
      <c r="A21" s="200" t="s">
        <v>167</v>
      </c>
      <c r="B21" s="199">
        <v>4326.8454920326885</v>
      </c>
      <c r="C21" s="199">
        <v>3946.2220371321014</v>
      </c>
      <c r="D21" s="199">
        <v>3341.3394242006239</v>
      </c>
      <c r="E21" s="199">
        <v>4276.5746343260034</v>
      </c>
      <c r="F21" s="199">
        <v>3644.2468348011707</v>
      </c>
      <c r="G21" s="199">
        <v>3706.1934316474444</v>
      </c>
      <c r="H21" s="199">
        <v>3087.2575272666995</v>
      </c>
      <c r="I21" s="199">
        <v>2632.9627439687156</v>
      </c>
      <c r="J21" s="199">
        <v>2322.8088835675362</v>
      </c>
      <c r="K21" s="199">
        <v>2238.4225527802218</v>
      </c>
      <c r="L21" s="199">
        <v>1887.5430013720268</v>
      </c>
      <c r="M21" s="199">
        <v>1659.1408608184536</v>
      </c>
      <c r="N21" s="199">
        <v>2227.0414913456325</v>
      </c>
      <c r="O21" s="199">
        <v>2539.622965128794</v>
      </c>
      <c r="P21" s="199">
        <v>2218.1522541078143</v>
      </c>
      <c r="Q21" s="199">
        <v>1907.9323583151297</v>
      </c>
    </row>
    <row r="22" spans="1:17" x14ac:dyDescent="0.25">
      <c r="A22" s="200" t="s">
        <v>166</v>
      </c>
      <c r="B22" s="199">
        <v>7521.5422551698321</v>
      </c>
      <c r="C22" s="199">
        <v>7438.1737914951491</v>
      </c>
      <c r="D22" s="199">
        <v>7106.2855952640848</v>
      </c>
      <c r="E22" s="199">
        <v>7937.3662904605408</v>
      </c>
      <c r="F22" s="199">
        <v>8385.8740614736653</v>
      </c>
      <c r="G22" s="199">
        <v>7988.0512470623853</v>
      </c>
      <c r="H22" s="199">
        <v>7242.3656695109967</v>
      </c>
      <c r="I22" s="199">
        <v>7169.3877193368917</v>
      </c>
      <c r="J22" s="199">
        <v>7130.6030832293982</v>
      </c>
      <c r="K22" s="199">
        <v>6644.5714394427323</v>
      </c>
      <c r="L22" s="199">
        <v>7637.768412505834</v>
      </c>
      <c r="M22" s="199">
        <v>7487.3700218650247</v>
      </c>
      <c r="N22" s="199">
        <v>7960.3737034742981</v>
      </c>
      <c r="O22" s="199">
        <v>7910.5357771720219</v>
      </c>
      <c r="P22" s="199">
        <v>7248.1369139349508</v>
      </c>
      <c r="Q22" s="199">
        <v>6258.1224322015505</v>
      </c>
    </row>
    <row r="23" spans="1:17" x14ac:dyDescent="0.25">
      <c r="A23" s="200" t="s">
        <v>165</v>
      </c>
      <c r="B23" s="199">
        <v>115.07135327465841</v>
      </c>
      <c r="C23" s="199">
        <v>99.349303609800003</v>
      </c>
      <c r="D23" s="199">
        <v>34.127025898679989</v>
      </c>
      <c r="E23" s="199">
        <v>30.535050854880001</v>
      </c>
      <c r="F23" s="199">
        <v>28.738075457520008</v>
      </c>
      <c r="G23" s="199">
        <v>7.4360072693113155</v>
      </c>
      <c r="H23" s="199">
        <v>10.776703457519998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3217.0302552986891</v>
      </c>
      <c r="C25" s="197">
        <v>3175.5794593303917</v>
      </c>
      <c r="D25" s="197">
        <v>3156.3792003642043</v>
      </c>
      <c r="E25" s="197">
        <v>3112.0628490179793</v>
      </c>
      <c r="F25" s="197">
        <v>3128.4614571954785</v>
      </c>
      <c r="G25" s="197">
        <v>3166.4600913712143</v>
      </c>
      <c r="H25" s="197">
        <v>2927.2664030988367</v>
      </c>
      <c r="I25" s="197">
        <v>2800.4157137326247</v>
      </c>
      <c r="J25" s="197">
        <v>2754.2962395500012</v>
      </c>
      <c r="K25" s="197">
        <v>2683.7607744029497</v>
      </c>
      <c r="L25" s="197">
        <v>2704.7845588728137</v>
      </c>
      <c r="M25" s="197">
        <v>2664.8752533718766</v>
      </c>
      <c r="N25" s="197">
        <v>2591.5402121489628</v>
      </c>
      <c r="O25" s="197">
        <v>2585.7777971077776</v>
      </c>
      <c r="P25" s="197">
        <v>2544.1515442001646</v>
      </c>
      <c r="Q25" s="197">
        <v>2574.1118116704224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1.0000000000000002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1.0000000000000002</v>
      </c>
      <c r="I31" s="194">
        <f t="shared" si="3"/>
        <v>1</v>
      </c>
      <c r="J31" s="194">
        <f t="shared" si="3"/>
        <v>1</v>
      </c>
      <c r="K31" s="194">
        <f t="shared" si="3"/>
        <v>0.99999999999999989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1.0000000000000002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0.21642622173217346</v>
      </c>
      <c r="C35" s="191">
        <f t="shared" si="7"/>
        <v>0.21652303000769135</v>
      </c>
      <c r="D35" s="191">
        <f t="shared" si="7"/>
        <v>0.21666472058237171</v>
      </c>
      <c r="E35" s="191">
        <f t="shared" si="7"/>
        <v>0.21692166048355588</v>
      </c>
      <c r="F35" s="191">
        <f t="shared" si="7"/>
        <v>0.21701658963032888</v>
      </c>
      <c r="G35" s="191">
        <f t="shared" si="7"/>
        <v>0.21746286280398486</v>
      </c>
      <c r="H35" s="191">
        <f t="shared" si="7"/>
        <v>0.21609792711172046</v>
      </c>
      <c r="I35" s="191">
        <f t="shared" si="7"/>
        <v>0.21662968071736194</v>
      </c>
      <c r="J35" s="191">
        <f t="shared" si="7"/>
        <v>0.21618229583203882</v>
      </c>
      <c r="K35" s="191">
        <f t="shared" si="7"/>
        <v>0.21618981702026679</v>
      </c>
      <c r="L35" s="191">
        <f t="shared" si="7"/>
        <v>0.21762842805430258</v>
      </c>
      <c r="M35" s="191">
        <f t="shared" si="7"/>
        <v>0.21937953197003304</v>
      </c>
      <c r="N35" s="191">
        <f t="shared" si="7"/>
        <v>0.21645385887335039</v>
      </c>
      <c r="O35" s="191">
        <f t="shared" si="7"/>
        <v>0.21640227473532905</v>
      </c>
      <c r="P35" s="191">
        <f t="shared" si="7"/>
        <v>0.2157742576894543</v>
      </c>
      <c r="Q35" s="191">
        <f t="shared" si="7"/>
        <v>0.21403878862733547</v>
      </c>
    </row>
    <row r="36" spans="1:17" x14ac:dyDescent="0.25">
      <c r="A36" s="179" t="s">
        <v>158</v>
      </c>
      <c r="B36" s="190">
        <f t="shared" ref="B36:Q36" si="8">IF(B$16=0,0,B$16/B$5)</f>
        <v>0.31513054781220501</v>
      </c>
      <c r="C36" s="190">
        <f t="shared" si="8"/>
        <v>0.31314839809167044</v>
      </c>
      <c r="D36" s="190">
        <f t="shared" si="8"/>
        <v>0.32208996233061515</v>
      </c>
      <c r="E36" s="190">
        <f t="shared" si="8"/>
        <v>0.30922545445724953</v>
      </c>
      <c r="F36" s="190">
        <f t="shared" si="8"/>
        <v>0.30638584433010219</v>
      </c>
      <c r="G36" s="190">
        <f t="shared" si="8"/>
        <v>0.30870457631273324</v>
      </c>
      <c r="H36" s="190">
        <f t="shared" si="8"/>
        <v>0.30899629202029644</v>
      </c>
      <c r="I36" s="190">
        <f t="shared" si="8"/>
        <v>0.31189598533636265</v>
      </c>
      <c r="J36" s="190">
        <f t="shared" si="8"/>
        <v>0.30769366315878061</v>
      </c>
      <c r="K36" s="190">
        <f t="shared" si="8"/>
        <v>0.30717893357582637</v>
      </c>
      <c r="L36" s="190">
        <f t="shared" si="8"/>
        <v>0.30209361130309464</v>
      </c>
      <c r="M36" s="190">
        <f t="shared" si="8"/>
        <v>0.30632249453322274</v>
      </c>
      <c r="N36" s="190">
        <f t="shared" si="8"/>
        <v>0.29361150160926458</v>
      </c>
      <c r="O36" s="190">
        <f t="shared" si="8"/>
        <v>0.29312299362634392</v>
      </c>
      <c r="P36" s="190">
        <f t="shared" si="8"/>
        <v>0.30022044805572023</v>
      </c>
      <c r="Q36" s="190">
        <f t="shared" si="8"/>
        <v>0.31592162280400349</v>
      </c>
    </row>
    <row r="37" spans="1:17" x14ac:dyDescent="0.25">
      <c r="A37" s="179" t="s">
        <v>157</v>
      </c>
      <c r="B37" s="190">
        <f t="shared" ref="B37:Q37" si="9">IF(B$17=0,0,B$17/B$5)</f>
        <v>0.42496608048592321</v>
      </c>
      <c r="C37" s="190">
        <f t="shared" si="9"/>
        <v>0.42718347630037562</v>
      </c>
      <c r="D37" s="190">
        <f t="shared" si="9"/>
        <v>0.41722636413938502</v>
      </c>
      <c r="E37" s="190">
        <f t="shared" si="9"/>
        <v>0.43127444909665114</v>
      </c>
      <c r="F37" s="190">
        <f t="shared" si="9"/>
        <v>0.43411484111936649</v>
      </c>
      <c r="G37" s="190">
        <f t="shared" si="9"/>
        <v>0.4309287281158844</v>
      </c>
      <c r="H37" s="190">
        <f t="shared" si="9"/>
        <v>0.4317911959394326</v>
      </c>
      <c r="I37" s="190">
        <f t="shared" si="9"/>
        <v>0.42829594604061522</v>
      </c>
      <c r="J37" s="190">
        <f t="shared" si="9"/>
        <v>0.43314066730226392</v>
      </c>
      <c r="K37" s="190">
        <f t="shared" si="9"/>
        <v>0.4332781458527033</v>
      </c>
      <c r="L37" s="190">
        <f t="shared" si="9"/>
        <v>0.43737842647230701</v>
      </c>
      <c r="M37" s="190">
        <f t="shared" si="9"/>
        <v>0.43047532226393614</v>
      </c>
      <c r="N37" s="190">
        <f t="shared" si="9"/>
        <v>0.44717222797293843</v>
      </c>
      <c r="O37" s="190">
        <f t="shared" si="9"/>
        <v>0.4478760462308698</v>
      </c>
      <c r="P37" s="190">
        <f t="shared" si="9"/>
        <v>0.44028577056738644</v>
      </c>
      <c r="Q37" s="190">
        <f t="shared" si="9"/>
        <v>0.42509118666268403</v>
      </c>
    </row>
    <row r="38" spans="1:17" x14ac:dyDescent="0.25">
      <c r="A38" s="179" t="s">
        <v>156</v>
      </c>
      <c r="B38" s="190">
        <f t="shared" ref="B38:Q38" si="10">IF(B$25=0,0,B$25/B$5)</f>
        <v>4.3477149969698432E-2</v>
      </c>
      <c r="C38" s="190">
        <f t="shared" si="10"/>
        <v>4.3145095600262723E-2</v>
      </c>
      <c r="D38" s="190">
        <f t="shared" si="10"/>
        <v>4.401895294762808E-2</v>
      </c>
      <c r="E38" s="190">
        <f t="shared" si="10"/>
        <v>4.2578435962543418E-2</v>
      </c>
      <c r="F38" s="190">
        <f t="shared" si="10"/>
        <v>4.2482724920202483E-2</v>
      </c>
      <c r="G38" s="190">
        <f t="shared" si="10"/>
        <v>4.2903832767397412E-2</v>
      </c>
      <c r="H38" s="190">
        <f t="shared" si="10"/>
        <v>4.3114584928550588E-2</v>
      </c>
      <c r="I38" s="190">
        <f t="shared" si="10"/>
        <v>4.3178387905660247E-2</v>
      </c>
      <c r="J38" s="190">
        <f t="shared" si="10"/>
        <v>4.2983373706916746E-2</v>
      </c>
      <c r="K38" s="190">
        <f t="shared" si="10"/>
        <v>4.3353103551203476E-2</v>
      </c>
      <c r="L38" s="190">
        <f t="shared" si="10"/>
        <v>4.2899534170295822E-2</v>
      </c>
      <c r="M38" s="190">
        <f t="shared" si="10"/>
        <v>4.3822651232808006E-2</v>
      </c>
      <c r="N38" s="190">
        <f t="shared" si="10"/>
        <v>4.276241154444662E-2</v>
      </c>
      <c r="O38" s="190">
        <f t="shared" si="10"/>
        <v>4.2598685407457183E-2</v>
      </c>
      <c r="P38" s="190">
        <f t="shared" si="10"/>
        <v>4.3719523687439157E-2</v>
      </c>
      <c r="Q38" s="190">
        <f t="shared" si="10"/>
        <v>4.4948401905976966E-2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2.3731736014660076</v>
      </c>
      <c r="C44" s="213">
        <f>IF(C$5=0,0,C$5/AGR_fec!C$5)</f>
        <v>2.3571813624075739</v>
      </c>
      <c r="D44" s="213">
        <f>IF(D$5=0,0,D$5/AGR_fec!D$5)</f>
        <v>2.3491551858742876</v>
      </c>
      <c r="E44" s="213">
        <f>IF(E$5=0,0,E$5/AGR_fec!E$5)</f>
        <v>2.3665275659415497</v>
      </c>
      <c r="F44" s="213">
        <f>IF(F$5=0,0,F$5/AGR_fec!F$5)</f>
        <v>2.337215833609628</v>
      </c>
      <c r="G44" s="213">
        <f>IF(G$5=0,0,G$5/AGR_fec!G$5)</f>
        <v>2.3215567068056111</v>
      </c>
      <c r="H44" s="213">
        <f>IF(H$5=0,0,H$5/AGR_fec!H$5)</f>
        <v>2.2692396231397409</v>
      </c>
      <c r="I44" s="213">
        <f>IF(I$5=0,0,I$5/AGR_fec!I$5)</f>
        <v>2.2334658447473763</v>
      </c>
      <c r="J44" s="213">
        <f>IF(J$5=0,0,J$5/AGR_fec!J$5)</f>
        <v>2.2254704257168774</v>
      </c>
      <c r="K44" s="213">
        <f>IF(K$5=0,0,K$5/AGR_fec!K$5)</f>
        <v>2.2157375068080132</v>
      </c>
      <c r="L44" s="213">
        <f>IF(L$5=0,0,L$5/AGR_fec!L$5)</f>
        <v>2.205980190053296</v>
      </c>
      <c r="M44" s="213">
        <f>IF(M$5=0,0,M$5/AGR_fec!M$5)</f>
        <v>2.1996403908233702</v>
      </c>
      <c r="N44" s="213">
        <f>IF(N$5=0,0,N$5/AGR_fec!N$5)</f>
        <v>2.1960510140072009</v>
      </c>
      <c r="O44" s="213">
        <f>IF(O$5=0,0,O$5/AGR_fec!O$5)</f>
        <v>2.1722230012593862</v>
      </c>
      <c r="P44" s="213">
        <f>IF(P$5=0,0,P$5/AGR_fec!P$5)</f>
        <v>2.1816255739968082</v>
      </c>
      <c r="Q44" s="213">
        <f>IF(Q$5=0,0,Q$5/AGR_fec!Q$5)</f>
        <v>2.1615935741824952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2.3624447950448544</v>
      </c>
      <c r="C48" s="210">
        <f>IF(C$9=0,0,C$9/AGR_fec!C$9)</f>
        <v>2.3208533546947443</v>
      </c>
      <c r="D48" s="210">
        <f>IF(D$9=0,0,D$9/AGR_fec!D$9)</f>
        <v>2.3194065396865509</v>
      </c>
      <c r="E48" s="210">
        <f>IF(E$9=0,0,E$9/AGR_fec!E$9)</f>
        <v>2.335184095304808</v>
      </c>
      <c r="F48" s="210">
        <f>IF(F$9=0,0,F$9/AGR_fec!F$9)</f>
        <v>2.3498816613515352</v>
      </c>
      <c r="G48" s="210">
        <f>IF(G$9=0,0,G$9/AGR_fec!G$9)</f>
        <v>2.342449290681893</v>
      </c>
      <c r="H48" s="210">
        <f>IF(H$9=0,0,H$9/AGR_fec!H$9)</f>
        <v>2.3172962805028088</v>
      </c>
      <c r="I48" s="210">
        <f>IF(I$9=0,0,I$9/AGR_fec!I$9)</f>
        <v>2.3107203517727291</v>
      </c>
      <c r="J48" s="210">
        <f>IF(J$9=0,0,J$9/AGR_fec!J$9)</f>
        <v>2.3151955655354302</v>
      </c>
      <c r="K48" s="210">
        <f>IF(K$9=0,0,K$9/AGR_fec!K$9)</f>
        <v>2.3512427429697484</v>
      </c>
      <c r="L48" s="210">
        <f>IF(L$9=0,0,L$9/AGR_fec!L$9)</f>
        <v>2.3254021586563809</v>
      </c>
      <c r="M48" s="210">
        <f>IF(M$9=0,0,M$9/AGR_fec!M$9)</f>
        <v>2.3563566338676463</v>
      </c>
      <c r="N48" s="210">
        <f>IF(N$9=0,0,N$9/AGR_fec!N$9)</f>
        <v>2.4150642827998703</v>
      </c>
      <c r="O48" s="210">
        <f>IF(O$9=0,0,O$9/AGR_fec!O$9)</f>
        <v>2.4097744920614423</v>
      </c>
      <c r="P48" s="210">
        <f>IF(P$9=0,0,P$9/AGR_fec!P$9)</f>
        <v>2.5509054546595999</v>
      </c>
      <c r="Q48" s="210">
        <f>IF(Q$9=0,0,Q$9/AGR_fec!Q$9)</f>
        <v>2.5514171460496926</v>
      </c>
    </row>
    <row r="49" spans="1:17" x14ac:dyDescent="0.25">
      <c r="A49" s="179" t="s">
        <v>158</v>
      </c>
      <c r="B49" s="209">
        <f>IF(B$16=0,0,B$16/AGR_fec!B$16)</f>
        <v>3.1021181288237254</v>
      </c>
      <c r="C49" s="209">
        <f>IF(C$16=0,0,C$16/AGR_fec!C$16)</f>
        <v>3.1020847278114032</v>
      </c>
      <c r="D49" s="209">
        <f>IF(D$16=0,0,D$16/AGR_fec!D$16)</f>
        <v>3.1020645853486828</v>
      </c>
      <c r="E49" s="209">
        <f>IF(E$16=0,0,E$16/AGR_fec!E$16)</f>
        <v>3.1020568270807187</v>
      </c>
      <c r="F49" s="209">
        <f>IF(F$16=0,0,F$16/AGR_fec!F$16)</f>
        <v>3.1017364525272804</v>
      </c>
      <c r="G49" s="209">
        <f>IF(G$16=0,0,G$16/AGR_fec!G$16)</f>
        <v>3.1015432221981247</v>
      </c>
      <c r="H49" s="209">
        <f>IF(H$16=0,0,H$16/AGR_fec!H$16)</f>
        <v>3.0993764618797659</v>
      </c>
      <c r="I49" s="209">
        <f>IF(I$16=0,0,I$16/AGR_fec!I$16)</f>
        <v>3.0979588229890473</v>
      </c>
      <c r="J49" s="209">
        <f>IF(J$16=0,0,J$16/AGR_fec!J$16)</f>
        <v>3.0975454998629024</v>
      </c>
      <c r="K49" s="209">
        <f>IF(K$16=0,0,K$16/AGR_fec!K$16)</f>
        <v>3.0939546929755539</v>
      </c>
      <c r="L49" s="209">
        <f>IF(L$16=0,0,L$16/AGR_fec!L$16)</f>
        <v>3.0928757601225123</v>
      </c>
      <c r="M49" s="209">
        <f>IF(M$16=0,0,M$16/AGR_fec!M$16)</f>
        <v>3.0942732853005244</v>
      </c>
      <c r="N49" s="209">
        <f>IF(N$16=0,0,N$16/AGR_fec!N$16)</f>
        <v>3.0896583241316034</v>
      </c>
      <c r="O49" s="209">
        <f>IF(O$16=0,0,O$16/AGR_fec!O$16)</f>
        <v>3.0898895163419442</v>
      </c>
      <c r="P49" s="209">
        <f>IF(P$16=0,0,P$16/AGR_fec!P$16)</f>
        <v>3.0895532066853622</v>
      </c>
      <c r="Q49" s="209">
        <f>IF(Q$16=0,0,Q$16/AGR_fec!Q$16)</f>
        <v>3.089763186933085</v>
      </c>
    </row>
    <row r="50" spans="1:17" x14ac:dyDescent="0.25">
      <c r="A50" s="179" t="s">
        <v>157</v>
      </c>
      <c r="B50" s="209">
        <f>IF(B$17=0,0,B$17/AGR_fec!B$17)</f>
        <v>2.6478512363511828</v>
      </c>
      <c r="C50" s="209">
        <f>IF(C$17=0,0,C$17/AGR_fec!C$17)</f>
        <v>2.6414572084830392</v>
      </c>
      <c r="D50" s="209">
        <f>IF(D$17=0,0,D$17/AGR_fec!D$17)</f>
        <v>2.6255497363263749</v>
      </c>
      <c r="E50" s="209">
        <f>IF(E$17=0,0,E$17/AGR_fec!E$17)</f>
        <v>2.6198041176416234</v>
      </c>
      <c r="F50" s="209">
        <f>IF(F$17=0,0,F$17/AGR_fec!F$17)</f>
        <v>2.6067616927103341</v>
      </c>
      <c r="G50" s="209">
        <f>IF(G$17=0,0,G$17/AGR_fec!G$17)</f>
        <v>2.5897070404419282</v>
      </c>
      <c r="H50" s="209">
        <f>IF(H$17=0,0,H$17/AGR_fec!H$17)</f>
        <v>2.5725570701494433</v>
      </c>
      <c r="I50" s="209">
        <f>IF(I$17=0,0,I$17/AGR_fec!I$17)</f>
        <v>2.5307597908074042</v>
      </c>
      <c r="J50" s="209">
        <f>IF(J$17=0,0,J$17/AGR_fec!J$17)</f>
        <v>2.5247243278735056</v>
      </c>
      <c r="K50" s="209">
        <f>IF(K$17=0,0,K$17/AGR_fec!K$17)</f>
        <v>2.5118444609833293</v>
      </c>
      <c r="L50" s="209">
        <f>IF(L$17=0,0,L$17/AGR_fec!L$17)</f>
        <v>2.4653452419294513</v>
      </c>
      <c r="M50" s="209">
        <f>IF(M$17=0,0,M$17/AGR_fec!M$17)</f>
        <v>2.4579613116595964</v>
      </c>
      <c r="N50" s="209">
        <f>IF(N$17=0,0,N$17/AGR_fec!N$17)</f>
        <v>2.4442565666712777</v>
      </c>
      <c r="O50" s="209">
        <f>IF(O$17=0,0,O$17/AGR_fec!O$17)</f>
        <v>2.4280179073543455</v>
      </c>
      <c r="P50" s="209">
        <f>IF(P$17=0,0,P$17/AGR_fec!P$17)</f>
        <v>2.4121971725852749</v>
      </c>
      <c r="Q50" s="209">
        <f>IF(Q$17=0,0,Q$17/AGR_fec!Q$17)</f>
        <v>2.3837788203395891</v>
      </c>
    </row>
    <row r="51" spans="1:17" x14ac:dyDescent="0.25">
      <c r="A51" s="179" t="s">
        <v>156</v>
      </c>
      <c r="B51" s="209">
        <f>IF(B$25=0,0,B$25/AGR_fec!B$25)</f>
        <v>3.1019829547625886</v>
      </c>
      <c r="C51" s="209">
        <f>IF(C$25=0,0,C$25/AGR_fec!C$25)</f>
        <v>3.1019338823880847</v>
      </c>
      <c r="D51" s="209">
        <f>IF(D$25=0,0,D$25/AGR_fec!D$25)</f>
        <v>3.101900464419733</v>
      </c>
      <c r="E51" s="209">
        <f>IF(E$25=0,0,E$25/AGR_fec!E$25)</f>
        <v>3.1018930628335446</v>
      </c>
      <c r="F51" s="209">
        <f>IF(F$25=0,0,F$25/AGR_fec!F$25)</f>
        <v>3.1014346763742591</v>
      </c>
      <c r="G51" s="209">
        <f>IF(G$25=0,0,G$25/AGR_fec!G$25)</f>
        <v>3.1011662069821924</v>
      </c>
      <c r="H51" s="209">
        <f>IF(H$25=0,0,H$25/AGR_fec!H$25)</f>
        <v>3.0981755741075219</v>
      </c>
      <c r="I51" s="209">
        <f>IF(I$25=0,0,I$25/AGR_fec!I$25)</f>
        <v>3.0969722523718497</v>
      </c>
      <c r="J51" s="209">
        <f>IF(J$25=0,0,J$25/AGR_fec!J$25)</f>
        <v>3.0967322946080476</v>
      </c>
      <c r="K51" s="209">
        <f>IF(K$25=0,0,K$25/AGR_fec!K$25)</f>
        <v>3.0938070869031753</v>
      </c>
      <c r="L51" s="209">
        <f>IF(L$25=0,0,L$25/AGR_fec!L$25)</f>
        <v>3.0932015249167639</v>
      </c>
      <c r="M51" s="209">
        <f>IF(M$25=0,0,M$25/AGR_fec!M$25)</f>
        <v>3.0940275274396716</v>
      </c>
      <c r="N51" s="209">
        <f>IF(N$25=0,0,N$25/AGR_fec!N$25)</f>
        <v>3.0934842426896836</v>
      </c>
      <c r="O51" s="209">
        <f>IF(O$25=0,0,O$25/AGR_fec!O$25)</f>
        <v>3.0916871137850661</v>
      </c>
      <c r="P51" s="209">
        <f>IF(P$25=0,0,P$25/AGR_fec!P$25)</f>
        <v>3.094046653450508</v>
      </c>
      <c r="Q51" s="209">
        <f>IF(Q$25=0,0,Q$25/AGR_fec!Q$25)</f>
        <v>3.0936660878362807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14937864.012586806</v>
      </c>
      <c r="C3" s="98">
        <f t="shared" si="0"/>
        <v>15213287.540537493</v>
      </c>
      <c r="D3" s="98">
        <f t="shared" si="0"/>
        <v>15461786.224388452</v>
      </c>
      <c r="E3" s="98">
        <f t="shared" si="0"/>
        <v>15718444.892939076</v>
      </c>
      <c r="F3" s="98">
        <f t="shared" si="0"/>
        <v>15999543.806834448</v>
      </c>
      <c r="G3" s="98">
        <f t="shared" si="0"/>
        <v>16291049.857356854</v>
      </c>
      <c r="H3" s="98">
        <f t="shared" si="0"/>
        <v>16710939.295807114</v>
      </c>
      <c r="I3" s="98">
        <f t="shared" si="0"/>
        <v>17145510.050733104</v>
      </c>
      <c r="J3" s="98">
        <f t="shared" si="0"/>
        <v>17410543.715427771</v>
      </c>
      <c r="K3" s="98">
        <f t="shared" si="0"/>
        <v>17422978.597451974</v>
      </c>
      <c r="L3" s="98">
        <f t="shared" si="0"/>
        <v>17591230.233925756</v>
      </c>
      <c r="M3" s="98">
        <f t="shared" si="0"/>
        <v>17758192.347495493</v>
      </c>
      <c r="N3" s="98">
        <f t="shared" si="0"/>
        <v>17900432.229586639</v>
      </c>
      <c r="O3" s="98">
        <f t="shared" si="0"/>
        <v>17985931.07362349</v>
      </c>
      <c r="P3" s="98">
        <f t="shared" si="0"/>
        <v>18171014.732669987</v>
      </c>
      <c r="Q3" s="98">
        <f t="shared" si="0"/>
        <v>18332099.673459463</v>
      </c>
    </row>
    <row r="4" spans="1:17" ht="12.95" customHeight="1" x14ac:dyDescent="0.25">
      <c r="A4" s="90" t="s">
        <v>44</v>
      </c>
      <c r="B4" s="89">
        <f t="shared" ref="B4" si="1">SUM(B5:B14)</f>
        <v>14937864.012586806</v>
      </c>
      <c r="C4" s="89">
        <f t="shared" ref="C4:Q4" si="2">SUM(C5:C14)</f>
        <v>15213287.540537493</v>
      </c>
      <c r="D4" s="89">
        <f t="shared" si="2"/>
        <v>15461786.224388452</v>
      </c>
      <c r="E4" s="89">
        <f t="shared" si="2"/>
        <v>15718444.892939076</v>
      </c>
      <c r="F4" s="89">
        <f t="shared" si="2"/>
        <v>15999543.806834448</v>
      </c>
      <c r="G4" s="89">
        <f t="shared" si="2"/>
        <v>16291049.857356854</v>
      </c>
      <c r="H4" s="89">
        <f t="shared" si="2"/>
        <v>16710939.295807114</v>
      </c>
      <c r="I4" s="89">
        <f t="shared" si="2"/>
        <v>17145510.050733104</v>
      </c>
      <c r="J4" s="89">
        <f t="shared" si="2"/>
        <v>17410543.715427771</v>
      </c>
      <c r="K4" s="89">
        <f t="shared" si="2"/>
        <v>17422978.597451974</v>
      </c>
      <c r="L4" s="89">
        <f t="shared" si="2"/>
        <v>17591230.233925756</v>
      </c>
      <c r="M4" s="89">
        <f t="shared" si="2"/>
        <v>17758192.347495493</v>
      </c>
      <c r="N4" s="89">
        <f t="shared" si="2"/>
        <v>17900432.229586639</v>
      </c>
      <c r="O4" s="89">
        <f t="shared" si="2"/>
        <v>17985931.07362349</v>
      </c>
      <c r="P4" s="89">
        <f t="shared" si="2"/>
        <v>18171014.732669987</v>
      </c>
      <c r="Q4" s="89">
        <f t="shared" si="2"/>
        <v>18332099.673459463</v>
      </c>
    </row>
    <row r="5" spans="1:17" ht="12" customHeight="1" x14ac:dyDescent="0.25">
      <c r="A5" s="88" t="s">
        <v>38</v>
      </c>
      <c r="B5" s="87">
        <v>213145.40335434969</v>
      </c>
      <c r="C5" s="87">
        <v>210718.46009743007</v>
      </c>
      <c r="D5" s="87">
        <v>193194.30741029393</v>
      </c>
      <c r="E5" s="87">
        <v>162513.06071386384</v>
      </c>
      <c r="F5" s="87">
        <v>162012.11804796083</v>
      </c>
      <c r="G5" s="87">
        <v>144876.09354285922</v>
      </c>
      <c r="H5" s="87">
        <v>154543.92447825463</v>
      </c>
      <c r="I5" s="87">
        <v>163156.98617539878</v>
      </c>
      <c r="J5" s="87">
        <v>175553.29704930482</v>
      </c>
      <c r="K5" s="87">
        <v>191808.88292526512</v>
      </c>
      <c r="L5" s="87">
        <v>190056.13144249422</v>
      </c>
      <c r="M5" s="87">
        <v>176763.44404892132</v>
      </c>
      <c r="N5" s="87">
        <v>175814.52742943933</v>
      </c>
      <c r="O5" s="87">
        <v>160812.29376821942</v>
      </c>
      <c r="P5" s="87">
        <v>155512.09946219117</v>
      </c>
      <c r="Q5" s="87">
        <v>172118.48019838735</v>
      </c>
    </row>
    <row r="6" spans="1:17" ht="12" customHeight="1" x14ac:dyDescent="0.25">
      <c r="A6" s="88" t="s">
        <v>66</v>
      </c>
      <c r="B6" s="87">
        <v>147185.12896509323</v>
      </c>
      <c r="C6" s="87">
        <v>140126.38727630134</v>
      </c>
      <c r="D6" s="87">
        <v>138464.44723244864</v>
      </c>
      <c r="E6" s="87">
        <v>130219.56496093297</v>
      </c>
      <c r="F6" s="87">
        <v>124250.25088781671</v>
      </c>
      <c r="G6" s="87">
        <v>107461.22881212097</v>
      </c>
      <c r="H6" s="87">
        <v>101048.73960652437</v>
      </c>
      <c r="I6" s="87">
        <v>101195.59307797087</v>
      </c>
      <c r="J6" s="87">
        <v>91605.755220942505</v>
      </c>
      <c r="K6" s="87">
        <v>91045.049496283129</v>
      </c>
      <c r="L6" s="87">
        <v>90126.918447081058</v>
      </c>
      <c r="M6" s="87">
        <v>89363.127072746531</v>
      </c>
      <c r="N6" s="87">
        <v>70084.021274759725</v>
      </c>
      <c r="O6" s="87">
        <v>68561.79507512381</v>
      </c>
      <c r="P6" s="87">
        <v>67218.607512138478</v>
      </c>
      <c r="Q6" s="87">
        <v>50064.621677363997</v>
      </c>
    </row>
    <row r="7" spans="1:17" ht="12" customHeight="1" x14ac:dyDescent="0.25">
      <c r="A7" s="88" t="s">
        <v>99</v>
      </c>
      <c r="B7" s="87">
        <v>4457004.616823067</v>
      </c>
      <c r="C7" s="87">
        <v>4685809.3304512706</v>
      </c>
      <c r="D7" s="87">
        <v>4518468.2922080969</v>
      </c>
      <c r="E7" s="87">
        <v>4348624.7466366123</v>
      </c>
      <c r="F7" s="87">
        <v>4311751.4782159859</v>
      </c>
      <c r="G7" s="87">
        <v>4076666.7209858904</v>
      </c>
      <c r="H7" s="87">
        <v>3627057.8462822144</v>
      </c>
      <c r="I7" s="87">
        <v>3486350.3755350038</v>
      </c>
      <c r="J7" s="87">
        <v>3535734.7244999395</v>
      </c>
      <c r="K7" s="87">
        <v>3393038.4360360266</v>
      </c>
      <c r="L7" s="87">
        <v>3159954.7038399219</v>
      </c>
      <c r="M7" s="87">
        <v>3189290.1947070002</v>
      </c>
      <c r="N7" s="87">
        <v>3101733.0207087188</v>
      </c>
      <c r="O7" s="87">
        <v>3172783.1247064155</v>
      </c>
      <c r="P7" s="87">
        <v>3242232.5520874914</v>
      </c>
      <c r="Q7" s="87">
        <v>2772252.2286782642</v>
      </c>
    </row>
    <row r="8" spans="1:17" ht="12" customHeight="1" x14ac:dyDescent="0.25">
      <c r="A8" s="88" t="s">
        <v>101</v>
      </c>
      <c r="B8" s="87">
        <v>4661.3655196660038</v>
      </c>
      <c r="C8" s="87">
        <v>5541.2268660590034</v>
      </c>
      <c r="D8" s="87">
        <v>6396.6722786561177</v>
      </c>
      <c r="E8" s="87">
        <v>7920.1885304219213</v>
      </c>
      <c r="F8" s="87">
        <v>9288.6724679358704</v>
      </c>
      <c r="G8" s="87">
        <v>12011.015238526281</v>
      </c>
      <c r="H8" s="87">
        <v>14301.158018616763</v>
      </c>
      <c r="I8" s="87">
        <v>16883.837823774371</v>
      </c>
      <c r="J8" s="87">
        <v>19011.900363363417</v>
      </c>
      <c r="K8" s="87">
        <v>20857.039193367662</v>
      </c>
      <c r="L8" s="87">
        <v>23628.004224803743</v>
      </c>
      <c r="M8" s="87">
        <v>32438.412272892238</v>
      </c>
      <c r="N8" s="87">
        <v>38784.61156889722</v>
      </c>
      <c r="O8" s="87">
        <v>51992.160697546911</v>
      </c>
      <c r="P8" s="87">
        <v>72303.415769115192</v>
      </c>
      <c r="Q8" s="87">
        <v>92661.392754354078</v>
      </c>
    </row>
    <row r="9" spans="1:17" ht="12" customHeight="1" x14ac:dyDescent="0.25">
      <c r="A9" s="88" t="s">
        <v>106</v>
      </c>
      <c r="B9" s="87">
        <v>6735871.3481576154</v>
      </c>
      <c r="C9" s="87">
        <v>6781811.386059368</v>
      </c>
      <c r="D9" s="87">
        <v>6881421.9872745099</v>
      </c>
      <c r="E9" s="87">
        <v>6656990.0507894633</v>
      </c>
      <c r="F9" s="87">
        <v>6862415.5602845289</v>
      </c>
      <c r="G9" s="87">
        <v>7479049.1968136504</v>
      </c>
      <c r="H9" s="87">
        <v>7897425.2568373522</v>
      </c>
      <c r="I9" s="87">
        <v>8306493.6144807748</v>
      </c>
      <c r="J9" s="87">
        <v>8290365.399449666</v>
      </c>
      <c r="K9" s="87">
        <v>8307546.8333919337</v>
      </c>
      <c r="L9" s="87">
        <v>8481993.2039613202</v>
      </c>
      <c r="M9" s="87">
        <v>8597179.6156825349</v>
      </c>
      <c r="N9" s="87">
        <v>8694618.9393969346</v>
      </c>
      <c r="O9" s="87">
        <v>9028540.470772272</v>
      </c>
      <c r="P9" s="87">
        <v>8637086.7997172549</v>
      </c>
      <c r="Q9" s="87">
        <v>8490818.1269045305</v>
      </c>
    </row>
    <row r="10" spans="1:17" ht="12" customHeight="1" x14ac:dyDescent="0.25">
      <c r="A10" s="88" t="s">
        <v>34</v>
      </c>
      <c r="B10" s="87">
        <v>162069.27092084425</v>
      </c>
      <c r="C10" s="87">
        <v>168168.56077552162</v>
      </c>
      <c r="D10" s="87">
        <v>195826.10584931425</v>
      </c>
      <c r="E10" s="87">
        <v>214841.96180079368</v>
      </c>
      <c r="F10" s="87">
        <v>236914.37871940999</v>
      </c>
      <c r="G10" s="87">
        <v>193584.50882081961</v>
      </c>
      <c r="H10" s="87">
        <v>193091.97335195597</v>
      </c>
      <c r="I10" s="87">
        <v>228439.16143435577</v>
      </c>
      <c r="J10" s="87">
        <v>228427.83827516661</v>
      </c>
      <c r="K10" s="87">
        <v>228056.17222079248</v>
      </c>
      <c r="L10" s="87">
        <v>215510.61852255606</v>
      </c>
      <c r="M10" s="87">
        <v>235675.03319206816</v>
      </c>
      <c r="N10" s="87">
        <v>253904.80744582566</v>
      </c>
      <c r="O10" s="87">
        <v>267071.40710221103</v>
      </c>
      <c r="P10" s="87">
        <v>455748.99349171185</v>
      </c>
      <c r="Q10" s="87">
        <v>568005.37248599145</v>
      </c>
    </row>
    <row r="11" spans="1:17" ht="12" customHeight="1" x14ac:dyDescent="0.25">
      <c r="A11" s="88" t="s">
        <v>61</v>
      </c>
      <c r="B11" s="87">
        <v>84640.990059933509</v>
      </c>
      <c r="C11" s="87">
        <v>85327.400808881575</v>
      </c>
      <c r="D11" s="87">
        <v>92715.686475942857</v>
      </c>
      <c r="E11" s="87">
        <v>84548.151371845102</v>
      </c>
      <c r="F11" s="87">
        <v>83078.778304303894</v>
      </c>
      <c r="G11" s="87">
        <v>82281.079177356572</v>
      </c>
      <c r="H11" s="87">
        <v>82620.967834988711</v>
      </c>
      <c r="I11" s="87">
        <v>88604.491826563317</v>
      </c>
      <c r="J11" s="87">
        <v>87192.257933127214</v>
      </c>
      <c r="K11" s="87">
        <v>87506.193995711306</v>
      </c>
      <c r="L11" s="87">
        <v>75416.861383409181</v>
      </c>
      <c r="M11" s="87">
        <v>83478.197926561043</v>
      </c>
      <c r="N11" s="87">
        <v>91899.991125623113</v>
      </c>
      <c r="O11" s="87">
        <v>96998.950943051255</v>
      </c>
      <c r="P11" s="87">
        <v>93836.523516666421</v>
      </c>
      <c r="Q11" s="87">
        <v>83208.737158287346</v>
      </c>
    </row>
    <row r="12" spans="1:17" ht="12" customHeight="1" x14ac:dyDescent="0.25">
      <c r="A12" s="88" t="s">
        <v>42</v>
      </c>
      <c r="B12" s="87">
        <v>1424804.6725316779</v>
      </c>
      <c r="C12" s="87">
        <v>1411296.5154172131</v>
      </c>
      <c r="D12" s="87">
        <v>1451511.2869817594</v>
      </c>
      <c r="E12" s="87">
        <v>1953206.2512890389</v>
      </c>
      <c r="F12" s="87">
        <v>2018209.1628999077</v>
      </c>
      <c r="G12" s="87">
        <v>2034421.7285632025</v>
      </c>
      <c r="H12" s="87">
        <v>2091261.2236579689</v>
      </c>
      <c r="I12" s="87">
        <v>2171333.9792670575</v>
      </c>
      <c r="J12" s="87">
        <v>2195343.7363130716</v>
      </c>
      <c r="K12" s="87">
        <v>2205283.8773750025</v>
      </c>
      <c r="L12" s="87">
        <v>2280534.0894697635</v>
      </c>
      <c r="M12" s="87">
        <v>2323324.7206439842</v>
      </c>
      <c r="N12" s="87">
        <v>2271820.389404377</v>
      </c>
      <c r="O12" s="87">
        <v>2024801.3281626792</v>
      </c>
      <c r="P12" s="87">
        <v>2096187.5657019641</v>
      </c>
      <c r="Q12" s="87">
        <v>2008887.2026267038</v>
      </c>
    </row>
    <row r="13" spans="1:17" ht="12" customHeight="1" x14ac:dyDescent="0.25">
      <c r="A13" s="88" t="s">
        <v>105</v>
      </c>
      <c r="B13" s="87">
        <v>86337.754497346774</v>
      </c>
      <c r="C13" s="87">
        <v>112134.61188122703</v>
      </c>
      <c r="D13" s="87">
        <v>146536.85873995165</v>
      </c>
      <c r="E13" s="87">
        <v>188466.75121220463</v>
      </c>
      <c r="F13" s="87">
        <v>233672.57722544711</v>
      </c>
      <c r="G13" s="87">
        <v>299160.84791974217</v>
      </c>
      <c r="H13" s="87">
        <v>374985.82240922953</v>
      </c>
      <c r="I13" s="87">
        <v>456283.84139602678</v>
      </c>
      <c r="J13" s="87">
        <v>538278.0085509147</v>
      </c>
      <c r="K13" s="87">
        <v>627961.65686904103</v>
      </c>
      <c r="L13" s="87">
        <v>710870.69102275535</v>
      </c>
      <c r="M13" s="87">
        <v>825092.3786806846</v>
      </c>
      <c r="N13" s="87">
        <v>1027024.3864414667</v>
      </c>
      <c r="O13" s="87">
        <v>1205535.5065238657</v>
      </c>
      <c r="P13" s="87">
        <v>1537072.1065903062</v>
      </c>
      <c r="Q13" s="87">
        <v>1982724.7414506539</v>
      </c>
    </row>
    <row r="14" spans="1:17" ht="12" customHeight="1" x14ac:dyDescent="0.25">
      <c r="A14" s="51" t="s">
        <v>104</v>
      </c>
      <c r="B14" s="94">
        <v>1622143.4617572122</v>
      </c>
      <c r="C14" s="94">
        <v>1612353.6609042217</v>
      </c>
      <c r="D14" s="94">
        <v>1837250.5799374785</v>
      </c>
      <c r="E14" s="94">
        <v>1971114.165633901</v>
      </c>
      <c r="F14" s="94">
        <v>1957950.8297811523</v>
      </c>
      <c r="G14" s="94">
        <v>1861537.4374826874</v>
      </c>
      <c r="H14" s="94">
        <v>2174602.3833300085</v>
      </c>
      <c r="I14" s="94">
        <v>2126768.1697161775</v>
      </c>
      <c r="J14" s="94">
        <v>2249030.797772279</v>
      </c>
      <c r="K14" s="94">
        <v>2269874.4559485503</v>
      </c>
      <c r="L14" s="94">
        <v>2363139.0116116484</v>
      </c>
      <c r="M14" s="94">
        <v>2205587.2232680987</v>
      </c>
      <c r="N14" s="94">
        <v>2174747.5347905951</v>
      </c>
      <c r="O14" s="94">
        <v>1908834.0358721057</v>
      </c>
      <c r="P14" s="94">
        <v>1813816.068821148</v>
      </c>
      <c r="Q14" s="94">
        <v>2111358.7695249268</v>
      </c>
    </row>
    <row r="15" spans="1:17" ht="12" hidden="1" customHeight="1" x14ac:dyDescent="0.25">
      <c r="A15" s="97" t="s">
        <v>103</v>
      </c>
      <c r="B15" s="96">
        <f t="shared" ref="B15" si="3">SUM(B5:B12)</f>
        <v>13229382.796332246</v>
      </c>
      <c r="C15" s="96">
        <f t="shared" ref="C15:Q15" si="4">SUM(C5:C12)</f>
        <v>13488799.267752046</v>
      </c>
      <c r="D15" s="96">
        <f t="shared" si="4"/>
        <v>13477998.785711022</v>
      </c>
      <c r="E15" s="96">
        <f t="shared" si="4"/>
        <v>13558863.976092972</v>
      </c>
      <c r="F15" s="96">
        <f t="shared" si="4"/>
        <v>13807920.399827849</v>
      </c>
      <c r="G15" s="96">
        <f t="shared" si="4"/>
        <v>14130351.571954425</v>
      </c>
      <c r="H15" s="96">
        <f t="shared" si="4"/>
        <v>14161351.090067877</v>
      </c>
      <c r="I15" s="96">
        <f t="shared" si="4"/>
        <v>14562458.039620899</v>
      </c>
      <c r="J15" s="96">
        <f t="shared" si="4"/>
        <v>14623234.90910458</v>
      </c>
      <c r="K15" s="96">
        <f t="shared" si="4"/>
        <v>14525142.484634383</v>
      </c>
      <c r="L15" s="96">
        <f t="shared" si="4"/>
        <v>14517220.531291351</v>
      </c>
      <c r="M15" s="96">
        <f t="shared" si="4"/>
        <v>14727512.745546708</v>
      </c>
      <c r="N15" s="96">
        <f t="shared" si="4"/>
        <v>14698660.308354575</v>
      </c>
      <c r="O15" s="96">
        <f t="shared" si="4"/>
        <v>14871561.531227518</v>
      </c>
      <c r="P15" s="96">
        <f t="shared" si="4"/>
        <v>14820126.557258531</v>
      </c>
      <c r="Q15" s="96">
        <f t="shared" si="4"/>
        <v>14238016.162483882</v>
      </c>
    </row>
    <row r="16" spans="1:17" ht="12.95" customHeight="1" x14ac:dyDescent="0.25">
      <c r="A16" s="90" t="s">
        <v>102</v>
      </c>
      <c r="B16" s="89">
        <f t="shared" ref="B16" si="5">SUM(B17:B18)</f>
        <v>2752070.4750187295</v>
      </c>
      <c r="C16" s="89">
        <f t="shared" ref="C16:Q16" si="6">SUM(C17:C18)</f>
        <v>3044645.3330755881</v>
      </c>
      <c r="D16" s="89">
        <f t="shared" si="6"/>
        <v>3413857.3835244235</v>
      </c>
      <c r="E16" s="89">
        <f t="shared" si="6"/>
        <v>3669404.3864332042</v>
      </c>
      <c r="F16" s="89">
        <f t="shared" si="6"/>
        <v>4017008.503900425</v>
      </c>
      <c r="G16" s="89">
        <f t="shared" si="6"/>
        <v>4360523.2649505371</v>
      </c>
      <c r="H16" s="89">
        <f t="shared" si="6"/>
        <v>4856619.1788258757</v>
      </c>
      <c r="I16" s="89">
        <f t="shared" si="6"/>
        <v>5438162.1058945721</v>
      </c>
      <c r="J16" s="89">
        <f t="shared" si="6"/>
        <v>5813319.1705739535</v>
      </c>
      <c r="K16" s="89">
        <f t="shared" si="6"/>
        <v>6241233.7164187012</v>
      </c>
      <c r="L16" s="89">
        <f t="shared" si="6"/>
        <v>6602858.3037864668</v>
      </c>
      <c r="M16" s="89">
        <f t="shared" si="6"/>
        <v>6810336.5117064537</v>
      </c>
      <c r="N16" s="89">
        <f t="shared" si="6"/>
        <v>6914774.8311963659</v>
      </c>
      <c r="O16" s="89">
        <f t="shared" si="6"/>
        <v>7045109.4007570669</v>
      </c>
      <c r="P16" s="89">
        <f t="shared" si="6"/>
        <v>7277459.5353217684</v>
      </c>
      <c r="Q16" s="89">
        <f t="shared" si="6"/>
        <v>7567299.0904555824</v>
      </c>
    </row>
    <row r="17" spans="1:17" ht="12.95" customHeight="1" x14ac:dyDescent="0.25">
      <c r="A17" s="88" t="s">
        <v>101</v>
      </c>
      <c r="B17" s="95">
        <v>18366.475018729117</v>
      </c>
      <c r="C17" s="95">
        <v>20418.333075587943</v>
      </c>
      <c r="D17" s="95">
        <v>23389.383524423371</v>
      </c>
      <c r="E17" s="95">
        <v>25670.386433204814</v>
      </c>
      <c r="F17" s="95">
        <v>28040.503900424228</v>
      </c>
      <c r="G17" s="95">
        <v>31019.264950537439</v>
      </c>
      <c r="H17" s="95">
        <v>36119.178825875599</v>
      </c>
      <c r="I17" s="95">
        <v>45138.105894571323</v>
      </c>
      <c r="J17" s="95">
        <v>50541.170573952193</v>
      </c>
      <c r="K17" s="95">
        <v>57568.716418700365</v>
      </c>
      <c r="L17" s="95">
        <v>66731.303786465302</v>
      </c>
      <c r="M17" s="95">
        <v>76431.511706453413</v>
      </c>
      <c r="N17" s="95">
        <v>95539.831196366285</v>
      </c>
      <c r="O17" s="95">
        <v>125688.40075706644</v>
      </c>
      <c r="P17" s="95">
        <v>177824.53532176808</v>
      </c>
      <c r="Q17" s="95">
        <v>236004.09045558012</v>
      </c>
    </row>
    <row r="18" spans="1:17" ht="12" customHeight="1" x14ac:dyDescent="0.25">
      <c r="A18" s="88" t="s">
        <v>100</v>
      </c>
      <c r="B18" s="95">
        <v>2733704.0000000005</v>
      </c>
      <c r="C18" s="95">
        <v>3024227</v>
      </c>
      <c r="D18" s="95">
        <v>3390468</v>
      </c>
      <c r="E18" s="95">
        <v>3643733.9999999995</v>
      </c>
      <c r="F18" s="95">
        <v>3988968.0000000009</v>
      </c>
      <c r="G18" s="95">
        <v>4329504</v>
      </c>
      <c r="H18" s="95">
        <v>4820500</v>
      </c>
      <c r="I18" s="95">
        <v>5393024.0000000009</v>
      </c>
      <c r="J18" s="95">
        <v>5762778.0000000009</v>
      </c>
      <c r="K18" s="95">
        <v>6183665.0000000009</v>
      </c>
      <c r="L18" s="95">
        <v>6536127.0000000019</v>
      </c>
      <c r="M18" s="95">
        <v>6733905</v>
      </c>
      <c r="N18" s="95">
        <v>6819235</v>
      </c>
      <c r="O18" s="95">
        <v>6919421</v>
      </c>
      <c r="P18" s="95">
        <v>7099635</v>
      </c>
      <c r="Q18" s="95">
        <v>7331295.0000000019</v>
      </c>
    </row>
    <row r="19" spans="1:17" ht="12.95" customHeight="1" x14ac:dyDescent="0.25">
      <c r="A19" s="90" t="s">
        <v>47</v>
      </c>
      <c r="B19" s="89">
        <f t="shared" ref="B19" si="7">SUM(B20:B26)</f>
        <v>14937864.0125868</v>
      </c>
      <c r="C19" s="89">
        <f t="shared" ref="C19:Q19" si="8">SUM(C20:C26)</f>
        <v>15213287.540537495</v>
      </c>
      <c r="D19" s="89">
        <f t="shared" si="8"/>
        <v>15461786.22438845</v>
      </c>
      <c r="E19" s="89">
        <f t="shared" si="8"/>
        <v>15718444.892939074</v>
      </c>
      <c r="F19" s="89">
        <f t="shared" si="8"/>
        <v>15999543.806834448</v>
      </c>
      <c r="G19" s="89">
        <f t="shared" si="8"/>
        <v>16291049.857356858</v>
      </c>
      <c r="H19" s="89">
        <f t="shared" si="8"/>
        <v>16710939.295807112</v>
      </c>
      <c r="I19" s="89">
        <f t="shared" si="8"/>
        <v>17145510.050733104</v>
      </c>
      <c r="J19" s="89">
        <f t="shared" si="8"/>
        <v>17410543.715427775</v>
      </c>
      <c r="K19" s="89">
        <f t="shared" si="8"/>
        <v>17422978.597451974</v>
      </c>
      <c r="L19" s="89">
        <f t="shared" si="8"/>
        <v>17591230.233925756</v>
      </c>
      <c r="M19" s="89">
        <f t="shared" si="8"/>
        <v>17758192.347495496</v>
      </c>
      <c r="N19" s="89">
        <f t="shared" si="8"/>
        <v>17900432.229586635</v>
      </c>
      <c r="O19" s="89">
        <f t="shared" si="8"/>
        <v>17985931.07362349</v>
      </c>
      <c r="P19" s="89">
        <f t="shared" si="8"/>
        <v>18171014.732669987</v>
      </c>
      <c r="Q19" s="89">
        <f t="shared" si="8"/>
        <v>18332099.673459463</v>
      </c>
    </row>
    <row r="20" spans="1:17" ht="12" customHeight="1" x14ac:dyDescent="0.25">
      <c r="A20" s="88" t="s">
        <v>38</v>
      </c>
      <c r="B20" s="87">
        <v>21100.682770894113</v>
      </c>
      <c r="C20" s="87">
        <v>33602.143574755028</v>
      </c>
      <c r="D20" s="87">
        <v>36882.374531025365</v>
      </c>
      <c r="E20" s="87">
        <v>34623.622729531759</v>
      </c>
      <c r="F20" s="87">
        <v>32796.955621268193</v>
      </c>
      <c r="G20" s="87">
        <v>30099.362969436519</v>
      </c>
      <c r="H20" s="87">
        <v>27432.639128211114</v>
      </c>
      <c r="I20" s="87">
        <v>34794.87120210586</v>
      </c>
      <c r="J20" s="87">
        <v>36504.383743829632</v>
      </c>
      <c r="K20" s="87">
        <v>37778.105217567652</v>
      </c>
      <c r="L20" s="87">
        <v>40406.277592513019</v>
      </c>
      <c r="M20" s="87">
        <v>41207.911038689257</v>
      </c>
      <c r="N20" s="87">
        <v>42181.611609461143</v>
      </c>
      <c r="O20" s="87">
        <v>42919.080209451226</v>
      </c>
      <c r="P20" s="87">
        <v>44192.324341560132</v>
      </c>
      <c r="Q20" s="87">
        <v>44954.1195562996</v>
      </c>
    </row>
    <row r="21" spans="1:17" s="28" customFormat="1" ht="12" customHeight="1" x14ac:dyDescent="0.25">
      <c r="A21" s="88" t="s">
        <v>66</v>
      </c>
      <c r="B21" s="87">
        <v>421613.5782193013</v>
      </c>
      <c r="C21" s="87">
        <v>445134.23422125226</v>
      </c>
      <c r="D21" s="87">
        <v>459327.50847162033</v>
      </c>
      <c r="E21" s="87">
        <v>512693.27325867559</v>
      </c>
      <c r="F21" s="87">
        <v>516511.41754128895</v>
      </c>
      <c r="G21" s="87">
        <v>533875.60245315102</v>
      </c>
      <c r="H21" s="87">
        <v>553928.14070706931</v>
      </c>
      <c r="I21" s="87">
        <v>531568.62888967351</v>
      </c>
      <c r="J21" s="87">
        <v>517561.82080650306</v>
      </c>
      <c r="K21" s="87">
        <v>485959.42898627475</v>
      </c>
      <c r="L21" s="87">
        <v>465825.25726771686</v>
      </c>
      <c r="M21" s="87">
        <v>448777.23334186058</v>
      </c>
      <c r="N21" s="87">
        <v>441276.58456825977</v>
      </c>
      <c r="O21" s="87">
        <v>381092.71557974658</v>
      </c>
      <c r="P21" s="87">
        <v>461614.09424458112</v>
      </c>
      <c r="Q21" s="87">
        <v>436735.04909722728</v>
      </c>
    </row>
    <row r="22" spans="1:17" ht="12" customHeight="1" x14ac:dyDescent="0.25">
      <c r="A22" s="88" t="s">
        <v>99</v>
      </c>
      <c r="B22" s="87">
        <v>2839351.9313744539</v>
      </c>
      <c r="C22" s="87">
        <v>2888811.380498521</v>
      </c>
      <c r="D22" s="87">
        <v>2909473.9088606425</v>
      </c>
      <c r="E22" s="87">
        <v>2837672.1612925371</v>
      </c>
      <c r="F22" s="87">
        <v>2737453.7808044176</v>
      </c>
      <c r="G22" s="87">
        <v>2711282.5656247926</v>
      </c>
      <c r="H22" s="87">
        <v>2636434.7289539995</v>
      </c>
      <c r="I22" s="87">
        <v>2581670.9010883435</v>
      </c>
      <c r="J22" s="87">
        <v>2544446.3185448162</v>
      </c>
      <c r="K22" s="87">
        <v>2485572.240756616</v>
      </c>
      <c r="L22" s="87">
        <v>2433531.2908161646</v>
      </c>
      <c r="M22" s="87">
        <v>2415034.0903389226</v>
      </c>
      <c r="N22" s="87">
        <v>2371678.38056341</v>
      </c>
      <c r="O22" s="87">
        <v>2359835.3278734186</v>
      </c>
      <c r="P22" s="87">
        <v>2348916.1651195278</v>
      </c>
      <c r="Q22" s="87">
        <v>2313430.5818567644</v>
      </c>
    </row>
    <row r="23" spans="1:17" ht="12" customHeight="1" x14ac:dyDescent="0.25">
      <c r="A23" s="88" t="s">
        <v>98</v>
      </c>
      <c r="B23" s="87">
        <v>4686449.4117204472</v>
      </c>
      <c r="C23" s="87">
        <v>4860526.4965971671</v>
      </c>
      <c r="D23" s="87">
        <v>5011391.3768597618</v>
      </c>
      <c r="E23" s="87">
        <v>5087180.9658711022</v>
      </c>
      <c r="F23" s="87">
        <v>5203940.0610392625</v>
      </c>
      <c r="G23" s="87">
        <v>5316513.0132651934</v>
      </c>
      <c r="H23" s="87">
        <v>5565934.6697894502</v>
      </c>
      <c r="I23" s="87">
        <v>5631344.8487335192</v>
      </c>
      <c r="J23" s="87">
        <v>5675464.0273126308</v>
      </c>
      <c r="K23" s="87">
        <v>5760271.8926617764</v>
      </c>
      <c r="L23" s="87">
        <v>5914208.0158966407</v>
      </c>
      <c r="M23" s="87">
        <v>5952885.9827252431</v>
      </c>
      <c r="N23" s="87">
        <v>6065160.7775671287</v>
      </c>
      <c r="O23" s="87">
        <v>6155078.5013952078</v>
      </c>
      <c r="P23" s="87">
        <v>6574777.7991435975</v>
      </c>
      <c r="Q23" s="87">
        <v>6759353.459904395</v>
      </c>
    </row>
    <row r="24" spans="1:17" ht="12" customHeight="1" x14ac:dyDescent="0.25">
      <c r="A24" s="88" t="s">
        <v>34</v>
      </c>
      <c r="B24" s="87">
        <v>48968.20991195333</v>
      </c>
      <c r="C24" s="87">
        <v>57233.120268385741</v>
      </c>
      <c r="D24" s="87">
        <v>54269.308740167486</v>
      </c>
      <c r="E24" s="87">
        <v>59942.290932484291</v>
      </c>
      <c r="F24" s="87">
        <v>55058.448670592741</v>
      </c>
      <c r="G24" s="87">
        <v>57225.748864245703</v>
      </c>
      <c r="H24" s="87">
        <v>56952.764270377047</v>
      </c>
      <c r="I24" s="87">
        <v>57698.114455429357</v>
      </c>
      <c r="J24" s="87">
        <v>58446.204730025602</v>
      </c>
      <c r="K24" s="87">
        <v>59241.719227973437</v>
      </c>
      <c r="L24" s="87">
        <v>61570.320274738064</v>
      </c>
      <c r="M24" s="87">
        <v>63720.71938072826</v>
      </c>
      <c r="N24" s="87">
        <v>69564.122264661739</v>
      </c>
      <c r="O24" s="87">
        <v>70079.486434555874</v>
      </c>
      <c r="P24" s="87">
        <v>71491.947577603409</v>
      </c>
      <c r="Q24" s="87">
        <v>71992.281175426077</v>
      </c>
    </row>
    <row r="25" spans="1:17" ht="12" customHeight="1" x14ac:dyDescent="0.25">
      <c r="A25" s="88" t="s">
        <v>42</v>
      </c>
      <c r="B25" s="87">
        <v>1027682.881242346</v>
      </c>
      <c r="C25" s="87">
        <v>1046869.921705386</v>
      </c>
      <c r="D25" s="87">
        <v>1069120.795232404</v>
      </c>
      <c r="E25" s="87">
        <v>1573220.5839289273</v>
      </c>
      <c r="F25" s="87">
        <v>1641330.3650056524</v>
      </c>
      <c r="G25" s="87">
        <v>1683606.902349697</v>
      </c>
      <c r="H25" s="87">
        <v>1740562.4916762339</v>
      </c>
      <c r="I25" s="87">
        <v>1787454.2120766884</v>
      </c>
      <c r="J25" s="87">
        <v>1825758.9602533779</v>
      </c>
      <c r="K25" s="87">
        <v>1862884.1597348219</v>
      </c>
      <c r="L25" s="87">
        <v>1925925.8729203516</v>
      </c>
      <c r="M25" s="87">
        <v>1968425.3327062493</v>
      </c>
      <c r="N25" s="87">
        <v>1976933.44966681</v>
      </c>
      <c r="O25" s="87">
        <v>1811395.1559598628</v>
      </c>
      <c r="P25" s="87">
        <v>1836718.8544802992</v>
      </c>
      <c r="Q25" s="87">
        <v>1817484.3355416106</v>
      </c>
    </row>
    <row r="26" spans="1:17" ht="12" customHeight="1" x14ac:dyDescent="0.25">
      <c r="A26" s="88" t="s">
        <v>30</v>
      </c>
      <c r="B26" s="94">
        <v>5892697.3173474036</v>
      </c>
      <c r="C26" s="94">
        <v>5881110.2436720273</v>
      </c>
      <c r="D26" s="94">
        <v>5921320.9516928289</v>
      </c>
      <c r="E26" s="94">
        <v>5613111.9949258156</v>
      </c>
      <c r="F26" s="94">
        <v>5812452.7781519657</v>
      </c>
      <c r="G26" s="94">
        <v>5958446.6618303386</v>
      </c>
      <c r="H26" s="94">
        <v>6129693.8612817703</v>
      </c>
      <c r="I26" s="94">
        <v>6520978.4742873451</v>
      </c>
      <c r="J26" s="94">
        <v>6752362.0000365898</v>
      </c>
      <c r="K26" s="94">
        <v>6731271.0508669438</v>
      </c>
      <c r="L26" s="94">
        <v>6749763.199157631</v>
      </c>
      <c r="M26" s="94">
        <v>6868141.0779638039</v>
      </c>
      <c r="N26" s="94">
        <v>6933637.3033469059</v>
      </c>
      <c r="O26" s="94">
        <v>7165530.8061712459</v>
      </c>
      <c r="P26" s="94">
        <v>6833303.5477628205</v>
      </c>
      <c r="Q26" s="94">
        <v>6888149.8463277407</v>
      </c>
    </row>
    <row r="27" spans="1:17" ht="12" customHeight="1" x14ac:dyDescent="0.25">
      <c r="A27" s="93" t="s">
        <v>33</v>
      </c>
      <c r="B27" s="92">
        <v>275441.60190949042</v>
      </c>
      <c r="C27" s="92">
        <v>290666.23890485079</v>
      </c>
      <c r="D27" s="92">
        <v>301025.1786500595</v>
      </c>
      <c r="E27" s="92">
        <v>316804.96152303403</v>
      </c>
      <c r="F27" s="92">
        <v>337345.329022891</v>
      </c>
      <c r="G27" s="92">
        <v>402683.96359850239</v>
      </c>
      <c r="H27" s="92">
        <v>425586.88909685716</v>
      </c>
      <c r="I27" s="92">
        <v>488270.45798806299</v>
      </c>
      <c r="J27" s="92">
        <v>537032.45677942934</v>
      </c>
      <c r="K27" s="92">
        <v>593390.63394119462</v>
      </c>
      <c r="L27" s="92">
        <v>713497.15900384169</v>
      </c>
      <c r="M27" s="92">
        <v>778170.94211687567</v>
      </c>
      <c r="N27" s="92">
        <v>840145.40639641124</v>
      </c>
      <c r="O27" s="92">
        <v>899560.99347386579</v>
      </c>
      <c r="P27" s="92">
        <v>952415.42929154565</v>
      </c>
      <c r="Q27" s="92">
        <v>986498.49550898571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14937864.012586802</v>
      </c>
      <c r="C29" s="89">
        <f t="shared" ref="C29:Q29" si="10">SUM(C30:C33)</f>
        <v>15213287.54053749</v>
      </c>
      <c r="D29" s="89">
        <f t="shared" si="10"/>
        <v>15461786.224388452</v>
      </c>
      <c r="E29" s="89">
        <f t="shared" si="10"/>
        <v>15718444.892939074</v>
      </c>
      <c r="F29" s="89">
        <f t="shared" si="10"/>
        <v>15999543.806834448</v>
      </c>
      <c r="G29" s="89">
        <f t="shared" si="10"/>
        <v>16291049.857356854</v>
      </c>
      <c r="H29" s="89">
        <f t="shared" si="10"/>
        <v>16710939.295807114</v>
      </c>
      <c r="I29" s="89">
        <f t="shared" si="10"/>
        <v>17145510.050733108</v>
      </c>
      <c r="J29" s="89">
        <f t="shared" si="10"/>
        <v>17410543.715427775</v>
      </c>
      <c r="K29" s="89">
        <f t="shared" si="10"/>
        <v>17422978.597451974</v>
      </c>
      <c r="L29" s="89">
        <f t="shared" si="10"/>
        <v>17591230.23392576</v>
      </c>
      <c r="M29" s="89">
        <f t="shared" si="10"/>
        <v>17758192.347495489</v>
      </c>
      <c r="N29" s="89">
        <f t="shared" si="10"/>
        <v>17900432.229586635</v>
      </c>
      <c r="O29" s="89">
        <f t="shared" si="10"/>
        <v>17985931.073623493</v>
      </c>
      <c r="P29" s="89">
        <f t="shared" si="10"/>
        <v>18171014.732669987</v>
      </c>
      <c r="Q29" s="89">
        <f t="shared" si="10"/>
        <v>18332099.67345947</v>
      </c>
    </row>
    <row r="30" spans="1:17" ht="12" customHeight="1" x14ac:dyDescent="0.25">
      <c r="A30" s="88" t="s">
        <v>66</v>
      </c>
      <c r="B30" s="87">
        <v>1062704.1249229729</v>
      </c>
      <c r="C30" s="87">
        <v>1255241.2065773252</v>
      </c>
      <c r="D30" s="87">
        <v>1117777.0747632612</v>
      </c>
      <c r="E30" s="87">
        <v>1283012.9827634615</v>
      </c>
      <c r="F30" s="87">
        <v>1417374.924063704</v>
      </c>
      <c r="G30" s="87">
        <v>1347191.8921988322</v>
      </c>
      <c r="H30" s="87">
        <v>1168675.2741934112</v>
      </c>
      <c r="I30" s="87">
        <v>1198313.2336181877</v>
      </c>
      <c r="J30" s="87">
        <v>1122324.3183670277</v>
      </c>
      <c r="K30" s="87">
        <v>1156732.1343922238</v>
      </c>
      <c r="L30" s="87">
        <v>1142141.5625433037</v>
      </c>
      <c r="M30" s="87">
        <v>1022224.824969676</v>
      </c>
      <c r="N30" s="87">
        <v>1011838.132486878</v>
      </c>
      <c r="O30" s="87">
        <v>980951.52449471958</v>
      </c>
      <c r="P30" s="87">
        <v>1065769.4613674139</v>
      </c>
      <c r="Q30" s="87">
        <v>1244289.2523558</v>
      </c>
    </row>
    <row r="31" spans="1:17" ht="12" customHeight="1" x14ac:dyDescent="0.25">
      <c r="A31" s="88" t="s">
        <v>98</v>
      </c>
      <c r="B31" s="87">
        <v>6138475.1593232602</v>
      </c>
      <c r="C31" s="87">
        <v>6199040.7329802075</v>
      </c>
      <c r="D31" s="87">
        <v>6260088.6986356927</v>
      </c>
      <c r="E31" s="87">
        <v>5761695.7348043323</v>
      </c>
      <c r="F31" s="87">
        <v>5871639.4903779207</v>
      </c>
      <c r="G31" s="87">
        <v>5940635.6513590422</v>
      </c>
      <c r="H31" s="87">
        <v>5993783.5902096899</v>
      </c>
      <c r="I31" s="87">
        <v>5977017.0502091153</v>
      </c>
      <c r="J31" s="87">
        <v>6095926.9613212878</v>
      </c>
      <c r="K31" s="87">
        <v>6127762.5392871574</v>
      </c>
      <c r="L31" s="87">
        <v>6125808.5698688803</v>
      </c>
      <c r="M31" s="87">
        <v>6181232.0677130399</v>
      </c>
      <c r="N31" s="87">
        <v>6340671.8768497771</v>
      </c>
      <c r="O31" s="87">
        <v>6493121.1530401064</v>
      </c>
      <c r="P31" s="87">
        <v>6846731.2895356193</v>
      </c>
      <c r="Q31" s="87">
        <v>7289092.3739698483</v>
      </c>
    </row>
    <row r="32" spans="1:17" ht="12" customHeight="1" x14ac:dyDescent="0.25">
      <c r="A32" s="88" t="s">
        <v>34</v>
      </c>
      <c r="B32" s="87">
        <v>2239.7349156182909</v>
      </c>
      <c r="C32" s="87">
        <v>2241.8979287249522</v>
      </c>
      <c r="D32" s="87">
        <v>2789.2854184036519</v>
      </c>
      <c r="E32" s="87">
        <v>3287.7246062997342</v>
      </c>
      <c r="F32" s="87">
        <v>3196.1461461454483</v>
      </c>
      <c r="G32" s="87">
        <v>3148.7743615755885</v>
      </c>
      <c r="H32" s="87">
        <v>5437.1637127044314</v>
      </c>
      <c r="I32" s="87">
        <v>6338.8618809782074</v>
      </c>
      <c r="J32" s="87">
        <v>10091.235153480869</v>
      </c>
      <c r="K32" s="87">
        <v>8876.139490728312</v>
      </c>
      <c r="L32" s="87">
        <v>8725.7076913302899</v>
      </c>
      <c r="M32" s="87">
        <v>7610.4581045717368</v>
      </c>
      <c r="N32" s="87">
        <v>25943.982575664955</v>
      </c>
      <c r="O32" s="87">
        <v>26120.330033246064</v>
      </c>
      <c r="P32" s="87">
        <v>26543.392024975576</v>
      </c>
      <c r="Q32" s="87">
        <v>28013.409303974178</v>
      </c>
    </row>
    <row r="33" spans="1:17" ht="12" customHeight="1" x14ac:dyDescent="0.25">
      <c r="A33" s="49" t="s">
        <v>30</v>
      </c>
      <c r="B33" s="86">
        <v>7734444.9934249502</v>
      </c>
      <c r="C33" s="86">
        <v>7756763.7030512318</v>
      </c>
      <c r="D33" s="86">
        <v>8081131.1655710945</v>
      </c>
      <c r="E33" s="86">
        <v>8670448.4507649802</v>
      </c>
      <c r="F33" s="86">
        <v>8707333.2462466788</v>
      </c>
      <c r="G33" s="86">
        <v>9000073.539437402</v>
      </c>
      <c r="H33" s="86">
        <v>9543043.2676913086</v>
      </c>
      <c r="I33" s="86">
        <v>9963840.9050248265</v>
      </c>
      <c r="J33" s="86">
        <v>10182201.200585978</v>
      </c>
      <c r="K33" s="86">
        <v>10129607.784281865</v>
      </c>
      <c r="L33" s="86">
        <v>10314554.393822245</v>
      </c>
      <c r="M33" s="86">
        <v>10547124.996708203</v>
      </c>
      <c r="N33" s="86">
        <v>10521978.237674315</v>
      </c>
      <c r="O33" s="86">
        <v>10485738.066055423</v>
      </c>
      <c r="P33" s="86">
        <v>10231970.589741977</v>
      </c>
      <c r="Q33" s="86">
        <v>9770704.6378298458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98190.144995472889</v>
      </c>
      <c r="C3" s="106">
        <f t="shared" ref="C3:Q3" si="1">SUM(C4,C16,C19,C29)</f>
        <v>104134.05671536445</v>
      </c>
      <c r="D3" s="106">
        <f t="shared" si="1"/>
        <v>99954.150900651468</v>
      </c>
      <c r="E3" s="106">
        <f t="shared" si="1"/>
        <v>107514.1329275857</v>
      </c>
      <c r="F3" s="106">
        <f t="shared" si="1"/>
        <v>109880.63196905814</v>
      </c>
      <c r="G3" s="106">
        <f t="shared" si="1"/>
        <v>114776.90588217409</v>
      </c>
      <c r="H3" s="106">
        <f t="shared" si="1"/>
        <v>118680.30970859743</v>
      </c>
      <c r="I3" s="106">
        <f t="shared" si="1"/>
        <v>109127.40745257438</v>
      </c>
      <c r="J3" s="106">
        <f t="shared" si="1"/>
        <v>118668.35321300098</v>
      </c>
      <c r="K3" s="106">
        <f t="shared" si="1"/>
        <v>114779.31040647956</v>
      </c>
      <c r="L3" s="106">
        <f t="shared" si="1"/>
        <v>123137.75809853719</v>
      </c>
      <c r="M3" s="106">
        <f t="shared" si="1"/>
        <v>109986.52817034078</v>
      </c>
      <c r="N3" s="106">
        <f t="shared" si="1"/>
        <v>112034.48994761266</v>
      </c>
      <c r="O3" s="106">
        <f t="shared" si="1"/>
        <v>112396.12122856446</v>
      </c>
      <c r="P3" s="106">
        <f t="shared" si="1"/>
        <v>102493.98755289594</v>
      </c>
      <c r="Q3" s="106">
        <f t="shared" si="1"/>
        <v>107866.59086773188</v>
      </c>
    </row>
    <row r="4" spans="1:17" ht="12.95" customHeight="1" x14ac:dyDescent="0.25">
      <c r="A4" s="90" t="s">
        <v>44</v>
      </c>
      <c r="B4" s="101">
        <f t="shared" ref="B4" si="2">SUM(B5:B15)</f>
        <v>68807.833091410212</v>
      </c>
      <c r="C4" s="101">
        <f t="shared" ref="C4:Q4" si="3">SUM(C5:C15)</f>
        <v>73851.388241962355</v>
      </c>
      <c r="D4" s="101">
        <f t="shared" si="3"/>
        <v>69115.423986201364</v>
      </c>
      <c r="E4" s="101">
        <f t="shared" si="3"/>
        <v>75800.191436860739</v>
      </c>
      <c r="F4" s="101">
        <f t="shared" si="3"/>
        <v>77324.888610600203</v>
      </c>
      <c r="G4" s="101">
        <f t="shared" si="3"/>
        <v>81523.160776746692</v>
      </c>
      <c r="H4" s="101">
        <f t="shared" si="3"/>
        <v>84540.959843076213</v>
      </c>
      <c r="I4" s="101">
        <f t="shared" si="3"/>
        <v>73990.359308425453</v>
      </c>
      <c r="J4" s="101">
        <f t="shared" si="3"/>
        <v>82915.553627931193</v>
      </c>
      <c r="K4" s="101">
        <f t="shared" si="3"/>
        <v>78812.052782809798</v>
      </c>
      <c r="L4" s="101">
        <f t="shared" si="3"/>
        <v>86836.992660855394</v>
      </c>
      <c r="M4" s="101">
        <f t="shared" si="3"/>
        <v>73448.636984715675</v>
      </c>
      <c r="N4" s="101">
        <f t="shared" si="3"/>
        <v>75134.408977374143</v>
      </c>
      <c r="O4" s="101">
        <f t="shared" si="3"/>
        <v>75259.504928072085</v>
      </c>
      <c r="P4" s="101">
        <f t="shared" si="3"/>
        <v>64921.054811926704</v>
      </c>
      <c r="Q4" s="101">
        <f t="shared" si="3"/>
        <v>69945.583187393699</v>
      </c>
    </row>
    <row r="5" spans="1:17" ht="12" customHeight="1" x14ac:dyDescent="0.25">
      <c r="A5" s="88" t="s">
        <v>38</v>
      </c>
      <c r="B5" s="100">
        <v>1726.9941286976468</v>
      </c>
      <c r="C5" s="100">
        <v>1274.5096968550558</v>
      </c>
      <c r="D5" s="100">
        <v>1518.1236966038716</v>
      </c>
      <c r="E5" s="100">
        <v>1481.8425282789183</v>
      </c>
      <c r="F5" s="100">
        <v>1529.8092320569265</v>
      </c>
      <c r="G5" s="100">
        <v>1061.8281161355869</v>
      </c>
      <c r="H5" s="100">
        <v>1313.4884035498001</v>
      </c>
      <c r="I5" s="100">
        <v>1229.2496102255395</v>
      </c>
      <c r="J5" s="100">
        <v>1334.4685149624941</v>
      </c>
      <c r="K5" s="100">
        <v>1682.3065355190772</v>
      </c>
      <c r="L5" s="100">
        <v>1564.9161393593374</v>
      </c>
      <c r="M5" s="100">
        <v>1375.5884232924282</v>
      </c>
      <c r="N5" s="100">
        <v>1131.7885718032883</v>
      </c>
      <c r="O5" s="100">
        <v>1110.8981801052969</v>
      </c>
      <c r="P5" s="100">
        <v>940.37184425926705</v>
      </c>
      <c r="Q5" s="100">
        <v>1024.8255942432493</v>
      </c>
    </row>
    <row r="6" spans="1:17" ht="12" customHeight="1" x14ac:dyDescent="0.25">
      <c r="A6" s="88" t="s">
        <v>66</v>
      </c>
      <c r="B6" s="100">
        <v>308.07850789548695</v>
      </c>
      <c r="C6" s="100">
        <v>304.16192962369132</v>
      </c>
      <c r="D6" s="100">
        <v>284.49628560671772</v>
      </c>
      <c r="E6" s="100">
        <v>339.36825744919747</v>
      </c>
      <c r="F6" s="100">
        <v>332.66312027880468</v>
      </c>
      <c r="G6" s="100">
        <v>363.31609601909122</v>
      </c>
      <c r="H6" s="100">
        <v>342.99636804717471</v>
      </c>
      <c r="I6" s="100">
        <v>307.46607793033729</v>
      </c>
      <c r="J6" s="100">
        <v>347.40983520720732</v>
      </c>
      <c r="K6" s="100">
        <v>340.90902990570322</v>
      </c>
      <c r="L6" s="100">
        <v>340.82248604503064</v>
      </c>
      <c r="M6" s="100">
        <v>283.30313887935716</v>
      </c>
      <c r="N6" s="100">
        <v>229.67266302862944</v>
      </c>
      <c r="O6" s="100">
        <v>223.16698312826358</v>
      </c>
      <c r="P6" s="100">
        <v>179.54610903665937</v>
      </c>
      <c r="Q6" s="100">
        <v>163.35369298274472</v>
      </c>
    </row>
    <row r="7" spans="1:17" ht="12" customHeight="1" x14ac:dyDescent="0.25">
      <c r="A7" s="88" t="s">
        <v>99</v>
      </c>
      <c r="B7" s="100">
        <v>19229.410839820648</v>
      </c>
      <c r="C7" s="100">
        <v>21358.449525842596</v>
      </c>
      <c r="D7" s="100">
        <v>19565.170629262939</v>
      </c>
      <c r="E7" s="100">
        <v>20180.578817304475</v>
      </c>
      <c r="F7" s="100">
        <v>19690.708521859706</v>
      </c>
      <c r="G7" s="100">
        <v>19518.204751519694</v>
      </c>
      <c r="H7" s="100">
        <v>18707.674381126719</v>
      </c>
      <c r="I7" s="100">
        <v>15030.518929408385</v>
      </c>
      <c r="J7" s="100">
        <v>17495.376845506493</v>
      </c>
      <c r="K7" s="100">
        <v>16019.679843522912</v>
      </c>
      <c r="L7" s="100">
        <v>15842.610644093635</v>
      </c>
      <c r="M7" s="100">
        <v>14215.206251733738</v>
      </c>
      <c r="N7" s="100">
        <v>13554.469472667863</v>
      </c>
      <c r="O7" s="100">
        <v>13937.762926907064</v>
      </c>
      <c r="P7" s="100">
        <v>12634.630738578913</v>
      </c>
      <c r="Q7" s="100">
        <v>12359.49377581849</v>
      </c>
    </row>
    <row r="8" spans="1:17" ht="12" customHeight="1" x14ac:dyDescent="0.25">
      <c r="A8" s="88" t="s">
        <v>101</v>
      </c>
      <c r="B8" s="100">
        <v>13.88052752565541</v>
      </c>
      <c r="C8" s="100">
        <v>16.702739778921487</v>
      </c>
      <c r="D8" s="100">
        <v>17.637319054546005</v>
      </c>
      <c r="E8" s="100">
        <v>23.590419106284784</v>
      </c>
      <c r="F8" s="100">
        <v>28.695636305322999</v>
      </c>
      <c r="G8" s="100">
        <v>42.418842082427332</v>
      </c>
      <c r="H8" s="100">
        <v>49.886488554207219</v>
      </c>
      <c r="I8" s="100">
        <v>54.644707499357246</v>
      </c>
      <c r="J8" s="100">
        <v>66.685482906785523</v>
      </c>
      <c r="K8" s="100">
        <v>68.460014430167632</v>
      </c>
      <c r="L8" s="100">
        <v>85.237634813382869</v>
      </c>
      <c r="M8" s="100">
        <v>97.846820716030933</v>
      </c>
      <c r="N8" s="100">
        <v>121.57690353067881</v>
      </c>
      <c r="O8" s="100">
        <v>160.70548540223416</v>
      </c>
      <c r="P8" s="100">
        <v>186.74438120492778</v>
      </c>
      <c r="Q8" s="100">
        <v>266.18930911297832</v>
      </c>
    </row>
    <row r="9" spans="1:17" ht="12" customHeight="1" x14ac:dyDescent="0.25">
      <c r="A9" s="88" t="s">
        <v>106</v>
      </c>
      <c r="B9" s="100">
        <v>30116.597589821977</v>
      </c>
      <c r="C9" s="100">
        <v>31732.708046749998</v>
      </c>
      <c r="D9" s="100">
        <v>28991.782028199294</v>
      </c>
      <c r="E9" s="100">
        <v>31536.980034943383</v>
      </c>
      <c r="F9" s="100">
        <v>33003.357664149626</v>
      </c>
      <c r="G9" s="100">
        <v>37940.497545023049</v>
      </c>
      <c r="H9" s="100">
        <v>40606.810039725387</v>
      </c>
      <c r="I9" s="100">
        <v>35489.375623795699</v>
      </c>
      <c r="J9" s="100">
        <v>40079.603902945157</v>
      </c>
      <c r="K9" s="100">
        <v>37263.477690545915</v>
      </c>
      <c r="L9" s="100">
        <v>41968.157085478721</v>
      </c>
      <c r="M9" s="100">
        <v>35009.899502570704</v>
      </c>
      <c r="N9" s="100">
        <v>37014.432629222887</v>
      </c>
      <c r="O9" s="100">
        <v>38609.354838435494</v>
      </c>
      <c r="P9" s="100">
        <v>30796.930485942255</v>
      </c>
      <c r="Q9" s="100">
        <v>33151.695688214153</v>
      </c>
    </row>
    <row r="10" spans="1:17" ht="12" customHeight="1" x14ac:dyDescent="0.25">
      <c r="A10" s="88" t="s">
        <v>34</v>
      </c>
      <c r="B10" s="100">
        <v>1054.9595414790858</v>
      </c>
      <c r="C10" s="100">
        <v>1209.6509468207062</v>
      </c>
      <c r="D10" s="100">
        <v>1283.569119948068</v>
      </c>
      <c r="E10" s="100">
        <v>1517.8349427909998</v>
      </c>
      <c r="F10" s="100">
        <v>1643.891882933234</v>
      </c>
      <c r="G10" s="100">
        <v>1406.1330659653147</v>
      </c>
      <c r="H10" s="100">
        <v>1375.6330350016685</v>
      </c>
      <c r="I10" s="100">
        <v>1497.8555784250011</v>
      </c>
      <c r="J10" s="100">
        <v>1393.6533059944497</v>
      </c>
      <c r="K10" s="100">
        <v>1503.9791641507211</v>
      </c>
      <c r="L10" s="100">
        <v>1465.9845191540678</v>
      </c>
      <c r="M10" s="100">
        <v>1348.9957424864833</v>
      </c>
      <c r="N10" s="100">
        <v>1510.810236853755</v>
      </c>
      <c r="O10" s="100">
        <v>1526.9956833272322</v>
      </c>
      <c r="P10" s="100">
        <v>2118.571790003386</v>
      </c>
      <c r="Q10" s="100">
        <v>2771.8259588934916</v>
      </c>
    </row>
    <row r="11" spans="1:17" ht="12" customHeight="1" x14ac:dyDescent="0.25">
      <c r="A11" s="88" t="s">
        <v>61</v>
      </c>
      <c r="B11" s="100">
        <v>223.84620644056497</v>
      </c>
      <c r="C11" s="100">
        <v>223.59032999999997</v>
      </c>
      <c r="D11" s="100">
        <v>232.33147999999997</v>
      </c>
      <c r="E11" s="100">
        <v>268.09895</v>
      </c>
      <c r="F11" s="100">
        <v>255.11114000000001</v>
      </c>
      <c r="G11" s="100">
        <v>293.55555384320786</v>
      </c>
      <c r="H11" s="100">
        <v>291.53025999999988</v>
      </c>
      <c r="I11" s="100">
        <v>293.61975999999993</v>
      </c>
      <c r="J11" s="100">
        <v>310.20469999999989</v>
      </c>
      <c r="K11" s="100">
        <v>316.94474000000002</v>
      </c>
      <c r="L11" s="100">
        <v>272.59452095473006</v>
      </c>
      <c r="M11" s="100">
        <v>285.82915018014813</v>
      </c>
      <c r="N11" s="100">
        <v>286.17148393722471</v>
      </c>
      <c r="O11" s="100">
        <v>297.76693169919145</v>
      </c>
      <c r="P11" s="100">
        <v>250.85947082033792</v>
      </c>
      <c r="Q11" s="100">
        <v>233.32735241674459</v>
      </c>
    </row>
    <row r="12" spans="1:17" ht="12" customHeight="1" x14ac:dyDescent="0.25">
      <c r="A12" s="88" t="s">
        <v>42</v>
      </c>
      <c r="B12" s="100">
        <v>7516.1278127178975</v>
      </c>
      <c r="C12" s="100">
        <v>7992.4826726295705</v>
      </c>
      <c r="D12" s="100">
        <v>7552.7509519755095</v>
      </c>
      <c r="E12" s="100">
        <v>9746.643884015868</v>
      </c>
      <c r="F12" s="100">
        <v>10029.263142563683</v>
      </c>
      <c r="G12" s="100">
        <v>10041.244663589277</v>
      </c>
      <c r="H12" s="100">
        <v>9801.0594619241601</v>
      </c>
      <c r="I12" s="100">
        <v>9106.7396547225708</v>
      </c>
      <c r="J12" s="100">
        <v>9832.6162660695136</v>
      </c>
      <c r="K12" s="100">
        <v>9671.9719577123305</v>
      </c>
      <c r="L12" s="100">
        <v>11580.313003277241</v>
      </c>
      <c r="M12" s="100">
        <v>9342.8966854027676</v>
      </c>
      <c r="N12" s="100">
        <v>9461.9597029956822</v>
      </c>
      <c r="O12" s="100">
        <v>8436.0006001931033</v>
      </c>
      <c r="P12" s="100">
        <v>8048.5983530096082</v>
      </c>
      <c r="Q12" s="100">
        <v>7938.4965494556654</v>
      </c>
    </row>
    <row r="13" spans="1:17" ht="12" customHeight="1" x14ac:dyDescent="0.25">
      <c r="A13" s="88" t="s">
        <v>105</v>
      </c>
      <c r="B13" s="100">
        <v>247.28373239696742</v>
      </c>
      <c r="C13" s="100">
        <v>343.68994057483633</v>
      </c>
      <c r="D13" s="100">
        <v>409.91509164360593</v>
      </c>
      <c r="E13" s="100">
        <v>538.45609010795113</v>
      </c>
      <c r="F13" s="100">
        <v>664.7940796845877</v>
      </c>
      <c r="G13" s="100">
        <v>873.58612777546773</v>
      </c>
      <c r="H13" s="100">
        <v>1065.9796037876833</v>
      </c>
      <c r="I13" s="100">
        <v>1164.2905568978899</v>
      </c>
      <c r="J13" s="100">
        <v>1443.2545878017227</v>
      </c>
      <c r="K13" s="100">
        <v>1605.071703226055</v>
      </c>
      <c r="L13" s="100">
        <v>1951.5348254384728</v>
      </c>
      <c r="M13" s="100">
        <v>1887.0515361519565</v>
      </c>
      <c r="N13" s="100">
        <v>2204.5601141905736</v>
      </c>
      <c r="O13" s="100">
        <v>2396.2290804916956</v>
      </c>
      <c r="P13" s="100">
        <v>2424.489292446513</v>
      </c>
      <c r="Q13" s="100">
        <v>3232.7549873607445</v>
      </c>
    </row>
    <row r="14" spans="1:17" ht="12" customHeight="1" x14ac:dyDescent="0.25">
      <c r="A14" s="51" t="s">
        <v>104</v>
      </c>
      <c r="B14" s="22">
        <v>7683.1107378149381</v>
      </c>
      <c r="C14" s="22">
        <v>8652.265391945677</v>
      </c>
      <c r="D14" s="22">
        <v>8569.7850926481187</v>
      </c>
      <c r="E14" s="22">
        <v>9417.6038691797312</v>
      </c>
      <c r="F14" s="22">
        <v>9379.6823135584546</v>
      </c>
      <c r="G14" s="22">
        <v>9143.9399220285468</v>
      </c>
      <c r="H14" s="22">
        <v>10110.967247707422</v>
      </c>
      <c r="I14" s="22">
        <v>9059.3145299641601</v>
      </c>
      <c r="J14" s="22">
        <v>9743.873114769367</v>
      </c>
      <c r="K14" s="22">
        <v>9523.4306688605684</v>
      </c>
      <c r="L14" s="22">
        <v>10868.690262522588</v>
      </c>
      <c r="M14" s="22">
        <v>8842.5428085942222</v>
      </c>
      <c r="N14" s="22">
        <v>8834.1207418406757</v>
      </c>
      <c r="O14" s="22">
        <v>7745.0894314310463</v>
      </c>
      <c r="P14" s="22">
        <v>6651.3611215520523</v>
      </c>
      <c r="Q14" s="22">
        <v>8075.1163532377423</v>
      </c>
    </row>
    <row r="15" spans="1:17" ht="12" customHeight="1" x14ac:dyDescent="0.25">
      <c r="A15" s="105" t="s">
        <v>108</v>
      </c>
      <c r="B15" s="104">
        <v>687.5434667993328</v>
      </c>
      <c r="C15" s="104">
        <v>743.17702114131293</v>
      </c>
      <c r="D15" s="104">
        <v>689.86229125869079</v>
      </c>
      <c r="E15" s="104">
        <v>749.19364368393258</v>
      </c>
      <c r="F15" s="104">
        <v>766.91187720986557</v>
      </c>
      <c r="G15" s="104">
        <v>838.43609276502866</v>
      </c>
      <c r="H15" s="104">
        <v>874.93455365199213</v>
      </c>
      <c r="I15" s="104">
        <v>757.28427955652523</v>
      </c>
      <c r="J15" s="104">
        <v>868.40707176799469</v>
      </c>
      <c r="K15" s="104">
        <v>815.82143493633464</v>
      </c>
      <c r="L15" s="104">
        <v>896.13153971818406</v>
      </c>
      <c r="M15" s="104">
        <v>759.47692470783318</v>
      </c>
      <c r="N15" s="104">
        <v>784.84645730289503</v>
      </c>
      <c r="O15" s="104">
        <v>815.53478695147169</v>
      </c>
      <c r="P15" s="104">
        <v>688.95122507278654</v>
      </c>
      <c r="Q15" s="104">
        <v>728.50392565769528</v>
      </c>
    </row>
    <row r="16" spans="1:17" ht="12.95" customHeight="1" x14ac:dyDescent="0.25">
      <c r="A16" s="90" t="s">
        <v>102</v>
      </c>
      <c r="B16" s="101">
        <f t="shared" ref="B16" si="4">SUM(B17:B18)</f>
        <v>2198.6106537091623</v>
      </c>
      <c r="C16" s="101">
        <f t="shared" ref="C16:Q16" si="5">SUM(C17:C18)</f>
        <v>2385.0764540106966</v>
      </c>
      <c r="D16" s="101">
        <f t="shared" si="5"/>
        <v>2626.3863566346918</v>
      </c>
      <c r="E16" s="101">
        <f t="shared" si="5"/>
        <v>2776.3105070164329</v>
      </c>
      <c r="F16" s="101">
        <f t="shared" si="5"/>
        <v>3000.2506598184827</v>
      </c>
      <c r="G16" s="101">
        <f t="shared" si="5"/>
        <v>3218.5841237850291</v>
      </c>
      <c r="H16" s="101">
        <f t="shared" si="5"/>
        <v>3555.4838921217129</v>
      </c>
      <c r="I16" s="101">
        <f t="shared" si="5"/>
        <v>3938.7358443317794</v>
      </c>
      <c r="J16" s="101">
        <f t="shared" si="5"/>
        <v>4176.0888456392522</v>
      </c>
      <c r="K16" s="101">
        <f t="shared" si="5"/>
        <v>4400.9874661159538</v>
      </c>
      <c r="L16" s="101">
        <f t="shared" si="5"/>
        <v>4598.0647972386014</v>
      </c>
      <c r="M16" s="101">
        <f t="shared" si="5"/>
        <v>4634.0077613343656</v>
      </c>
      <c r="N16" s="101">
        <f t="shared" si="5"/>
        <v>4632.3612011433488</v>
      </c>
      <c r="O16" s="101">
        <f t="shared" si="5"/>
        <v>4622.8199866794848</v>
      </c>
      <c r="P16" s="101">
        <f t="shared" si="5"/>
        <v>4661.1037107090397</v>
      </c>
      <c r="Q16" s="101">
        <f t="shared" si="5"/>
        <v>4644.539040801239</v>
      </c>
    </row>
    <row r="17" spans="1:17" ht="12.95" customHeight="1" x14ac:dyDescent="0.25">
      <c r="A17" s="88" t="s">
        <v>101</v>
      </c>
      <c r="B17" s="103">
        <v>3.6162746911306956</v>
      </c>
      <c r="C17" s="103">
        <v>4.4914811186159458</v>
      </c>
      <c r="D17" s="103">
        <v>5.7523404447367525</v>
      </c>
      <c r="E17" s="103">
        <v>6.4933517262299718</v>
      </c>
      <c r="F17" s="103">
        <v>7.4127068539781673</v>
      </c>
      <c r="G17" s="103">
        <v>8.3792521088091227</v>
      </c>
      <c r="H17" s="103">
        <v>10.433851763472733</v>
      </c>
      <c r="I17" s="103">
        <v>14.455420177109646</v>
      </c>
      <c r="J17" s="103">
        <v>17.064644239408704</v>
      </c>
      <c r="K17" s="103">
        <v>20.509889434913934</v>
      </c>
      <c r="L17" s="103">
        <v>24.91126985778217</v>
      </c>
      <c r="M17" s="103">
        <v>30.404651712059934</v>
      </c>
      <c r="N17" s="103">
        <v>41.207520643928937</v>
      </c>
      <c r="O17" s="103">
        <v>58.646018413971717</v>
      </c>
      <c r="P17" s="103">
        <v>92.186465489395644</v>
      </c>
      <c r="Q17" s="103">
        <v>126.36663407666452</v>
      </c>
    </row>
    <row r="18" spans="1:17" ht="12" customHeight="1" x14ac:dyDescent="0.25">
      <c r="A18" s="88" t="s">
        <v>100</v>
      </c>
      <c r="B18" s="103">
        <v>2194.9943790180314</v>
      </c>
      <c r="C18" s="103">
        <v>2380.5849728920807</v>
      </c>
      <c r="D18" s="103">
        <v>2620.6340161899552</v>
      </c>
      <c r="E18" s="103">
        <v>2769.8171552902031</v>
      </c>
      <c r="F18" s="103">
        <v>2992.8379529645044</v>
      </c>
      <c r="G18" s="103">
        <v>3210.2048716762201</v>
      </c>
      <c r="H18" s="103">
        <v>3545.05004035824</v>
      </c>
      <c r="I18" s="103">
        <v>3924.2804241546696</v>
      </c>
      <c r="J18" s="103">
        <v>4159.0242013998432</v>
      </c>
      <c r="K18" s="103">
        <v>4380.4775766810399</v>
      </c>
      <c r="L18" s="103">
        <v>4573.1535273808195</v>
      </c>
      <c r="M18" s="103">
        <v>4603.603109622306</v>
      </c>
      <c r="N18" s="103">
        <v>4591.1536804994203</v>
      </c>
      <c r="O18" s="103">
        <v>4564.1739682655134</v>
      </c>
      <c r="P18" s="103">
        <v>4568.9172452196444</v>
      </c>
      <c r="Q18" s="103">
        <v>4518.1724067245741</v>
      </c>
    </row>
    <row r="19" spans="1:17" ht="12.95" customHeight="1" x14ac:dyDescent="0.25">
      <c r="A19" s="90" t="s">
        <v>47</v>
      </c>
      <c r="B19" s="101">
        <f t="shared" ref="B19" si="6">SUM(B20:B27)</f>
        <v>12624.427605000934</v>
      </c>
      <c r="C19" s="101">
        <f t="shared" ref="C19:Q19" si="7">SUM(C20:C27)</f>
        <v>12894.863898031143</v>
      </c>
      <c r="D19" s="101">
        <f t="shared" si="7"/>
        <v>13093.166410641548</v>
      </c>
      <c r="E19" s="101">
        <f t="shared" si="7"/>
        <v>13394.79305998273</v>
      </c>
      <c r="F19" s="101">
        <f t="shared" si="7"/>
        <v>13660.819607614474</v>
      </c>
      <c r="G19" s="101">
        <f t="shared" si="7"/>
        <v>13851.775633649593</v>
      </c>
      <c r="H19" s="101">
        <f t="shared" si="7"/>
        <v>14157.90786717075</v>
      </c>
      <c r="I19" s="101">
        <f t="shared" si="7"/>
        <v>14421.295142669846</v>
      </c>
      <c r="J19" s="101">
        <f t="shared" si="7"/>
        <v>14603.943932898794</v>
      </c>
      <c r="K19" s="101">
        <f t="shared" si="7"/>
        <v>14614.950030653827</v>
      </c>
      <c r="L19" s="101">
        <f t="shared" si="7"/>
        <v>14632.095614856489</v>
      </c>
      <c r="M19" s="101">
        <f t="shared" si="7"/>
        <v>14807.590008386353</v>
      </c>
      <c r="N19" s="101">
        <f t="shared" si="7"/>
        <v>14981.296177473865</v>
      </c>
      <c r="O19" s="101">
        <f t="shared" si="7"/>
        <v>15085.182311769844</v>
      </c>
      <c r="P19" s="101">
        <f t="shared" si="7"/>
        <v>15310.844119852398</v>
      </c>
      <c r="Q19" s="101">
        <f t="shared" si="7"/>
        <v>15573.477736380082</v>
      </c>
    </row>
    <row r="20" spans="1:17" ht="12" customHeight="1" x14ac:dyDescent="0.25">
      <c r="A20" s="88" t="s">
        <v>38</v>
      </c>
      <c r="B20" s="100">
        <v>16.976664349642068</v>
      </c>
      <c r="C20" s="100">
        <v>26.678333144944162</v>
      </c>
      <c r="D20" s="100">
        <v>33.621483396128184</v>
      </c>
      <c r="E20" s="100">
        <v>33.113311721081324</v>
      </c>
      <c r="F20" s="100">
        <v>33.434917943072477</v>
      </c>
      <c r="G20" s="100">
        <v>30.901922919804335</v>
      </c>
      <c r="H20" s="100">
        <v>29.67453645019928</v>
      </c>
      <c r="I20" s="100">
        <v>39.157389774460412</v>
      </c>
      <c r="J20" s="100">
        <v>41.93869503750539</v>
      </c>
      <c r="K20" s="100">
        <v>44.162594480923104</v>
      </c>
      <c r="L20" s="100">
        <v>46.263103406804603</v>
      </c>
      <c r="M20" s="100">
        <v>46.914994885384736</v>
      </c>
      <c r="N20" s="100">
        <v>48.029446970351728</v>
      </c>
      <c r="O20" s="100">
        <v>49.326702105070403</v>
      </c>
      <c r="P20" s="100">
        <v>50.329720269236539</v>
      </c>
      <c r="Q20" s="100">
        <v>51.65650499879343</v>
      </c>
    </row>
    <row r="21" spans="1:17" s="28" customFormat="1" ht="12" customHeight="1" x14ac:dyDescent="0.25">
      <c r="A21" s="88" t="s">
        <v>66</v>
      </c>
      <c r="B21" s="100">
        <v>358.9790697689134</v>
      </c>
      <c r="C21" s="100">
        <v>383.79677446498789</v>
      </c>
      <c r="D21" s="100">
        <v>411.77525563710657</v>
      </c>
      <c r="E21" s="100">
        <v>462.49255502382573</v>
      </c>
      <c r="F21" s="100">
        <v>473.43760330359987</v>
      </c>
      <c r="G21" s="100">
        <v>481.48441405031258</v>
      </c>
      <c r="H21" s="100">
        <v>502.96505870423556</v>
      </c>
      <c r="I21" s="100">
        <v>482.58652152763517</v>
      </c>
      <c r="J21" s="100">
        <v>469.43682647625604</v>
      </c>
      <c r="K21" s="100">
        <v>442.07825526544229</v>
      </c>
      <c r="L21" s="100">
        <v>418.27822082221797</v>
      </c>
      <c r="M21" s="100">
        <v>402.90127722898433</v>
      </c>
      <c r="N21" s="100">
        <v>398.87312821957806</v>
      </c>
      <c r="O21" s="100">
        <v>344.44255658147983</v>
      </c>
      <c r="P21" s="100">
        <v>421.89090336087105</v>
      </c>
      <c r="Q21" s="100">
        <v>397.84325834905638</v>
      </c>
    </row>
    <row r="22" spans="1:17" ht="12" customHeight="1" x14ac:dyDescent="0.25">
      <c r="A22" s="88" t="s">
        <v>99</v>
      </c>
      <c r="B22" s="100">
        <v>2718.6946910573815</v>
      </c>
      <c r="C22" s="100">
        <v>2766.9053234571711</v>
      </c>
      <c r="D22" s="100">
        <v>2779.1736441816001</v>
      </c>
      <c r="E22" s="100">
        <v>2715.5641898013541</v>
      </c>
      <c r="F22" s="100">
        <v>2642.7662662295074</v>
      </c>
      <c r="G22" s="100">
        <v>2595.4576810977373</v>
      </c>
      <c r="H22" s="100">
        <v>2517.2238249663719</v>
      </c>
      <c r="I22" s="100">
        <v>2449.7066722177615</v>
      </c>
      <c r="J22" s="100">
        <v>2411.629514376717</v>
      </c>
      <c r="K22" s="100">
        <v>2361.0459792602733</v>
      </c>
      <c r="L22" s="100">
        <v>2285.9053100816677</v>
      </c>
      <c r="M22" s="100">
        <v>2277.2601720801335</v>
      </c>
      <c r="N22" s="100">
        <v>2240.7047531776716</v>
      </c>
      <c r="O22" s="100">
        <v>2225.9307853550181</v>
      </c>
      <c r="P22" s="100">
        <v>2202.8313969708947</v>
      </c>
      <c r="Q22" s="100">
        <v>2165.9097892927621</v>
      </c>
    </row>
    <row r="23" spans="1:17" ht="12" customHeight="1" x14ac:dyDescent="0.25">
      <c r="A23" s="88" t="s">
        <v>98</v>
      </c>
      <c r="B23" s="100">
        <v>4266.5655226856179</v>
      </c>
      <c r="C23" s="100">
        <v>4409.3691156282339</v>
      </c>
      <c r="D23" s="100">
        <v>4504.2866924222881</v>
      </c>
      <c r="E23" s="100">
        <v>4612.6648489001254</v>
      </c>
      <c r="F23" s="100">
        <v>4723.5351351751569</v>
      </c>
      <c r="G23" s="100">
        <v>4805.9919270938062</v>
      </c>
      <c r="H23" s="100">
        <v>5020.9969061787024</v>
      </c>
      <c r="I23" s="100">
        <v>5029.1452030353921</v>
      </c>
      <c r="J23" s="100">
        <v>5054.4197147438726</v>
      </c>
      <c r="K23" s="100">
        <v>5153.4364401195362</v>
      </c>
      <c r="L23" s="100">
        <v>5208.7639695247381</v>
      </c>
      <c r="M23" s="100">
        <v>5260.0355191893514</v>
      </c>
      <c r="N23" s="100">
        <v>5349.3587895886076</v>
      </c>
      <c r="O23" s="100">
        <v>5433.6162152405695</v>
      </c>
      <c r="P23" s="100">
        <v>5766.3109852973976</v>
      </c>
      <c r="Q23" s="100">
        <v>5935.0343550721836</v>
      </c>
    </row>
    <row r="24" spans="1:17" ht="12" customHeight="1" x14ac:dyDescent="0.25">
      <c r="A24" s="88" t="s">
        <v>34</v>
      </c>
      <c r="B24" s="100">
        <v>55.149012293476353</v>
      </c>
      <c r="C24" s="100">
        <v>63.474813179293612</v>
      </c>
      <c r="D24" s="100">
        <v>70.056040051931888</v>
      </c>
      <c r="E24" s="100">
        <v>68.944207209000098</v>
      </c>
      <c r="F24" s="100">
        <v>67.965277066766021</v>
      </c>
      <c r="G24" s="100">
        <v>66.995326582817952</v>
      </c>
      <c r="H24" s="100">
        <v>67.02337499833142</v>
      </c>
      <c r="I24" s="100">
        <v>68.408671574998777</v>
      </c>
      <c r="J24" s="100">
        <v>69.470354005550007</v>
      </c>
      <c r="K24" s="100">
        <v>71.033345849278163</v>
      </c>
      <c r="L24" s="100">
        <v>72.401873329905442</v>
      </c>
      <c r="M24" s="100">
        <v>74.689675917115963</v>
      </c>
      <c r="N24" s="100">
        <v>80.606023554570299</v>
      </c>
      <c r="O24" s="100">
        <v>81.356989187133806</v>
      </c>
      <c r="P24" s="100">
        <v>82.114631224830035</v>
      </c>
      <c r="Q24" s="100">
        <v>82.529496661105426</v>
      </c>
    </row>
    <row r="25" spans="1:17" ht="12" customHeight="1" x14ac:dyDescent="0.25">
      <c r="A25" s="88" t="s">
        <v>42</v>
      </c>
      <c r="B25" s="100">
        <v>749.57145906117091</v>
      </c>
      <c r="C25" s="100">
        <v>745.95098844764311</v>
      </c>
      <c r="D25" s="100">
        <v>758.38329965649109</v>
      </c>
      <c r="E25" s="100">
        <v>1099.7613704238042</v>
      </c>
      <c r="F25" s="100">
        <v>1155.9525972939239</v>
      </c>
      <c r="G25" s="100">
        <v>1192.3488582925154</v>
      </c>
      <c r="H25" s="100">
        <v>1212.8455894895892</v>
      </c>
      <c r="I25" s="100">
        <v>1253.6117073104726</v>
      </c>
      <c r="J25" s="100">
        <v>1280.9713063104755</v>
      </c>
      <c r="K25" s="100">
        <v>1310.960591992246</v>
      </c>
      <c r="L25" s="100">
        <v>1328.7840216011973</v>
      </c>
      <c r="M25" s="100">
        <v>1359.0915170627393</v>
      </c>
      <c r="N25" s="100">
        <v>1361.8855842234886</v>
      </c>
      <c r="O25" s="100">
        <v>1263.26592704275</v>
      </c>
      <c r="P25" s="100">
        <v>1276.4752980447361</v>
      </c>
      <c r="Q25" s="100">
        <v>1267.6891765402911</v>
      </c>
    </row>
    <row r="26" spans="1:17" ht="12" customHeight="1" x14ac:dyDescent="0.25">
      <c r="A26" s="88" t="s">
        <v>30</v>
      </c>
      <c r="B26" s="22">
        <v>4398.3259190714425</v>
      </c>
      <c r="C26" s="22">
        <v>4435.3261197088696</v>
      </c>
      <c r="D26" s="22">
        <v>4467.6064552960024</v>
      </c>
      <c r="E26" s="22">
        <v>4325.2211769035384</v>
      </c>
      <c r="F26" s="22">
        <v>4480.5374306024469</v>
      </c>
      <c r="G26" s="22">
        <v>4590.0312852426232</v>
      </c>
      <c r="H26" s="22">
        <v>4713.1624963833174</v>
      </c>
      <c r="I26" s="22">
        <v>4983.1340472291258</v>
      </c>
      <c r="J26" s="22">
        <v>5141.002121948417</v>
      </c>
      <c r="K26" s="22">
        <v>5092.6275136861277</v>
      </c>
      <c r="L26" s="22">
        <v>5085.6387411498827</v>
      </c>
      <c r="M26" s="22">
        <v>5184.8477149181444</v>
      </c>
      <c r="N26" s="22">
        <v>5278.6643346504279</v>
      </c>
      <c r="O26" s="22">
        <v>5452.3862662561396</v>
      </c>
      <c r="P26" s="22">
        <v>5255.4049423977267</v>
      </c>
      <c r="Q26" s="22">
        <v>5409.5832560259696</v>
      </c>
    </row>
    <row r="27" spans="1:17" ht="12" customHeight="1" x14ac:dyDescent="0.25">
      <c r="A27" s="93" t="s">
        <v>33</v>
      </c>
      <c r="B27" s="102">
        <v>60.165266713288766</v>
      </c>
      <c r="C27" s="102">
        <v>63.362429999999989</v>
      </c>
      <c r="D27" s="102">
        <v>68.263540000000006</v>
      </c>
      <c r="E27" s="102">
        <v>77.031399999999991</v>
      </c>
      <c r="F27" s="102">
        <v>83.19037999999999</v>
      </c>
      <c r="G27" s="102">
        <v>88.564218369976658</v>
      </c>
      <c r="H27" s="102">
        <v>94.016080000000599</v>
      </c>
      <c r="I27" s="102">
        <v>115.54492999999999</v>
      </c>
      <c r="J27" s="102">
        <v>135.07539999999997</v>
      </c>
      <c r="K27" s="102">
        <v>139.60530999999997</v>
      </c>
      <c r="L27" s="102">
        <v>186.06037494007379</v>
      </c>
      <c r="M27" s="102">
        <v>201.84913710449865</v>
      </c>
      <c r="N27" s="102">
        <v>223.17411708916833</v>
      </c>
      <c r="O27" s="102">
        <v>234.85687000168431</v>
      </c>
      <c r="P27" s="102">
        <v>255.48624228670678</v>
      </c>
      <c r="Q27" s="102">
        <v>263.2318994399219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14559.273645352565</v>
      </c>
      <c r="C29" s="101">
        <f t="shared" ref="C29:Q29" si="9">SUM(C30:C33)</f>
        <v>15002.728121360266</v>
      </c>
      <c r="D29" s="101">
        <f t="shared" si="9"/>
        <v>15119.174147173871</v>
      </c>
      <c r="E29" s="101">
        <f t="shared" si="9"/>
        <v>15542.837923725789</v>
      </c>
      <c r="F29" s="101">
        <f t="shared" si="9"/>
        <v>15894.673091024993</v>
      </c>
      <c r="G29" s="101">
        <f t="shared" si="9"/>
        <v>16183.385347992778</v>
      </c>
      <c r="H29" s="101">
        <f t="shared" si="9"/>
        <v>16425.958106228754</v>
      </c>
      <c r="I29" s="101">
        <f t="shared" si="9"/>
        <v>16777.017157147311</v>
      </c>
      <c r="J29" s="101">
        <f t="shared" si="9"/>
        <v>16972.766806531734</v>
      </c>
      <c r="K29" s="101">
        <f t="shared" si="9"/>
        <v>16951.32012689998</v>
      </c>
      <c r="L29" s="101">
        <f t="shared" si="9"/>
        <v>17070.605025586701</v>
      </c>
      <c r="M29" s="101">
        <f t="shared" si="9"/>
        <v>17096.293415904402</v>
      </c>
      <c r="N29" s="101">
        <f t="shared" si="9"/>
        <v>17286.423591621315</v>
      </c>
      <c r="O29" s="101">
        <f t="shared" si="9"/>
        <v>17428.614002043047</v>
      </c>
      <c r="P29" s="101">
        <f t="shared" si="9"/>
        <v>17600.984910407802</v>
      </c>
      <c r="Q29" s="101">
        <f t="shared" si="9"/>
        <v>17702.990903156868</v>
      </c>
    </row>
    <row r="30" spans="1:17" ht="12" customHeight="1" x14ac:dyDescent="0.25">
      <c r="A30" s="88" t="s">
        <v>66</v>
      </c>
      <c r="B30" s="100">
        <v>1262.7536697691767</v>
      </c>
      <c r="C30" s="100">
        <v>1536.2619380196074</v>
      </c>
      <c r="D30" s="100">
        <v>1347.0951147185833</v>
      </c>
      <c r="E30" s="100">
        <v>1617.1977700887689</v>
      </c>
      <c r="F30" s="100">
        <v>1753.2151597566651</v>
      </c>
      <c r="G30" s="100">
        <v>1806.3418296447678</v>
      </c>
      <c r="H30" s="100">
        <v>1455.2651273485899</v>
      </c>
      <c r="I30" s="100">
        <v>1490.3520368920276</v>
      </c>
      <c r="J30" s="100">
        <v>1458.2216094165362</v>
      </c>
      <c r="K30" s="100">
        <v>1443.6068821788544</v>
      </c>
      <c r="L30" s="100">
        <v>1462.9528892891608</v>
      </c>
      <c r="M30" s="100">
        <v>1282.0646532705546</v>
      </c>
      <c r="N30" s="100">
        <v>1262.7841925474518</v>
      </c>
      <c r="O30" s="100">
        <v>1254.6227386551257</v>
      </c>
      <c r="P30" s="100">
        <v>1278.1306377766666</v>
      </c>
      <c r="Q30" s="100">
        <v>1437.4276402275823</v>
      </c>
    </row>
    <row r="31" spans="1:17" ht="12" customHeight="1" x14ac:dyDescent="0.25">
      <c r="A31" s="88" t="s">
        <v>98</v>
      </c>
      <c r="B31" s="100">
        <v>6743.5537604942092</v>
      </c>
      <c r="C31" s="100">
        <v>6852.9513767242252</v>
      </c>
      <c r="D31" s="100">
        <v>6877.3779298791278</v>
      </c>
      <c r="E31" s="100">
        <v>6510.8464753239696</v>
      </c>
      <c r="F31" s="100">
        <v>6650.549199472759</v>
      </c>
      <c r="G31" s="100">
        <v>6663.067710025879</v>
      </c>
      <c r="H31" s="100">
        <v>6732.6097437782219</v>
      </c>
      <c r="I31" s="100">
        <v>6710.5803154924442</v>
      </c>
      <c r="J31" s="100">
        <v>6850.8499051647659</v>
      </c>
      <c r="K31" s="100">
        <v>6849.1964854694634</v>
      </c>
      <c r="L31" s="100">
        <v>6836.6472197304975</v>
      </c>
      <c r="M31" s="100">
        <v>6885.4260264462418</v>
      </c>
      <c r="N31" s="100">
        <v>7011.24075044037</v>
      </c>
      <c r="O31" s="100">
        <v>7180.3838438882904</v>
      </c>
      <c r="P31" s="100">
        <v>7511.6593535002285</v>
      </c>
      <c r="Q31" s="100">
        <v>7717.1776281968014</v>
      </c>
    </row>
    <row r="32" spans="1:17" ht="12" customHeight="1" x14ac:dyDescent="0.25">
      <c r="A32" s="88" t="s">
        <v>34</v>
      </c>
      <c r="B32" s="100">
        <v>2.9616891181809497</v>
      </c>
      <c r="C32" s="100">
        <v>2.9635199999999995</v>
      </c>
      <c r="D32" s="100">
        <v>3.6980999999999993</v>
      </c>
      <c r="E32" s="100">
        <v>4.4003699999999997</v>
      </c>
      <c r="F32" s="100">
        <v>4.4426200000000007</v>
      </c>
      <c r="G32" s="100">
        <v>4.3470108321329946</v>
      </c>
      <c r="H32" s="100">
        <v>8.1000499999999978</v>
      </c>
      <c r="I32" s="100">
        <v>9.570409999999999</v>
      </c>
      <c r="J32" s="100">
        <v>15.343399999999999</v>
      </c>
      <c r="K32" s="100">
        <v>13.148930000000002</v>
      </c>
      <c r="L32" s="100">
        <v>12.900029077927126</v>
      </c>
      <c r="M32" s="100">
        <v>11.464754404742175</v>
      </c>
      <c r="N32" s="100">
        <v>49.372460279829269</v>
      </c>
      <c r="O32" s="100">
        <v>33.873213795488148</v>
      </c>
      <c r="P32" s="100">
        <v>33.799887922800927</v>
      </c>
      <c r="Q32" s="100">
        <v>35.987466430971708</v>
      </c>
    </row>
    <row r="33" spans="1:17" ht="12" customHeight="1" x14ac:dyDescent="0.25">
      <c r="A33" s="49" t="s">
        <v>30</v>
      </c>
      <c r="B33" s="18">
        <v>6550.0045259709977</v>
      </c>
      <c r="C33" s="18">
        <v>6610.5512866164345</v>
      </c>
      <c r="D33" s="18">
        <v>6891.0030025761607</v>
      </c>
      <c r="E33" s="18">
        <v>7410.3933083130496</v>
      </c>
      <c r="F33" s="18">
        <v>7486.4661117955684</v>
      </c>
      <c r="G33" s="18">
        <v>7709.6287974899979</v>
      </c>
      <c r="H33" s="18">
        <v>8229.9831851019444</v>
      </c>
      <c r="I33" s="18">
        <v>8566.5143947628403</v>
      </c>
      <c r="J33" s="18">
        <v>8648.3518919504331</v>
      </c>
      <c r="K33" s="18">
        <v>8645.3678292516634</v>
      </c>
      <c r="L33" s="18">
        <v>8758.1048874891167</v>
      </c>
      <c r="M33" s="18">
        <v>8917.3379817828627</v>
      </c>
      <c r="N33" s="18">
        <v>8963.0261883536659</v>
      </c>
      <c r="O33" s="18">
        <v>8959.7342057041405</v>
      </c>
      <c r="P33" s="18">
        <v>8777.3950312081051</v>
      </c>
      <c r="Q33" s="18">
        <v>8512.3981683015118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64707.199190921056</v>
      </c>
      <c r="C3" s="106">
        <f t="shared" ref="C3:Q3" si="1">SUM(C4,C16,C19,C29)</f>
        <v>69360.814563822321</v>
      </c>
      <c r="D3" s="106">
        <f t="shared" si="1"/>
        <v>67532.134853485317</v>
      </c>
      <c r="E3" s="106">
        <f t="shared" si="1"/>
        <v>74000.123191229912</v>
      </c>
      <c r="F3" s="106">
        <f t="shared" si="1"/>
        <v>76479.04781988902</v>
      </c>
      <c r="G3" s="106">
        <f t="shared" si="1"/>
        <v>81000.788004893926</v>
      </c>
      <c r="H3" s="106">
        <f t="shared" si="1"/>
        <v>85191.644810105121</v>
      </c>
      <c r="I3" s="106">
        <f t="shared" si="1"/>
        <v>79659.931038746989</v>
      </c>
      <c r="J3" s="106">
        <f t="shared" si="1"/>
        <v>87691.635367035458</v>
      </c>
      <c r="K3" s="106">
        <f t="shared" si="1"/>
        <v>85990.066419090042</v>
      </c>
      <c r="L3" s="106">
        <f t="shared" si="1"/>
        <v>93819.570415577269</v>
      </c>
      <c r="M3" s="106">
        <f t="shared" si="1"/>
        <v>85023.204203537622</v>
      </c>
      <c r="N3" s="106">
        <f t="shared" si="1"/>
        <v>88265.503466864509</v>
      </c>
      <c r="O3" s="106">
        <f t="shared" si="1"/>
        <v>89857.251365208067</v>
      </c>
      <c r="P3" s="106">
        <f t="shared" si="1"/>
        <v>83951.72196545433</v>
      </c>
      <c r="Q3" s="106">
        <f t="shared" si="1"/>
        <v>90564.912027023267</v>
      </c>
    </row>
    <row r="4" spans="1:17" ht="12.95" customHeight="1" x14ac:dyDescent="0.25">
      <c r="A4" s="90" t="s">
        <v>44</v>
      </c>
      <c r="B4" s="101">
        <f t="shared" ref="B4" si="2">SUM(B5:B15)</f>
        <v>45475.07472587753</v>
      </c>
      <c r="C4" s="101">
        <f t="shared" ref="C4:Q4" si="3">SUM(C5:C15)</f>
        <v>49253.267545201321</v>
      </c>
      <c r="D4" s="101">
        <f t="shared" si="3"/>
        <v>46559.619417035639</v>
      </c>
      <c r="E4" s="101">
        <f t="shared" si="3"/>
        <v>52050.889566844155</v>
      </c>
      <c r="F4" s="101">
        <f t="shared" si="3"/>
        <v>53547.177507637396</v>
      </c>
      <c r="G4" s="101">
        <f t="shared" si="3"/>
        <v>57131.66026601052</v>
      </c>
      <c r="H4" s="101">
        <f t="shared" si="3"/>
        <v>60000.006710517642</v>
      </c>
      <c r="I4" s="101">
        <f t="shared" si="3"/>
        <v>53010.357672910257</v>
      </c>
      <c r="J4" s="101">
        <f t="shared" si="3"/>
        <v>60046.697165620746</v>
      </c>
      <c r="K4" s="101">
        <f t="shared" si="3"/>
        <v>57612.960825683862</v>
      </c>
      <c r="L4" s="101">
        <f t="shared" si="3"/>
        <v>64628.34474993046</v>
      </c>
      <c r="M4" s="101">
        <f t="shared" si="3"/>
        <v>55154.310911094159</v>
      </c>
      <c r="N4" s="101">
        <f t="shared" si="3"/>
        <v>57669.010641419205</v>
      </c>
      <c r="O4" s="101">
        <f t="shared" si="3"/>
        <v>58655.882587286607</v>
      </c>
      <c r="P4" s="101">
        <f t="shared" si="3"/>
        <v>51786.943691397486</v>
      </c>
      <c r="Q4" s="101">
        <f t="shared" si="3"/>
        <v>57394.559347402945</v>
      </c>
    </row>
    <row r="5" spans="1:17" ht="12" customHeight="1" x14ac:dyDescent="0.25">
      <c r="A5" s="88" t="s">
        <v>38</v>
      </c>
      <c r="B5" s="100">
        <v>885.30041920933616</v>
      </c>
      <c r="C5" s="100">
        <v>665.6233303602894</v>
      </c>
      <c r="D5" s="100">
        <v>787.13386061905487</v>
      </c>
      <c r="E5" s="100">
        <v>761.14055752734475</v>
      </c>
      <c r="F5" s="100">
        <v>785.20930651513277</v>
      </c>
      <c r="G5" s="100">
        <v>558.52007149825681</v>
      </c>
      <c r="H5" s="100">
        <v>693.94685485048024</v>
      </c>
      <c r="I5" s="100">
        <v>664.54174699362056</v>
      </c>
      <c r="J5" s="100">
        <v>720.60770854533394</v>
      </c>
      <c r="K5" s="100">
        <v>918.02904820436424</v>
      </c>
      <c r="L5" s="100">
        <v>857.30661498644156</v>
      </c>
      <c r="M5" s="100">
        <v>752.19026973552457</v>
      </c>
      <c r="N5" s="100">
        <v>622.24134881783289</v>
      </c>
      <c r="O5" s="100">
        <v>609.14333690762646</v>
      </c>
      <c r="P5" s="100">
        <v>517.89612123378504</v>
      </c>
      <c r="Q5" s="100">
        <v>575.35042110409972</v>
      </c>
    </row>
    <row r="6" spans="1:17" ht="12" customHeight="1" x14ac:dyDescent="0.25">
      <c r="A6" s="88" t="s">
        <v>66</v>
      </c>
      <c r="B6" s="100">
        <v>191.08625439963998</v>
      </c>
      <c r="C6" s="100">
        <v>188.75419029520131</v>
      </c>
      <c r="D6" s="100">
        <v>176.93210815659228</v>
      </c>
      <c r="E6" s="100">
        <v>211.13136589587558</v>
      </c>
      <c r="F6" s="100">
        <v>207.27642701899663</v>
      </c>
      <c r="G6" s="100">
        <v>226.51384909598062</v>
      </c>
      <c r="H6" s="100">
        <v>214.18656869575176</v>
      </c>
      <c r="I6" s="100">
        <v>193.21883182447201</v>
      </c>
      <c r="J6" s="100">
        <v>218.49917382802161</v>
      </c>
      <c r="K6" s="100">
        <v>215.99829651134922</v>
      </c>
      <c r="L6" s="100">
        <v>218.01150165264036</v>
      </c>
      <c r="M6" s="100">
        <v>182.74360447822076</v>
      </c>
      <c r="N6" s="100">
        <v>149.79767403341629</v>
      </c>
      <c r="O6" s="100">
        <v>147.23876410817434</v>
      </c>
      <c r="P6" s="100">
        <v>119.96091643509671</v>
      </c>
      <c r="Q6" s="100">
        <v>110.24888823570414</v>
      </c>
    </row>
    <row r="7" spans="1:17" ht="12" customHeight="1" x14ac:dyDescent="0.25">
      <c r="A7" s="88" t="s">
        <v>99</v>
      </c>
      <c r="B7" s="100">
        <v>11855.584878536347</v>
      </c>
      <c r="C7" s="100">
        <v>13248.429115189214</v>
      </c>
      <c r="D7" s="100">
        <v>12160.972976346286</v>
      </c>
      <c r="E7" s="100">
        <v>12606.080472569985</v>
      </c>
      <c r="F7" s="100">
        <v>12311.988869681889</v>
      </c>
      <c r="G7" s="100">
        <v>12254.007279688001</v>
      </c>
      <c r="H7" s="100">
        <v>11903.539213809934</v>
      </c>
      <c r="I7" s="100">
        <v>9533.9693918164285</v>
      </c>
      <c r="J7" s="100">
        <v>11280.627433443366</v>
      </c>
      <c r="K7" s="100">
        <v>10403.903488157246</v>
      </c>
      <c r="L7" s="100">
        <v>10379.904871780833</v>
      </c>
      <c r="M7" s="100">
        <v>9371.4241988850263</v>
      </c>
      <c r="N7" s="100">
        <v>9022.5417899843869</v>
      </c>
      <c r="O7" s="100">
        <v>9353.2183950830204</v>
      </c>
      <c r="P7" s="100">
        <v>8546.493961133152</v>
      </c>
      <c r="Q7" s="100">
        <v>8410.8119012850275</v>
      </c>
    </row>
    <row r="8" spans="1:17" ht="12" customHeight="1" x14ac:dyDescent="0.25">
      <c r="A8" s="88" t="s">
        <v>101</v>
      </c>
      <c r="B8" s="100">
        <v>13.822092651454332</v>
      </c>
      <c r="C8" s="100">
        <v>16.756965441652149</v>
      </c>
      <c r="D8" s="100">
        <v>17.825909171621404</v>
      </c>
      <c r="E8" s="100">
        <v>24.040010428375162</v>
      </c>
      <c r="F8" s="100">
        <v>29.393710574266137</v>
      </c>
      <c r="G8" s="100">
        <v>43.616365435047676</v>
      </c>
      <c r="H8" s="100">
        <v>51.565446931600682</v>
      </c>
      <c r="I8" s="100">
        <v>56.659944355630536</v>
      </c>
      <c r="J8" s="100">
        <v>69.507109314775761</v>
      </c>
      <c r="K8" s="100">
        <v>71.727802960655907</v>
      </c>
      <c r="L8" s="100">
        <v>89.893546041235467</v>
      </c>
      <c r="M8" s="100">
        <v>103.88519545181475</v>
      </c>
      <c r="N8" s="100">
        <v>129.83512317276586</v>
      </c>
      <c r="O8" s="100">
        <v>173.10609117151537</v>
      </c>
      <c r="P8" s="100">
        <v>203.29235366316385</v>
      </c>
      <c r="Q8" s="100">
        <v>292.67838678572025</v>
      </c>
    </row>
    <row r="9" spans="1:17" ht="12" customHeight="1" x14ac:dyDescent="0.25">
      <c r="A9" s="88" t="s">
        <v>106</v>
      </c>
      <c r="B9" s="100">
        <v>19779.093332059616</v>
      </c>
      <c r="C9" s="100">
        <v>21027.57823912441</v>
      </c>
      <c r="D9" s="100">
        <v>19473.646777692993</v>
      </c>
      <c r="E9" s="100">
        <v>21457.682942902178</v>
      </c>
      <c r="F9" s="100">
        <v>22737.612750704975</v>
      </c>
      <c r="G9" s="100">
        <v>26472.932906941049</v>
      </c>
      <c r="H9" s="100">
        <v>28713.676960363631</v>
      </c>
      <c r="I9" s="100">
        <v>25370.23608419302</v>
      </c>
      <c r="J9" s="100">
        <v>28953.082889878067</v>
      </c>
      <c r="K9" s="100">
        <v>27152.849813855835</v>
      </c>
      <c r="L9" s="100">
        <v>30898.646488661132</v>
      </c>
      <c r="M9" s="100">
        <v>25984.815029714504</v>
      </c>
      <c r="N9" s="100">
        <v>27846.787253886541</v>
      </c>
      <c r="O9" s="100">
        <v>29453.470946490615</v>
      </c>
      <c r="P9" s="100">
        <v>23716.589584224064</v>
      </c>
      <c r="Q9" s="100">
        <v>25616.440595537235</v>
      </c>
    </row>
    <row r="10" spans="1:17" ht="12" customHeight="1" x14ac:dyDescent="0.25">
      <c r="A10" s="88" t="s">
        <v>34</v>
      </c>
      <c r="B10" s="100">
        <v>518.25778861826086</v>
      </c>
      <c r="C10" s="100">
        <v>599.03214090957954</v>
      </c>
      <c r="D10" s="100">
        <v>645.50501230804832</v>
      </c>
      <c r="E10" s="100">
        <v>786.08735256108776</v>
      </c>
      <c r="F10" s="100">
        <v>868.27446956640347</v>
      </c>
      <c r="G10" s="100">
        <v>746.12621858949547</v>
      </c>
      <c r="H10" s="100">
        <v>736.21946205994811</v>
      </c>
      <c r="I10" s="100">
        <v>816.97911864596733</v>
      </c>
      <c r="J10" s="100">
        <v>769.29290845756009</v>
      </c>
      <c r="K10" s="100">
        <v>844.4315802676166</v>
      </c>
      <c r="L10" s="100">
        <v>830.10411292154186</v>
      </c>
      <c r="M10" s="100">
        <v>772.58534210833193</v>
      </c>
      <c r="N10" s="100">
        <v>867.21889944123382</v>
      </c>
      <c r="O10" s="100">
        <v>884.54935019583115</v>
      </c>
      <c r="P10" s="100">
        <v>1451.5375684991111</v>
      </c>
      <c r="Q10" s="100">
        <v>2044.6421693521183</v>
      </c>
    </row>
    <row r="11" spans="1:17" ht="12" customHeight="1" x14ac:dyDescent="0.25">
      <c r="A11" s="88" t="s">
        <v>61</v>
      </c>
      <c r="B11" s="100">
        <v>160.95366578613982</v>
      </c>
      <c r="C11" s="100">
        <v>161.43842135755253</v>
      </c>
      <c r="D11" s="100">
        <v>169.16471199197011</v>
      </c>
      <c r="E11" s="100">
        <v>201.94372043639086</v>
      </c>
      <c r="F11" s="100">
        <v>193.4298602333252</v>
      </c>
      <c r="G11" s="100">
        <v>224.50180630886268</v>
      </c>
      <c r="H11" s="100">
        <v>224.61070174009055</v>
      </c>
      <c r="I11" s="100">
        <v>227.81863655822175</v>
      </c>
      <c r="J11" s="100">
        <v>241.35148415131044</v>
      </c>
      <c r="K11" s="100">
        <v>248.51078184223294</v>
      </c>
      <c r="L11" s="100">
        <v>218.50261294707886</v>
      </c>
      <c r="M11" s="100">
        <v>230.4333399727536</v>
      </c>
      <c r="N11" s="100">
        <v>231.46863030301506</v>
      </c>
      <c r="O11" s="100">
        <v>241.52445290520393</v>
      </c>
      <c r="P11" s="100">
        <v>207.83270790605314</v>
      </c>
      <c r="Q11" s="100">
        <v>192.39049004573164</v>
      </c>
    </row>
    <row r="12" spans="1:17" ht="12" customHeight="1" x14ac:dyDescent="0.25">
      <c r="A12" s="88" t="s">
        <v>42</v>
      </c>
      <c r="B12" s="100">
        <v>5615.2743460929651</v>
      </c>
      <c r="C12" s="100">
        <v>5991.2997622148496</v>
      </c>
      <c r="D12" s="100">
        <v>5696.8643059722926</v>
      </c>
      <c r="E12" s="100">
        <v>7637.7818664173283</v>
      </c>
      <c r="F12" s="100">
        <v>7901.8354767819892</v>
      </c>
      <c r="G12" s="100">
        <v>7925.7904239615818</v>
      </c>
      <c r="H12" s="100">
        <v>7756.7796673168068</v>
      </c>
      <c r="I12" s="100">
        <v>7241.1829214313539</v>
      </c>
      <c r="J12" s="100">
        <v>7864.1571981411616</v>
      </c>
      <c r="K12" s="100">
        <v>7766.796990480505</v>
      </c>
      <c r="L12" s="100">
        <v>9390.6417135568699</v>
      </c>
      <c r="M12" s="100">
        <v>7555.9715631696026</v>
      </c>
      <c r="N12" s="100">
        <v>7697.3901328007069</v>
      </c>
      <c r="O12" s="100">
        <v>6846.5117557088515</v>
      </c>
      <c r="P12" s="100">
        <v>6554.9401620491135</v>
      </c>
      <c r="Q12" s="100">
        <v>6491.2101311337192</v>
      </c>
    </row>
    <row r="13" spans="1:17" ht="12" customHeight="1" x14ac:dyDescent="0.25">
      <c r="A13" s="88" t="s">
        <v>105</v>
      </c>
      <c r="B13" s="100">
        <v>291.94258417686257</v>
      </c>
      <c r="C13" s="100">
        <v>410.94615692430256</v>
      </c>
      <c r="D13" s="100">
        <v>496.09574815968523</v>
      </c>
      <c r="E13" s="100">
        <v>658.4252533865041</v>
      </c>
      <c r="F13" s="100">
        <v>815.24790231449197</v>
      </c>
      <c r="G13" s="100">
        <v>1074.3173603033229</v>
      </c>
      <c r="H13" s="100">
        <v>1311.8407056637614</v>
      </c>
      <c r="I13" s="100">
        <v>1429.3150598722898</v>
      </c>
      <c r="J13" s="100">
        <v>1775.8008672880974</v>
      </c>
      <c r="K13" s="100">
        <v>1979.5112089982608</v>
      </c>
      <c r="L13" s="100">
        <v>2541.3812540976996</v>
      </c>
      <c r="M13" s="100">
        <v>2676.0017423179443</v>
      </c>
      <c r="N13" s="100">
        <v>3483.5762212545055</v>
      </c>
      <c r="O13" s="100">
        <v>4114.3107444026136</v>
      </c>
      <c r="P13" s="100">
        <v>4613.2696270490078</v>
      </c>
      <c r="Q13" s="100">
        <v>6590.1322853558622</v>
      </c>
    </row>
    <row r="14" spans="1:17" ht="12" customHeight="1" x14ac:dyDescent="0.25">
      <c r="A14" s="51" t="s">
        <v>104</v>
      </c>
      <c r="B14" s="22">
        <v>5476.2158975475731</v>
      </c>
      <c r="C14" s="22">
        <v>6200.2322022429589</v>
      </c>
      <c r="D14" s="22">
        <v>6245.6157153583918</v>
      </c>
      <c r="E14" s="22">
        <v>6957.3823810351441</v>
      </c>
      <c r="F14" s="22">
        <v>6929.9968570360661</v>
      </c>
      <c r="G14" s="22">
        <v>6766.8978914238915</v>
      </c>
      <c r="H14" s="22">
        <v>7518.7065754336509</v>
      </c>
      <c r="I14" s="22">
        <v>6719.1516576627228</v>
      </c>
      <c r="J14" s="22">
        <v>7285.3633208050587</v>
      </c>
      <c r="K14" s="22">
        <v>7195.3803794694704</v>
      </c>
      <c r="L14" s="22">
        <v>8307.8204935667964</v>
      </c>
      <c r="M14" s="22">
        <v>6764.7837005525998</v>
      </c>
      <c r="N14" s="22">
        <v>6833.3071104218998</v>
      </c>
      <c r="O14" s="22">
        <v>6017.2739633616739</v>
      </c>
      <c r="P14" s="22">
        <v>5166.1794641321549</v>
      </c>
      <c r="Q14" s="22">
        <v>6342.1501529100378</v>
      </c>
    </row>
    <row r="15" spans="1:17" ht="12" customHeight="1" x14ac:dyDescent="0.25">
      <c r="A15" s="105" t="s">
        <v>108</v>
      </c>
      <c r="B15" s="104">
        <v>687.54346679933292</v>
      </c>
      <c r="C15" s="104">
        <v>743.17702114131316</v>
      </c>
      <c r="D15" s="104">
        <v>689.86229125869079</v>
      </c>
      <c r="E15" s="104">
        <v>749.19364368393269</v>
      </c>
      <c r="F15" s="104">
        <v>766.91187720986579</v>
      </c>
      <c r="G15" s="104">
        <v>838.43609276502866</v>
      </c>
      <c r="H15" s="104">
        <v>874.93455365199213</v>
      </c>
      <c r="I15" s="104">
        <v>757.28427955652546</v>
      </c>
      <c r="J15" s="104">
        <v>868.40707176799503</v>
      </c>
      <c r="K15" s="104">
        <v>815.82143493633464</v>
      </c>
      <c r="L15" s="104">
        <v>896.13153971818417</v>
      </c>
      <c r="M15" s="104">
        <v>759.47692470783318</v>
      </c>
      <c r="N15" s="104">
        <v>784.84645730289503</v>
      </c>
      <c r="O15" s="104">
        <v>815.5347869514718</v>
      </c>
      <c r="P15" s="104">
        <v>688.95122507278643</v>
      </c>
      <c r="Q15" s="104">
        <v>728.50392565769539</v>
      </c>
    </row>
    <row r="16" spans="1:17" ht="12.95" customHeight="1" x14ac:dyDescent="0.25">
      <c r="A16" s="90" t="s">
        <v>102</v>
      </c>
      <c r="B16" s="101">
        <f t="shared" ref="B16:Q16" si="4">SUM(B17:B18)</f>
        <v>3655.8355133092841</v>
      </c>
      <c r="C16" s="101">
        <f t="shared" si="4"/>
        <v>4084.3997991975634</v>
      </c>
      <c r="D16" s="101">
        <f t="shared" si="4"/>
        <v>4622.7395265475425</v>
      </c>
      <c r="E16" s="101">
        <f t="shared" si="4"/>
        <v>4984.1994162408819</v>
      </c>
      <c r="F16" s="101">
        <f t="shared" si="4"/>
        <v>5496.8540053377874</v>
      </c>
      <c r="G16" s="101">
        <f t="shared" si="4"/>
        <v>6009.0078058812105</v>
      </c>
      <c r="H16" s="101">
        <f t="shared" si="4"/>
        <v>6774.5369635060215</v>
      </c>
      <c r="I16" s="101">
        <f t="shared" si="4"/>
        <v>7654.5913863571122</v>
      </c>
      <c r="J16" s="101">
        <f t="shared" si="4"/>
        <v>8252.4202087836766</v>
      </c>
      <c r="K16" s="101">
        <f t="shared" si="4"/>
        <v>8853.371547915187</v>
      </c>
      <c r="L16" s="101">
        <f t="shared" si="4"/>
        <v>9415.4983243162842</v>
      </c>
      <c r="M16" s="101">
        <f t="shared" si="4"/>
        <v>9769.9452119404377</v>
      </c>
      <c r="N16" s="101">
        <f t="shared" si="4"/>
        <v>10132.215373754667</v>
      </c>
      <c r="O16" s="101">
        <f t="shared" si="4"/>
        <v>10459.612119473437</v>
      </c>
      <c r="P16" s="101">
        <f t="shared" si="4"/>
        <v>11129.389568100099</v>
      </c>
      <c r="Q16" s="101">
        <f t="shared" si="4"/>
        <v>11852.092010372489</v>
      </c>
    </row>
    <row r="17" spans="1:17" ht="12.95" customHeight="1" x14ac:dyDescent="0.25">
      <c r="A17" s="88" t="s">
        <v>101</v>
      </c>
      <c r="B17" s="103">
        <v>6.0311216760590947</v>
      </c>
      <c r="C17" s="103">
        <v>7.7574451571342005</v>
      </c>
      <c r="D17" s="103">
        <v>10.243750700727558</v>
      </c>
      <c r="E17" s="103">
        <v>11.792801991886048</v>
      </c>
      <c r="F17" s="103">
        <v>13.701609248492103</v>
      </c>
      <c r="G17" s="103">
        <v>15.738417845277796</v>
      </c>
      <c r="H17" s="103">
        <v>20.022588396726221</v>
      </c>
      <c r="I17" s="103">
        <v>28.468074367714877</v>
      </c>
      <c r="J17" s="103">
        <v>34.193276709168359</v>
      </c>
      <c r="K17" s="103">
        <v>41.880902804064171</v>
      </c>
      <c r="L17" s="103">
        <v>52.043810223822391</v>
      </c>
      <c r="M17" s="103">
        <v>65.820416102391775</v>
      </c>
      <c r="N17" s="103">
        <v>93.788459201592005</v>
      </c>
      <c r="O17" s="103">
        <v>140.61470933675795</v>
      </c>
      <c r="P17" s="103">
        <v>237.61446638436394</v>
      </c>
      <c r="Q17" s="103">
        <v>347.58675375742604</v>
      </c>
    </row>
    <row r="18" spans="1:17" ht="12" customHeight="1" x14ac:dyDescent="0.25">
      <c r="A18" s="88" t="s">
        <v>100</v>
      </c>
      <c r="B18" s="103">
        <v>3649.8043916332249</v>
      </c>
      <c r="C18" s="103">
        <v>4076.6423540404294</v>
      </c>
      <c r="D18" s="103">
        <v>4612.4957758468154</v>
      </c>
      <c r="E18" s="103">
        <v>4972.4066142489955</v>
      </c>
      <c r="F18" s="103">
        <v>5483.1523960892955</v>
      </c>
      <c r="G18" s="103">
        <v>5993.2693880359329</v>
      </c>
      <c r="H18" s="103">
        <v>6754.5143751092955</v>
      </c>
      <c r="I18" s="103">
        <v>7626.1233119893977</v>
      </c>
      <c r="J18" s="103">
        <v>8218.226932074509</v>
      </c>
      <c r="K18" s="103">
        <v>8811.4906451111219</v>
      </c>
      <c r="L18" s="103">
        <v>9363.454514092462</v>
      </c>
      <c r="M18" s="103">
        <v>9704.1247958380463</v>
      </c>
      <c r="N18" s="103">
        <v>10038.426914553074</v>
      </c>
      <c r="O18" s="103">
        <v>10318.997410136679</v>
      </c>
      <c r="P18" s="103">
        <v>10891.775101715735</v>
      </c>
      <c r="Q18" s="103">
        <v>11504.505256615063</v>
      </c>
    </row>
    <row r="19" spans="1:17" ht="12.95" customHeight="1" x14ac:dyDescent="0.25">
      <c r="A19" s="90" t="s">
        <v>47</v>
      </c>
      <c r="B19" s="101">
        <f t="shared" ref="B19" si="5">SUM(B20:B27)</f>
        <v>7892.9393057213956</v>
      </c>
      <c r="C19" s="101">
        <f t="shared" ref="C19:Q19" si="6">SUM(C20:C27)</f>
        <v>8078.7962467792513</v>
      </c>
      <c r="D19" s="101">
        <f t="shared" si="6"/>
        <v>8233.7923112478584</v>
      </c>
      <c r="E19" s="101">
        <f t="shared" si="6"/>
        <v>8495.2706498340776</v>
      </c>
      <c r="F19" s="101">
        <f t="shared" si="6"/>
        <v>8725.9295928519969</v>
      </c>
      <c r="G19" s="101">
        <f t="shared" si="6"/>
        <v>8907.6077881457404</v>
      </c>
      <c r="H19" s="101">
        <f t="shared" si="6"/>
        <v>9175.2967534776762</v>
      </c>
      <c r="I19" s="101">
        <f t="shared" si="6"/>
        <v>9445.5298217007748</v>
      </c>
      <c r="J19" s="101">
        <f t="shared" si="6"/>
        <v>9647.8215980959503</v>
      </c>
      <c r="K19" s="101">
        <f t="shared" si="6"/>
        <v>9712.9709753510815</v>
      </c>
      <c r="L19" s="101">
        <f t="shared" si="6"/>
        <v>9807.2247912674084</v>
      </c>
      <c r="M19" s="101">
        <f t="shared" si="6"/>
        <v>10002.139917975815</v>
      </c>
      <c r="N19" s="101">
        <f t="shared" si="6"/>
        <v>10191.278761772721</v>
      </c>
      <c r="O19" s="101">
        <f t="shared" si="6"/>
        <v>10336.094004749706</v>
      </c>
      <c r="P19" s="101">
        <f t="shared" si="6"/>
        <v>10520.205998060401</v>
      </c>
      <c r="Q19" s="101">
        <f t="shared" si="6"/>
        <v>10762.656999623563</v>
      </c>
    </row>
    <row r="20" spans="1:17" ht="12" customHeight="1" x14ac:dyDescent="0.25">
      <c r="A20" s="88" t="s">
        <v>38</v>
      </c>
      <c r="B20" s="100">
        <v>7.6630472856721825</v>
      </c>
      <c r="C20" s="100">
        <v>12.303859128812659</v>
      </c>
      <c r="D20" s="100">
        <v>15.607044790124409</v>
      </c>
      <c r="E20" s="100">
        <v>15.441662364096304</v>
      </c>
      <c r="F20" s="100">
        <v>15.621190699437362</v>
      </c>
      <c r="G20" s="100">
        <v>14.49380746278009</v>
      </c>
      <c r="H20" s="100">
        <v>14.001232409686613</v>
      </c>
      <c r="I20" s="100">
        <v>18.676591352160948</v>
      </c>
      <c r="J20" s="100">
        <v>20.080598174218803</v>
      </c>
      <c r="K20" s="100">
        <v>21.221894244357685</v>
      </c>
      <c r="L20" s="100">
        <v>22.362048012472464</v>
      </c>
      <c r="M20" s="100">
        <v>22.75655972298733</v>
      </c>
      <c r="N20" s="100">
        <v>23.364571884577654</v>
      </c>
      <c r="O20" s="100">
        <v>24.059217186570404</v>
      </c>
      <c r="P20" s="100">
        <v>24.616136870141599</v>
      </c>
      <c r="Q20" s="100">
        <v>25.31462342542142</v>
      </c>
    </row>
    <row r="21" spans="1:17" s="28" customFormat="1" ht="12" customHeight="1" x14ac:dyDescent="0.25">
      <c r="A21" s="88" t="s">
        <v>66</v>
      </c>
      <c r="B21" s="100">
        <v>195.5774184560951</v>
      </c>
      <c r="C21" s="100">
        <v>211.82491572104445</v>
      </c>
      <c r="D21" s="100">
        <v>230.77963257453172</v>
      </c>
      <c r="E21" s="100">
        <v>263.05946991633004</v>
      </c>
      <c r="F21" s="100">
        <v>273.20225375545328</v>
      </c>
      <c r="G21" s="100">
        <v>280.90131546125394</v>
      </c>
      <c r="H21" s="100">
        <v>295.97985085162679</v>
      </c>
      <c r="I21" s="100">
        <v>285.74318299511765</v>
      </c>
      <c r="J21" s="100">
        <v>279.38769503350255</v>
      </c>
      <c r="K21" s="100">
        <v>264.21348052219093</v>
      </c>
      <c r="L21" s="100">
        <v>251.05081802275055</v>
      </c>
      <c r="M21" s="100">
        <v>243.08967788435052</v>
      </c>
      <c r="N21" s="100">
        <v>242.56880776698455</v>
      </c>
      <c r="O21" s="100">
        <v>210.28147659608584</v>
      </c>
      <c r="P21" s="100">
        <v>261.47987268998514</v>
      </c>
      <c r="Q21" s="100">
        <v>247.30372484196008</v>
      </c>
    </row>
    <row r="22" spans="1:17" ht="12" customHeight="1" x14ac:dyDescent="0.25">
      <c r="A22" s="88" t="s">
        <v>99</v>
      </c>
      <c r="B22" s="100">
        <v>1512.2053206251217</v>
      </c>
      <c r="C22" s="100">
        <v>1546.0428610820816</v>
      </c>
      <c r="D22" s="100">
        <v>1558.5749588540436</v>
      </c>
      <c r="E22" s="100">
        <v>1525.8247933587177</v>
      </c>
      <c r="F22" s="100">
        <v>1488.433672161133</v>
      </c>
      <c r="G22" s="100">
        <v>1469.6235930815831</v>
      </c>
      <c r="H22" s="100">
        <v>1433.5801997051915</v>
      </c>
      <c r="I22" s="100">
        <v>1402.8788359101527</v>
      </c>
      <c r="J22" s="100">
        <v>1391.5867349812527</v>
      </c>
      <c r="K22" s="100">
        <v>1371.4390473719595</v>
      </c>
      <c r="L22" s="100">
        <v>1336.5558855201634</v>
      </c>
      <c r="M22" s="100">
        <v>1342.940303429418</v>
      </c>
      <c r="N22" s="100">
        <v>1331.369368517951</v>
      </c>
      <c r="O22" s="100">
        <v>1333.3990795922296</v>
      </c>
      <c r="P22" s="100">
        <v>1330.310988492844</v>
      </c>
      <c r="Q22" s="100">
        <v>1316.8943492460712</v>
      </c>
    </row>
    <row r="23" spans="1:17" ht="12" customHeight="1" x14ac:dyDescent="0.25">
      <c r="A23" s="88" t="s">
        <v>98</v>
      </c>
      <c r="B23" s="100">
        <v>2505.7863294656604</v>
      </c>
      <c r="C23" s="100">
        <v>2601.436755889958</v>
      </c>
      <c r="D23" s="100">
        <v>2667.5839314213176</v>
      </c>
      <c r="E23" s="100">
        <v>2742.7430804970927</v>
      </c>
      <c r="F23" s="100">
        <v>2815.3791575488035</v>
      </c>
      <c r="G23" s="100">
        <v>2876.4453469807695</v>
      </c>
      <c r="H23" s="100">
        <v>3019.0107369259204</v>
      </c>
      <c r="I23" s="100">
        <v>3037.0234364443445</v>
      </c>
      <c r="J23" s="100">
        <v>3066.1812850763472</v>
      </c>
      <c r="K23" s="100">
        <v>3142.4714173559369</v>
      </c>
      <c r="L23" s="100">
        <v>3194.4704907667183</v>
      </c>
      <c r="M23" s="100">
        <v>3242.7129073418173</v>
      </c>
      <c r="N23" s="100">
        <v>3313.7592852705038</v>
      </c>
      <c r="O23" s="100">
        <v>3380.88284321948</v>
      </c>
      <c r="P23" s="100">
        <v>3616.6345967497573</v>
      </c>
      <c r="Q23" s="100">
        <v>3740.1629928035404</v>
      </c>
    </row>
    <row r="24" spans="1:17" ht="12" customHeight="1" x14ac:dyDescent="0.25">
      <c r="A24" s="88" t="s">
        <v>34</v>
      </c>
      <c r="B24" s="100">
        <v>24.981387029193847</v>
      </c>
      <c r="C24" s="100">
        <v>28.895449745639361</v>
      </c>
      <c r="D24" s="100">
        <v>32.082047035849733</v>
      </c>
      <c r="E24" s="100">
        <v>31.727419158230141</v>
      </c>
      <c r="F24" s="100">
        <v>31.627554820085241</v>
      </c>
      <c r="G24" s="100">
        <v>31.607823932071117</v>
      </c>
      <c r="H24" s="100">
        <v>31.902846063008646</v>
      </c>
      <c r="I24" s="100">
        <v>32.929749731199692</v>
      </c>
      <c r="J24" s="100">
        <v>33.791040188502372</v>
      </c>
      <c r="K24" s="100">
        <v>34.930753449281561</v>
      </c>
      <c r="L24" s="100">
        <v>36.048026921884421</v>
      </c>
      <c r="M24" s="100">
        <v>37.626077291751649</v>
      </c>
      <c r="N24" s="100">
        <v>41.171316060170575</v>
      </c>
      <c r="O24" s="100">
        <v>41.926068751838059</v>
      </c>
      <c r="P24" s="100">
        <v>42.655756374968014</v>
      </c>
      <c r="Q24" s="100">
        <v>43.109631464110066</v>
      </c>
    </row>
    <row r="25" spans="1:17" ht="12" customHeight="1" x14ac:dyDescent="0.25">
      <c r="A25" s="88" t="s">
        <v>42</v>
      </c>
      <c r="B25" s="100">
        <v>531.682458557225</v>
      </c>
      <c r="C25" s="100">
        <v>530.97191159689146</v>
      </c>
      <c r="D25" s="100">
        <v>541.81408007063283</v>
      </c>
      <c r="E25" s="100">
        <v>825.74220041350884</v>
      </c>
      <c r="F25" s="100">
        <v>870.11001039145822</v>
      </c>
      <c r="G25" s="100">
        <v>899.70273139539006</v>
      </c>
      <c r="H25" s="100">
        <v>917.38211199381726</v>
      </c>
      <c r="I25" s="100">
        <v>952.73969827431472</v>
      </c>
      <c r="J25" s="100">
        <v>976.50480311285958</v>
      </c>
      <c r="K25" s="100">
        <v>1003.5521784104734</v>
      </c>
      <c r="L25" s="100">
        <v>1022.1680014144274</v>
      </c>
      <c r="M25" s="100">
        <v>1049.7659017022315</v>
      </c>
      <c r="N25" s="100">
        <v>1054.503640089177</v>
      </c>
      <c r="O25" s="100">
        <v>973.92601190437688</v>
      </c>
      <c r="P25" s="100">
        <v>987.65416071808568</v>
      </c>
      <c r="Q25" s="100">
        <v>983.46786417866122</v>
      </c>
    </row>
    <row r="26" spans="1:17" ht="12" customHeight="1" x14ac:dyDescent="0.25">
      <c r="A26" s="88" t="s">
        <v>30</v>
      </c>
      <c r="B26" s="22">
        <v>3054.8780775891396</v>
      </c>
      <c r="C26" s="22">
        <v>3083.958063614823</v>
      </c>
      <c r="D26" s="22">
        <v>3119.0870765013588</v>
      </c>
      <c r="E26" s="22">
        <v>3013.700624126102</v>
      </c>
      <c r="F26" s="22">
        <v>3148.3653734756253</v>
      </c>
      <c r="G26" s="22">
        <v>3246.268951461916</v>
      </c>
      <c r="H26" s="22">
        <v>3369.4236955284237</v>
      </c>
      <c r="I26" s="22">
        <v>3599.9933969934837</v>
      </c>
      <c r="J26" s="22">
        <v>3745.2140415292679</v>
      </c>
      <c r="K26" s="22">
        <v>3735.5368939968821</v>
      </c>
      <c r="L26" s="22">
        <v>3758.5091456689165</v>
      </c>
      <c r="M26" s="22">
        <v>3861.3993534987612</v>
      </c>
      <c r="N26" s="22">
        <v>3961.3676550941877</v>
      </c>
      <c r="O26" s="22">
        <v>4136.7624374974403</v>
      </c>
      <c r="P26" s="22">
        <v>4001.3682438779115</v>
      </c>
      <c r="Q26" s="22">
        <v>4143.1719142238762</v>
      </c>
    </row>
    <row r="27" spans="1:17" ht="12" customHeight="1" x14ac:dyDescent="0.25">
      <c r="A27" s="93" t="s">
        <v>33</v>
      </c>
      <c r="B27" s="107">
        <v>60.165266713288766</v>
      </c>
      <c r="C27" s="107">
        <v>63.362429999999996</v>
      </c>
      <c r="D27" s="107">
        <v>68.263540000000006</v>
      </c>
      <c r="E27" s="107">
        <v>77.031399999999991</v>
      </c>
      <c r="F27" s="107">
        <v>83.19037999999999</v>
      </c>
      <c r="G27" s="107">
        <v>88.564218369976658</v>
      </c>
      <c r="H27" s="107">
        <v>94.016080000000628</v>
      </c>
      <c r="I27" s="107">
        <v>115.54492999999997</v>
      </c>
      <c r="J27" s="107">
        <v>135.0754</v>
      </c>
      <c r="K27" s="107">
        <v>139.60530999999997</v>
      </c>
      <c r="L27" s="107">
        <v>186.06037494007376</v>
      </c>
      <c r="M27" s="107">
        <v>201.84913710449862</v>
      </c>
      <c r="N27" s="107">
        <v>223.17411708916833</v>
      </c>
      <c r="O27" s="107">
        <v>234.85687000168431</v>
      </c>
      <c r="P27" s="107">
        <v>255.48624228670678</v>
      </c>
      <c r="Q27" s="107">
        <v>263.2318994399219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7683.3496460128426</v>
      </c>
      <c r="C29" s="101">
        <f t="shared" ref="C29:Q29" si="8">SUM(C30:C33)</f>
        <v>7944.350972644178</v>
      </c>
      <c r="D29" s="101">
        <f t="shared" si="8"/>
        <v>8115.983598654273</v>
      </c>
      <c r="E29" s="101">
        <f t="shared" si="8"/>
        <v>8469.7635583107985</v>
      </c>
      <c r="F29" s="101">
        <f t="shared" si="8"/>
        <v>8709.0867140618411</v>
      </c>
      <c r="G29" s="101">
        <f t="shared" si="8"/>
        <v>8952.5121448564423</v>
      </c>
      <c r="H29" s="101">
        <f t="shared" si="8"/>
        <v>9241.8043826037938</v>
      </c>
      <c r="I29" s="101">
        <f t="shared" si="8"/>
        <v>9549.4521577788437</v>
      </c>
      <c r="J29" s="101">
        <f t="shared" si="8"/>
        <v>9744.6963945350872</v>
      </c>
      <c r="K29" s="101">
        <f t="shared" si="8"/>
        <v>9810.7630701399012</v>
      </c>
      <c r="L29" s="101">
        <f t="shared" si="8"/>
        <v>9968.50255006312</v>
      </c>
      <c r="M29" s="101">
        <f t="shared" si="8"/>
        <v>10096.808162527199</v>
      </c>
      <c r="N29" s="101">
        <f t="shared" si="8"/>
        <v>10272.998689917922</v>
      </c>
      <c r="O29" s="101">
        <f t="shared" si="8"/>
        <v>10405.66265369832</v>
      </c>
      <c r="P29" s="101">
        <f t="shared" si="8"/>
        <v>10515.182707896343</v>
      </c>
      <c r="Q29" s="101">
        <f t="shared" si="8"/>
        <v>10555.603669624263</v>
      </c>
    </row>
    <row r="30" spans="1:17" ht="12" customHeight="1" x14ac:dyDescent="0.25">
      <c r="A30" s="88" t="s">
        <v>66</v>
      </c>
      <c r="B30" s="100">
        <v>540.60899970374339</v>
      </c>
      <c r="C30" s="100">
        <v>662.50776294735306</v>
      </c>
      <c r="D30" s="100">
        <v>595.00915510750212</v>
      </c>
      <c r="E30" s="100">
        <v>723.44934066320616</v>
      </c>
      <c r="F30" s="100">
        <v>790.22216110487727</v>
      </c>
      <c r="G30" s="100">
        <v>818.89170596003328</v>
      </c>
      <c r="H30" s="100">
        <v>661.0734441986458</v>
      </c>
      <c r="I30" s="100">
        <v>684.26071498640351</v>
      </c>
      <c r="J30" s="100">
        <v>672.10329685152044</v>
      </c>
      <c r="K30" s="100">
        <v>672.35604020893504</v>
      </c>
      <c r="L30" s="100">
        <v>690.20392783744876</v>
      </c>
      <c r="M30" s="100">
        <v>606.19853559263447</v>
      </c>
      <c r="N30" s="100">
        <v>599.40456944759842</v>
      </c>
      <c r="O30" s="100">
        <v>597.43198071079451</v>
      </c>
      <c r="P30" s="100">
        <v>613.37337223800091</v>
      </c>
      <c r="Q30" s="100">
        <v>695.49215834890731</v>
      </c>
    </row>
    <row r="31" spans="1:17" ht="12" customHeight="1" x14ac:dyDescent="0.25">
      <c r="A31" s="88" t="s">
        <v>98</v>
      </c>
      <c r="B31" s="100">
        <v>3136.0660990530641</v>
      </c>
      <c r="C31" s="100">
        <v>3211.1956661553554</v>
      </c>
      <c r="D31" s="100">
        <v>3246.4952830146735</v>
      </c>
      <c r="E31" s="100">
        <v>3090.7883942439007</v>
      </c>
      <c r="F31" s="100">
        <v>3188.9648842811976</v>
      </c>
      <c r="G31" s="100">
        <v>3226.8298124608677</v>
      </c>
      <c r="H31" s="100">
        <v>3293.621343114974</v>
      </c>
      <c r="I31" s="100">
        <v>3315.6444071058058</v>
      </c>
      <c r="J31" s="100">
        <v>3423.4783910886354</v>
      </c>
      <c r="K31" s="100">
        <v>3458.6244787602677</v>
      </c>
      <c r="L31" s="100">
        <v>3485.6045201429579</v>
      </c>
      <c r="M31" s="100">
        <v>3544.6009900613244</v>
      </c>
      <c r="N31" s="100">
        <v>3646.3354659433985</v>
      </c>
      <c r="O31" s="100">
        <v>3754.3289342595976</v>
      </c>
      <c r="P31" s="100">
        <v>3939.454482659346</v>
      </c>
      <c r="Q31" s="100">
        <v>4059.2523378137671</v>
      </c>
    </row>
    <row r="32" spans="1:17" ht="12" customHeight="1" x14ac:dyDescent="0.25">
      <c r="A32" s="88" t="s">
        <v>34</v>
      </c>
      <c r="B32" s="100">
        <v>0.99368703444726758</v>
      </c>
      <c r="C32" s="100">
        <v>0.99686557836539946</v>
      </c>
      <c r="D32" s="100">
        <v>1.2552220764430022</v>
      </c>
      <c r="E32" s="100">
        <v>1.5038585869626606</v>
      </c>
      <c r="F32" s="100">
        <v>1.521234740234034</v>
      </c>
      <c r="G32" s="100">
        <v>1.4953874102557838</v>
      </c>
      <c r="H32" s="100">
        <v>2.825903262799685</v>
      </c>
      <c r="I32" s="100">
        <v>3.3551189239949721</v>
      </c>
      <c r="J32" s="100">
        <v>5.4168518556326291</v>
      </c>
      <c r="K32" s="100">
        <v>4.6650385174192808</v>
      </c>
      <c r="L32" s="100">
        <v>4.5992732451775158</v>
      </c>
      <c r="M32" s="100">
        <v>4.0976653637961649</v>
      </c>
      <c r="N32" s="100">
        <v>17.752716410857396</v>
      </c>
      <c r="O32" s="100">
        <v>12.171808799239075</v>
      </c>
      <c r="P32" s="100">
        <v>12.166469148555921</v>
      </c>
      <c r="Q32" s="100">
        <v>12.978683237463768</v>
      </c>
    </row>
    <row r="33" spans="1:17" ht="12" customHeight="1" x14ac:dyDescent="0.25">
      <c r="A33" s="49" t="s">
        <v>30</v>
      </c>
      <c r="B33" s="18">
        <v>4005.6808602215879</v>
      </c>
      <c r="C33" s="18">
        <v>4069.650677963104</v>
      </c>
      <c r="D33" s="18">
        <v>4273.2239384556542</v>
      </c>
      <c r="E33" s="18">
        <v>4654.0219648167285</v>
      </c>
      <c r="F33" s="18">
        <v>4728.3784339355325</v>
      </c>
      <c r="G33" s="18">
        <v>4905.2952390252849</v>
      </c>
      <c r="H33" s="18">
        <v>5284.2836920273749</v>
      </c>
      <c r="I33" s="18">
        <v>5546.1919167626393</v>
      </c>
      <c r="J33" s="18">
        <v>5643.6978547392982</v>
      </c>
      <c r="K33" s="18">
        <v>5675.1175126532798</v>
      </c>
      <c r="L33" s="18">
        <v>5788.0948288375348</v>
      </c>
      <c r="M33" s="18">
        <v>5941.9109715094437</v>
      </c>
      <c r="N33" s="18">
        <v>6009.5059381160672</v>
      </c>
      <c r="O33" s="18">
        <v>6041.7299299286888</v>
      </c>
      <c r="P33" s="18">
        <v>5950.1883838504418</v>
      </c>
      <c r="Q33" s="18">
        <v>5787.8804902241245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0.65899891678441269</v>
      </c>
      <c r="C3" s="115">
        <f>IF(SER_hh_tes!C3=0,"",SER_hh_tes!C3/SER_hh_fec!C3)</f>
        <v>0.66607233744297689</v>
      </c>
      <c r="D3" s="115">
        <f>IF(SER_hh_tes!D3=0,"",SER_hh_tes!D3/SER_hh_fec!D3)</f>
        <v>0.67563111931797892</v>
      </c>
      <c r="E3" s="115">
        <f>IF(SER_hh_tes!E3=0,"",SER_hh_tes!E3/SER_hh_fec!E3)</f>
        <v>0.6882827510786087</v>
      </c>
      <c r="F3" s="115">
        <f>IF(SER_hh_tes!F3=0,"",SER_hh_tes!F3/SER_hh_fec!F3)</f>
        <v>0.69601936619207971</v>
      </c>
      <c r="G3" s="115">
        <f>IF(SER_hh_tes!G3=0,"",SER_hh_tes!G3/SER_hh_fec!G3)</f>
        <v>0.705723746273893</v>
      </c>
      <c r="H3" s="115">
        <f>IF(SER_hh_tes!H3=0,"",SER_hh_tes!H3/SER_hh_fec!H3)</f>
        <v>0.71782459128461207</v>
      </c>
      <c r="I3" s="115">
        <f>IF(SER_hh_tes!I3=0,"",SER_hh_tes!I3/SER_hh_fec!I3)</f>
        <v>0.72997180908349124</v>
      </c>
      <c r="J3" s="115">
        <f>IF(SER_hh_tes!J3=0,"",SER_hh_tes!J3/SER_hh_fec!J3)</f>
        <v>0.73896395283783378</v>
      </c>
      <c r="K3" s="115">
        <f>IF(SER_hh_tes!K3=0,"",SER_hh_tes!K3/SER_hh_fec!K3)</f>
        <v>0.74917740936554456</v>
      </c>
      <c r="L3" s="115">
        <f>IF(SER_hh_tes!L3=0,"",SER_hh_tes!L3/SER_hh_fec!L3)</f>
        <v>0.76190741056452449</v>
      </c>
      <c r="M3" s="115">
        <f>IF(SER_hh_tes!M3=0,"",SER_hh_tes!M3/SER_hh_fec!M3)</f>
        <v>0.77303289428191235</v>
      </c>
      <c r="N3" s="115">
        <f>IF(SER_hh_tes!N3=0,"",SER_hh_tes!N3/SER_hh_fec!N3)</f>
        <v>0.78784223954728105</v>
      </c>
      <c r="O3" s="115">
        <f>IF(SER_hh_tes!O3=0,"",SER_hh_tes!O3/SER_hh_fec!O3)</f>
        <v>0.79946932672594451</v>
      </c>
      <c r="P3" s="115">
        <f>IF(SER_hh_tes!P3=0,"",SER_hh_tes!P3/SER_hh_fec!P3)</f>
        <v>0.81908923606009409</v>
      </c>
      <c r="Q3" s="115">
        <f>IF(SER_hh_tes!Q3=0,"",SER_hh_tes!Q3/SER_hh_fec!Q3)</f>
        <v>0.8396011341275792</v>
      </c>
    </row>
    <row r="4" spans="1:17" ht="12.95" customHeight="1" x14ac:dyDescent="0.25">
      <c r="A4" s="90" t="s">
        <v>44</v>
      </c>
      <c r="B4" s="110">
        <f>IF(SER_hh_tes!B4=0,"",SER_hh_tes!B4/SER_hh_fec!B4)</f>
        <v>0.6608996778820887</v>
      </c>
      <c r="C4" s="110">
        <f>IF(SER_hh_tes!C4=0,"",SER_hh_tes!C4/SER_hh_fec!C4)</f>
        <v>0.66692405813457167</v>
      </c>
      <c r="D4" s="110">
        <f>IF(SER_hh_tes!D4=0,"",SER_hh_tes!D4/SER_hh_fec!D4)</f>
        <v>0.67365020326477476</v>
      </c>
      <c r="E4" s="110">
        <f>IF(SER_hh_tes!E4=0,"",SER_hh_tes!E4/SER_hh_fec!E4)</f>
        <v>0.6866854631917515</v>
      </c>
      <c r="F4" s="110">
        <f>IF(SER_hh_tes!F4=0,"",SER_hh_tes!F4/SER_hh_fec!F4)</f>
        <v>0.69249601867899491</v>
      </c>
      <c r="G4" s="110">
        <f>IF(SER_hh_tes!G4=0,"",SER_hh_tes!G4/SER_hh_fec!G4)</f>
        <v>0.70080281139328082</v>
      </c>
      <c r="H4" s="110">
        <f>IF(SER_hh_tes!H4=0,"",SER_hh_tes!H4/SER_hh_fec!H4)</f>
        <v>0.70971522942120413</v>
      </c>
      <c r="I4" s="110">
        <f>IF(SER_hh_tes!I4=0,"",SER_hh_tes!I4/SER_hh_fec!I4)</f>
        <v>0.71644952353777591</v>
      </c>
      <c r="J4" s="110">
        <f>IF(SER_hh_tes!J4=0,"",SER_hh_tes!J4/SER_hh_fec!J4)</f>
        <v>0.72419099358691641</v>
      </c>
      <c r="K4" s="110">
        <f>IF(SER_hh_tes!K4=0,"",SER_hh_tes!K4/SER_hh_fec!K4)</f>
        <v>0.73101713242330613</v>
      </c>
      <c r="L4" s="110">
        <f>IF(SER_hh_tes!L4=0,"",SER_hh_tes!L4/SER_hh_fec!L4)</f>
        <v>0.74424899768625674</v>
      </c>
      <c r="M4" s="110">
        <f>IF(SER_hh_tes!M4=0,"",SER_hh_tes!M4/SER_hh_fec!M4)</f>
        <v>0.75092354569590614</v>
      </c>
      <c r="N4" s="110">
        <f>IF(SER_hh_tes!N4=0,"",SER_hh_tes!N4/SER_hh_fec!N4)</f>
        <v>0.7675446100705412</v>
      </c>
      <c r="O4" s="110">
        <f>IF(SER_hh_tes!O4=0,"",SER_hh_tes!O4/SER_hh_fec!O4)</f>
        <v>0.779381722525891</v>
      </c>
      <c r="P4" s="110">
        <f>IF(SER_hh_tes!P4=0,"",SER_hh_tes!P4/SER_hh_fec!P4)</f>
        <v>0.7976910393927189</v>
      </c>
      <c r="Q4" s="110">
        <f>IF(SER_hh_tes!Q4=0,"",SER_hh_tes!Q4/SER_hh_fec!Q4)</f>
        <v>0.82056016594550563</v>
      </c>
    </row>
    <row r="5" spans="1:17" ht="12" customHeight="1" x14ac:dyDescent="0.25">
      <c r="A5" s="88" t="s">
        <v>38</v>
      </c>
      <c r="B5" s="109">
        <f>IF(SER_hh_tes!B5=0,"",SER_hh_tes!B5/SER_hh_fec!B5)</f>
        <v>0.51262503125992387</v>
      </c>
      <c r="C5" s="109">
        <f>IF(SER_hh_tes!C5=0,"",SER_hh_tes!C5/SER_hh_fec!C5)</f>
        <v>0.52225834923246384</v>
      </c>
      <c r="D5" s="109">
        <f>IF(SER_hh_tes!D5=0,"",SER_hh_tes!D5/SER_hh_fec!D5)</f>
        <v>0.5184912549484062</v>
      </c>
      <c r="E5" s="109">
        <f>IF(SER_hh_tes!E5=0,"",SER_hh_tes!E5/SER_hh_fec!E5)</f>
        <v>0.51364469773409005</v>
      </c>
      <c r="F5" s="109">
        <f>IF(SER_hh_tes!F5=0,"",SER_hh_tes!F5/SER_hh_fec!F5)</f>
        <v>0.51327269443874945</v>
      </c>
      <c r="G5" s="109">
        <f>IF(SER_hh_tes!G5=0,"",SER_hh_tes!G5/SER_hh_fec!G5)</f>
        <v>0.52599857077709766</v>
      </c>
      <c r="H5" s="109">
        <f>IF(SER_hh_tes!H5=0,"",SER_hh_tes!H5/SER_hh_fec!H5)</f>
        <v>0.5283235489365854</v>
      </c>
      <c r="I5" s="109">
        <f>IF(SER_hh_tes!I5=0,"",SER_hh_tes!I5/SER_hh_fec!I5)</f>
        <v>0.54060765321023141</v>
      </c>
      <c r="J5" s="109">
        <f>IF(SER_hh_tes!J5=0,"",SER_hh_tes!J5/SER_hh_fec!J5)</f>
        <v>0.53999603622389469</v>
      </c>
      <c r="K5" s="109">
        <f>IF(SER_hh_tes!K5=0,"",SER_hh_tes!K5/SER_hh_fec!K5)</f>
        <v>0.545696654457272</v>
      </c>
      <c r="L5" s="109">
        <f>IF(SER_hh_tes!L5=0,"",SER_hh_tes!L5/SER_hh_fec!L5)</f>
        <v>0.54782910944826424</v>
      </c>
      <c r="M5" s="109">
        <f>IF(SER_hh_tes!M5=0,"",SER_hh_tes!M5/SER_hh_fec!M5)</f>
        <v>0.54681346324155633</v>
      </c>
      <c r="N5" s="109">
        <f>IF(SER_hh_tes!N5=0,"",SER_hh_tes!N5/SER_hh_fec!N5)</f>
        <v>0.54978585605119734</v>
      </c>
      <c r="O5" s="109">
        <f>IF(SER_hh_tes!O5=0,"",SER_hh_tes!O5/SER_hh_fec!O5)</f>
        <v>0.54833408481224499</v>
      </c>
      <c r="P5" s="109">
        <f>IF(SER_hh_tes!P5=0,"",SER_hh_tes!P5/SER_hh_fec!P5)</f>
        <v>0.55073546107894478</v>
      </c>
      <c r="Q5" s="109">
        <f>IF(SER_hh_tes!Q5=0,"",SER_hh_tes!Q5/SER_hh_fec!Q5)</f>
        <v>0.56141300952670825</v>
      </c>
    </row>
    <row r="6" spans="1:17" ht="12" customHeight="1" x14ac:dyDescent="0.25">
      <c r="A6" s="88" t="s">
        <v>66</v>
      </c>
      <c r="B6" s="109">
        <f>IF(SER_hh_tes!B6=0,"",SER_hh_tes!B6/SER_hh_fec!B6)</f>
        <v>0.6202518173207473</v>
      </c>
      <c r="C6" s="109">
        <f>IF(SER_hh_tes!C6=0,"",SER_hh_tes!C6/SER_hh_fec!C6)</f>
        <v>0.62057138619789698</v>
      </c>
      <c r="D6" s="109">
        <f>IF(SER_hh_tes!D6=0,"",SER_hh_tes!D6/SER_hh_fec!D6)</f>
        <v>0.62191359644385613</v>
      </c>
      <c r="E6" s="109">
        <f>IF(SER_hh_tes!E6=0,"",SER_hh_tes!E6/SER_hh_fec!E6)</f>
        <v>0.62213056543003697</v>
      </c>
      <c r="F6" s="109">
        <f>IF(SER_hh_tes!F6=0,"",SER_hh_tes!F6/SER_hh_fec!F6)</f>
        <v>0.62308207427766094</v>
      </c>
      <c r="G6" s="109">
        <f>IF(SER_hh_tes!G6=0,"",SER_hh_tes!G6/SER_hh_fec!G6)</f>
        <v>0.62346219057709451</v>
      </c>
      <c r="H6" s="109">
        <f>IF(SER_hh_tes!H6=0,"",SER_hh_tes!H6/SER_hh_fec!H6)</f>
        <v>0.62445724983972184</v>
      </c>
      <c r="I6" s="109">
        <f>IF(SER_hh_tes!I6=0,"",SER_hh_tes!I6/SER_hh_fec!I6)</f>
        <v>0.62842324956657392</v>
      </c>
      <c r="J6" s="109">
        <f>IF(SER_hh_tes!J6=0,"",SER_hh_tes!J6/SER_hh_fec!J6)</f>
        <v>0.62893778956402058</v>
      </c>
      <c r="K6" s="109">
        <f>IF(SER_hh_tes!K6=0,"",SER_hh_tes!K6/SER_hh_fec!K6)</f>
        <v>0.63359511647754008</v>
      </c>
      <c r="L6" s="109">
        <f>IF(SER_hh_tes!L6=0,"",SER_hh_tes!L6/SER_hh_fec!L6)</f>
        <v>0.63966290541004955</v>
      </c>
      <c r="M6" s="109">
        <f>IF(SER_hh_tes!M6=0,"",SER_hh_tes!M6/SER_hh_fec!M6)</f>
        <v>0.64504616927679348</v>
      </c>
      <c r="N6" s="109">
        <f>IF(SER_hh_tes!N6=0,"",SER_hh_tes!N6/SER_hh_fec!N6)</f>
        <v>0.65222248071701727</v>
      </c>
      <c r="O6" s="109">
        <f>IF(SER_hh_tes!O6=0,"",SER_hh_tes!O6/SER_hh_fec!O6)</f>
        <v>0.65976947863990232</v>
      </c>
      <c r="P6" s="109">
        <f>IF(SER_hh_tes!P6=0,"",SER_hh_tes!P6/SER_hh_fec!P6)</f>
        <v>0.66813431423681435</v>
      </c>
      <c r="Q6" s="109">
        <f>IF(SER_hh_tes!Q6=0,"",SER_hh_tes!Q6/SER_hh_fec!Q6)</f>
        <v>0.67490906524745597</v>
      </c>
    </row>
    <row r="7" spans="1:17" ht="12" customHeight="1" x14ac:dyDescent="0.25">
      <c r="A7" s="88" t="s">
        <v>99</v>
      </c>
      <c r="B7" s="109">
        <f>IF(SER_hh_tes!B7=0,"",SER_hh_tes!B7/SER_hh_fec!B7)</f>
        <v>0.61653396337996824</v>
      </c>
      <c r="C7" s="109">
        <f>IF(SER_hh_tes!C7=0,"",SER_hh_tes!C7/SER_hh_fec!C7)</f>
        <v>0.62028983420164996</v>
      </c>
      <c r="D7" s="109">
        <f>IF(SER_hh_tes!D7=0,"",SER_hh_tes!D7/SER_hh_fec!D7)</f>
        <v>0.6215623265844431</v>
      </c>
      <c r="E7" s="109">
        <f>IF(SER_hh_tes!E7=0,"",SER_hh_tes!E7/SER_hh_fec!E7)</f>
        <v>0.62466396958646719</v>
      </c>
      <c r="F7" s="109">
        <f>IF(SER_hh_tes!F7=0,"",SER_hh_tes!F7/SER_hh_fec!F7)</f>
        <v>0.62526896155177425</v>
      </c>
      <c r="G7" s="109">
        <f>IF(SER_hh_tes!G7=0,"",SER_hh_tes!G7/SER_hh_fec!G7)</f>
        <v>0.62782450720699101</v>
      </c>
      <c r="H7" s="109">
        <f>IF(SER_hh_tes!H7=0,"",SER_hh_tes!H7/SER_hh_fec!H7)</f>
        <v>0.63629176835677914</v>
      </c>
      <c r="I7" s="109">
        <f>IF(SER_hh_tes!I7=0,"",SER_hh_tes!I7/SER_hh_fec!I7)</f>
        <v>0.63430740060228208</v>
      </c>
      <c r="J7" s="109">
        <f>IF(SER_hh_tes!J7=0,"",SER_hh_tes!J7/SER_hh_fec!J7)</f>
        <v>0.64477761942811074</v>
      </c>
      <c r="K7" s="109">
        <f>IF(SER_hh_tes!K7=0,"",SER_hh_tes!K7/SER_hh_fec!K7)</f>
        <v>0.64944515681839665</v>
      </c>
      <c r="L7" s="109">
        <f>IF(SER_hh_tes!L7=0,"",SER_hh_tes!L7/SER_hh_fec!L7)</f>
        <v>0.65518904080689622</v>
      </c>
      <c r="M7" s="109">
        <f>IF(SER_hh_tes!M7=0,"",SER_hh_tes!M7/SER_hh_fec!M7)</f>
        <v>0.65925348059878153</v>
      </c>
      <c r="N7" s="109">
        <f>IF(SER_hh_tes!N7=0,"",SER_hh_tes!N7/SER_hh_fec!N7)</f>
        <v>0.66565067767337138</v>
      </c>
      <c r="O7" s="109">
        <f>IF(SER_hh_tes!O7=0,"",SER_hh_tes!O7/SER_hh_fec!O7)</f>
        <v>0.67107027462968893</v>
      </c>
      <c r="P7" s="109">
        <f>IF(SER_hh_tes!P7=0,"",SER_hh_tes!P7/SER_hh_fec!P7)</f>
        <v>0.67643401203939135</v>
      </c>
      <c r="Q7" s="109">
        <f>IF(SER_hh_tes!Q7=0,"",SER_hh_tes!Q7/SER_hh_fec!Q7)</f>
        <v>0.68051427136448661</v>
      </c>
    </row>
    <row r="8" spans="1:17" ht="12" customHeight="1" x14ac:dyDescent="0.25">
      <c r="A8" s="88" t="s">
        <v>101</v>
      </c>
      <c r="B8" s="109">
        <f>IF(SER_hh_tes!B8=0,"",SER_hh_tes!B8/SER_hh_fec!B8)</f>
        <v>0.99579015465420373</v>
      </c>
      <c r="C8" s="109">
        <f>IF(SER_hh_tes!C8=0,"",SER_hh_tes!C8/SER_hh_fec!C8)</f>
        <v>1.0032465130540495</v>
      </c>
      <c r="D8" s="109">
        <f>IF(SER_hh_tes!D8=0,"",SER_hh_tes!D8/SER_hh_fec!D8)</f>
        <v>1.0106926748046092</v>
      </c>
      <c r="E8" s="109">
        <f>IF(SER_hh_tes!E8=0,"",SER_hh_tes!E8/SER_hh_fec!E8)</f>
        <v>1.0190582168152578</v>
      </c>
      <c r="F8" s="109">
        <f>IF(SER_hh_tes!F8=0,"",SER_hh_tes!F8/SER_hh_fec!F8)</f>
        <v>1.0243268440370372</v>
      </c>
      <c r="G8" s="109">
        <f>IF(SER_hh_tes!G8=0,"",SER_hh_tes!G8/SER_hh_fec!G8)</f>
        <v>1.02823092979043</v>
      </c>
      <c r="H8" s="109">
        <f>IF(SER_hh_tes!H8=0,"",SER_hh_tes!H8/SER_hh_fec!H8)</f>
        <v>1.0336555734037902</v>
      </c>
      <c r="I8" s="109">
        <f>IF(SER_hh_tes!I8=0,"",SER_hh_tes!I8/SER_hh_fec!I8)</f>
        <v>1.0368789027976222</v>
      </c>
      <c r="J8" s="109">
        <f>IF(SER_hh_tes!J8=0,"",SER_hh_tes!J8/SER_hh_fec!J8)</f>
        <v>1.0423124537005208</v>
      </c>
      <c r="K8" s="109">
        <f>IF(SER_hh_tes!K8=0,"",SER_hh_tes!K8/SER_hh_fec!K8)</f>
        <v>1.0477328051664607</v>
      </c>
      <c r="L8" s="109">
        <f>IF(SER_hh_tes!L8=0,"",SER_hh_tes!L8/SER_hh_fec!L8)</f>
        <v>1.0546227172779505</v>
      </c>
      <c r="M8" s="109">
        <f>IF(SER_hh_tes!M8=0,"",SER_hh_tes!M8/SER_hh_fec!M8)</f>
        <v>1.0617125287423315</v>
      </c>
      <c r="N8" s="109">
        <f>IF(SER_hh_tes!N8=0,"",SER_hh_tes!N8/SER_hh_fec!N8)</f>
        <v>1.0679258921905603</v>
      </c>
      <c r="O8" s="109">
        <f>IF(SER_hh_tes!O8=0,"",SER_hh_tes!O8/SER_hh_fec!O8)</f>
        <v>1.0771635500695163</v>
      </c>
      <c r="P8" s="109">
        <f>IF(SER_hh_tes!P8=0,"",SER_hh_tes!P8/SER_hh_fec!P8)</f>
        <v>1.0886129604085748</v>
      </c>
      <c r="Q8" s="109">
        <f>IF(SER_hh_tes!Q8=0,"",SER_hh_tes!Q8/SER_hh_fec!Q8)</f>
        <v>1.0995121771081318</v>
      </c>
    </row>
    <row r="9" spans="1:17" ht="12" customHeight="1" x14ac:dyDescent="0.25">
      <c r="A9" s="88" t="s">
        <v>106</v>
      </c>
      <c r="B9" s="109">
        <f>IF(SER_hh_tes!B9=0,"",SER_hh_tes!B9/SER_hh_fec!B9)</f>
        <v>0.65675059319264006</v>
      </c>
      <c r="C9" s="109">
        <f>IF(SER_hh_tes!C9=0,"",SER_hh_tes!C9/SER_hh_fec!C9)</f>
        <v>0.66264682510379114</v>
      </c>
      <c r="D9" s="109">
        <f>IF(SER_hh_tes!D9=0,"",SER_hh_tes!D9/SER_hh_fec!D9)</f>
        <v>0.67169540522730398</v>
      </c>
      <c r="E9" s="109">
        <f>IF(SER_hh_tes!E9=0,"",SER_hh_tes!E9/SER_hh_fec!E9)</f>
        <v>0.68039751806060023</v>
      </c>
      <c r="F9" s="109">
        <f>IF(SER_hh_tes!F9=0,"",SER_hh_tes!F9/SER_hh_fec!F9)</f>
        <v>0.68894846948872823</v>
      </c>
      <c r="G9" s="109">
        <f>IF(SER_hh_tes!G9=0,"",SER_hh_tes!G9/SER_hh_fec!G9)</f>
        <v>0.69774870178036741</v>
      </c>
      <c r="H9" s="109">
        <f>IF(SER_hh_tes!H9=0,"",SER_hh_tes!H9/SER_hh_fec!H9)</f>
        <v>0.70711481478779592</v>
      </c>
      <c r="I9" s="109">
        <f>IF(SER_hh_tes!I9=0,"",SER_hh_tes!I9/SER_hh_fec!I9)</f>
        <v>0.71486848213757315</v>
      </c>
      <c r="J9" s="109">
        <f>IF(SER_hh_tes!J9=0,"",SER_hh_tes!J9/SER_hh_fec!J9)</f>
        <v>0.722389446761736</v>
      </c>
      <c r="K9" s="109">
        <f>IF(SER_hh_tes!K9=0,"",SER_hh_tes!K9/SER_hh_fec!K9)</f>
        <v>0.7286719194420429</v>
      </c>
      <c r="L9" s="109">
        <f>IF(SER_hh_tes!L9=0,"",SER_hh_tes!L9/SER_hh_fec!L9)</f>
        <v>0.73624025057207676</v>
      </c>
      <c r="M9" s="109">
        <f>IF(SER_hh_tes!M9=0,"",SER_hh_tes!M9/SER_hh_fec!M9)</f>
        <v>0.7422133567623207</v>
      </c>
      <c r="N9" s="109">
        <f>IF(SER_hh_tes!N9=0,"",SER_hh_tes!N9/SER_hh_fec!N9)</f>
        <v>0.75232241252568888</v>
      </c>
      <c r="O9" s="109">
        <f>IF(SER_hh_tes!O9=0,"",SER_hh_tes!O9/SER_hh_fec!O9)</f>
        <v>0.76285840749583766</v>
      </c>
      <c r="P9" s="109">
        <f>IF(SER_hh_tes!P9=0,"",SER_hh_tes!P9/SER_hh_fec!P9)</f>
        <v>0.77009588975271015</v>
      </c>
      <c r="Q9" s="109">
        <f>IF(SER_hh_tes!Q9=0,"",SER_hh_tes!Q9/SER_hh_fec!Q9)</f>
        <v>0.77270378071925305</v>
      </c>
    </row>
    <row r="10" spans="1:17" ht="12" customHeight="1" x14ac:dyDescent="0.25">
      <c r="A10" s="88" t="s">
        <v>34</v>
      </c>
      <c r="B10" s="109">
        <f>IF(SER_hh_tes!B10=0,"",SER_hh_tes!B10/SER_hh_fec!B10)</f>
        <v>0.49125844948674285</v>
      </c>
      <c r="C10" s="109">
        <f>IF(SER_hh_tes!C10=0,"",SER_hh_tes!C10/SER_hh_fec!C10)</f>
        <v>0.49521074032471929</v>
      </c>
      <c r="D10" s="109">
        <f>IF(SER_hh_tes!D10=0,"",SER_hh_tes!D10/SER_hh_fec!D10)</f>
        <v>0.502898521221954</v>
      </c>
      <c r="E10" s="109">
        <f>IF(SER_hh_tes!E10=0,"",SER_hh_tes!E10/SER_hh_fec!E10)</f>
        <v>0.51790041881341053</v>
      </c>
      <c r="F10" s="109">
        <f>IF(SER_hh_tes!F10=0,"",SER_hh_tes!F10/SER_hh_fec!F10)</f>
        <v>0.5281822232841259</v>
      </c>
      <c r="G10" s="109">
        <f>IF(SER_hh_tes!G10=0,"",SER_hh_tes!G10/SER_hh_fec!G10)</f>
        <v>0.53062276725373603</v>
      </c>
      <c r="H10" s="109">
        <f>IF(SER_hh_tes!H10=0,"",SER_hh_tes!H10/SER_hh_fec!H10)</f>
        <v>0.53518594227351857</v>
      </c>
      <c r="I10" s="109">
        <f>IF(SER_hh_tes!I10=0,"",SER_hh_tes!I10/SER_hh_fec!I10)</f>
        <v>0.54543250391671472</v>
      </c>
      <c r="J10" s="109">
        <f>IF(SER_hh_tes!J10=0,"",SER_hh_tes!J10/SER_hh_fec!J10)</f>
        <v>0.55199733330279477</v>
      </c>
      <c r="K10" s="109">
        <f>IF(SER_hh_tes!K10=0,"",SER_hh_tes!K10/SER_hh_fec!K10)</f>
        <v>0.56146494605492547</v>
      </c>
      <c r="L10" s="109">
        <f>IF(SER_hh_tes!L10=0,"",SER_hh_tes!L10/SER_hh_fec!L10)</f>
        <v>0.56624343714116809</v>
      </c>
      <c r="M10" s="109">
        <f>IF(SER_hh_tes!M10=0,"",SER_hh_tes!M10/SER_hh_fec!M10)</f>
        <v>0.57271147548938472</v>
      </c>
      <c r="N10" s="109">
        <f>IF(SER_hh_tes!N10=0,"",SER_hh_tes!N10/SER_hh_fec!N10)</f>
        <v>0.57400914971770856</v>
      </c>
      <c r="O10" s="109">
        <f>IF(SER_hh_tes!O10=0,"",SER_hh_tes!O10/SER_hh_fec!O10)</f>
        <v>0.57927429648553497</v>
      </c>
      <c r="P10" s="109">
        <f>IF(SER_hh_tes!P10=0,"",SER_hh_tes!P10/SER_hh_fec!P10)</f>
        <v>0.6851491062744639</v>
      </c>
      <c r="Q10" s="109">
        <f>IF(SER_hh_tes!Q10=0,"",SER_hh_tes!Q10/SER_hh_fec!Q10)</f>
        <v>0.73765171395116602</v>
      </c>
    </row>
    <row r="11" spans="1:17" ht="12" customHeight="1" x14ac:dyDescent="0.25">
      <c r="A11" s="88" t="s">
        <v>61</v>
      </c>
      <c r="B11" s="109">
        <f>IF(SER_hh_tes!B11=0,"",SER_hh_tes!B11/SER_hh_fec!B11)</f>
        <v>0.71903682597755258</v>
      </c>
      <c r="C11" s="109">
        <f>IF(SER_hh_tes!C11=0,"",SER_hh_tes!C11/SER_hh_fec!C11)</f>
        <v>0.72202774313876883</v>
      </c>
      <c r="D11" s="109">
        <f>IF(SER_hh_tes!D11=0,"",SER_hh_tes!D11/SER_hh_fec!D11)</f>
        <v>0.72811791149425864</v>
      </c>
      <c r="E11" s="109">
        <f>IF(SER_hh_tes!E11=0,"",SER_hh_tes!E11/SER_hh_fec!E11)</f>
        <v>0.75324323514281144</v>
      </c>
      <c r="F11" s="109">
        <f>IF(SER_hh_tes!F11=0,"",SER_hh_tes!F11/SER_hh_fec!F11)</f>
        <v>0.7582180073881728</v>
      </c>
      <c r="G11" s="109">
        <f>IF(SER_hh_tes!G11=0,"",SER_hh_tes!G11/SER_hh_fec!G11)</f>
        <v>0.76476770195522259</v>
      </c>
      <c r="H11" s="109">
        <f>IF(SER_hh_tes!H11=0,"",SER_hh_tes!H11/SER_hh_fec!H11)</f>
        <v>0.77045416053925464</v>
      </c>
      <c r="I11" s="109">
        <f>IF(SER_hh_tes!I11=0,"",SER_hh_tes!I11/SER_hh_fec!I11)</f>
        <v>0.77589681484046513</v>
      </c>
      <c r="J11" s="109">
        <f>IF(SER_hh_tes!J11=0,"",SER_hh_tes!J11/SER_hh_fec!J11)</f>
        <v>0.7780394176855171</v>
      </c>
      <c r="K11" s="109">
        <f>IF(SER_hh_tes!K11=0,"",SER_hh_tes!K11/SER_hh_fec!K11)</f>
        <v>0.7840823666681862</v>
      </c>
      <c r="L11" s="109">
        <f>IF(SER_hh_tes!L11=0,"",SER_hh_tes!L11/SER_hh_fec!L11)</f>
        <v>0.80156641513482851</v>
      </c>
      <c r="M11" s="109">
        <f>IF(SER_hh_tes!M11=0,"",SER_hh_tes!M11/SER_hh_fec!M11)</f>
        <v>0.80619257982441439</v>
      </c>
      <c r="N11" s="109">
        <f>IF(SER_hh_tes!N11=0,"",SER_hh_tes!N11/SER_hh_fec!N11)</f>
        <v>0.80884589588874134</v>
      </c>
      <c r="O11" s="109">
        <f>IF(SER_hh_tes!O11=0,"",SER_hh_tes!O11/SER_hh_fec!O11)</f>
        <v>0.8111191243666892</v>
      </c>
      <c r="P11" s="109">
        <f>IF(SER_hh_tes!P11=0,"",SER_hh_tes!P11/SER_hh_fec!P11)</f>
        <v>0.82848260512715521</v>
      </c>
      <c r="Q11" s="109">
        <f>IF(SER_hh_tes!Q11=0,"",SER_hh_tes!Q11/SER_hh_fec!Q11)</f>
        <v>0.8245518069484804</v>
      </c>
    </row>
    <row r="12" spans="1:17" ht="12" customHeight="1" x14ac:dyDescent="0.25">
      <c r="A12" s="88" t="s">
        <v>42</v>
      </c>
      <c r="B12" s="109">
        <f>IF(SER_hh_tes!B12=0,"",SER_hh_tes!B12/SER_hh_fec!B12)</f>
        <v>0.74709670804047079</v>
      </c>
      <c r="C12" s="109">
        <f>IF(SER_hh_tes!C12=0,"",SER_hh_tes!C12/SER_hh_fec!C12)</f>
        <v>0.74961685969394531</v>
      </c>
      <c r="D12" s="109">
        <f>IF(SER_hh_tes!D12=0,"",SER_hh_tes!D12/SER_hh_fec!D12)</f>
        <v>0.7542767320405569</v>
      </c>
      <c r="E12" s="109">
        <f>IF(SER_hh_tes!E12=0,"",SER_hh_tes!E12/SER_hh_fec!E12)</f>
        <v>0.78363198217829677</v>
      </c>
      <c r="F12" s="109">
        <f>IF(SER_hh_tes!F12=0,"",SER_hh_tes!F12/SER_hh_fec!F12)</f>
        <v>0.78787796914481201</v>
      </c>
      <c r="G12" s="109">
        <f>IF(SER_hh_tes!G12=0,"",SER_hh_tes!G12/SER_hh_fec!G12)</f>
        <v>0.78932350415695185</v>
      </c>
      <c r="H12" s="109">
        <f>IF(SER_hh_tes!H12=0,"",SER_hh_tes!H12/SER_hh_fec!H12)</f>
        <v>0.79142256992225035</v>
      </c>
      <c r="I12" s="109">
        <f>IF(SER_hh_tes!I12=0,"",SER_hh_tes!I12/SER_hh_fec!I12)</f>
        <v>0.79514548520954187</v>
      </c>
      <c r="J12" s="109">
        <f>IF(SER_hh_tes!J12=0,"",SER_hh_tes!J12/SER_hh_fec!J12)</f>
        <v>0.79980312312999247</v>
      </c>
      <c r="K12" s="109">
        <f>IF(SER_hh_tes!K12=0,"",SER_hh_tes!K12/SER_hh_fec!K12)</f>
        <v>0.80302104104916694</v>
      </c>
      <c r="L12" s="109">
        <f>IF(SER_hh_tes!L12=0,"",SER_hh_tes!L12/SER_hh_fec!L12)</f>
        <v>0.81091432596850432</v>
      </c>
      <c r="M12" s="109">
        <f>IF(SER_hh_tes!M12=0,"",SER_hh_tes!M12/SER_hh_fec!M12)</f>
        <v>0.80873971077674056</v>
      </c>
      <c r="N12" s="109">
        <f>IF(SER_hh_tes!N12=0,"",SER_hh_tes!N12/SER_hh_fec!N12)</f>
        <v>0.81350907998093591</v>
      </c>
      <c r="O12" s="109">
        <f>IF(SER_hh_tes!O12=0,"",SER_hh_tes!O12/SER_hh_fec!O12)</f>
        <v>0.81158265393581552</v>
      </c>
      <c r="P12" s="109">
        <f>IF(SER_hh_tes!P12=0,"",SER_hh_tes!P12/SER_hh_fec!P12)</f>
        <v>0.81442008590204129</v>
      </c>
      <c r="Q12" s="109">
        <f>IF(SER_hh_tes!Q12=0,"",SER_hh_tes!Q12/SER_hh_fec!Q12)</f>
        <v>0.81768759244202416</v>
      </c>
    </row>
    <row r="13" spans="1:17" ht="12" customHeight="1" x14ac:dyDescent="0.25">
      <c r="A13" s="88" t="s">
        <v>105</v>
      </c>
      <c r="B13" s="109">
        <f>IF(SER_hh_tes!B13=0,"",SER_hh_tes!B13/SER_hh_fec!B13)</f>
        <v>1.1805976129000018</v>
      </c>
      <c r="C13" s="109">
        <f>IF(SER_hh_tes!C13=0,"",SER_hh_tes!C13/SER_hh_fec!C13)</f>
        <v>1.1956886379536662</v>
      </c>
      <c r="D13" s="109">
        <f>IF(SER_hh_tes!D13=0,"",SER_hh_tes!D13/SER_hh_fec!D13)</f>
        <v>1.2102402626127453</v>
      </c>
      <c r="E13" s="109">
        <f>IF(SER_hh_tes!E13=0,"",SER_hh_tes!E13/SER_hh_fec!E13)</f>
        <v>1.2228021290547595</v>
      </c>
      <c r="F13" s="109">
        <f>IF(SER_hh_tes!F13=0,"",SER_hh_tes!F13/SER_hh_fec!F13)</f>
        <v>1.2263164297451132</v>
      </c>
      <c r="G13" s="109">
        <f>IF(SER_hh_tes!G13=0,"",SER_hh_tes!G13/SER_hh_fec!G13)</f>
        <v>1.2297784112472168</v>
      </c>
      <c r="H13" s="109">
        <f>IF(SER_hh_tes!H13=0,"",SER_hh_tes!H13/SER_hh_fec!H13)</f>
        <v>1.230643345334633</v>
      </c>
      <c r="I13" s="109">
        <f>IF(SER_hh_tes!I13=0,"",SER_hh_tes!I13/SER_hh_fec!I13)</f>
        <v>1.2276274606920503</v>
      </c>
      <c r="J13" s="109">
        <f>IF(SER_hh_tes!J13=0,"",SER_hh_tes!J13/SER_hh_fec!J13)</f>
        <v>1.2304141502802282</v>
      </c>
      <c r="K13" s="109">
        <f>IF(SER_hh_tes!K13=0,"",SER_hh_tes!K13/SER_hh_fec!K13)</f>
        <v>1.2332852202301086</v>
      </c>
      <c r="L13" s="109">
        <f>IF(SER_hh_tes!L13=0,"",SER_hh_tes!L13/SER_hh_fec!L13)</f>
        <v>1.3022474520928415</v>
      </c>
      <c r="M13" s="109">
        <f>IF(SER_hh_tes!M13=0,"",SER_hh_tes!M13/SER_hh_fec!M13)</f>
        <v>1.4180862001123731</v>
      </c>
      <c r="N13" s="109">
        <f>IF(SER_hh_tes!N13=0,"",SER_hh_tes!N13/SER_hh_fec!N13)</f>
        <v>1.5801683967840159</v>
      </c>
      <c r="O13" s="109">
        <f>IF(SER_hh_tes!O13=0,"",SER_hh_tes!O13/SER_hh_fec!O13)</f>
        <v>1.7169939126013676</v>
      </c>
      <c r="P13" s="109">
        <f>IF(SER_hh_tes!P13=0,"",SER_hh_tes!P13/SER_hh_fec!P13)</f>
        <v>1.9027799551112192</v>
      </c>
      <c r="Q13" s="109">
        <f>IF(SER_hh_tes!Q13=0,"",SER_hh_tes!Q13/SER_hh_fec!Q13)</f>
        <v>2.0385498780828164</v>
      </c>
    </row>
    <row r="14" spans="1:17" ht="12" customHeight="1" x14ac:dyDescent="0.25">
      <c r="A14" s="51" t="s">
        <v>104</v>
      </c>
      <c r="B14" s="112">
        <f>IF(SER_hh_tes!B14=0,"",SER_hh_tes!B14/SER_hh_fec!B14)</f>
        <v>0.71276024574194774</v>
      </c>
      <c r="C14" s="112">
        <f>IF(SER_hh_tes!C14=0,"",SER_hh_tes!C14/SER_hh_fec!C14)</f>
        <v>0.71660217542734006</v>
      </c>
      <c r="D14" s="112">
        <f>IF(SER_hh_tes!D14=0,"",SER_hh_tes!D14/SER_hh_fec!D14)</f>
        <v>0.72879490533740521</v>
      </c>
      <c r="E14" s="112">
        <f>IF(SER_hh_tes!E14=0,"",SER_hh_tes!E14/SER_hh_fec!E14)</f>
        <v>0.73876354088368856</v>
      </c>
      <c r="F14" s="112">
        <f>IF(SER_hh_tes!F14=0,"",SER_hh_tes!F14/SER_hh_fec!F14)</f>
        <v>0.73883065815765037</v>
      </c>
      <c r="G14" s="112">
        <f>IF(SER_hh_tes!G14=0,"",SER_hh_tes!G14/SER_hh_fec!G14)</f>
        <v>0.74004181448325634</v>
      </c>
      <c r="H14" s="112">
        <f>IF(SER_hh_tes!H14=0,"",SER_hh_tes!H14/SER_hh_fec!H14)</f>
        <v>0.7436189230202932</v>
      </c>
      <c r="I14" s="112">
        <f>IF(SER_hh_tes!I14=0,"",SER_hh_tes!I14/SER_hh_fec!I14)</f>
        <v>0.74168433333877248</v>
      </c>
      <c r="J14" s="112">
        <f>IF(SER_hh_tes!J14=0,"",SER_hh_tes!J14/SER_hh_fec!J14)</f>
        <v>0.74768659597611153</v>
      </c>
      <c r="K14" s="112">
        <f>IF(SER_hh_tes!K14=0,"",SER_hh_tes!K14/SER_hh_fec!K14)</f>
        <v>0.75554499525015839</v>
      </c>
      <c r="L14" s="112">
        <f>IF(SER_hh_tes!L14=0,"",SER_hh_tes!L14/SER_hh_fec!L14)</f>
        <v>0.76438101490607546</v>
      </c>
      <c r="M14" s="112">
        <f>IF(SER_hh_tes!M14=0,"",SER_hh_tes!M14/SER_hh_fec!M14)</f>
        <v>0.76502696644881241</v>
      </c>
      <c r="N14" s="112">
        <f>IF(SER_hh_tes!N14=0,"",SER_hh_tes!N14/SER_hh_fec!N14)</f>
        <v>0.7735129856282803</v>
      </c>
      <c r="O14" s="112">
        <f>IF(SER_hh_tes!O14=0,"",SER_hh_tes!O14/SER_hh_fec!O14)</f>
        <v>0.77691471694857794</v>
      </c>
      <c r="P14" s="112">
        <f>IF(SER_hh_tes!P14=0,"",SER_hh_tes!P14/SER_hh_fec!P14)</f>
        <v>0.77671011537660428</v>
      </c>
      <c r="Q14" s="112">
        <f>IF(SER_hh_tes!Q14=0,"",SER_hh_tes!Q14/SER_hh_fec!Q14)</f>
        <v>0.78539427489080493</v>
      </c>
    </row>
    <row r="15" spans="1:17" ht="12" customHeight="1" x14ac:dyDescent="0.25">
      <c r="A15" s="105" t="s">
        <v>108</v>
      </c>
      <c r="B15" s="114">
        <f>IF(SER_hh_tes!B15=0,"",SER_hh_tes!B15/SER_hh_fec!B15)</f>
        <v>1.0000000000000002</v>
      </c>
      <c r="C15" s="114">
        <f>IF(SER_hh_tes!C15=0,"",SER_hh_tes!C15/SER_hh_fec!C15)</f>
        <v>1.0000000000000002</v>
      </c>
      <c r="D15" s="114">
        <f>IF(SER_hh_tes!D15=0,"",SER_hh_tes!D15/SER_hh_fec!D15)</f>
        <v>1</v>
      </c>
      <c r="E15" s="114">
        <f>IF(SER_hh_tes!E15=0,"",SER_hh_tes!E15/SER_hh_fec!E15)</f>
        <v>1.0000000000000002</v>
      </c>
      <c r="F15" s="114">
        <f>IF(SER_hh_tes!F15=0,"",SER_hh_tes!F15/SER_hh_fec!F15)</f>
        <v>1.0000000000000002</v>
      </c>
      <c r="G15" s="114">
        <f>IF(SER_hh_tes!G15=0,"",SER_hh_tes!G15/SER_hh_fec!G15)</f>
        <v>1</v>
      </c>
      <c r="H15" s="114">
        <f>IF(SER_hh_tes!H15=0,"",SER_hh_tes!H15/SER_hh_fec!H15)</f>
        <v>1</v>
      </c>
      <c r="I15" s="114">
        <f>IF(SER_hh_tes!I15=0,"",SER_hh_tes!I15/SER_hh_fec!I15)</f>
        <v>1.0000000000000002</v>
      </c>
      <c r="J15" s="114">
        <f>IF(SER_hh_tes!J15=0,"",SER_hh_tes!J15/SER_hh_fec!J15)</f>
        <v>1.0000000000000004</v>
      </c>
      <c r="K15" s="114">
        <f>IF(SER_hh_tes!K15=0,"",SER_hh_tes!K15/SER_hh_fec!K15)</f>
        <v>1</v>
      </c>
      <c r="L15" s="114">
        <f>IF(SER_hh_tes!L15=0,"",SER_hh_tes!L15/SER_hh_fec!L15)</f>
        <v>1.0000000000000002</v>
      </c>
      <c r="M15" s="114">
        <f>IF(SER_hh_tes!M15=0,"",SER_hh_tes!M15/SER_hh_fec!M15)</f>
        <v>1</v>
      </c>
      <c r="N15" s="114">
        <f>IF(SER_hh_tes!N15=0,"",SER_hh_tes!N15/SER_hh_fec!N15)</f>
        <v>1</v>
      </c>
      <c r="O15" s="114">
        <f>IF(SER_hh_tes!O15=0,"",SER_hh_tes!O15/SER_hh_fec!O15)</f>
        <v>1.0000000000000002</v>
      </c>
      <c r="P15" s="114">
        <f>IF(SER_hh_tes!P15=0,"",SER_hh_tes!P15/SER_hh_fec!P15)</f>
        <v>0.99999999999999989</v>
      </c>
      <c r="Q15" s="114">
        <f>IF(SER_hh_tes!Q15=0,"",SER_hh_tes!Q15/SER_hh_fec!Q15)</f>
        <v>1.0000000000000002</v>
      </c>
    </row>
    <row r="16" spans="1:17" ht="12.95" customHeight="1" x14ac:dyDescent="0.25">
      <c r="A16" s="90" t="s">
        <v>102</v>
      </c>
      <c r="B16" s="110">
        <f>IF(SER_hh_tes!B16=0,"",SER_hh_tes!B16/SER_hh_fec!B16)</f>
        <v>1.6627935042258224</v>
      </c>
      <c r="C16" s="110">
        <f>IF(SER_hh_tes!C16=0,"",SER_hh_tes!C16/SER_hh_fec!C16)</f>
        <v>1.7124817077998984</v>
      </c>
      <c r="D16" s="110">
        <f>IF(SER_hh_tes!D16=0,"",SER_hh_tes!D16/SER_hh_fec!D16)</f>
        <v>1.7601140498121033</v>
      </c>
      <c r="E16" s="110">
        <f>IF(SER_hh_tes!E16=0,"",SER_hh_tes!E16/SER_hh_fec!E16)</f>
        <v>1.7952600775902263</v>
      </c>
      <c r="F16" s="110">
        <f>IF(SER_hh_tes!F16=0,"",SER_hh_tes!F16/SER_hh_fec!F16)</f>
        <v>1.8321315878555131</v>
      </c>
      <c r="G16" s="110">
        <f>IF(SER_hh_tes!G16=0,"",SER_hh_tes!G16/SER_hh_fec!G16)</f>
        <v>1.8669724247613158</v>
      </c>
      <c r="H16" s="110">
        <f>IF(SER_hh_tes!H16=0,"",SER_hh_tes!H16/SER_hh_fec!H16)</f>
        <v>1.905376924507274</v>
      </c>
      <c r="I16" s="110">
        <f>IF(SER_hh_tes!I16=0,"",SER_hh_tes!I16/SER_hh_fec!I16)</f>
        <v>1.9434132393957841</v>
      </c>
      <c r="J16" s="110">
        <f>IF(SER_hh_tes!J16=0,"",SER_hh_tes!J16/SER_hh_fec!J16)</f>
        <v>1.9761122221815284</v>
      </c>
      <c r="K16" s="110">
        <f>IF(SER_hh_tes!K16=0,"",SER_hh_tes!K16/SER_hh_fec!K16)</f>
        <v>2.0116784280980102</v>
      </c>
      <c r="L16" s="110">
        <f>IF(SER_hh_tes!L16=0,"",SER_hh_tes!L16/SER_hh_fec!L16)</f>
        <v>2.0477089252789185</v>
      </c>
      <c r="M16" s="110">
        <f>IF(SER_hh_tes!M16=0,"",SER_hh_tes!M16/SER_hh_fec!M16)</f>
        <v>2.1083143825221335</v>
      </c>
      <c r="N16" s="110">
        <f>IF(SER_hh_tes!N16=0,"",SER_hh_tes!N16/SER_hh_fec!N16)</f>
        <v>2.1872679900811396</v>
      </c>
      <c r="O16" s="110">
        <f>IF(SER_hh_tes!O16=0,"",SER_hh_tes!O16/SER_hh_fec!O16)</f>
        <v>2.2626042436461922</v>
      </c>
      <c r="P16" s="110">
        <f>IF(SER_hh_tes!P16=0,"",SER_hh_tes!P16/SER_hh_fec!P16)</f>
        <v>2.3877154980546687</v>
      </c>
      <c r="Q16" s="110">
        <f>IF(SER_hh_tes!Q16=0,"",SER_hh_tes!Q16/SER_hh_fec!Q16)</f>
        <v>2.5518338647289873</v>
      </c>
    </row>
    <row r="17" spans="1:17" ht="12.95" customHeight="1" x14ac:dyDescent="0.25">
      <c r="A17" s="88" t="s">
        <v>101</v>
      </c>
      <c r="B17" s="113">
        <f>IF(SER_hh_tes!B17=0,"",SER_hh_tes!B17/SER_hh_fec!B17)</f>
        <v>1.6677720005206109</v>
      </c>
      <c r="C17" s="113">
        <f>IF(SER_hh_tes!C17=0,"",SER_hh_tes!C17/SER_hh_fec!C17)</f>
        <v>1.7271463359785122</v>
      </c>
      <c r="D17" s="113">
        <f>IF(SER_hh_tes!D17=0,"",SER_hh_tes!D17/SER_hh_fec!D17)</f>
        <v>1.7807970162997451</v>
      </c>
      <c r="E17" s="113">
        <f>IF(SER_hh_tes!E17=0,"",SER_hh_tes!E17/SER_hh_fec!E17)</f>
        <v>1.8161347927987457</v>
      </c>
      <c r="F17" s="113">
        <f>IF(SER_hh_tes!F17=0,"",SER_hh_tes!F17/SER_hh_fec!F17)</f>
        <v>1.8483948601230438</v>
      </c>
      <c r="G17" s="113">
        <f>IF(SER_hh_tes!G17=0,"",SER_hh_tes!G17/SER_hh_fec!G17)</f>
        <v>1.8782604510409668</v>
      </c>
      <c r="H17" s="113">
        <f>IF(SER_hh_tes!H17=0,"",SER_hh_tes!H17/SER_hh_fec!H17)</f>
        <v>1.9190025745642794</v>
      </c>
      <c r="I17" s="113">
        <f>IF(SER_hh_tes!I17=0,"",SER_hh_tes!I17/SER_hh_fec!I17)</f>
        <v>1.9693702444425973</v>
      </c>
      <c r="J17" s="113">
        <f>IF(SER_hh_tes!J17=0,"",SER_hh_tes!J17/SER_hh_fec!J17)</f>
        <v>2.0037497547240499</v>
      </c>
      <c r="K17" s="113">
        <f>IF(SER_hh_tes!K17=0,"",SER_hh_tes!K17/SER_hh_fec!K17)</f>
        <v>2.0419857911457298</v>
      </c>
      <c r="L17" s="113">
        <f>IF(SER_hh_tes!L17=0,"",SER_hh_tes!L17/SER_hh_fec!L17)</f>
        <v>2.0891672933952878</v>
      </c>
      <c r="M17" s="113">
        <f>IF(SER_hh_tes!M17=0,"",SER_hh_tes!M17/SER_hh_fec!M17)</f>
        <v>2.1648140135176837</v>
      </c>
      <c r="N17" s="113">
        <f>IF(SER_hh_tes!N17=0,"",SER_hh_tes!N17/SER_hh_fec!N17)</f>
        <v>2.2760034512149123</v>
      </c>
      <c r="O17" s="113">
        <f>IF(SER_hh_tes!O17=0,"",SER_hh_tes!O17/SER_hh_fec!O17)</f>
        <v>2.3976855230679766</v>
      </c>
      <c r="P17" s="113">
        <f>IF(SER_hh_tes!P17=0,"",SER_hh_tes!P17/SER_hh_fec!P17)</f>
        <v>2.5775417803787812</v>
      </c>
      <c r="Q17" s="113">
        <f>IF(SER_hh_tes!Q17=0,"",SER_hh_tes!Q17/SER_hh_fec!Q17)</f>
        <v>2.7506212877882859</v>
      </c>
    </row>
    <row r="18" spans="1:17" ht="12" customHeight="1" x14ac:dyDescent="0.25">
      <c r="A18" s="88" t="s">
        <v>100</v>
      </c>
      <c r="B18" s="113">
        <f>IF(SER_hh_tes!B18=0,"",SER_hh_tes!B18/SER_hh_fec!B18)</f>
        <v>1.662785302104522</v>
      </c>
      <c r="C18" s="113">
        <f>IF(SER_hh_tes!C18=0,"",SER_hh_tes!C18/SER_hh_fec!C18)</f>
        <v>1.7124540398521773</v>
      </c>
      <c r="D18" s="113">
        <f>IF(SER_hh_tes!D18=0,"",SER_hh_tes!D18/SER_hh_fec!D18)</f>
        <v>1.7600686503156804</v>
      </c>
      <c r="E18" s="113">
        <f>IF(SER_hh_tes!E18=0,"",SER_hh_tes!E18/SER_hh_fec!E18)</f>
        <v>1.795211140472563</v>
      </c>
      <c r="F18" s="113">
        <f>IF(SER_hh_tes!F18=0,"",SER_hh_tes!F18/SER_hh_fec!F18)</f>
        <v>1.8320913067338152</v>
      </c>
      <c r="G18" s="113">
        <f>IF(SER_hh_tes!G18=0,"",SER_hh_tes!G18/SER_hh_fec!G18)</f>
        <v>1.8669429608417876</v>
      </c>
      <c r="H18" s="113">
        <f>IF(SER_hh_tes!H18=0,"",SER_hh_tes!H18/SER_hh_fec!H18)</f>
        <v>1.9053368212615491</v>
      </c>
      <c r="I18" s="113">
        <f>IF(SER_hh_tes!I18=0,"",SER_hh_tes!I18/SER_hh_fec!I18)</f>
        <v>1.9433176245635257</v>
      </c>
      <c r="J18" s="113">
        <f>IF(SER_hh_tes!J18=0,"",SER_hh_tes!J18/SER_hh_fec!J18)</f>
        <v>1.9759988242695055</v>
      </c>
      <c r="K18" s="113">
        <f>IF(SER_hh_tes!K18=0,"",SER_hh_tes!K18/SER_hh_fec!K18)</f>
        <v>2.0115365256103721</v>
      </c>
      <c r="L18" s="113">
        <f>IF(SER_hh_tes!L18=0,"",SER_hh_tes!L18/SER_hh_fec!L18)</f>
        <v>2.0474830897389946</v>
      </c>
      <c r="M18" s="113">
        <f>IF(SER_hh_tes!M18=0,"",SER_hh_tes!M18/SER_hh_fec!M18)</f>
        <v>2.1079412288072339</v>
      </c>
      <c r="N18" s="113">
        <f>IF(SER_hh_tes!N18=0,"",SER_hh_tes!N18/SER_hh_fec!N18)</f>
        <v>2.1864715522790137</v>
      </c>
      <c r="O18" s="113">
        <f>IF(SER_hh_tes!O18=0,"",SER_hh_tes!O18/SER_hh_fec!O18)</f>
        <v>2.2608685562566593</v>
      </c>
      <c r="P18" s="113">
        <f>IF(SER_hh_tes!P18=0,"",SER_hh_tes!P18/SER_hh_fec!P18)</f>
        <v>2.383885397160904</v>
      </c>
      <c r="Q18" s="113">
        <f>IF(SER_hh_tes!Q18=0,"",SER_hh_tes!Q18/SER_hh_fec!Q18)</f>
        <v>2.5462740730062565</v>
      </c>
    </row>
    <row r="19" spans="1:17" ht="12.95" customHeight="1" x14ac:dyDescent="0.25">
      <c r="A19" s="90" t="s">
        <v>47</v>
      </c>
      <c r="B19" s="110">
        <f>IF(SER_hh_tes!B19=0,"",SER_hh_tes!B19/SER_hh_fec!B19)</f>
        <v>0.62521165732652728</v>
      </c>
      <c r="C19" s="110">
        <f>IF(SER_hh_tes!C19=0,"",SER_hh_tes!C19/SER_hh_fec!C19)</f>
        <v>0.62651271937912933</v>
      </c>
      <c r="D19" s="110">
        <f>IF(SER_hh_tes!D19=0,"",SER_hh_tes!D19/SER_hh_fec!D19)</f>
        <v>0.62886180874901243</v>
      </c>
      <c r="E19" s="110">
        <f>IF(SER_hh_tes!E19=0,"",SER_hh_tes!E19/SER_hh_fec!E19)</f>
        <v>0.63422186604837549</v>
      </c>
      <c r="F19" s="110">
        <f>IF(SER_hh_tes!F19=0,"",SER_hh_tes!F19/SER_hh_fec!F19)</f>
        <v>0.63875593437953071</v>
      </c>
      <c r="G19" s="110">
        <f>IF(SER_hh_tes!G19=0,"",SER_hh_tes!G19/SER_hh_fec!G19)</f>
        <v>0.64306613272791013</v>
      </c>
      <c r="H19" s="110">
        <f>IF(SER_hh_tes!H19=0,"",SER_hh_tes!H19/SER_hh_fec!H19)</f>
        <v>0.64806868638785853</v>
      </c>
      <c r="I19" s="110">
        <f>IF(SER_hh_tes!I19=0,"",SER_hh_tes!I19/SER_hh_fec!I19)</f>
        <v>0.65497098064051573</v>
      </c>
      <c r="J19" s="110">
        <f>IF(SER_hh_tes!J19=0,"",SER_hh_tes!J19/SER_hh_fec!J19)</f>
        <v>0.66063124060357281</v>
      </c>
      <c r="K19" s="110">
        <f>IF(SER_hh_tes!K19=0,"",SER_hh_tes!K19/SER_hh_fec!K19)</f>
        <v>0.6645914597709065</v>
      </c>
      <c r="L19" s="110">
        <f>IF(SER_hh_tes!L19=0,"",SER_hh_tes!L19/SER_hh_fec!L19)</f>
        <v>0.6702542854702086</v>
      </c>
      <c r="M19" s="110">
        <f>IF(SER_hh_tes!M19=0,"",SER_hh_tes!M19/SER_hh_fec!M19)</f>
        <v>0.67547385579362029</v>
      </c>
      <c r="N19" s="110">
        <f>IF(SER_hh_tes!N19=0,"",SER_hh_tes!N19/SER_hh_fec!N19)</f>
        <v>0.68026682344725975</v>
      </c>
      <c r="O19" s="110">
        <f>IF(SER_hh_tes!O19=0,"",SER_hh_tes!O19/SER_hh_fec!O19)</f>
        <v>0.68518190838735982</v>
      </c>
      <c r="P19" s="110">
        <f>IF(SER_hh_tes!P19=0,"",SER_hh_tes!P19/SER_hh_fec!P19)</f>
        <v>0.68710816436434463</v>
      </c>
      <c r="Q19" s="110">
        <f>IF(SER_hh_tes!Q19=0,"",SER_hh_tes!Q19/SER_hh_fec!Q19)</f>
        <v>0.69108886157660809</v>
      </c>
    </row>
    <row r="20" spans="1:17" ht="12" customHeight="1" x14ac:dyDescent="0.25">
      <c r="A20" s="88" t="s">
        <v>38</v>
      </c>
      <c r="B20" s="109">
        <f>IF(SER_hh_tes!B20=0,"",SER_hh_tes!B20/SER_hh_fec!B20)</f>
        <v>0.45138709983588432</v>
      </c>
      <c r="C20" s="109">
        <f>IF(SER_hh_tes!C20=0,"",SER_hh_tes!C20/SER_hh_fec!C20)</f>
        <v>0.46119294867357097</v>
      </c>
      <c r="D20" s="109">
        <f>IF(SER_hh_tes!D20=0,"",SER_hh_tes!D20/SER_hh_fec!D20)</f>
        <v>0.46419857821983251</v>
      </c>
      <c r="E20" s="109">
        <f>IF(SER_hh_tes!E20=0,"",SER_hh_tes!E20/SER_hh_fec!E20)</f>
        <v>0.46632793766337466</v>
      </c>
      <c r="F20" s="109">
        <f>IF(SER_hh_tes!F20=0,"",SER_hh_tes!F20/SER_hh_fec!F20)</f>
        <v>0.46721187490379296</v>
      </c>
      <c r="G20" s="109">
        <f>IF(SER_hh_tes!G20=0,"",SER_hh_tes!G20/SER_hh_fec!G20)</f>
        <v>0.46902607000845703</v>
      </c>
      <c r="H20" s="109">
        <f>IF(SER_hh_tes!H20=0,"",SER_hh_tes!H20/SER_hh_fec!H20)</f>
        <v>0.47182649114616876</v>
      </c>
      <c r="I20" s="109">
        <f>IF(SER_hh_tes!I20=0,"",SER_hh_tes!I20/SER_hh_fec!I20)</f>
        <v>0.4769621126365875</v>
      </c>
      <c r="J20" s="109">
        <f>IF(SER_hh_tes!J20=0,"",SER_hh_tes!J20/SER_hh_fec!J20)</f>
        <v>0.47880836912691033</v>
      </c>
      <c r="K20" s="109">
        <f>IF(SER_hh_tes!K20=0,"",SER_hh_tes!K20/SER_hh_fec!K20)</f>
        <v>0.48054002473801438</v>
      </c>
      <c r="L20" s="109">
        <f>IF(SER_hh_tes!L20=0,"",SER_hh_tes!L20/SER_hh_fec!L20)</f>
        <v>0.48336679482646522</v>
      </c>
      <c r="M20" s="109">
        <f>IF(SER_hh_tes!M20=0,"",SER_hh_tes!M20/SER_hh_fec!M20)</f>
        <v>0.48505940965319388</v>
      </c>
      <c r="N20" s="109">
        <f>IF(SER_hh_tes!N20=0,"",SER_hh_tes!N20/SER_hh_fec!N20)</f>
        <v>0.4864634793525825</v>
      </c>
      <c r="O20" s="109">
        <f>IF(SER_hh_tes!O20=0,"",SER_hh_tes!O20/SER_hh_fec!O20)</f>
        <v>0.48775239697399725</v>
      </c>
      <c r="P20" s="109">
        <f>IF(SER_hh_tes!P20=0,"",SER_hh_tes!P20/SER_hh_fec!P20)</f>
        <v>0.48909743067234823</v>
      </c>
      <c r="Q20" s="109">
        <f>IF(SER_hh_tes!Q20=0,"",SER_hh_tes!Q20/SER_hh_fec!Q20)</f>
        <v>0.49005683652064164</v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0.54481565897976925</v>
      </c>
      <c r="C21" s="109">
        <f>IF(SER_hh_tes!C21=0,"",SER_hh_tes!C21/SER_hh_fec!C21)</f>
        <v>0.55191947878230097</v>
      </c>
      <c r="D21" s="109">
        <f>IF(SER_hh_tes!D21=0,"",SER_hh_tes!D21/SER_hh_fec!D21)</f>
        <v>0.56045046275902388</v>
      </c>
      <c r="E21" s="109">
        <f>IF(SER_hh_tes!E21=0,"",SER_hh_tes!E21/SER_hh_fec!E21)</f>
        <v>0.56878638814581195</v>
      </c>
      <c r="F21" s="109">
        <f>IF(SER_hh_tes!F21=0,"",SER_hh_tes!F21/SER_hh_fec!F21)</f>
        <v>0.57706074010402952</v>
      </c>
      <c r="G21" s="109">
        <f>IF(SER_hh_tes!G21=0,"",SER_hh_tes!G21/SER_hh_fec!G21)</f>
        <v>0.58340687105169975</v>
      </c>
      <c r="H21" s="109">
        <f>IF(SER_hh_tes!H21=0,"",SER_hh_tes!H21/SER_hh_fec!H21)</f>
        <v>0.5884700054793971</v>
      </c>
      <c r="I21" s="109">
        <f>IF(SER_hh_tes!I21=0,"",SER_hh_tes!I21/SER_hh_fec!I21)</f>
        <v>0.59210767447584978</v>
      </c>
      <c r="J21" s="109">
        <f>IF(SER_hh_tes!J21=0,"",SER_hh_tes!J21/SER_hh_fec!J21)</f>
        <v>0.59515504382277917</v>
      </c>
      <c r="K21" s="109">
        <f>IF(SER_hh_tes!K21=0,"",SER_hh_tes!K21/SER_hh_fec!K21)</f>
        <v>0.59766224050885763</v>
      </c>
      <c r="L21" s="109">
        <f>IF(SER_hh_tes!L21=0,"",SER_hh_tes!L21/SER_hh_fec!L21)</f>
        <v>0.60020054959891256</v>
      </c>
      <c r="M21" s="109">
        <f>IF(SER_hh_tes!M21=0,"",SER_hh_tes!M21/SER_hh_fec!M21)</f>
        <v>0.60334799521172355</v>
      </c>
      <c r="N21" s="109">
        <f>IF(SER_hh_tes!N21=0,"",SER_hh_tes!N21/SER_hh_fec!N21)</f>
        <v>0.60813524553464371</v>
      </c>
      <c r="O21" s="109">
        <f>IF(SER_hh_tes!O21=0,"",SER_hh_tes!O21/SER_hh_fec!O21)</f>
        <v>0.6104979555461596</v>
      </c>
      <c r="P21" s="109">
        <f>IF(SER_hh_tes!P21=0,"",SER_hh_tes!P21/SER_hh_fec!P21)</f>
        <v>0.61978077888615724</v>
      </c>
      <c r="Q21" s="109">
        <f>IF(SER_hh_tes!Q21=0,"",SER_hh_tes!Q21/SER_hh_fec!Q21)</f>
        <v>0.621610947658645</v>
      </c>
    </row>
    <row r="22" spans="1:17" ht="12" customHeight="1" x14ac:dyDescent="0.25">
      <c r="A22" s="88" t="s">
        <v>99</v>
      </c>
      <c r="B22" s="109">
        <f>IF(SER_hh_tes!B22=0,"",SER_hh_tes!B22/SER_hh_fec!B22)</f>
        <v>0.5562247668335939</v>
      </c>
      <c r="C22" s="109">
        <f>IF(SER_hh_tes!C22=0,"",SER_hh_tes!C22/SER_hh_fec!C22)</f>
        <v>0.55876247299648985</v>
      </c>
      <c r="D22" s="109">
        <f>IF(SER_hh_tes!D22=0,"",SER_hh_tes!D22/SER_hh_fec!D22)</f>
        <v>0.56080517391096896</v>
      </c>
      <c r="E22" s="109">
        <f>IF(SER_hh_tes!E22=0,"",SER_hh_tes!E22/SER_hh_fec!E22)</f>
        <v>0.56188132068066965</v>
      </c>
      <c r="F22" s="109">
        <f>IF(SER_hh_tes!F22=0,"",SER_hh_tes!F22/SER_hh_fec!F22)</f>
        <v>0.56321048561162168</v>
      </c>
      <c r="G22" s="109">
        <f>IF(SER_hh_tes!G22=0,"",SER_hh_tes!G22/SER_hh_fec!G22)</f>
        <v>0.56622907157554281</v>
      </c>
      <c r="H22" s="109">
        <f>IF(SER_hh_tes!H22=0,"",SER_hh_tes!H22/SER_hh_fec!H22)</f>
        <v>0.5695084344453728</v>
      </c>
      <c r="I22" s="109">
        <f>IF(SER_hh_tes!I22=0,"",SER_hh_tes!I22/SER_hh_fec!I22)</f>
        <v>0.57267217002764759</v>
      </c>
      <c r="J22" s="109">
        <f>IF(SER_hh_tes!J22=0,"",SER_hh_tes!J22/SER_hh_fec!J22)</f>
        <v>0.57703172344069886</v>
      </c>
      <c r="K22" s="109">
        <f>IF(SER_hh_tes!K22=0,"",SER_hh_tes!K22/SER_hh_fec!K22)</f>
        <v>0.58086079619747077</v>
      </c>
      <c r="L22" s="109">
        <f>IF(SER_hh_tes!L22=0,"",SER_hh_tes!L22/SER_hh_fec!L22)</f>
        <v>0.58469433516142133</v>
      </c>
      <c r="M22" s="109">
        <f>IF(SER_hh_tes!M22=0,"",SER_hh_tes!M22/SER_hh_fec!M22)</f>
        <v>0.58971755616431243</v>
      </c>
      <c r="N22" s="109">
        <f>IF(SER_hh_tes!N22=0,"",SER_hh_tes!N22/SER_hh_fec!N22)</f>
        <v>0.59417438492503749</v>
      </c>
      <c r="O22" s="109">
        <f>IF(SER_hh_tes!O22=0,"",SER_hh_tes!O22/SER_hh_fec!O22)</f>
        <v>0.59902989273746132</v>
      </c>
      <c r="P22" s="109">
        <f>IF(SER_hh_tes!P22=0,"",SER_hh_tes!P22/SER_hh_fec!P22)</f>
        <v>0.60390958215056756</v>
      </c>
      <c r="Q22" s="109">
        <f>IF(SER_hh_tes!Q22=0,"",SER_hh_tes!Q22/SER_hh_fec!Q22)</f>
        <v>0.60800978681391837</v>
      </c>
    </row>
    <row r="23" spans="1:17" ht="12" customHeight="1" x14ac:dyDescent="0.25">
      <c r="A23" s="88" t="s">
        <v>98</v>
      </c>
      <c r="B23" s="109">
        <f>IF(SER_hh_tes!B23=0,"",SER_hh_tes!B23/SER_hh_fec!B23)</f>
        <v>0.5873075934594757</v>
      </c>
      <c r="C23" s="109">
        <f>IF(SER_hh_tes!C23=0,"",SER_hh_tes!C23/SER_hh_fec!C23)</f>
        <v>0.58997935706258353</v>
      </c>
      <c r="D23" s="109">
        <f>IF(SER_hh_tes!D23=0,"",SER_hh_tes!D23/SER_hh_fec!D23)</f>
        <v>0.59223226974186238</v>
      </c>
      <c r="E23" s="109">
        <f>IF(SER_hh_tes!E23=0,"",SER_hh_tes!E23/SER_hh_fec!E23)</f>
        <v>0.59461139500544691</v>
      </c>
      <c r="F23" s="109">
        <f>IF(SER_hh_tes!F23=0,"",SER_hh_tes!F23/SER_hh_fec!F23)</f>
        <v>0.59603222522539878</v>
      </c>
      <c r="G23" s="109">
        <f>IF(SER_hh_tes!G23=0,"",SER_hh_tes!G23/SER_hh_fec!G23)</f>
        <v>0.5985123135069772</v>
      </c>
      <c r="H23" s="109">
        <f>IF(SER_hh_tes!H23=0,"",SER_hh_tes!H23/SER_hh_fec!H23)</f>
        <v>0.60127715538139603</v>
      </c>
      <c r="I23" s="109">
        <f>IF(SER_hh_tes!I23=0,"",SER_hh_tes!I23/SER_hh_fec!I23)</f>
        <v>0.60388461932085757</v>
      </c>
      <c r="J23" s="109">
        <f>IF(SER_hh_tes!J23=0,"",SER_hh_tes!J23/SER_hh_fec!J23)</f>
        <v>0.60663369053666383</v>
      </c>
      <c r="K23" s="109">
        <f>IF(SER_hh_tes!K23=0,"",SER_hh_tes!K23/SER_hh_fec!K23)</f>
        <v>0.60978173571556571</v>
      </c>
      <c r="L23" s="109">
        <f>IF(SER_hh_tes!L23=0,"",SER_hh_tes!L23/SER_hh_fec!L23)</f>
        <v>0.61328762628846678</v>
      </c>
      <c r="M23" s="109">
        <f>IF(SER_hh_tes!M23=0,"",SER_hh_tes!M23/SER_hh_fec!M23)</f>
        <v>0.61648118069011959</v>
      </c>
      <c r="N23" s="109">
        <f>IF(SER_hh_tes!N23=0,"",SER_hh_tes!N23/SER_hh_fec!N23)</f>
        <v>0.61946850372422835</v>
      </c>
      <c r="O23" s="109">
        <f>IF(SER_hh_tes!O23=0,"",SER_hh_tes!O23/SER_hh_fec!O23)</f>
        <v>0.62221598090357466</v>
      </c>
      <c r="P23" s="109">
        <f>IF(SER_hh_tes!P23=0,"",SER_hh_tes!P23/SER_hh_fec!P23)</f>
        <v>0.62720075382185259</v>
      </c>
      <c r="Q23" s="109">
        <f>IF(SER_hh_tes!Q23=0,"",SER_hh_tes!Q23/SER_hh_fec!Q23)</f>
        <v>0.63018388252582436</v>
      </c>
    </row>
    <row r="24" spans="1:17" ht="12" customHeight="1" x14ac:dyDescent="0.25">
      <c r="A24" s="88" t="s">
        <v>34</v>
      </c>
      <c r="B24" s="109">
        <f>IF(SER_hh_tes!B24=0,"",SER_hh_tes!B24/SER_hh_fec!B24)</f>
        <v>0.45297977226237518</v>
      </c>
      <c r="C24" s="109">
        <f>IF(SER_hh_tes!C24=0,"",SER_hh_tes!C24/SER_hh_fec!C24)</f>
        <v>0.4552270152260246</v>
      </c>
      <c r="D24" s="109">
        <f>IF(SER_hh_tes!D24=0,"",SER_hh_tes!D24/SER_hh_fec!D24)</f>
        <v>0.45794833696091886</v>
      </c>
      <c r="E24" s="109">
        <f>IF(SER_hh_tes!E24=0,"",SER_hh_tes!E24/SER_hh_fec!E24)</f>
        <v>0.46018977434972069</v>
      </c>
      <c r="F24" s="109">
        <f>IF(SER_hh_tes!F24=0,"",SER_hh_tes!F24/SER_hh_fec!F24)</f>
        <v>0.46534872195129517</v>
      </c>
      <c r="G24" s="109">
        <f>IF(SER_hh_tes!G24=0,"",SER_hh_tes!G24/SER_hh_fec!G24)</f>
        <v>0.47179147478292105</v>
      </c>
      <c r="H24" s="109">
        <f>IF(SER_hh_tes!H24=0,"",SER_hh_tes!H24/SER_hh_fec!H24)</f>
        <v>0.4759958158448882</v>
      </c>
      <c r="I24" s="109">
        <f>IF(SER_hh_tes!I24=0,"",SER_hh_tes!I24/SER_hh_fec!I24)</f>
        <v>0.4813680630400442</v>
      </c>
      <c r="J24" s="109">
        <f>IF(SER_hh_tes!J24=0,"",SER_hh_tes!J24/SER_hh_fec!J24)</f>
        <v>0.48640950045832204</v>
      </c>
      <c r="K24" s="109">
        <f>IF(SER_hh_tes!K24=0,"",SER_hh_tes!K24/SER_hh_fec!K24)</f>
        <v>0.4917514870184948</v>
      </c>
      <c r="L24" s="109">
        <f>IF(SER_hh_tes!L24=0,"",SER_hh_tes!L24/SER_hh_fec!L24)</f>
        <v>0.49788804162053163</v>
      </c>
      <c r="M24" s="109">
        <f>IF(SER_hh_tes!M24=0,"",SER_hh_tes!M24/SER_hh_fec!M24)</f>
        <v>0.50376543785657557</v>
      </c>
      <c r="N24" s="109">
        <f>IF(SER_hh_tes!N24=0,"",SER_hh_tes!N24/SER_hh_fec!N24)</f>
        <v>0.51077220094224829</v>
      </c>
      <c r="O24" s="109">
        <f>IF(SER_hh_tes!O24=0,"",SER_hh_tes!O24/SER_hh_fec!O24)</f>
        <v>0.51533456646732023</v>
      </c>
      <c r="P24" s="109">
        <f>IF(SER_hh_tes!P24=0,"",SER_hh_tes!P24/SER_hh_fec!P24)</f>
        <v>0.51946596774180798</v>
      </c>
      <c r="Q24" s="109">
        <f>IF(SER_hh_tes!Q24=0,"",SER_hh_tes!Q24/SER_hh_fec!Q24)</f>
        <v>0.52235422737561432</v>
      </c>
    </row>
    <row r="25" spans="1:17" ht="12" customHeight="1" x14ac:dyDescent="0.25">
      <c r="A25" s="88" t="s">
        <v>42</v>
      </c>
      <c r="B25" s="109">
        <f>IF(SER_hh_tes!B25=0,"",SER_hh_tes!B25/SER_hh_fec!B25)</f>
        <v>0.70931523890083914</v>
      </c>
      <c r="C25" s="109">
        <f>IF(SER_hh_tes!C25=0,"",SER_hh_tes!C25/SER_hh_fec!C25)</f>
        <v>0.71180535962807345</v>
      </c>
      <c r="D25" s="109">
        <f>IF(SER_hh_tes!D25=0,"",SER_hh_tes!D25/SER_hh_fec!D25)</f>
        <v>0.71443303184029361</v>
      </c>
      <c r="E25" s="109">
        <f>IF(SER_hh_tes!E25=0,"",SER_hh_tes!E25/SER_hh_fec!E25)</f>
        <v>0.75083761134044991</v>
      </c>
      <c r="F25" s="109">
        <f>IF(SER_hh_tes!F25=0,"",SER_hh_tes!F25/SER_hh_fec!F25)</f>
        <v>0.75272118634308971</v>
      </c>
      <c r="G25" s="109">
        <f>IF(SER_hh_tes!G25=0,"",SER_hh_tes!G25/SER_hh_fec!G25)</f>
        <v>0.75456333533442166</v>
      </c>
      <c r="H25" s="109">
        <f>IF(SER_hh_tes!H25=0,"",SER_hh_tes!H25/SER_hh_fec!H25)</f>
        <v>0.75638821622782659</v>
      </c>
      <c r="I25" s="109">
        <f>IF(SER_hh_tes!I25=0,"",SER_hh_tes!I25/SER_hh_fec!I25)</f>
        <v>0.75999585255816127</v>
      </c>
      <c r="J25" s="109">
        <f>IF(SER_hh_tes!J25=0,"",SER_hh_tes!J25/SER_hh_fec!J25)</f>
        <v>0.76231590692335083</v>
      </c>
      <c r="K25" s="109">
        <f>IF(SER_hh_tes!K25=0,"",SER_hh_tes!K25/SER_hh_fec!K25)</f>
        <v>0.76550903554270167</v>
      </c>
      <c r="L25" s="109">
        <f>IF(SER_hh_tes!L25=0,"",SER_hh_tes!L25/SER_hh_fec!L25)</f>
        <v>0.76925067189076013</v>
      </c>
      <c r="M25" s="109">
        <f>IF(SER_hh_tes!M25=0,"",SER_hh_tes!M25/SER_hh_fec!M25)</f>
        <v>0.772402659072569</v>
      </c>
      <c r="N25" s="109">
        <f>IF(SER_hh_tes!N25=0,"",SER_hh_tes!N25/SER_hh_fec!N25)</f>
        <v>0.77429679284726938</v>
      </c>
      <c r="O25" s="109">
        <f>IF(SER_hh_tes!O25=0,"",SER_hh_tes!O25/SER_hh_fec!O25)</f>
        <v>0.77095882272728977</v>
      </c>
      <c r="P25" s="109">
        <f>IF(SER_hh_tes!P25=0,"",SER_hh_tes!P25/SER_hh_fec!P25)</f>
        <v>0.77373542772895221</v>
      </c>
      <c r="Q25" s="109">
        <f>IF(SER_hh_tes!Q25=0,"",SER_hh_tes!Q25/SER_hh_fec!Q25)</f>
        <v>0.77579574108433158</v>
      </c>
    </row>
    <row r="26" spans="1:17" ht="12" customHeight="1" x14ac:dyDescent="0.25">
      <c r="A26" s="88" t="s">
        <v>30</v>
      </c>
      <c r="B26" s="112">
        <f>IF(SER_hh_tes!B26=0,"",SER_hh_tes!B26/SER_hh_fec!B26)</f>
        <v>0.69455473145884417</v>
      </c>
      <c r="C26" s="112">
        <f>IF(SER_hh_tes!C26=0,"",SER_hh_tes!C26/SER_hh_fec!C26)</f>
        <v>0.69531709289896615</v>
      </c>
      <c r="D26" s="112">
        <f>IF(SER_hh_tes!D26=0,"",SER_hh_tes!D26/SER_hh_fec!D26)</f>
        <v>0.69815618446067962</v>
      </c>
      <c r="E26" s="112">
        <f>IF(SER_hh_tes!E26=0,"",SER_hh_tes!E26/SER_hh_fec!E26)</f>
        <v>0.69677376043082151</v>
      </c>
      <c r="F26" s="112">
        <f>IF(SER_hh_tes!F26=0,"",SER_hh_tes!F26/SER_hh_fec!F26)</f>
        <v>0.70267583347748097</v>
      </c>
      <c r="G26" s="112">
        <f>IF(SER_hh_tes!G26=0,"",SER_hh_tes!G26/SER_hh_fec!G26)</f>
        <v>0.70724331703336574</v>
      </c>
      <c r="H26" s="112">
        <f>IF(SER_hh_tes!H26=0,"",SER_hh_tes!H26/SER_hh_fec!H26)</f>
        <v>0.7148965685172064</v>
      </c>
      <c r="I26" s="112">
        <f>IF(SER_hh_tes!I26=0,"",SER_hh_tes!I26/SER_hh_fec!I26)</f>
        <v>0.72243559231469234</v>
      </c>
      <c r="J26" s="112">
        <f>IF(SER_hh_tes!J26=0,"",SER_hh_tes!J26/SER_hh_fec!J26)</f>
        <v>0.7284988320739787</v>
      </c>
      <c r="K26" s="112">
        <f>IF(SER_hh_tes!K26=0,"",SER_hh_tes!K26/SER_hh_fec!K26)</f>
        <v>0.73351857836801404</v>
      </c>
      <c r="L26" s="112">
        <f>IF(SER_hh_tes!L26=0,"",SER_hh_tes!L26/SER_hh_fec!L26)</f>
        <v>0.73904367513511249</v>
      </c>
      <c r="M26" s="112">
        <f>IF(SER_hh_tes!M26=0,"",SER_hh_tes!M26/SER_hh_fec!M26)</f>
        <v>0.74474691752055111</v>
      </c>
      <c r="N26" s="112">
        <f>IF(SER_hh_tes!N26=0,"",SER_hh_tes!N26/SER_hh_fec!N26)</f>
        <v>0.75044886432554792</v>
      </c>
      <c r="O26" s="112">
        <f>IF(SER_hh_tes!O26=0,"",SER_hh_tes!O26/SER_hh_fec!O26)</f>
        <v>0.75870678185423801</v>
      </c>
      <c r="P26" s="112">
        <f>IF(SER_hh_tes!P26=0,"",SER_hh_tes!P26/SER_hh_fec!P26)</f>
        <v>0.76138152772911283</v>
      </c>
      <c r="Q26" s="112">
        <f>IF(SER_hh_tes!Q26=0,"",SER_hh_tes!Q26/SER_hh_fec!Q26)</f>
        <v>0.76589484219669179</v>
      </c>
    </row>
    <row r="27" spans="1:17" ht="12" customHeight="1" x14ac:dyDescent="0.25">
      <c r="A27" s="93" t="s">
        <v>33</v>
      </c>
      <c r="B27" s="111">
        <f>IF(SER_hh_tes!B27=0,"",SER_hh_tes!B27/SER_hh_fec!B27)</f>
        <v>1</v>
      </c>
      <c r="C27" s="111">
        <f>IF(SER_hh_tes!C27=0,"",SER_hh_tes!C27/SER_hh_fec!C27)</f>
        <v>1.0000000000000002</v>
      </c>
      <c r="D27" s="111">
        <f>IF(SER_hh_tes!D27=0,"",SER_hh_tes!D27/SER_hh_fec!D27)</f>
        <v>1</v>
      </c>
      <c r="E27" s="111">
        <f>IF(SER_hh_tes!E27=0,"",SER_hh_tes!E27/SER_hh_fec!E27)</f>
        <v>1</v>
      </c>
      <c r="F27" s="111">
        <f>IF(SER_hh_tes!F27=0,"",SER_hh_tes!F27/SER_hh_fec!F27)</f>
        <v>1</v>
      </c>
      <c r="G27" s="111">
        <f>IF(SER_hh_tes!G27=0,"",SER_hh_tes!G27/SER_hh_fec!G27)</f>
        <v>1</v>
      </c>
      <c r="H27" s="111">
        <f>IF(SER_hh_tes!H27=0,"",SER_hh_tes!H27/SER_hh_fec!H27)</f>
        <v>1.0000000000000002</v>
      </c>
      <c r="I27" s="111">
        <f>IF(SER_hh_tes!I27=0,"",SER_hh_tes!I27/SER_hh_fec!I27)</f>
        <v>0.99999999999999978</v>
      </c>
      <c r="J27" s="111">
        <f>IF(SER_hh_tes!J27=0,"",SER_hh_tes!J27/SER_hh_fec!J27)</f>
        <v>1.0000000000000002</v>
      </c>
      <c r="K27" s="111">
        <f>IF(SER_hh_tes!K27=0,"",SER_hh_tes!K27/SER_hh_fec!K27)</f>
        <v>1</v>
      </c>
      <c r="L27" s="111">
        <f>IF(SER_hh_tes!L27=0,"",SER_hh_tes!L27/SER_hh_fec!L27)</f>
        <v>0.99999999999999989</v>
      </c>
      <c r="M27" s="111">
        <f>IF(SER_hh_tes!M27=0,"",SER_hh_tes!M27/SER_hh_fec!M27)</f>
        <v>0.99999999999999989</v>
      </c>
      <c r="N27" s="111">
        <f>IF(SER_hh_tes!N27=0,"",SER_hh_tes!N27/SER_hh_fec!N27)</f>
        <v>1</v>
      </c>
      <c r="O27" s="111">
        <f>IF(SER_hh_tes!O27=0,"",SER_hh_tes!O27/SER_hh_fec!O27)</f>
        <v>1</v>
      </c>
      <c r="P27" s="111">
        <f>IF(SER_hh_tes!P27=0,"",SER_hh_tes!P27/SER_hh_fec!P27)</f>
        <v>1</v>
      </c>
      <c r="Q27" s="111">
        <f>IF(SER_hh_tes!Q27=0,"",SER_hh_tes!Q27/SER_hh_fec!Q27)</f>
        <v>1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0.52772891238742725</v>
      </c>
      <c r="C29" s="110">
        <f>IF(SER_hh_tes!C29=0,"",SER_hh_tes!C29/SER_hh_fec!C29)</f>
        <v>0.52952709056517122</v>
      </c>
      <c r="D29" s="110">
        <f>IF(SER_hh_tes!D29=0,"",SER_hh_tes!D29/SER_hh_fec!D29)</f>
        <v>0.5368007220269595</v>
      </c>
      <c r="E29" s="110">
        <f>IF(SER_hh_tes!E29=0,"",SER_hh_tes!E29/SER_hh_fec!E29)</f>
        <v>0.54493031452009788</v>
      </c>
      <c r="F29" s="110">
        <f>IF(SER_hh_tes!F29=0,"",SER_hh_tes!F29/SER_hh_fec!F29)</f>
        <v>0.54792487169676174</v>
      </c>
      <c r="G29" s="110">
        <f>IF(SER_hh_tes!G29=0,"",SER_hh_tes!G29/SER_hh_fec!G29)</f>
        <v>0.55319155741210968</v>
      </c>
      <c r="H29" s="110">
        <f>IF(SER_hh_tes!H29=0,"",SER_hh_tes!H29/SER_hh_fec!H29)</f>
        <v>0.56263411381155803</v>
      </c>
      <c r="I29" s="110">
        <f>IF(SER_hh_tes!I29=0,"",SER_hh_tes!I29/SER_hh_fec!I29)</f>
        <v>0.56919844977988865</v>
      </c>
      <c r="J29" s="110">
        <f>IF(SER_hh_tes!J29=0,"",SER_hh_tes!J29/SER_hh_fec!J29)</f>
        <v>0.5741371754889707</v>
      </c>
      <c r="K29" s="110">
        <f>IF(SER_hh_tes!K29=0,"",SER_hh_tes!K29/SER_hh_fec!K29)</f>
        <v>0.57876100484771342</v>
      </c>
      <c r="L29" s="110">
        <f>IF(SER_hh_tes!L29=0,"",SER_hh_tes!L29/SER_hh_fec!L29)</f>
        <v>0.58395719045233496</v>
      </c>
      <c r="M29" s="110">
        <f>IF(SER_hh_tes!M29=0,"",SER_hh_tes!M29/SER_hh_fec!M29)</f>
        <v>0.59058463240542558</v>
      </c>
      <c r="N29" s="110">
        <f>IF(SER_hh_tes!N29=0,"",SER_hh_tes!N29/SER_hh_fec!N29)</f>
        <v>0.59428132345994455</v>
      </c>
      <c r="O29" s="110">
        <f>IF(SER_hh_tes!O29=0,"",SER_hh_tes!O29/SER_hh_fec!O29)</f>
        <v>0.59704475940992952</v>
      </c>
      <c r="P29" s="110">
        <f>IF(SER_hh_tes!P29=0,"",SER_hh_tes!P29/SER_hh_fec!P29)</f>
        <v>0.59742013082907153</v>
      </c>
      <c r="Q29" s="110">
        <f>IF(SER_hh_tes!Q29=0,"",SER_hh_tes!Q29/SER_hh_fec!Q29)</f>
        <v>0.59626103449795853</v>
      </c>
    </row>
    <row r="30" spans="1:17" ht="12" customHeight="1" x14ac:dyDescent="0.25">
      <c r="A30" s="88" t="s">
        <v>66</v>
      </c>
      <c r="B30" s="109">
        <f>IF(SER_hh_tes!B30=0,"",SER_hh_tes!B30/SER_hh_fec!B30)</f>
        <v>0.42811912778092603</v>
      </c>
      <c r="C30" s="109">
        <f>IF(SER_hh_tes!C30=0,"",SER_hh_tes!C30/SER_hh_fec!C30)</f>
        <v>0.43124661657724245</v>
      </c>
      <c r="D30" s="109">
        <f>IF(SER_hh_tes!D30=0,"",SER_hh_tes!D30/SER_hh_fec!D30)</f>
        <v>0.44169795332663148</v>
      </c>
      <c r="E30" s="109">
        <f>IF(SER_hh_tes!E30=0,"",SER_hh_tes!E30/SER_hh_fec!E30)</f>
        <v>0.44734747601308872</v>
      </c>
      <c r="F30" s="109">
        <f>IF(SER_hh_tes!F30=0,"",SER_hh_tes!F30/SER_hh_fec!F30)</f>
        <v>0.45072742880831296</v>
      </c>
      <c r="G30" s="109">
        <f>IF(SER_hh_tes!G30=0,"",SER_hh_tes!G30/SER_hh_fec!G30)</f>
        <v>0.45334260244699931</v>
      </c>
      <c r="H30" s="109">
        <f>IF(SER_hh_tes!H30=0,"",SER_hh_tes!H30/SER_hh_fec!H30)</f>
        <v>0.45426323477089287</v>
      </c>
      <c r="I30" s="109">
        <f>IF(SER_hh_tes!I30=0,"",SER_hh_tes!I30/SER_hh_fec!I30)</f>
        <v>0.45912690293855485</v>
      </c>
      <c r="J30" s="109">
        <f>IF(SER_hh_tes!J30=0,"",SER_hh_tes!J30/SER_hh_fec!J30)</f>
        <v>0.46090614246242206</v>
      </c>
      <c r="K30" s="109">
        <f>IF(SER_hh_tes!K30=0,"",SER_hh_tes!K30/SER_hh_fec!K30)</f>
        <v>0.46574732256342488</v>
      </c>
      <c r="L30" s="109">
        <f>IF(SER_hh_tes!L30=0,"",SER_hh_tes!L30/SER_hh_fec!L30)</f>
        <v>0.47178821197230369</v>
      </c>
      <c r="M30" s="109">
        <f>IF(SER_hh_tes!M30=0,"",SER_hh_tes!M30/SER_hh_fec!M30)</f>
        <v>0.4728299263584082</v>
      </c>
      <c r="N30" s="109">
        <f>IF(SER_hh_tes!N30=0,"",SER_hh_tes!N30/SER_hh_fec!N30)</f>
        <v>0.47466904716189223</v>
      </c>
      <c r="O30" s="109">
        <f>IF(SER_hh_tes!O30=0,"",SER_hh_tes!O30/SER_hh_fec!O30)</f>
        <v>0.47618456313903806</v>
      </c>
      <c r="P30" s="109">
        <f>IF(SER_hh_tes!P30=0,"",SER_hh_tes!P30/SER_hh_fec!P30)</f>
        <v>0.47989881011300689</v>
      </c>
      <c r="Q30" s="109">
        <f>IF(SER_hh_tes!Q30=0,"",SER_hh_tes!Q30/SER_hh_fec!Q30)</f>
        <v>0.48384498731274761</v>
      </c>
    </row>
    <row r="31" spans="1:17" ht="12" customHeight="1" x14ac:dyDescent="0.25">
      <c r="A31" s="88" t="s">
        <v>98</v>
      </c>
      <c r="B31" s="109">
        <f>IF(SER_hh_tes!B31=0,"",SER_hh_tes!B31/SER_hh_fec!B31)</f>
        <v>0.46504650373295664</v>
      </c>
      <c r="C31" s="109">
        <f>IF(SER_hh_tes!C31=0,"",SER_hh_tes!C31/SER_hh_fec!C31)</f>
        <v>0.46858579459093391</v>
      </c>
      <c r="D31" s="109">
        <f>IF(SER_hh_tes!D31=0,"",SER_hh_tes!D31/SER_hh_fec!D31)</f>
        <v>0.47205422126216229</v>
      </c>
      <c r="E31" s="109">
        <f>IF(SER_hh_tes!E31=0,"",SER_hh_tes!E31/SER_hh_fec!E31)</f>
        <v>0.47471375741356392</v>
      </c>
      <c r="F31" s="109">
        <f>IF(SER_hh_tes!F31=0,"",SER_hh_tes!F31/SER_hh_fec!F31)</f>
        <v>0.47950399111911113</v>
      </c>
      <c r="G31" s="109">
        <f>IF(SER_hh_tes!G31=0,"",SER_hh_tes!G31/SER_hh_fec!G31)</f>
        <v>0.48428591046815805</v>
      </c>
      <c r="H31" s="109">
        <f>IF(SER_hh_tes!H31=0,"",SER_hh_tes!H31/SER_hh_fec!H31)</f>
        <v>0.48920425636710851</v>
      </c>
      <c r="I31" s="109">
        <f>IF(SER_hh_tes!I31=0,"",SER_hh_tes!I31/SER_hh_fec!I31)</f>
        <v>0.49409205332825124</v>
      </c>
      <c r="J31" s="109">
        <f>IF(SER_hh_tes!J31=0,"",SER_hh_tes!J31/SER_hh_fec!J31)</f>
        <v>0.49971586569247706</v>
      </c>
      <c r="K31" s="109">
        <f>IF(SER_hh_tes!K31=0,"",SER_hh_tes!K31/SER_hh_fec!K31)</f>
        <v>0.50496791646986949</v>
      </c>
      <c r="L31" s="109">
        <f>IF(SER_hh_tes!L31=0,"",SER_hh_tes!L31/SER_hh_fec!L31)</f>
        <v>0.50984121428461848</v>
      </c>
      <c r="M31" s="109">
        <f>IF(SER_hh_tes!M31=0,"",SER_hh_tes!M31/SER_hh_fec!M31)</f>
        <v>0.51479762856312183</v>
      </c>
      <c r="N31" s="109">
        <f>IF(SER_hh_tes!N31=0,"",SER_hh_tes!N31/SER_hh_fec!N31)</f>
        <v>0.52006992709733657</v>
      </c>
      <c r="O31" s="109">
        <f>IF(SER_hh_tes!O31=0,"",SER_hh_tes!O31/SER_hh_fec!O31)</f>
        <v>0.52285908607172316</v>
      </c>
      <c r="P31" s="109">
        <f>IF(SER_hh_tes!P31=0,"",SER_hh_tes!P31/SER_hh_fec!P31)</f>
        <v>0.52444530526050381</v>
      </c>
      <c r="Q31" s="109">
        <f>IF(SER_hh_tes!Q31=0,"",SER_hh_tes!Q31/SER_hh_fec!Q31)</f>
        <v>0.5260021906172262</v>
      </c>
    </row>
    <row r="32" spans="1:17" ht="12" customHeight="1" x14ac:dyDescent="0.25">
      <c r="A32" s="88" t="s">
        <v>34</v>
      </c>
      <c r="B32" s="109">
        <f>IF(SER_hh_tes!B32=0,"",SER_hh_tes!B32/SER_hh_fec!B32)</f>
        <v>0.33551361901804999</v>
      </c>
      <c r="C32" s="109">
        <f>IF(SER_hh_tes!C32=0,"",SER_hh_tes!C32/SER_hh_fec!C32)</f>
        <v>0.33637889346635069</v>
      </c>
      <c r="D32" s="109">
        <f>IF(SER_hh_tes!D32=0,"",SER_hh_tes!D32/SER_hh_fec!D32)</f>
        <v>0.3394235084078317</v>
      </c>
      <c r="E32" s="109">
        <f>IF(SER_hh_tes!E32=0,"",SER_hh_tes!E32/SER_hh_fec!E32)</f>
        <v>0.34175730380914804</v>
      </c>
      <c r="F32" s="109">
        <f>IF(SER_hh_tes!F32=0,"",SER_hh_tes!F32/SER_hh_fec!F32)</f>
        <v>0.34241837929735919</v>
      </c>
      <c r="G32" s="109">
        <f>IF(SER_hh_tes!G32=0,"",SER_hh_tes!G32/SER_hh_fec!G32)</f>
        <v>0.34400360799699825</v>
      </c>
      <c r="H32" s="109">
        <f>IF(SER_hh_tes!H32=0,"",SER_hh_tes!H32/SER_hh_fec!H32)</f>
        <v>0.34887479247655084</v>
      </c>
      <c r="I32" s="109">
        <f>IF(SER_hh_tes!I32=0,"",SER_hh_tes!I32/SER_hh_fec!I32)</f>
        <v>0.35057212010718164</v>
      </c>
      <c r="J32" s="109">
        <f>IF(SER_hh_tes!J32=0,"",SER_hh_tes!J32/SER_hh_fec!J32)</f>
        <v>0.35304116790493822</v>
      </c>
      <c r="K32" s="109">
        <f>IF(SER_hh_tes!K32=0,"",SER_hh_tes!K32/SER_hh_fec!K32)</f>
        <v>0.35478464920105895</v>
      </c>
      <c r="L32" s="109">
        <f>IF(SER_hh_tes!L32=0,"",SER_hh_tes!L32/SER_hh_fec!L32)</f>
        <v>0.35653200604386248</v>
      </c>
      <c r="M32" s="109">
        <f>IF(SER_hh_tes!M32=0,"",SER_hh_tes!M32/SER_hh_fec!M32)</f>
        <v>0.35741414243476899</v>
      </c>
      <c r="N32" s="109">
        <f>IF(SER_hh_tes!N32=0,"",SER_hh_tes!N32/SER_hh_fec!N32)</f>
        <v>0.35956718199255161</v>
      </c>
      <c r="O32" s="109">
        <f>IF(SER_hh_tes!O32=0,"",SER_hh_tes!O32/SER_hh_fec!O32)</f>
        <v>0.35933433634987239</v>
      </c>
      <c r="P32" s="109">
        <f>IF(SER_hh_tes!P32=0,"",SER_hh_tes!P32/SER_hh_fec!P32)</f>
        <v>0.35995590211258044</v>
      </c>
      <c r="Q32" s="109">
        <f>IF(SER_hh_tes!Q32=0,"",SER_hh_tes!Q32/SER_hh_fec!Q32)</f>
        <v>0.36064453890796799</v>
      </c>
    </row>
    <row r="33" spans="1:17" ht="12" customHeight="1" x14ac:dyDescent="0.25">
      <c r="A33" s="49" t="s">
        <v>30</v>
      </c>
      <c r="B33" s="108">
        <f>IF(SER_hh_tes!B33=0,"",SER_hh_tes!B33/SER_hh_fec!B33)</f>
        <v>0.61155390722844893</v>
      </c>
      <c r="C33" s="108">
        <f>IF(SER_hh_tes!C33=0,"",SER_hh_tes!C33/SER_hh_fec!C33)</f>
        <v>0.61562954457405428</v>
      </c>
      <c r="D33" s="108">
        <f>IF(SER_hh_tes!D33=0,"",SER_hh_tes!D33/SER_hh_fec!D33)</f>
        <v>0.62011639479160507</v>
      </c>
      <c r="E33" s="108">
        <f>IF(SER_hh_tes!E33=0,"",SER_hh_tes!E33/SER_hh_fec!E33)</f>
        <v>0.62803980452640784</v>
      </c>
      <c r="F33" s="108">
        <f>IF(SER_hh_tes!F33=0,"",SER_hh_tes!F33/SER_hh_fec!F33)</f>
        <v>0.63159017396546646</v>
      </c>
      <c r="G33" s="108">
        <f>IF(SER_hh_tes!G33=0,"",SER_hh_tes!G33/SER_hh_fec!G33)</f>
        <v>0.63625569633421108</v>
      </c>
      <c r="H33" s="108">
        <f>IF(SER_hh_tes!H33=0,"",SER_hh_tes!H33/SER_hh_fec!H33)</f>
        <v>0.64207709459152662</v>
      </c>
      <c r="I33" s="108">
        <f>IF(SER_hh_tes!I33=0,"",SER_hh_tes!I33/SER_hh_fec!I33)</f>
        <v>0.64742690681210058</v>
      </c>
      <c r="J33" s="108">
        <f>IF(SER_hh_tes!J33=0,"",SER_hh_tes!J33/SER_hh_fec!J33)</f>
        <v>0.65257495592798942</v>
      </c>
      <c r="K33" s="108">
        <f>IF(SER_hh_tes!K33=0,"",SER_hh_tes!K33/SER_hh_fec!K33)</f>
        <v>0.65643447736850247</v>
      </c>
      <c r="L33" s="108">
        <f>IF(SER_hh_tes!L33=0,"",SER_hh_tes!L33/SER_hh_fec!L33)</f>
        <v>0.66088439259340026</v>
      </c>
      <c r="M33" s="108">
        <f>IF(SER_hh_tes!M33=0,"",SER_hh_tes!M33/SER_hh_fec!M33)</f>
        <v>0.66633237224473407</v>
      </c>
      <c r="N33" s="108">
        <f>IF(SER_hh_tes!N33=0,"",SER_hh_tes!N33/SER_hh_fec!N33)</f>
        <v>0.67047733787999753</v>
      </c>
      <c r="O33" s="108">
        <f>IF(SER_hh_tes!O33=0,"",SER_hh_tes!O33/SER_hh_fec!O33)</f>
        <v>0.67432021879424409</v>
      </c>
      <c r="P33" s="108">
        <f>IF(SER_hh_tes!P33=0,"",SER_hh_tes!P33/SER_hh_fec!P33)</f>
        <v>0.67789912185728163</v>
      </c>
      <c r="Q33" s="108">
        <f>IF(SER_hh_tes!Q33=0,"",SER_hh_tes!Q33/SER_hh_fec!Q33)</f>
        <v>0.67993535732116561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177805.76785374113</v>
      </c>
      <c r="C3" s="106">
        <f t="shared" ref="C3:Q3" si="1">SUM(C4,C16,C19,C29)</f>
        <v>187911.16209896264</v>
      </c>
      <c r="D3" s="106">
        <f t="shared" si="1"/>
        <v>176912.28855078568</v>
      </c>
      <c r="E3" s="106">
        <f t="shared" si="1"/>
        <v>184637.20323971074</v>
      </c>
      <c r="F3" s="106">
        <f t="shared" si="1"/>
        <v>187404.07397991701</v>
      </c>
      <c r="G3" s="106">
        <f t="shared" si="1"/>
        <v>196001.99443144156</v>
      </c>
      <c r="H3" s="106">
        <f t="shared" si="1"/>
        <v>199877.89133776666</v>
      </c>
      <c r="I3" s="106">
        <f t="shared" si="1"/>
        <v>175375.66683186518</v>
      </c>
      <c r="J3" s="106">
        <f t="shared" si="1"/>
        <v>194541.60408338561</v>
      </c>
      <c r="K3" s="106">
        <f t="shared" si="1"/>
        <v>184204.33074044838</v>
      </c>
      <c r="L3" s="106">
        <f t="shared" si="1"/>
        <v>193857.23045576326</v>
      </c>
      <c r="M3" s="106">
        <f t="shared" si="1"/>
        <v>170964.98786459366</v>
      </c>
      <c r="N3" s="106">
        <f t="shared" si="1"/>
        <v>172276.95770372782</v>
      </c>
      <c r="O3" s="106">
        <f t="shared" si="1"/>
        <v>177345.38141776601</v>
      </c>
      <c r="P3" s="106">
        <f t="shared" si="1"/>
        <v>155769.68161316341</v>
      </c>
      <c r="Q3" s="106">
        <f t="shared" si="1"/>
        <v>161934.08652064076</v>
      </c>
    </row>
    <row r="4" spans="1:17" ht="12.95" customHeight="1" x14ac:dyDescent="0.25">
      <c r="A4" s="90" t="s">
        <v>44</v>
      </c>
      <c r="B4" s="101">
        <f t="shared" ref="B4" si="2">SUM(B5:B15)</f>
        <v>139213.58451442898</v>
      </c>
      <c r="C4" s="101">
        <f t="shared" ref="C4:Q4" si="3">SUM(C5:C15)</f>
        <v>147737.51306218907</v>
      </c>
      <c r="D4" s="101">
        <f t="shared" si="3"/>
        <v>136828.5340034726</v>
      </c>
      <c r="E4" s="101">
        <f t="shared" si="3"/>
        <v>144641.54408688037</v>
      </c>
      <c r="F4" s="101">
        <f t="shared" si="3"/>
        <v>146681.8560235695</v>
      </c>
      <c r="G4" s="101">
        <f t="shared" si="3"/>
        <v>155084.53162832459</v>
      </c>
      <c r="H4" s="101">
        <f t="shared" si="3"/>
        <v>159431.74553299975</v>
      </c>
      <c r="I4" s="101">
        <f t="shared" si="3"/>
        <v>135303.73908839838</v>
      </c>
      <c r="J4" s="101">
        <f t="shared" si="3"/>
        <v>154246.35804513752</v>
      </c>
      <c r="K4" s="101">
        <f t="shared" si="3"/>
        <v>144101.59632521227</v>
      </c>
      <c r="L4" s="101">
        <f t="shared" si="3"/>
        <v>153902.50769891706</v>
      </c>
      <c r="M4" s="101">
        <f t="shared" si="3"/>
        <v>131466.19889351653</v>
      </c>
      <c r="N4" s="101">
        <f t="shared" si="3"/>
        <v>132560.17732604395</v>
      </c>
      <c r="O4" s="101">
        <f t="shared" si="3"/>
        <v>137240.33407242552</v>
      </c>
      <c r="P4" s="101">
        <f t="shared" si="3"/>
        <v>114127.32712111168</v>
      </c>
      <c r="Q4" s="101">
        <f t="shared" si="3"/>
        <v>119088.64445930938</v>
      </c>
    </row>
    <row r="5" spans="1:17" ht="12" customHeight="1" x14ac:dyDescent="0.25">
      <c r="A5" s="88" t="s">
        <v>38</v>
      </c>
      <c r="B5" s="100">
        <v>7206.1171193943646</v>
      </c>
      <c r="C5" s="100">
        <v>5251.6222313681892</v>
      </c>
      <c r="D5" s="100">
        <v>6286.8758252485795</v>
      </c>
      <c r="E5" s="100">
        <v>6143.0495170852337</v>
      </c>
      <c r="F5" s="100">
        <v>6329.39620123246</v>
      </c>
      <c r="G5" s="100">
        <v>4301.23150789188</v>
      </c>
      <c r="H5" s="100">
        <v>5330.8592097310311</v>
      </c>
      <c r="I5" s="100">
        <v>4961.4253294597984</v>
      </c>
      <c r="J5" s="100">
        <v>5378.5940196888587</v>
      </c>
      <c r="K5" s="100">
        <v>6774.5143141333483</v>
      </c>
      <c r="L5" s="100">
        <v>6274.0443325324877</v>
      </c>
      <c r="M5" s="100">
        <v>5561.7719765705378</v>
      </c>
      <c r="N5" s="100">
        <v>4529.1891884144543</v>
      </c>
      <c r="O5" s="100">
        <v>4447.9635869092272</v>
      </c>
      <c r="P5" s="100">
        <v>3763.4828697883286</v>
      </c>
      <c r="Q5" s="100">
        <v>4110.7336199424317</v>
      </c>
    </row>
    <row r="6" spans="1:17" ht="12" customHeight="1" x14ac:dyDescent="0.25">
      <c r="A6" s="88" t="s">
        <v>66</v>
      </c>
      <c r="B6" s="100">
        <v>813.90361411665663</v>
      </c>
      <c r="C6" s="100">
        <v>803.55652034448531</v>
      </c>
      <c r="D6" s="100">
        <v>751.60242965284795</v>
      </c>
      <c r="E6" s="100">
        <v>896.56708980191752</v>
      </c>
      <c r="F6" s="100">
        <v>878.85298370146234</v>
      </c>
      <c r="G6" s="100">
        <v>959.83418524283354</v>
      </c>
      <c r="H6" s="100">
        <v>906.15208924988428</v>
      </c>
      <c r="I6" s="100">
        <v>812.28565327468289</v>
      </c>
      <c r="J6" s="100">
        <v>917.81189926673323</v>
      </c>
      <c r="K6" s="100">
        <v>900.63761156420446</v>
      </c>
      <c r="L6" s="100">
        <v>900.4089738657741</v>
      </c>
      <c r="M6" s="100">
        <v>748.4502901537187</v>
      </c>
      <c r="N6" s="100">
        <v>606.76550201357588</v>
      </c>
      <c r="O6" s="100">
        <v>589.57833625065246</v>
      </c>
      <c r="P6" s="100">
        <v>474.33762271756672</v>
      </c>
      <c r="Q6" s="100">
        <v>431.55935156327831</v>
      </c>
    </row>
    <row r="7" spans="1:17" ht="12" customHeight="1" x14ac:dyDescent="0.25">
      <c r="A7" s="88" t="s">
        <v>99</v>
      </c>
      <c r="B7" s="100">
        <v>59690.164791725831</v>
      </c>
      <c r="C7" s="100">
        <v>66307.81156832636</v>
      </c>
      <c r="D7" s="100">
        <v>60739.598551690018</v>
      </c>
      <c r="E7" s="100">
        <v>62638.592892819775</v>
      </c>
      <c r="F7" s="100">
        <v>61051.410550772664</v>
      </c>
      <c r="G7" s="100">
        <v>60437.627772446882</v>
      </c>
      <c r="H7" s="100">
        <v>57777.231381462836</v>
      </c>
      <c r="I7" s="100">
        <v>46241.496160832205</v>
      </c>
      <c r="J7" s="100">
        <v>53829.890770998587</v>
      </c>
      <c r="K7" s="100">
        <v>49037.251025195823</v>
      </c>
      <c r="L7" s="100">
        <v>48536.005733664737</v>
      </c>
      <c r="M7" s="100">
        <v>43617.688088572897</v>
      </c>
      <c r="N7" s="100">
        <v>41519.369237957537</v>
      </c>
      <c r="O7" s="100">
        <v>42748.904910722478</v>
      </c>
      <c r="P7" s="100">
        <v>38701.794003160125</v>
      </c>
      <c r="Q7" s="100">
        <v>37865.713973737671</v>
      </c>
    </row>
    <row r="8" spans="1:17" ht="12" customHeight="1" x14ac:dyDescent="0.25">
      <c r="A8" s="88" t="s">
        <v>101</v>
      </c>
      <c r="B8" s="100">
        <v>32.354778443181452</v>
      </c>
      <c r="C8" s="100">
        <v>38.921152981990581</v>
      </c>
      <c r="D8" s="100">
        <v>41.055947986033303</v>
      </c>
      <c r="E8" s="100">
        <v>54.870935003499675</v>
      </c>
      <c r="F8" s="100">
        <v>66.67380753266238</v>
      </c>
      <c r="G8" s="100">
        <v>98.852921114449998</v>
      </c>
      <c r="H8" s="100">
        <v>116.1676738569172</v>
      </c>
      <c r="I8" s="100">
        <v>127.06189332259747</v>
      </c>
      <c r="J8" s="100">
        <v>155.07080036841973</v>
      </c>
      <c r="K8" s="100">
        <v>158.64293964646455</v>
      </c>
      <c r="L8" s="100">
        <v>197.13052402386754</v>
      </c>
      <c r="M8" s="100">
        <v>225.39480780083355</v>
      </c>
      <c r="N8" s="100">
        <v>279.14116320693688</v>
      </c>
      <c r="O8" s="100">
        <v>368.34828290981613</v>
      </c>
      <c r="P8" s="100">
        <v>426.14786040190143</v>
      </c>
      <c r="Q8" s="100">
        <v>608.01774393885535</v>
      </c>
    </row>
    <row r="9" spans="1:17" ht="12" customHeight="1" x14ac:dyDescent="0.25">
      <c r="A9" s="88" t="s">
        <v>106</v>
      </c>
      <c r="B9" s="100">
        <v>70388.77789201391</v>
      </c>
      <c r="C9" s="100">
        <v>74161.197120153796</v>
      </c>
      <c r="D9" s="100">
        <v>67717.21864072571</v>
      </c>
      <c r="E9" s="100">
        <v>73410.86369234325</v>
      </c>
      <c r="F9" s="100">
        <v>76769.079566837376</v>
      </c>
      <c r="G9" s="100">
        <v>88364.540521131959</v>
      </c>
      <c r="H9" s="100">
        <v>94456.818358573248</v>
      </c>
      <c r="I9" s="100">
        <v>82244.932439108161</v>
      </c>
      <c r="J9" s="100">
        <v>93047.742777494335</v>
      </c>
      <c r="K9" s="100">
        <v>86223.492023063547</v>
      </c>
      <c r="L9" s="100">
        <v>97019.294818596478</v>
      </c>
      <c r="M9" s="100">
        <v>80439.389551387678</v>
      </c>
      <c r="N9" s="100">
        <v>84741.459181420636</v>
      </c>
      <c r="O9" s="100">
        <v>88046.083585771397</v>
      </c>
      <c r="P9" s="100">
        <v>69631.928124871134</v>
      </c>
      <c r="Q9" s="100">
        <v>74983.662189350769</v>
      </c>
    </row>
    <row r="10" spans="1:17" ht="12" customHeight="1" x14ac:dyDescent="0.25">
      <c r="A10" s="88" t="s">
        <v>34</v>
      </c>
      <c r="B10" s="100">
        <v>1082.2663187350402</v>
      </c>
      <c r="C10" s="100">
        <v>1174.4044690142334</v>
      </c>
      <c r="D10" s="100">
        <v>1292.1826081693823</v>
      </c>
      <c r="E10" s="100">
        <v>1497.5999598266988</v>
      </c>
      <c r="F10" s="100">
        <v>1586.4429134928741</v>
      </c>
      <c r="G10" s="100">
        <v>922.44472049660908</v>
      </c>
      <c r="H10" s="100">
        <v>844.51682012584649</v>
      </c>
      <c r="I10" s="100">
        <v>916.53761240091717</v>
      </c>
      <c r="J10" s="100">
        <v>917.24777732060079</v>
      </c>
      <c r="K10" s="100">
        <v>1007.0584116088781</v>
      </c>
      <c r="L10" s="100">
        <v>975.62331623372768</v>
      </c>
      <c r="M10" s="100">
        <v>873.50417903086463</v>
      </c>
      <c r="N10" s="100">
        <v>884.25305303080802</v>
      </c>
      <c r="O10" s="100">
        <v>1039.4553698619379</v>
      </c>
      <c r="P10" s="100">
        <v>1129.6366401726279</v>
      </c>
      <c r="Q10" s="100">
        <v>1088.9575807763686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8.3775104734866126</v>
      </c>
      <c r="C16" s="101">
        <f t="shared" ref="C16:Q16" si="5">SUM(C17:C18)</f>
        <v>10.448002256617553</v>
      </c>
      <c r="D16" s="101">
        <f t="shared" si="5"/>
        <v>13.360870655084192</v>
      </c>
      <c r="E16" s="101">
        <f t="shared" si="5"/>
        <v>15.058833684986773</v>
      </c>
      <c r="F16" s="101">
        <f t="shared" si="5"/>
        <v>17.212909261135501</v>
      </c>
      <c r="G16" s="101">
        <f t="shared" si="5"/>
        <v>19.533514771294804</v>
      </c>
      <c r="H16" s="101">
        <f t="shared" si="5"/>
        <v>24.315118262414707</v>
      </c>
      <c r="I16" s="101">
        <f t="shared" si="5"/>
        <v>33.635493820751769</v>
      </c>
      <c r="J16" s="101">
        <f t="shared" si="5"/>
        <v>39.825206766100344</v>
      </c>
      <c r="K16" s="101">
        <f t="shared" si="5"/>
        <v>47.849915908895667</v>
      </c>
      <c r="L16" s="101">
        <f t="shared" si="5"/>
        <v>58.110249196264682</v>
      </c>
      <c r="M16" s="101">
        <f t="shared" si="5"/>
        <v>70.580570377969877</v>
      </c>
      <c r="N16" s="101">
        <f t="shared" si="5"/>
        <v>95.567352594096391</v>
      </c>
      <c r="O16" s="101">
        <f t="shared" si="5"/>
        <v>135.79754732592505</v>
      </c>
      <c r="P16" s="101">
        <f t="shared" si="5"/>
        <v>213.36344285264789</v>
      </c>
      <c r="Q16" s="101">
        <f t="shared" si="5"/>
        <v>292.86042874264001</v>
      </c>
    </row>
    <row r="17" spans="1:17" ht="12.95" customHeight="1" x14ac:dyDescent="0.25">
      <c r="A17" s="88" t="s">
        <v>101</v>
      </c>
      <c r="B17" s="103">
        <v>8.3775104734866126</v>
      </c>
      <c r="C17" s="103">
        <v>10.448002256617553</v>
      </c>
      <c r="D17" s="103">
        <v>13.360870655084192</v>
      </c>
      <c r="E17" s="103">
        <v>15.058833684986773</v>
      </c>
      <c r="F17" s="103">
        <v>17.212909261135501</v>
      </c>
      <c r="G17" s="103">
        <v>19.533514771294804</v>
      </c>
      <c r="H17" s="103">
        <v>24.315118262414707</v>
      </c>
      <c r="I17" s="103">
        <v>33.635493820751769</v>
      </c>
      <c r="J17" s="103">
        <v>39.825206766100344</v>
      </c>
      <c r="K17" s="103">
        <v>47.849915908895667</v>
      </c>
      <c r="L17" s="103">
        <v>58.110249196264682</v>
      </c>
      <c r="M17" s="103">
        <v>70.580570377969877</v>
      </c>
      <c r="N17" s="103">
        <v>95.567352594096391</v>
      </c>
      <c r="O17" s="103">
        <v>135.79754732592505</v>
      </c>
      <c r="P17" s="103">
        <v>213.36344285264789</v>
      </c>
      <c r="Q17" s="103">
        <v>292.86042874264001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19475.586450337796</v>
      </c>
      <c r="C19" s="101">
        <f t="shared" ref="C19:Q19" si="7">SUM(C20:C27)</f>
        <v>20071.487150930545</v>
      </c>
      <c r="D19" s="101">
        <f t="shared" si="7"/>
        <v>20429.254560763347</v>
      </c>
      <c r="E19" s="101">
        <f t="shared" si="7"/>
        <v>20575.703217326762</v>
      </c>
      <c r="F19" s="101">
        <f t="shared" si="7"/>
        <v>20622.474695156092</v>
      </c>
      <c r="G19" s="101">
        <f t="shared" si="7"/>
        <v>20643.640439960986</v>
      </c>
      <c r="H19" s="101">
        <f t="shared" si="7"/>
        <v>20929.749453075146</v>
      </c>
      <c r="I19" s="101">
        <f t="shared" si="7"/>
        <v>20611.493015896172</v>
      </c>
      <c r="J19" s="101">
        <f t="shared" si="7"/>
        <v>20564.095526032605</v>
      </c>
      <c r="K19" s="101">
        <f t="shared" si="7"/>
        <v>20485.750427293522</v>
      </c>
      <c r="L19" s="101">
        <f t="shared" si="7"/>
        <v>20323.503128556269</v>
      </c>
      <c r="M19" s="101">
        <f t="shared" si="7"/>
        <v>20325.947277490119</v>
      </c>
      <c r="N19" s="101">
        <f t="shared" si="7"/>
        <v>20356.304308848379</v>
      </c>
      <c r="O19" s="101">
        <f t="shared" si="7"/>
        <v>20365.920286779474</v>
      </c>
      <c r="P19" s="101">
        <f t="shared" si="7"/>
        <v>21150.397643020369</v>
      </c>
      <c r="Q19" s="101">
        <f t="shared" si="7"/>
        <v>21364.190410382922</v>
      </c>
    </row>
    <row r="20" spans="1:17" ht="12" customHeight="1" x14ac:dyDescent="0.25">
      <c r="A20" s="88" t="s">
        <v>38</v>
      </c>
      <c r="B20" s="100">
        <v>71.362445172382152</v>
      </c>
      <c r="C20" s="100">
        <v>109.15022011298315</v>
      </c>
      <c r="D20" s="100">
        <v>138.61865211111561</v>
      </c>
      <c r="E20" s="100">
        <v>136.99699930664059</v>
      </c>
      <c r="F20" s="100">
        <v>136.57222165653869</v>
      </c>
      <c r="G20" s="100">
        <v>124.15214058037479</v>
      </c>
      <c r="H20" s="100">
        <v>119.29670075632866</v>
      </c>
      <c r="I20" s="100">
        <v>157.17614262954604</v>
      </c>
      <c r="J20" s="100">
        <v>167.65965125446732</v>
      </c>
      <c r="K20" s="100">
        <v>177.09889896490478</v>
      </c>
      <c r="L20" s="100">
        <v>184.85195231544947</v>
      </c>
      <c r="M20" s="100">
        <v>188.84914209364396</v>
      </c>
      <c r="N20" s="100">
        <v>191.15050641717463</v>
      </c>
      <c r="O20" s="100">
        <v>196.35262473857159</v>
      </c>
      <c r="P20" s="100">
        <v>200.3650955316451</v>
      </c>
      <c r="Q20" s="100">
        <v>207.56986772190024</v>
      </c>
    </row>
    <row r="21" spans="1:17" s="28" customFormat="1" ht="12" customHeight="1" x14ac:dyDescent="0.25">
      <c r="A21" s="88" t="s">
        <v>66</v>
      </c>
      <c r="B21" s="100">
        <v>948.3763222336554</v>
      </c>
      <c r="C21" s="100">
        <v>1013.9414915932376</v>
      </c>
      <c r="D21" s="100">
        <v>1087.8570240302076</v>
      </c>
      <c r="E21" s="100">
        <v>1221.8455763348391</v>
      </c>
      <c r="F21" s="100">
        <v>1250.7609797897644</v>
      </c>
      <c r="G21" s="100">
        <v>1272.0196141346314</v>
      </c>
      <c r="H21" s="100">
        <v>1328.7687020110059</v>
      </c>
      <c r="I21" s="100">
        <v>1274.9312396974308</v>
      </c>
      <c r="J21" s="100">
        <v>1240.191444312288</v>
      </c>
      <c r="K21" s="100">
        <v>1167.913633900718</v>
      </c>
      <c r="L21" s="100">
        <v>1105.0370178661701</v>
      </c>
      <c r="M21" s="100">
        <v>1064.4131195939588</v>
      </c>
      <c r="N21" s="100">
        <v>1053.7712703479594</v>
      </c>
      <c r="O21" s="100">
        <v>909.97273250995977</v>
      </c>
      <c r="P21" s="100">
        <v>1114.5812583747077</v>
      </c>
      <c r="Q21" s="100">
        <v>1051.0504872092285</v>
      </c>
    </row>
    <row r="22" spans="1:17" ht="12" customHeight="1" x14ac:dyDescent="0.25">
      <c r="A22" s="88" t="s">
        <v>99</v>
      </c>
      <c r="B22" s="100">
        <v>8436.9590667286175</v>
      </c>
      <c r="C22" s="100">
        <v>8588.371813966618</v>
      </c>
      <c r="D22" s="100">
        <v>8625.9718847213608</v>
      </c>
      <c r="E22" s="100">
        <v>8428.33885877795</v>
      </c>
      <c r="F22" s="100">
        <v>8191.4385669048925</v>
      </c>
      <c r="G22" s="100">
        <v>8029.5829710497819</v>
      </c>
      <c r="H22" s="100">
        <v>7767.3190995135792</v>
      </c>
      <c r="I22" s="100">
        <v>7510.7423274760167</v>
      </c>
      <c r="J22" s="100">
        <v>7405.9005500222747</v>
      </c>
      <c r="K22" s="100">
        <v>7201.2673376354905</v>
      </c>
      <c r="L22" s="100">
        <v>6982.1191223860151</v>
      </c>
      <c r="M22" s="100">
        <v>6967.1028319563929</v>
      </c>
      <c r="N22" s="100">
        <v>6847.0145949651342</v>
      </c>
      <c r="O22" s="100">
        <v>6817.7365619853881</v>
      </c>
      <c r="P22" s="100">
        <v>6735.7558141479703</v>
      </c>
      <c r="Q22" s="100">
        <v>6622.8747510412886</v>
      </c>
    </row>
    <row r="23" spans="1:17" ht="12" customHeight="1" x14ac:dyDescent="0.25">
      <c r="A23" s="88" t="s">
        <v>98</v>
      </c>
      <c r="B23" s="100">
        <v>9967.4983165567428</v>
      </c>
      <c r="C23" s="100">
        <v>10307.541595419736</v>
      </c>
      <c r="D23" s="100">
        <v>10523.512036822536</v>
      </c>
      <c r="E23" s="100">
        <v>10737.066291682504</v>
      </c>
      <c r="F23" s="100">
        <v>10992.555371342309</v>
      </c>
      <c r="G23" s="100">
        <v>11188.698044979372</v>
      </c>
      <c r="H23" s="100">
        <v>11684.490534163997</v>
      </c>
      <c r="I23" s="100">
        <v>11642.223411651166</v>
      </c>
      <c r="J23" s="100">
        <v>11721.76613131454</v>
      </c>
      <c r="K23" s="100">
        <v>11909.05885942962</v>
      </c>
      <c r="L23" s="100">
        <v>12021.833799781278</v>
      </c>
      <c r="M23" s="100">
        <v>12072.681818667636</v>
      </c>
      <c r="N23" s="100">
        <v>12230.168828906279</v>
      </c>
      <c r="O23" s="100">
        <v>12406.666708600858</v>
      </c>
      <c r="P23" s="100">
        <v>13061.725307260742</v>
      </c>
      <c r="Q23" s="100">
        <v>13449.964804551715</v>
      </c>
    </row>
    <row r="24" spans="1:17" ht="12" customHeight="1" x14ac:dyDescent="0.25">
      <c r="A24" s="88" t="s">
        <v>34</v>
      </c>
      <c r="B24" s="100">
        <v>51.390299646397743</v>
      </c>
      <c r="C24" s="100">
        <v>52.482029837970238</v>
      </c>
      <c r="D24" s="100">
        <v>53.294963078124567</v>
      </c>
      <c r="E24" s="100">
        <v>51.455491224829267</v>
      </c>
      <c r="F24" s="100">
        <v>51.147555462591427</v>
      </c>
      <c r="G24" s="100">
        <v>29.187669216825693</v>
      </c>
      <c r="H24" s="100">
        <v>29.874416630234496</v>
      </c>
      <c r="I24" s="100">
        <v>26.419894442014122</v>
      </c>
      <c r="J24" s="100">
        <v>28.577749129036288</v>
      </c>
      <c r="K24" s="100">
        <v>30.411697362784768</v>
      </c>
      <c r="L24" s="100">
        <v>29.661236207357721</v>
      </c>
      <c r="M24" s="100">
        <v>32.900365178487782</v>
      </c>
      <c r="N24" s="100">
        <v>34.199108211833078</v>
      </c>
      <c r="O24" s="100">
        <v>35.191658944694936</v>
      </c>
      <c r="P24" s="100">
        <v>37.970167705303588</v>
      </c>
      <c r="Q24" s="100">
        <v>32.730499858788519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19108.2193785009</v>
      </c>
      <c r="C29" s="101">
        <f t="shared" ref="C29:Q29" si="9">SUM(C30:C33)</f>
        <v>20091.713883586399</v>
      </c>
      <c r="D29" s="101">
        <f t="shared" si="9"/>
        <v>19641.139115894664</v>
      </c>
      <c r="E29" s="101">
        <f t="shared" si="9"/>
        <v>19404.897101818631</v>
      </c>
      <c r="F29" s="101">
        <f t="shared" si="9"/>
        <v>20082.530351930269</v>
      </c>
      <c r="G29" s="101">
        <f t="shared" si="9"/>
        <v>20254.28884838468</v>
      </c>
      <c r="H29" s="101">
        <f t="shared" si="9"/>
        <v>19492.081233429359</v>
      </c>
      <c r="I29" s="101">
        <f t="shared" si="9"/>
        <v>19426.799233749851</v>
      </c>
      <c r="J29" s="101">
        <f t="shared" si="9"/>
        <v>19691.32530544938</v>
      </c>
      <c r="K29" s="101">
        <f t="shared" si="9"/>
        <v>19569.134072033674</v>
      </c>
      <c r="L29" s="101">
        <f t="shared" si="9"/>
        <v>19573.109379093657</v>
      </c>
      <c r="M29" s="101">
        <f t="shared" si="9"/>
        <v>19102.261123209046</v>
      </c>
      <c r="N29" s="101">
        <f t="shared" si="9"/>
        <v>19264.908716241382</v>
      </c>
      <c r="O29" s="101">
        <f t="shared" si="9"/>
        <v>19603.329511235093</v>
      </c>
      <c r="P29" s="101">
        <f t="shared" si="9"/>
        <v>20278.593406178727</v>
      </c>
      <c r="Q29" s="101">
        <f t="shared" si="9"/>
        <v>21188.391222205839</v>
      </c>
    </row>
    <row r="30" spans="1:17" ht="12" customHeight="1" x14ac:dyDescent="0.25">
      <c r="A30" s="88" t="s">
        <v>66</v>
      </c>
      <c r="B30" s="100">
        <v>3336.0320477560317</v>
      </c>
      <c r="C30" s="100">
        <v>4058.6055552054113</v>
      </c>
      <c r="D30" s="100">
        <v>3558.851248397676</v>
      </c>
      <c r="E30" s="100">
        <v>4272.4275666226331</v>
      </c>
      <c r="F30" s="100">
        <v>4631.7679366784723</v>
      </c>
      <c r="G30" s="100">
        <v>4772.1217345570858</v>
      </c>
      <c r="H30" s="100">
        <v>3844.6224462005216</v>
      </c>
      <c r="I30" s="100">
        <v>3937.3175279855709</v>
      </c>
      <c r="J30" s="100">
        <v>3852.4330898465532</v>
      </c>
      <c r="K30" s="100">
        <v>3813.8228687073574</v>
      </c>
      <c r="L30" s="100">
        <v>3864.9325199886684</v>
      </c>
      <c r="M30" s="100">
        <v>3387.049171187603</v>
      </c>
      <c r="N30" s="100">
        <v>3336.1126849926927</v>
      </c>
      <c r="O30" s="100">
        <v>3314.5511782690082</v>
      </c>
      <c r="P30" s="100">
        <v>3376.656010527553</v>
      </c>
      <c r="Q30" s="100">
        <v>3797.4981098301564</v>
      </c>
    </row>
    <row r="31" spans="1:17" ht="12" customHeight="1" x14ac:dyDescent="0.25">
      <c r="A31" s="88" t="s">
        <v>98</v>
      </c>
      <c r="B31" s="100">
        <v>15769.168316480833</v>
      </c>
      <c r="C31" s="100">
        <v>16029.896687518372</v>
      </c>
      <c r="D31" s="100">
        <v>16078.309705650288</v>
      </c>
      <c r="E31" s="100">
        <v>15128.157667198977</v>
      </c>
      <c r="F31" s="100">
        <v>15447.49125139794</v>
      </c>
      <c r="G31" s="100">
        <v>15478.659502036002</v>
      </c>
      <c r="H31" s="100">
        <v>15644.831251262633</v>
      </c>
      <c r="I31" s="100">
        <v>15488.592301677918</v>
      </c>
      <c r="J31" s="100">
        <v>15838.753069683082</v>
      </c>
      <c r="K31" s="100">
        <v>15754.973892367347</v>
      </c>
      <c r="L31" s="100">
        <v>15707.803219451725</v>
      </c>
      <c r="M31" s="100">
        <v>15715.076168718417</v>
      </c>
      <c r="N31" s="100">
        <v>15928.623875610863</v>
      </c>
      <c r="O31" s="100">
        <v>16288.610257775146</v>
      </c>
      <c r="P31" s="100">
        <v>16901.74587779403</v>
      </c>
      <c r="Q31" s="100">
        <v>17390.671455328607</v>
      </c>
    </row>
    <row r="32" spans="1:17" ht="12" customHeight="1" x14ac:dyDescent="0.25">
      <c r="A32" s="88" t="s">
        <v>34</v>
      </c>
      <c r="B32" s="100">
        <v>3.0190142640364197</v>
      </c>
      <c r="C32" s="100">
        <v>3.2116408626122115</v>
      </c>
      <c r="D32" s="100">
        <v>3.9781618466973949</v>
      </c>
      <c r="E32" s="100">
        <v>4.3118679970203386</v>
      </c>
      <c r="F32" s="100">
        <v>3.2711638538583263</v>
      </c>
      <c r="G32" s="100">
        <v>3.5076117915914335</v>
      </c>
      <c r="H32" s="100">
        <v>2.627535966203169</v>
      </c>
      <c r="I32" s="100">
        <v>0.88940408636495538</v>
      </c>
      <c r="J32" s="100">
        <v>0.13914591974304982</v>
      </c>
      <c r="K32" s="100">
        <v>0.33731095896918672</v>
      </c>
      <c r="L32" s="100">
        <v>0.37363965326359533</v>
      </c>
      <c r="M32" s="100">
        <v>0.13578330302572897</v>
      </c>
      <c r="N32" s="100">
        <v>0.17215563782462107</v>
      </c>
      <c r="O32" s="100">
        <v>0.16807519094168882</v>
      </c>
      <c r="P32" s="100">
        <v>0.19151785714285707</v>
      </c>
      <c r="Q32" s="100">
        <v>0.22165704707350087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76433.007495471567</v>
      </c>
      <c r="C3" s="106">
        <f>IF(SER_hh_fec!C3=0,0,1000000/0.086*SER_hh_fec!C3/SER_hh_num!C3)</f>
        <v>79592.338038099071</v>
      </c>
      <c r="D3" s="106">
        <f>IF(SER_hh_fec!D3=0,0,1000000/0.086*SER_hh_fec!D3/SER_hh_num!D3)</f>
        <v>75169.682968385256</v>
      </c>
      <c r="E3" s="106">
        <f>IF(SER_hh_fec!E3=0,0,1000000/0.086*SER_hh_fec!E3/SER_hh_num!E3)</f>
        <v>79534.861424418981</v>
      </c>
      <c r="F3" s="106">
        <f>IF(SER_hh_fec!F3=0,0,1000000/0.086*SER_hh_fec!F3/SER_hh_num!F3)</f>
        <v>79857.387342274742</v>
      </c>
      <c r="G3" s="106">
        <f>IF(SER_hh_fec!G3=0,0,1000000/0.086*SER_hh_fec!G3/SER_hh_num!G3)</f>
        <v>81923.215284602775</v>
      </c>
      <c r="H3" s="106">
        <f>IF(SER_hh_fec!H3=0,0,1000000/0.086*SER_hh_fec!H3/SER_hh_num!H3)</f>
        <v>82580.851790240951</v>
      </c>
      <c r="I3" s="106">
        <f>IF(SER_hh_fec!I3=0,0,1000000/0.086*SER_hh_fec!I3/SER_hh_num!I3)</f>
        <v>74009.075187444701</v>
      </c>
      <c r="J3" s="106">
        <f>IF(SER_hh_fec!J3=0,0,1000000/0.086*SER_hh_fec!J3/SER_hh_num!J3)</f>
        <v>79254.536492245024</v>
      </c>
      <c r="K3" s="106">
        <f>IF(SER_hh_fec!K3=0,0,1000000/0.086*SER_hh_fec!K3/SER_hh_num!K3)</f>
        <v>76602.467069354927</v>
      </c>
      <c r="L3" s="106">
        <f>IF(SER_hh_fec!L3=0,0,1000000/0.086*SER_hh_fec!L3/SER_hh_num!L3)</f>
        <v>81394.784642931845</v>
      </c>
      <c r="M3" s="106">
        <f>IF(SER_hh_fec!M3=0,0,1000000/0.086*SER_hh_fec!M3/SER_hh_num!M3)</f>
        <v>72018.203949691233</v>
      </c>
      <c r="N3" s="106">
        <f>IF(SER_hh_fec!N3=0,0,1000000/0.086*SER_hh_fec!N3/SER_hh_num!N3)</f>
        <v>72776.266549844338</v>
      </c>
      <c r="O3" s="106">
        <f>IF(SER_hh_fec!O3=0,0,1000000/0.086*SER_hh_fec!O3/SER_hh_num!O3)</f>
        <v>72664.108232308048</v>
      </c>
      <c r="P3" s="106">
        <f>IF(SER_hh_fec!P3=0,0,1000000/0.086*SER_hh_fec!P3/SER_hh_num!P3)</f>
        <v>65587.45180025138</v>
      </c>
      <c r="Q3" s="106">
        <f>IF(SER_hh_fec!Q3=0,0,1000000/0.086*SER_hh_fec!Q3/SER_hh_num!Q3)</f>
        <v>68418.932192714696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53561.277688971655</v>
      </c>
      <c r="C4" s="101">
        <f>IF(SER_hh_fec!C4=0,0,1000000/0.086*SER_hh_fec!C4/SER_hh_num!C4)</f>
        <v>56446.51560635776</v>
      </c>
      <c r="D4" s="101">
        <f>IF(SER_hh_fec!D4=0,0,1000000/0.086*SER_hh_fec!D4/SER_hh_num!D4)</f>
        <v>51977.676389169595</v>
      </c>
      <c r="E4" s="101">
        <f>IF(SER_hh_fec!E4=0,0,1000000/0.086*SER_hh_fec!E4/SER_hh_num!E4)</f>
        <v>56074.095169755172</v>
      </c>
      <c r="F4" s="101">
        <f>IF(SER_hh_fec!F4=0,0,1000000/0.086*SER_hh_fec!F4/SER_hh_num!F4)</f>
        <v>56197.015527848336</v>
      </c>
      <c r="G4" s="101">
        <f>IF(SER_hh_fec!G4=0,0,1000000/0.086*SER_hh_fec!G4/SER_hh_num!G4)</f>
        <v>58188.00741893809</v>
      </c>
      <c r="H4" s="101">
        <f>IF(SER_hh_fec!H4=0,0,1000000/0.086*SER_hh_fec!H4/SER_hh_num!H4)</f>
        <v>58825.802630173268</v>
      </c>
      <c r="I4" s="101">
        <f>IF(SER_hh_fec!I4=0,0,1000000/0.086*SER_hh_fec!I4/SER_hh_num!I4)</f>
        <v>50179.493795663591</v>
      </c>
      <c r="J4" s="101">
        <f>IF(SER_hh_fec!J4=0,0,1000000/0.086*SER_hh_fec!J4/SER_hh_num!J4)</f>
        <v>55376.463841074212</v>
      </c>
      <c r="K4" s="101">
        <f>IF(SER_hh_fec!K4=0,0,1000000/0.086*SER_hh_fec!K4/SER_hh_num!K4)</f>
        <v>52598.309369374248</v>
      </c>
      <c r="L4" s="101">
        <f>IF(SER_hh_fec!L4=0,0,1000000/0.086*SER_hh_fec!L4/SER_hh_num!L4)</f>
        <v>57399.764506140891</v>
      </c>
      <c r="M4" s="101">
        <f>IF(SER_hh_fec!M4=0,0,1000000/0.086*SER_hh_fec!M4/SER_hh_num!M4)</f>
        <v>48093.516598685623</v>
      </c>
      <c r="N4" s="101">
        <f>IF(SER_hh_fec!N4=0,0,1000000/0.086*SER_hh_fec!N4/SER_hh_num!N4)</f>
        <v>48806.414679615504</v>
      </c>
      <c r="O4" s="101">
        <f>IF(SER_hh_fec!O4=0,0,1000000/0.086*SER_hh_fec!O4/SER_hh_num!O4)</f>
        <v>48655.28055441063</v>
      </c>
      <c r="P4" s="101">
        <f>IF(SER_hh_fec!P4=0,0,1000000/0.086*SER_hh_fec!P4/SER_hh_num!P4)</f>
        <v>41543.964235962754</v>
      </c>
      <c r="Q4" s="101">
        <f>IF(SER_hh_fec!Q4=0,0,1000000/0.086*SER_hh_fec!Q4/SER_hh_num!Q4)</f>
        <v>44365.934575112078</v>
      </c>
    </row>
    <row r="5" spans="1:17" ht="12" customHeight="1" x14ac:dyDescent="0.25">
      <c r="A5" s="88" t="s">
        <v>38</v>
      </c>
      <c r="B5" s="100">
        <f>IF(SER_hh_fec!B5=0,0,1000000/0.086*SER_hh_fec!B5/SER_hh_num!B5)</f>
        <v>94214.216032117925</v>
      </c>
      <c r="C5" s="100">
        <f>IF(SER_hh_fec!C5=0,0,1000000/0.086*SER_hh_fec!C5/SER_hh_num!C5)</f>
        <v>70330.241541897849</v>
      </c>
      <c r="D5" s="100">
        <f>IF(SER_hh_fec!D5=0,0,1000000/0.086*SER_hh_fec!D5/SER_hh_num!D5)</f>
        <v>91372.263292475531</v>
      </c>
      <c r="E5" s="100">
        <f>IF(SER_hh_fec!E5=0,0,1000000/0.086*SER_hh_fec!E5/SER_hh_num!E5)</f>
        <v>106026.72177437329</v>
      </c>
      <c r="F5" s="100">
        <f>IF(SER_hh_fec!F5=0,0,1000000/0.086*SER_hh_fec!F5/SER_hh_num!F5)</f>
        <v>109797.21552221442</v>
      </c>
      <c r="G5" s="100">
        <f>IF(SER_hh_fec!G5=0,0,1000000/0.086*SER_hh_fec!G5/SER_hh_num!G5)</f>
        <v>85223.436508960789</v>
      </c>
      <c r="H5" s="100">
        <f>IF(SER_hh_fec!H5=0,0,1000000/0.086*SER_hh_fec!H5/SER_hh_num!H5)</f>
        <v>98827.055305291768</v>
      </c>
      <c r="I5" s="100">
        <f>IF(SER_hh_fec!I5=0,0,1000000/0.086*SER_hh_fec!I5/SER_hh_num!I5)</f>
        <v>87606.424057965633</v>
      </c>
      <c r="J5" s="100">
        <f>IF(SER_hh_fec!J5=0,0,1000000/0.086*SER_hh_fec!J5/SER_hh_num!J5)</f>
        <v>88389.543324952814</v>
      </c>
      <c r="K5" s="100">
        <f>IF(SER_hh_fec!K5=0,0,1000000/0.086*SER_hh_fec!K5/SER_hh_num!K5)</f>
        <v>101985.39089040254</v>
      </c>
      <c r="L5" s="100">
        <f>IF(SER_hh_fec!L5=0,0,1000000/0.086*SER_hh_fec!L5/SER_hh_num!L5)</f>
        <v>95743.816086153689</v>
      </c>
      <c r="M5" s="100">
        <f>IF(SER_hh_fec!M5=0,0,1000000/0.086*SER_hh_fec!M5/SER_hh_num!M5)</f>
        <v>90489.378674380787</v>
      </c>
      <c r="N5" s="100">
        <f>IF(SER_hh_fec!N5=0,0,1000000/0.086*SER_hh_fec!N5/SER_hh_num!N5)</f>
        <v>74853.497163665874</v>
      </c>
      <c r="O5" s="100">
        <f>IF(SER_hh_fec!O5=0,0,1000000/0.086*SER_hh_fec!O5/SER_hh_num!O5)</f>
        <v>80326.077044313701</v>
      </c>
      <c r="P5" s="100">
        <f>IF(SER_hh_fec!P5=0,0,1000000/0.086*SER_hh_fec!P5/SER_hh_num!P5)</f>
        <v>70313.219141219233</v>
      </c>
      <c r="Q5" s="100">
        <f>IF(SER_hh_fec!Q5=0,0,1000000/0.086*SER_hh_fec!Q5/SER_hh_num!Q5)</f>
        <v>69234.731003386682</v>
      </c>
    </row>
    <row r="6" spans="1:17" ht="12" customHeight="1" x14ac:dyDescent="0.25">
      <c r="A6" s="88" t="s">
        <v>66</v>
      </c>
      <c r="B6" s="100">
        <f>IF(SER_hh_fec!B6=0,0,1000000/0.086*SER_hh_fec!B6/SER_hh_num!B6)</f>
        <v>24338.791945431254</v>
      </c>
      <c r="C6" s="100">
        <f>IF(SER_hh_fec!C6=0,0,1000000/0.086*SER_hh_fec!C6/SER_hh_num!C6)</f>
        <v>25239.833069823566</v>
      </c>
      <c r="D6" s="100">
        <f>IF(SER_hh_fec!D6=0,0,1000000/0.086*SER_hh_fec!D6/SER_hh_num!D6)</f>
        <v>23891.305027280094</v>
      </c>
      <c r="E6" s="100">
        <f>IF(SER_hh_fec!E6=0,0,1000000/0.086*SER_hh_fec!E6/SER_hh_num!E6)</f>
        <v>30303.760649660584</v>
      </c>
      <c r="F6" s="100">
        <f>IF(SER_hh_fec!F6=0,0,1000000/0.086*SER_hh_fec!F6/SER_hh_num!F6)</f>
        <v>31132.136873412903</v>
      </c>
      <c r="G6" s="100">
        <f>IF(SER_hh_fec!G6=0,0,1000000/0.086*SER_hh_fec!G6/SER_hh_num!G6)</f>
        <v>39312.836958619831</v>
      </c>
      <c r="H6" s="100">
        <f>IF(SER_hh_fec!H6=0,0,1000000/0.086*SER_hh_fec!H6/SER_hh_num!H6)</f>
        <v>39469.367718428693</v>
      </c>
      <c r="I6" s="100">
        <f>IF(SER_hh_fec!I6=0,0,1000000/0.086*SER_hh_fec!I6/SER_hh_num!I6)</f>
        <v>35329.472795556132</v>
      </c>
      <c r="J6" s="100">
        <f>IF(SER_hh_fec!J6=0,0,1000000/0.086*SER_hh_fec!J6/SER_hh_num!J6)</f>
        <v>44098.203621074535</v>
      </c>
      <c r="K6" s="100">
        <f>IF(SER_hh_fec!K6=0,0,1000000/0.086*SER_hh_fec!K6/SER_hh_num!K6)</f>
        <v>43539.528060089084</v>
      </c>
      <c r="L6" s="100">
        <f>IF(SER_hh_fec!L6=0,0,1000000/0.086*SER_hh_fec!L6/SER_hh_num!L6)</f>
        <v>43971.903528924675</v>
      </c>
      <c r="M6" s="100">
        <f>IF(SER_hh_fec!M6=0,0,1000000/0.086*SER_hh_fec!M6/SER_hh_num!M6)</f>
        <v>36863.331141345632</v>
      </c>
      <c r="N6" s="100">
        <f>IF(SER_hh_fec!N6=0,0,1000000/0.086*SER_hh_fec!N6/SER_hh_num!N6)</f>
        <v>38105.866533086904</v>
      </c>
      <c r="O6" s="100">
        <f>IF(SER_hh_fec!O6=0,0,1000000/0.086*SER_hh_fec!O6/SER_hh_num!O6)</f>
        <v>37848.555704423445</v>
      </c>
      <c r="P6" s="100">
        <f>IF(SER_hh_fec!P6=0,0,1000000/0.086*SER_hh_fec!P6/SER_hh_num!P6)</f>
        <v>31059.040512519314</v>
      </c>
      <c r="Q6" s="100">
        <f>IF(SER_hh_fec!Q6=0,0,1000000/0.086*SER_hh_fec!Q6/SER_hh_num!Q6)</f>
        <v>37940.195744449207</v>
      </c>
    </row>
    <row r="7" spans="1:17" ht="12" customHeight="1" x14ac:dyDescent="0.25">
      <c r="A7" s="88" t="s">
        <v>99</v>
      </c>
      <c r="B7" s="100">
        <f>IF(SER_hh_fec!B7=0,0,1000000/0.086*SER_hh_fec!B7/SER_hh_num!B7)</f>
        <v>50167.729155822664</v>
      </c>
      <c r="C7" s="100">
        <f>IF(SER_hh_fec!C7=0,0,1000000/0.086*SER_hh_fec!C7/SER_hh_num!C7)</f>
        <v>53001.316686111459</v>
      </c>
      <c r="D7" s="100">
        <f>IF(SER_hh_fec!D7=0,0,1000000/0.086*SER_hh_fec!D7/SER_hh_num!D7)</f>
        <v>50349.359417551801</v>
      </c>
      <c r="E7" s="100">
        <f>IF(SER_hh_fec!E7=0,0,1000000/0.086*SER_hh_fec!E7/SER_hh_num!E7)</f>
        <v>53961.403178318331</v>
      </c>
      <c r="F7" s="100">
        <f>IF(SER_hh_fec!F7=0,0,1000000/0.086*SER_hh_fec!F7/SER_hh_num!F7)</f>
        <v>53101.791268615285</v>
      </c>
      <c r="G7" s="100">
        <f>IF(SER_hh_fec!G7=0,0,1000000/0.086*SER_hh_fec!G7/SER_hh_num!G7)</f>
        <v>55671.92138503561</v>
      </c>
      <c r="H7" s="100">
        <f>IF(SER_hh_fec!H7=0,0,1000000/0.086*SER_hh_fec!H7/SER_hh_num!H7)</f>
        <v>59974.53216191032</v>
      </c>
      <c r="I7" s="100">
        <f>IF(SER_hh_fec!I7=0,0,1000000/0.086*SER_hh_fec!I7/SER_hh_num!I7)</f>
        <v>50130.783512122798</v>
      </c>
      <c r="J7" s="100">
        <f>IF(SER_hh_fec!J7=0,0,1000000/0.086*SER_hh_fec!J7/SER_hh_num!J7)</f>
        <v>57536.73008130028</v>
      </c>
      <c r="K7" s="100">
        <f>IF(SER_hh_fec!K7=0,0,1000000/0.086*SER_hh_fec!K7/SER_hh_num!K7)</f>
        <v>54899.274066381498</v>
      </c>
      <c r="L7" s="100">
        <f>IF(SER_hh_fec!L7=0,0,1000000/0.086*SER_hh_fec!L7/SER_hh_num!L7)</f>
        <v>58297.165656976511</v>
      </c>
      <c r="M7" s="100">
        <f>IF(SER_hh_fec!M7=0,0,1000000/0.086*SER_hh_fec!M7/SER_hh_num!M7)</f>
        <v>51827.549661274323</v>
      </c>
      <c r="N7" s="100">
        <f>IF(SER_hh_fec!N7=0,0,1000000/0.086*SER_hh_fec!N7/SER_hh_num!N7)</f>
        <v>50813.56425424655</v>
      </c>
      <c r="O7" s="100">
        <f>IF(SER_hh_fec!O7=0,0,1000000/0.086*SER_hh_fec!O7/SER_hh_num!O7)</f>
        <v>51080.393587565341</v>
      </c>
      <c r="P7" s="100">
        <f>IF(SER_hh_fec!P7=0,0,1000000/0.086*SER_hh_fec!P7/SER_hh_num!P7)</f>
        <v>45312.699984804734</v>
      </c>
      <c r="Q7" s="100">
        <f>IF(SER_hh_fec!Q7=0,0,1000000/0.086*SER_hh_fec!Q7/SER_hh_num!Q7)</f>
        <v>51840.536881229469</v>
      </c>
    </row>
    <row r="8" spans="1:17" ht="12" customHeight="1" x14ac:dyDescent="0.25">
      <c r="A8" s="88" t="s">
        <v>101</v>
      </c>
      <c r="B8" s="100">
        <f>IF(SER_hh_fec!B8=0,0,1000000/0.086*SER_hh_fec!B8/SER_hh_num!B8)</f>
        <v>34625.365072855944</v>
      </c>
      <c r="C8" s="100">
        <f>IF(SER_hh_fec!C8=0,0,1000000/0.086*SER_hh_fec!C8/SER_hh_num!C8)</f>
        <v>35049.621518960521</v>
      </c>
      <c r="D8" s="100">
        <f>IF(SER_hh_fec!D8=0,0,1000000/0.086*SER_hh_fec!D8/SER_hh_num!D8)</f>
        <v>32061.21813833257</v>
      </c>
      <c r="E8" s="100">
        <f>IF(SER_hh_fec!E8=0,0,1000000/0.086*SER_hh_fec!E8/SER_hh_num!E8)</f>
        <v>34633.922899266567</v>
      </c>
      <c r="F8" s="100">
        <f>IF(SER_hh_fec!F8=0,0,1000000/0.086*SER_hh_fec!F8/SER_hh_num!F8)</f>
        <v>35922.268843970473</v>
      </c>
      <c r="G8" s="100">
        <f>IF(SER_hh_fec!G8=0,0,1000000/0.086*SER_hh_fec!G8/SER_hh_num!G8)</f>
        <v>41065.833320530044</v>
      </c>
      <c r="H8" s="100">
        <f>IF(SER_hh_fec!H8=0,0,1000000/0.086*SER_hh_fec!H8/SER_hh_num!H8)</f>
        <v>40561.431986809213</v>
      </c>
      <c r="I8" s="100">
        <f>IF(SER_hh_fec!I8=0,0,1000000/0.086*SER_hh_fec!I8/SER_hh_num!I8)</f>
        <v>37633.835518083491</v>
      </c>
      <c r="J8" s="100">
        <f>IF(SER_hh_fec!J8=0,0,1000000/0.086*SER_hh_fec!J8/SER_hh_num!J8)</f>
        <v>40785.643576883733</v>
      </c>
      <c r="K8" s="100">
        <f>IF(SER_hh_fec!K8=0,0,1000000/0.086*SER_hh_fec!K8/SER_hh_num!K8)</f>
        <v>38166.811312014463</v>
      </c>
      <c r="L8" s="100">
        <f>IF(SER_hh_fec!L8=0,0,1000000/0.086*SER_hh_fec!L8/SER_hh_num!L8)</f>
        <v>41947.48227983019</v>
      </c>
      <c r="M8" s="100">
        <f>IF(SER_hh_fec!M8=0,0,1000000/0.086*SER_hh_fec!M8/SER_hh_num!M8)</f>
        <v>35074.273046555943</v>
      </c>
      <c r="N8" s="100">
        <f>IF(SER_hh_fec!N8=0,0,1000000/0.086*SER_hh_fec!N8/SER_hh_num!N8)</f>
        <v>36449.634728558682</v>
      </c>
      <c r="O8" s="100">
        <f>IF(SER_hh_fec!O8=0,0,1000000/0.086*SER_hh_fec!O8/SER_hh_num!O8)</f>
        <v>35941.349808104183</v>
      </c>
      <c r="P8" s="100">
        <f>IF(SER_hh_fec!P8=0,0,1000000/0.086*SER_hh_fec!P8/SER_hh_num!P8)</f>
        <v>30032.41644923919</v>
      </c>
      <c r="Q8" s="100">
        <f>IF(SER_hh_fec!Q8=0,0,1000000/0.086*SER_hh_fec!Q8/SER_hh_num!Q8)</f>
        <v>33403.604592637348</v>
      </c>
    </row>
    <row r="9" spans="1:17" ht="12" customHeight="1" x14ac:dyDescent="0.25">
      <c r="A9" s="88" t="s">
        <v>106</v>
      </c>
      <c r="B9" s="100">
        <f>IF(SER_hh_fec!B9=0,0,1000000/0.086*SER_hh_fec!B9/SER_hh_num!B9)</f>
        <v>51989.26421394202</v>
      </c>
      <c r="C9" s="100">
        <f>IF(SER_hh_fec!C9=0,0,1000000/0.086*SER_hh_fec!C9/SER_hh_num!C9)</f>
        <v>54408.027042195972</v>
      </c>
      <c r="D9" s="100">
        <f>IF(SER_hh_fec!D9=0,0,1000000/0.086*SER_hh_fec!D9/SER_hh_num!D9)</f>
        <v>48988.965527379929</v>
      </c>
      <c r="E9" s="100">
        <f>IF(SER_hh_fec!E9=0,0,1000000/0.086*SER_hh_fec!E9/SER_hh_num!E9)</f>
        <v>55086.317896820598</v>
      </c>
      <c r="F9" s="100">
        <f>IF(SER_hh_fec!F9=0,0,1000000/0.086*SER_hh_fec!F9/SER_hh_num!F9)</f>
        <v>55921.995610396662</v>
      </c>
      <c r="G9" s="100">
        <f>IF(SER_hh_fec!G9=0,0,1000000/0.086*SER_hh_fec!G9/SER_hh_num!G9)</f>
        <v>58987.254194406582</v>
      </c>
      <c r="H9" s="100">
        <f>IF(SER_hh_fec!H9=0,0,1000000/0.086*SER_hh_fec!H9/SER_hh_num!H9)</f>
        <v>59788.120103505418</v>
      </c>
      <c r="I9" s="100">
        <f>IF(SER_hh_fec!I9=0,0,1000000/0.086*SER_hh_fec!I9/SER_hh_num!I9)</f>
        <v>49680.066893306604</v>
      </c>
      <c r="J9" s="100">
        <f>IF(SER_hh_fec!J9=0,0,1000000/0.086*SER_hh_fec!J9/SER_hh_num!J9)</f>
        <v>56214.881177509553</v>
      </c>
      <c r="K9" s="100">
        <f>IF(SER_hh_fec!K9=0,0,1000000/0.086*SER_hh_fec!K9/SER_hh_num!K9)</f>
        <v>52156.943668861299</v>
      </c>
      <c r="L9" s="100">
        <f>IF(SER_hh_fec!L9=0,0,1000000/0.086*SER_hh_fec!L9/SER_hh_num!L9)</f>
        <v>57533.862011045225</v>
      </c>
      <c r="M9" s="100">
        <f>IF(SER_hh_fec!M9=0,0,1000000/0.086*SER_hh_fec!M9/SER_hh_num!M9)</f>
        <v>47351.791270995265</v>
      </c>
      <c r="N9" s="100">
        <f>IF(SER_hh_fec!N9=0,0,1000000/0.086*SER_hh_fec!N9/SER_hh_num!N9)</f>
        <v>49501.925548380779</v>
      </c>
      <c r="O9" s="100">
        <f>IF(SER_hh_fec!O9=0,0,1000000/0.086*SER_hh_fec!O9/SER_hh_num!O9)</f>
        <v>49725.200650846127</v>
      </c>
      <c r="P9" s="100">
        <f>IF(SER_hh_fec!P9=0,0,1000000/0.086*SER_hh_fec!P9/SER_hh_num!P9)</f>
        <v>41461.183749075746</v>
      </c>
      <c r="Q9" s="100">
        <f>IF(SER_hh_fec!Q9=0,0,1000000/0.086*SER_hh_fec!Q9/SER_hh_num!Q9)</f>
        <v>45400.199111839938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75689.680979306577</v>
      </c>
      <c r="C10" s="100">
        <f>IF(SER_hh_fec!C10=0,0,1000000/0.086*SER_hh_fec!C10/SER_hh_num!C10)</f>
        <v>83640.536727534898</v>
      </c>
      <c r="D10" s="100">
        <f>IF(SER_hh_fec!D10=0,0,1000000/0.086*SER_hh_fec!D10/SER_hh_num!D10)</f>
        <v>76216.714110948553</v>
      </c>
      <c r="E10" s="100">
        <f>IF(SER_hh_fec!E10=0,0,1000000/0.086*SER_hh_fec!E10/SER_hh_num!E10)</f>
        <v>82149.889960464789</v>
      </c>
      <c r="F10" s="100">
        <f>IF(SER_hh_fec!F10=0,0,1000000/0.086*SER_hh_fec!F10/SER_hh_num!F10)</f>
        <v>80683.249357403503</v>
      </c>
      <c r="G10" s="100">
        <f>IF(SER_hh_fec!G10=0,0,1000000/0.086*SER_hh_fec!G10/SER_hh_num!G10)</f>
        <v>84461.223615276831</v>
      </c>
      <c r="H10" s="100">
        <f>IF(SER_hh_fec!H10=0,0,1000000/0.086*SER_hh_fec!H10/SER_hh_num!H10)</f>
        <v>82839.968370822229</v>
      </c>
      <c r="I10" s="100">
        <f>IF(SER_hh_fec!I10=0,0,1000000/0.086*SER_hh_fec!I10/SER_hh_num!I10)</f>
        <v>76243.167857750144</v>
      </c>
      <c r="J10" s="100">
        <f>IF(SER_hh_fec!J10=0,0,1000000/0.086*SER_hh_fec!J10/SER_hh_num!J10)</f>
        <v>70942.627318542596</v>
      </c>
      <c r="K10" s="100">
        <f>IF(SER_hh_fec!K10=0,0,1000000/0.086*SER_hh_fec!K10/SER_hh_num!K10)</f>
        <v>76683.431302946425</v>
      </c>
      <c r="L10" s="100">
        <f>IF(SER_hh_fec!L10=0,0,1000000/0.086*SER_hh_fec!L10/SER_hh_num!L10)</f>
        <v>79097.409375614734</v>
      </c>
      <c r="M10" s="100">
        <f>IF(SER_hh_fec!M10=0,0,1000000/0.086*SER_hh_fec!M10/SER_hh_num!M10)</f>
        <v>66557.737547333498</v>
      </c>
      <c r="N10" s="100">
        <f>IF(SER_hh_fec!N10=0,0,1000000/0.086*SER_hh_fec!N10/SER_hh_num!N10)</f>
        <v>69189.556000811892</v>
      </c>
      <c r="O10" s="100">
        <f>IF(SER_hh_fec!O10=0,0,1000000/0.086*SER_hh_fec!O10/SER_hh_num!O10)</f>
        <v>66483.207439812773</v>
      </c>
      <c r="P10" s="100">
        <f>IF(SER_hh_fec!P10=0,0,1000000/0.086*SER_hh_fec!P10/SER_hh_num!P10)</f>
        <v>54052.902034904415</v>
      </c>
      <c r="Q10" s="100">
        <f>IF(SER_hh_fec!Q10=0,0,1000000/0.086*SER_hh_fec!Q10/SER_hh_num!Q10)</f>
        <v>56743.361888770101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30751.800797047643</v>
      </c>
      <c r="C11" s="100">
        <f>IF(SER_hh_fec!C11=0,0,1000000/0.086*SER_hh_fec!C11/SER_hh_num!C11)</f>
        <v>30469.550619065816</v>
      </c>
      <c r="D11" s="100">
        <f>IF(SER_hh_fec!D11=0,0,1000000/0.086*SER_hh_fec!D11/SER_hh_num!D11)</f>
        <v>29137.775277221008</v>
      </c>
      <c r="E11" s="100">
        <f>IF(SER_hh_fec!E11=0,0,1000000/0.086*SER_hh_fec!E11/SER_hh_num!E11)</f>
        <v>36871.647701109978</v>
      </c>
      <c r="F11" s="100">
        <f>IF(SER_hh_fec!F11=0,0,1000000/0.086*SER_hh_fec!F11/SER_hh_num!F11)</f>
        <v>35705.972875355685</v>
      </c>
      <c r="G11" s="100">
        <f>IF(SER_hh_fec!G11=0,0,1000000/0.086*SER_hh_fec!G11/SER_hh_num!G11)</f>
        <v>41485.074171642664</v>
      </c>
      <c r="H11" s="100">
        <f>IF(SER_hh_fec!H11=0,0,1000000/0.086*SER_hh_fec!H11/SER_hh_num!H11)</f>
        <v>41029.375871707962</v>
      </c>
      <c r="I11" s="100">
        <f>IF(SER_hh_fec!I11=0,0,1000000/0.086*SER_hh_fec!I11/SER_hh_num!I11)</f>
        <v>38532.846195844802</v>
      </c>
      <c r="J11" s="100">
        <f>IF(SER_hh_fec!J11=0,0,1000000/0.086*SER_hh_fec!J11/SER_hh_num!J11)</f>
        <v>41368.711865625468</v>
      </c>
      <c r="K11" s="100">
        <f>IF(SER_hh_fec!K11=0,0,1000000/0.086*SER_hh_fec!K11/SER_hh_num!K11)</f>
        <v>42115.921001763541</v>
      </c>
      <c r="L11" s="100">
        <f>IF(SER_hh_fec!L11=0,0,1000000/0.086*SER_hh_fec!L11/SER_hh_num!L11)</f>
        <v>42029.112242120464</v>
      </c>
      <c r="M11" s="100">
        <f>IF(SER_hh_fec!M11=0,0,1000000/0.086*SER_hh_fec!M11/SER_hh_num!M11)</f>
        <v>39813.925696629194</v>
      </c>
      <c r="N11" s="100">
        <f>IF(SER_hh_fec!N11=0,0,1000000/0.086*SER_hh_fec!N11/SER_hh_num!N11)</f>
        <v>36208.658497803852</v>
      </c>
      <c r="O11" s="100">
        <f>IF(SER_hh_fec!O11=0,0,1000000/0.086*SER_hh_fec!O11/SER_hh_num!O11)</f>
        <v>35695.295143774703</v>
      </c>
      <c r="P11" s="100">
        <f>IF(SER_hh_fec!P11=0,0,1000000/0.086*SER_hh_fec!P11/SER_hh_num!P11)</f>
        <v>31085.663466806451</v>
      </c>
      <c r="Q11" s="100">
        <f>IF(SER_hh_fec!Q11=0,0,1000000/0.086*SER_hh_fec!Q11/SER_hh_num!Q11)</f>
        <v>32606.056066814086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61339.520227928188</v>
      </c>
      <c r="C12" s="100">
        <f>IF(SER_hh_fec!C12=0,0,1000000/0.086*SER_hh_fec!C12/SER_hh_num!C12)</f>
        <v>65851.395518469304</v>
      </c>
      <c r="D12" s="100">
        <f>IF(SER_hh_fec!D12=0,0,1000000/0.086*SER_hh_fec!D12/SER_hh_num!D12)</f>
        <v>60504.307665911358</v>
      </c>
      <c r="E12" s="100">
        <f>IF(SER_hh_fec!E12=0,0,1000000/0.086*SER_hh_fec!E12/SER_hh_num!E12)</f>
        <v>58024.117188849785</v>
      </c>
      <c r="F12" s="100">
        <f>IF(SER_hh_fec!F12=0,0,1000000/0.086*SER_hh_fec!F12/SER_hh_num!F12)</f>
        <v>57783.574175955349</v>
      </c>
      <c r="G12" s="100">
        <f>IF(SER_hh_fec!G12=0,0,1000000/0.086*SER_hh_fec!G12/SER_hh_num!G12)</f>
        <v>57391.570901774212</v>
      </c>
      <c r="H12" s="100">
        <f>IF(SER_hh_fec!H12=0,0,1000000/0.086*SER_hh_fec!H12/SER_hh_num!H12)</f>
        <v>54496.208511649791</v>
      </c>
      <c r="I12" s="100">
        <f>IF(SER_hh_fec!I12=0,0,1000000/0.086*SER_hh_fec!I12/SER_hh_num!I12)</f>
        <v>48768.325175975879</v>
      </c>
      <c r="J12" s="100">
        <f>IF(SER_hh_fec!J12=0,0,1000000/0.086*SER_hh_fec!J12/SER_hh_num!J12)</f>
        <v>52079.656314729116</v>
      </c>
      <c r="K12" s="100">
        <f>IF(SER_hh_fec!K12=0,0,1000000/0.086*SER_hh_fec!K12/SER_hh_num!K12)</f>
        <v>50997.87440509774</v>
      </c>
      <c r="L12" s="100">
        <f>IF(SER_hh_fec!L12=0,0,1000000/0.086*SER_hh_fec!L12/SER_hh_num!L12)</f>
        <v>59045.292497687158</v>
      </c>
      <c r="M12" s="100">
        <f>IF(SER_hh_fec!M12=0,0,1000000/0.086*SER_hh_fec!M12/SER_hh_num!M12)</f>
        <v>46759.857795978845</v>
      </c>
      <c r="N12" s="100">
        <f>IF(SER_hh_fec!N12=0,0,1000000/0.086*SER_hh_fec!N12/SER_hh_num!N12)</f>
        <v>48429.351086588969</v>
      </c>
      <c r="O12" s="100">
        <f>IF(SER_hh_fec!O12=0,0,1000000/0.086*SER_hh_fec!O12/SER_hh_num!O12)</f>
        <v>48445.755576332973</v>
      </c>
      <c r="P12" s="100">
        <f>IF(SER_hh_fec!P12=0,0,1000000/0.086*SER_hh_fec!P12/SER_hh_num!P12)</f>
        <v>44646.93640649072</v>
      </c>
      <c r="Q12" s="100">
        <f>IF(SER_hh_fec!Q12=0,0,1000000/0.086*SER_hh_fec!Q12/SER_hh_num!Q12)</f>
        <v>45949.866817598566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33303.996078128286</v>
      </c>
      <c r="C13" s="100">
        <f>IF(SER_hh_fec!C13=0,0,1000000/0.086*SER_hh_fec!C13/SER_hh_num!C13)</f>
        <v>35639.260624363822</v>
      </c>
      <c r="D13" s="100">
        <f>IF(SER_hh_fec!D13=0,0,1000000/0.086*SER_hh_fec!D13/SER_hh_num!D13)</f>
        <v>32527.34223308348</v>
      </c>
      <c r="E13" s="100">
        <f>IF(SER_hh_fec!E13=0,0,1000000/0.086*SER_hh_fec!E13/SER_hh_num!E13)</f>
        <v>33221.336318292662</v>
      </c>
      <c r="F13" s="100">
        <f>IF(SER_hh_fec!F13=0,0,1000000/0.086*SER_hh_fec!F13/SER_hh_num!F13)</f>
        <v>33081.176272578159</v>
      </c>
      <c r="G13" s="100">
        <f>IF(SER_hh_fec!G13=0,0,1000000/0.086*SER_hh_fec!G13/SER_hh_num!G13)</f>
        <v>33954.905197596068</v>
      </c>
      <c r="H13" s="100">
        <f>IF(SER_hh_fec!H13=0,0,1000000/0.086*SER_hh_fec!H13/SER_hh_num!H13)</f>
        <v>33054.880828061745</v>
      </c>
      <c r="I13" s="100">
        <f>IF(SER_hh_fec!I13=0,0,1000000/0.086*SER_hh_fec!I13/SER_hh_num!I13)</f>
        <v>29670.702885487357</v>
      </c>
      <c r="J13" s="100">
        <f>IF(SER_hh_fec!J13=0,0,1000000/0.086*SER_hh_fec!J13/SER_hh_num!J13)</f>
        <v>31177.253805884073</v>
      </c>
      <c r="K13" s="100">
        <f>IF(SER_hh_fec!K13=0,0,1000000/0.086*SER_hh_fec!K13/SER_hh_num!K13)</f>
        <v>29720.961864410685</v>
      </c>
      <c r="L13" s="100">
        <f>IF(SER_hh_fec!L13=0,0,1000000/0.086*SER_hh_fec!L13/SER_hh_num!L13)</f>
        <v>31921.790697865294</v>
      </c>
      <c r="M13" s="100">
        <f>IF(SER_hh_fec!M13=0,0,1000000/0.086*SER_hh_fec!M13/SER_hh_num!M13)</f>
        <v>26593.943041605798</v>
      </c>
      <c r="N13" s="100">
        <f>IF(SER_hh_fec!N13=0,0,1000000/0.086*SER_hh_fec!N13/SER_hh_num!N13)</f>
        <v>24959.894108521752</v>
      </c>
      <c r="O13" s="100">
        <f>IF(SER_hh_fec!O13=0,0,1000000/0.086*SER_hh_fec!O13/SER_hh_num!O13)</f>
        <v>23112.65714874661</v>
      </c>
      <c r="P13" s="100">
        <f>IF(SER_hh_fec!P13=0,0,1000000/0.086*SER_hh_fec!P13/SER_hh_num!P13)</f>
        <v>18341.192867794758</v>
      </c>
      <c r="Q13" s="100">
        <f>IF(SER_hh_fec!Q13=0,0,1000000/0.086*SER_hh_fec!Q13/SER_hh_num!Q13)</f>
        <v>18958.846624435544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55074.350116086011</v>
      </c>
      <c r="C14" s="22">
        <f>IF(SER_hh_fec!C14=0,0,1000000/0.086*SER_hh_fec!C14/SER_hh_num!C14)</f>
        <v>62398.057916912432</v>
      </c>
      <c r="D14" s="22">
        <f>IF(SER_hh_fec!D14=0,0,1000000/0.086*SER_hh_fec!D14/SER_hh_num!D14)</f>
        <v>54237.927562059835</v>
      </c>
      <c r="E14" s="22">
        <f>IF(SER_hh_fec!E14=0,0,1000000/0.086*SER_hh_fec!E14/SER_hh_num!E14)</f>
        <v>55555.900131959679</v>
      </c>
      <c r="F14" s="22">
        <f>IF(SER_hh_fec!F14=0,0,1000000/0.086*SER_hh_fec!F14/SER_hh_num!F14)</f>
        <v>55704.194280333963</v>
      </c>
      <c r="G14" s="22">
        <f>IF(SER_hh_fec!G14=0,0,1000000/0.086*SER_hh_fec!G14/SER_hh_num!G14)</f>
        <v>57116.704006805274</v>
      </c>
      <c r="H14" s="22">
        <f>IF(SER_hh_fec!H14=0,0,1000000/0.086*SER_hh_fec!H14/SER_hh_num!H14)</f>
        <v>54064.774095029243</v>
      </c>
      <c r="I14" s="22">
        <f>IF(SER_hh_fec!I14=0,0,1000000/0.086*SER_hh_fec!I14/SER_hh_num!I14)</f>
        <v>49530.958816986727</v>
      </c>
      <c r="J14" s="22">
        <f>IF(SER_hh_fec!J14=0,0,1000000/0.086*SER_hh_fec!J14/SER_hh_num!J14)</f>
        <v>50377.633905220035</v>
      </c>
      <c r="K14" s="22">
        <f>IF(SER_hh_fec!K14=0,0,1000000/0.086*SER_hh_fec!K14/SER_hh_num!K14)</f>
        <v>48785.766819296448</v>
      </c>
      <c r="L14" s="22">
        <f>IF(SER_hh_fec!L14=0,0,1000000/0.086*SER_hh_fec!L14/SER_hh_num!L14)</f>
        <v>53479.7651389401</v>
      </c>
      <c r="M14" s="22">
        <f>IF(SER_hh_fec!M14=0,0,1000000/0.086*SER_hh_fec!M14/SER_hh_num!M14)</f>
        <v>46618.090697795829</v>
      </c>
      <c r="N14" s="22">
        <f>IF(SER_hh_fec!N14=0,0,1000000/0.086*SER_hh_fec!N14/SER_hh_num!N14)</f>
        <v>47234.142154041241</v>
      </c>
      <c r="O14" s="22">
        <f>IF(SER_hh_fec!O14=0,0,1000000/0.086*SER_hh_fec!O14/SER_hh_num!O14)</f>
        <v>47180.204115596986</v>
      </c>
      <c r="P14" s="22">
        <f>IF(SER_hh_fec!P14=0,0,1000000/0.086*SER_hh_fec!P14/SER_hh_num!P14)</f>
        <v>42640.160554099937</v>
      </c>
      <c r="Q14" s="22">
        <f>IF(SER_hh_fec!Q14=0,0,1000000/0.086*SER_hh_fec!Q14/SER_hh_num!Q14)</f>
        <v>44472.167940914063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604.31326218992763</v>
      </c>
      <c r="C15" s="104">
        <f>IF(SER_hh_fec!C15=0,0,1000000/0.086*SER_hh_fec!C15/SER_hh_num!C15)</f>
        <v>640.64955653574521</v>
      </c>
      <c r="D15" s="104">
        <f>IF(SER_hh_fec!D15=0,0,1000000/0.086*SER_hh_fec!D15/SER_hh_num!D15)</f>
        <v>595.16658793766783</v>
      </c>
      <c r="E15" s="104">
        <f>IF(SER_hh_fec!E15=0,0,1000000/0.086*SER_hh_fec!E15/SER_hh_num!E15)</f>
        <v>642.49881197163961</v>
      </c>
      <c r="F15" s="104">
        <f>IF(SER_hh_fec!F15=0,0,1000000/0.086*SER_hh_fec!F15/SER_hh_num!F15)</f>
        <v>645.83077750562325</v>
      </c>
      <c r="G15" s="104">
        <f>IF(SER_hh_fec!G15=0,0,1000000/0.086*SER_hh_fec!G15/SER_hh_num!G15)</f>
        <v>689.95147381659615</v>
      </c>
      <c r="H15" s="104">
        <f>IF(SER_hh_fec!H15=0,0,1000000/0.086*SER_hh_fec!H15/SER_hh_num!H15)</f>
        <v>718.41009631770919</v>
      </c>
      <c r="I15" s="104">
        <f>IF(SER_hh_fec!I15=0,0,1000000/0.086*SER_hh_fec!I15/SER_hh_num!I15)</f>
        <v>604.6802767552042</v>
      </c>
      <c r="J15" s="104">
        <f>IF(SER_hh_fec!J15=0,0,1000000/0.086*SER_hh_fec!J15/SER_hh_num!J15)</f>
        <v>690.52823887675402</v>
      </c>
      <c r="K15" s="104">
        <f>IF(SER_hh_fec!K15=0,0,1000000/0.086*SER_hh_fec!K15/SER_hh_num!K15)</f>
        <v>653.09485019571162</v>
      </c>
      <c r="L15" s="104">
        <f>IF(SER_hh_fec!L15=0,0,1000000/0.086*SER_hh_fec!L15/SER_hh_num!L15)</f>
        <v>717.77749468704121</v>
      </c>
      <c r="M15" s="104">
        <f>IF(SER_hh_fec!M15=0,0,1000000/0.086*SER_hh_fec!M15/SER_hh_num!M15)</f>
        <v>599.63465549583589</v>
      </c>
      <c r="N15" s="104">
        <f>IF(SER_hh_fec!N15=0,0,1000000/0.086*SER_hh_fec!N15/SER_hh_num!N15)</f>
        <v>620.88118271282815</v>
      </c>
      <c r="O15" s="104">
        <f>IF(SER_hh_fec!O15=0,0,1000000/0.086*SER_hh_fec!O15/SER_hh_num!O15)</f>
        <v>637.65749272920277</v>
      </c>
      <c r="P15" s="104">
        <f>IF(SER_hh_fec!P15=0,0,1000000/0.086*SER_hh_fec!P15/SER_hh_num!P15)</f>
        <v>540.55278986377414</v>
      </c>
      <c r="Q15" s="104">
        <f>IF(SER_hh_fec!Q15=0,0,1000000/0.086*SER_hh_fec!Q15/SER_hh_num!Q15)</f>
        <v>594.95478745564549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9289.456934868238</v>
      </c>
      <c r="C16" s="101">
        <f>IF(SER_hh_fec!C16=0,0,1000000/0.086*SER_hh_fec!C16/SER_hh_num!C16)</f>
        <v>9108.925377408068</v>
      </c>
      <c r="D16" s="101">
        <f>IF(SER_hh_fec!D16=0,0,1000000/0.086*SER_hh_fec!D16/SER_hh_num!D16)</f>
        <v>8945.7094450764107</v>
      </c>
      <c r="E16" s="101">
        <f>IF(SER_hh_fec!E16=0,0,1000000/0.086*SER_hh_fec!E16/SER_hh_num!E16)</f>
        <v>8797.7984747340761</v>
      </c>
      <c r="F16" s="101">
        <f>IF(SER_hh_fec!F16=0,0,1000000/0.086*SER_hh_fec!F16/SER_hh_num!F16)</f>
        <v>8684.730327409201</v>
      </c>
      <c r="G16" s="101">
        <f>IF(SER_hh_fec!G16=0,0,1000000/0.086*SER_hh_fec!G16/SER_hh_num!G16)</f>
        <v>8582.7765417558312</v>
      </c>
      <c r="H16" s="101">
        <f>IF(SER_hh_fec!H16=0,0,1000000/0.086*SER_hh_fec!H16/SER_hh_num!H16)</f>
        <v>8512.6781476200867</v>
      </c>
      <c r="I16" s="101">
        <f>IF(SER_hh_fec!I16=0,0,1000000/0.086*SER_hh_fec!I16/SER_hh_num!I16)</f>
        <v>8421.8258139482168</v>
      </c>
      <c r="J16" s="101">
        <f>IF(SER_hh_fec!J16=0,0,1000000/0.086*SER_hh_fec!J16/SER_hh_num!J16)</f>
        <v>8353.0890355221891</v>
      </c>
      <c r="K16" s="101">
        <f>IF(SER_hh_fec!K16=0,0,1000000/0.086*SER_hh_fec!K16/SER_hh_num!K16)</f>
        <v>8199.3841581657452</v>
      </c>
      <c r="L16" s="101">
        <f>IF(SER_hh_fec!L16=0,0,1000000/0.086*SER_hh_fec!L16/SER_hh_num!L16)</f>
        <v>8097.3825691022485</v>
      </c>
      <c r="M16" s="101">
        <f>IF(SER_hh_fec!M16=0,0,1000000/0.086*SER_hh_fec!M16/SER_hh_num!M16)</f>
        <v>7912.0629480913876</v>
      </c>
      <c r="N16" s="101">
        <f>IF(SER_hh_fec!N16=0,0,1000000/0.086*SER_hh_fec!N16/SER_hh_num!N16)</f>
        <v>7789.7930799656106</v>
      </c>
      <c r="O16" s="101">
        <f>IF(SER_hh_fec!O16=0,0,1000000/0.086*SER_hh_fec!O16/SER_hh_num!O16)</f>
        <v>7629.9341454607475</v>
      </c>
      <c r="P16" s="101">
        <f>IF(SER_hh_fec!P16=0,0,1000000/0.086*SER_hh_fec!P16/SER_hh_num!P16)</f>
        <v>7447.500064276961</v>
      </c>
      <c r="Q16" s="101">
        <f>IF(SER_hh_fec!Q16=0,0,1000000/0.086*SER_hh_fec!Q16/SER_hh_num!Q16)</f>
        <v>7136.7957405582183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2289.4815509204718</v>
      </c>
      <c r="C17" s="103">
        <f>IF(SER_hh_fec!C17=0,0,1000000/0.086*SER_hh_fec!C17/SER_hh_num!C17)</f>
        <v>2557.8250899193581</v>
      </c>
      <c r="D17" s="103">
        <f>IF(SER_hh_fec!D17=0,0,1000000/0.086*SER_hh_fec!D17/SER_hh_num!D17)</f>
        <v>2859.7452994055025</v>
      </c>
      <c r="E17" s="103">
        <f>IF(SER_hh_fec!E17=0,0,1000000/0.086*SER_hh_fec!E17/SER_hh_num!E17)</f>
        <v>2941.2915164462952</v>
      </c>
      <c r="F17" s="103">
        <f>IF(SER_hh_fec!F17=0,0,1000000/0.086*SER_hh_fec!F17/SER_hh_num!F17)</f>
        <v>3073.9199997981536</v>
      </c>
      <c r="G17" s="103">
        <f>IF(SER_hh_fec!G17=0,0,1000000/0.086*SER_hh_fec!G17/SER_hh_num!G17)</f>
        <v>3141.0532845083394</v>
      </c>
      <c r="H17" s="103">
        <f>IF(SER_hh_fec!H17=0,0,1000000/0.086*SER_hh_fec!H17/SER_hh_num!H17)</f>
        <v>3358.9871547102675</v>
      </c>
      <c r="I17" s="103">
        <f>IF(SER_hh_fec!I17=0,0,1000000/0.086*SER_hh_fec!I17/SER_hh_num!I17)</f>
        <v>3723.822207377943</v>
      </c>
      <c r="J17" s="103">
        <f>IF(SER_hh_fec!J17=0,0,1000000/0.086*SER_hh_fec!J17/SER_hh_num!J17)</f>
        <v>3926.02888998662</v>
      </c>
      <c r="K17" s="103">
        <f>IF(SER_hh_fec!K17=0,0,1000000/0.086*SER_hh_fec!K17/SER_hh_num!K17)</f>
        <v>4142.6507535439596</v>
      </c>
      <c r="L17" s="103">
        <f>IF(SER_hh_fec!L17=0,0,1000000/0.086*SER_hh_fec!L17/SER_hh_num!L17)</f>
        <v>4340.7802956431005</v>
      </c>
      <c r="M17" s="103">
        <f>IF(SER_hh_fec!M17=0,0,1000000/0.086*SER_hh_fec!M17/SER_hh_num!M17)</f>
        <v>4625.6112678494592</v>
      </c>
      <c r="N17" s="103">
        <f>IF(SER_hh_fec!N17=0,0,1000000/0.086*SER_hh_fec!N17/SER_hh_num!N17)</f>
        <v>5015.2612872535137</v>
      </c>
      <c r="O17" s="103">
        <f>IF(SER_hh_fec!O17=0,0,1000000/0.086*SER_hh_fec!O17/SER_hh_num!O17)</f>
        <v>5425.5638751593424</v>
      </c>
      <c r="P17" s="103">
        <f>IF(SER_hh_fec!P17=0,0,1000000/0.086*SER_hh_fec!P17/SER_hh_num!P17)</f>
        <v>6028.052559147116</v>
      </c>
      <c r="Q17" s="103">
        <f>IF(SER_hh_fec!Q17=0,0,1000000/0.086*SER_hh_fec!Q17/SER_hh_num!Q17)</f>
        <v>6226.0762649124026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9336.4864863562543</v>
      </c>
      <c r="C18" s="103">
        <f>IF(SER_hh_fec!C18=0,0,1000000/0.086*SER_hh_fec!C18/SER_hh_num!C18)</f>
        <v>9153.1557039283725</v>
      </c>
      <c r="D18" s="103">
        <f>IF(SER_hh_fec!D18=0,0,1000000/0.086*SER_hh_fec!D18/SER_hh_num!D18)</f>
        <v>8987.6938995879973</v>
      </c>
      <c r="E18" s="103">
        <f>IF(SER_hh_fec!E18=0,0,1000000/0.086*SER_hh_fec!E18/SER_hh_num!E18)</f>
        <v>8839.0580169421519</v>
      </c>
      <c r="F18" s="103">
        <f>IF(SER_hh_fec!F18=0,0,1000000/0.086*SER_hh_fec!F18/SER_hh_num!F18)</f>
        <v>8724.1715936404453</v>
      </c>
      <c r="G18" s="103">
        <f>IF(SER_hh_fec!G18=0,0,1000000/0.086*SER_hh_fec!G18/SER_hh_num!G18)</f>
        <v>8621.7644386382599</v>
      </c>
      <c r="H18" s="103">
        <f>IF(SER_hh_fec!H18=0,0,1000000/0.086*SER_hh_fec!H18/SER_hh_num!H18)</f>
        <v>8551.293869347337</v>
      </c>
      <c r="I18" s="103">
        <f>IF(SER_hh_fec!I18=0,0,1000000/0.086*SER_hh_fec!I18/SER_hh_num!I18)</f>
        <v>8461.1467931032203</v>
      </c>
      <c r="J18" s="103">
        <f>IF(SER_hh_fec!J18=0,0,1000000/0.086*SER_hh_fec!J18/SER_hh_num!J18)</f>
        <v>8391.9155879169975</v>
      </c>
      <c r="K18" s="103">
        <f>IF(SER_hh_fec!K18=0,0,1000000/0.086*SER_hh_fec!K18/SER_hh_num!K18)</f>
        <v>8237.1515558104984</v>
      </c>
      <c r="L18" s="103">
        <f>IF(SER_hh_fec!L18=0,0,1000000/0.086*SER_hh_fec!L18/SER_hh_num!L18)</f>
        <v>8135.736011058797</v>
      </c>
      <c r="M18" s="103">
        <f>IF(SER_hh_fec!M18=0,0,1000000/0.086*SER_hh_fec!M18/SER_hh_num!M18)</f>
        <v>7949.3649994376883</v>
      </c>
      <c r="N18" s="103">
        <f>IF(SER_hh_fec!N18=0,0,1000000/0.086*SER_hh_fec!N18/SER_hh_num!N18)</f>
        <v>7828.6652260530627</v>
      </c>
      <c r="O18" s="103">
        <f>IF(SER_hh_fec!O18=0,0,1000000/0.086*SER_hh_fec!O18/SER_hh_num!O18)</f>
        <v>7669.9756133741193</v>
      </c>
      <c r="P18" s="103">
        <f>IF(SER_hh_fec!P18=0,0,1000000/0.086*SER_hh_fec!P18/SER_hh_num!P18)</f>
        <v>7483.0529614348243</v>
      </c>
      <c r="Q18" s="103">
        <f>IF(SER_hh_fec!Q18=0,0,1000000/0.086*SER_hh_fec!Q18/SER_hh_num!Q18)</f>
        <v>7166.1130059949473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9827.0856999301031</v>
      </c>
      <c r="C19" s="101">
        <f>IF(SER_hh_fec!C19=0,0,1000000/0.086*SER_hh_fec!C19/SER_hh_num!C19)</f>
        <v>9855.8761533002344</v>
      </c>
      <c r="D19" s="101">
        <f>IF(SER_hh_fec!D19=0,0,1000000/0.086*SER_hh_fec!D19/SER_hh_num!D19)</f>
        <v>9846.6062616897416</v>
      </c>
      <c r="E19" s="101">
        <f>IF(SER_hh_fec!E19=0,0,1000000/0.086*SER_hh_fec!E19/SER_hh_num!E19)</f>
        <v>9908.9578348927007</v>
      </c>
      <c r="F19" s="101">
        <f>IF(SER_hh_fec!F19=0,0,1000000/0.086*SER_hh_fec!F19/SER_hh_num!F19)</f>
        <v>9928.2043001482543</v>
      </c>
      <c r="G19" s="101">
        <f>IF(SER_hh_fec!G19=0,0,1000000/0.086*SER_hh_fec!G19/SER_hh_num!G19)</f>
        <v>9886.8495241927631</v>
      </c>
      <c r="H19" s="101">
        <f>IF(SER_hh_fec!H19=0,0,1000000/0.086*SER_hh_fec!H19/SER_hh_num!H19)</f>
        <v>9851.441187754308</v>
      </c>
      <c r="I19" s="101">
        <f>IF(SER_hh_fec!I19=0,0,1000000/0.086*SER_hh_fec!I19/SER_hh_num!I19)</f>
        <v>9780.3726985635931</v>
      </c>
      <c r="J19" s="101">
        <f>IF(SER_hh_fec!J19=0,0,1000000/0.086*SER_hh_fec!J19/SER_hh_num!J19)</f>
        <v>9753.4749242127564</v>
      </c>
      <c r="K19" s="101">
        <f>IF(SER_hh_fec!K19=0,0,1000000/0.086*SER_hh_fec!K19/SER_hh_num!K19)</f>
        <v>9753.8591622364947</v>
      </c>
      <c r="L19" s="101">
        <f>IF(SER_hh_fec!L19=0,0,1000000/0.086*SER_hh_fec!L19/SER_hh_num!L19)</f>
        <v>9671.9015339956841</v>
      </c>
      <c r="M19" s="101">
        <f>IF(SER_hh_fec!M19=0,0,1000000/0.086*SER_hh_fec!M19/SER_hh_num!M19)</f>
        <v>9695.8787132163561</v>
      </c>
      <c r="N19" s="101">
        <f>IF(SER_hh_fec!N19=0,0,1000000/0.086*SER_hh_fec!N19/SER_hh_num!N19)</f>
        <v>9731.6710629362333</v>
      </c>
      <c r="O19" s="101">
        <f>IF(SER_hh_fec!O19=0,0,1000000/0.086*SER_hh_fec!O19/SER_hh_num!O19)</f>
        <v>9752.5724929372936</v>
      </c>
      <c r="P19" s="101">
        <f>IF(SER_hh_fec!P19=0,0,1000000/0.086*SER_hh_fec!P19/SER_hh_num!P19)</f>
        <v>9797.6405710015533</v>
      </c>
      <c r="Q19" s="101">
        <f>IF(SER_hh_fec!Q19=0,0,1000000/0.086*SER_hh_fec!Q19/SER_hh_num!Q19)</f>
        <v>9878.1347280800146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9355.2931901019529</v>
      </c>
      <c r="C20" s="100">
        <f>IF(SER_hh_fec!C20=0,0,1000000/0.086*SER_hh_fec!C20/SER_hh_num!C20)</f>
        <v>9231.9460338554745</v>
      </c>
      <c r="D20" s="100">
        <f>IF(SER_hh_fec!D20=0,0,1000000/0.086*SER_hh_fec!D20/SER_hh_num!D20)</f>
        <v>10599.845761597146</v>
      </c>
      <c r="E20" s="100">
        <f>IF(SER_hh_fec!E20=0,0,1000000/0.086*SER_hh_fec!E20/SER_hh_num!E20)</f>
        <v>11120.688074510848</v>
      </c>
      <c r="F20" s="100">
        <f>IF(SER_hh_fec!F20=0,0,1000000/0.086*SER_hh_fec!F20/SER_hh_num!F20)</f>
        <v>11854.091584189806</v>
      </c>
      <c r="G20" s="100">
        <f>IF(SER_hh_fec!G20=0,0,1000000/0.086*SER_hh_fec!G20/SER_hh_num!G20)</f>
        <v>11937.949832322671</v>
      </c>
      <c r="H20" s="100">
        <f>IF(SER_hh_fec!H20=0,0,1000000/0.086*SER_hh_fec!H20/SER_hh_num!H20)</f>
        <v>12578.182791974881</v>
      </c>
      <c r="I20" s="100">
        <f>IF(SER_hh_fec!I20=0,0,1000000/0.086*SER_hh_fec!I20/SER_hh_num!I20)</f>
        <v>13085.79310740437</v>
      </c>
      <c r="J20" s="100">
        <f>IF(SER_hh_fec!J20=0,0,1000000/0.086*SER_hh_fec!J20/SER_hh_num!J20)</f>
        <v>13358.922808951273</v>
      </c>
      <c r="K20" s="100">
        <f>IF(SER_hh_fec!K20=0,0,1000000/0.086*SER_hh_fec!K20/SER_hh_num!K20)</f>
        <v>13593.020018300245</v>
      </c>
      <c r="L20" s="100">
        <f>IF(SER_hh_fec!L20=0,0,1000000/0.086*SER_hh_fec!L20/SER_hh_num!L20)</f>
        <v>13313.353640116005</v>
      </c>
      <c r="M20" s="100">
        <f>IF(SER_hh_fec!M20=0,0,1000000/0.086*SER_hh_fec!M20/SER_hh_num!M20)</f>
        <v>13238.312318950178</v>
      </c>
      <c r="N20" s="100">
        <f>IF(SER_hh_fec!N20=0,0,1000000/0.086*SER_hh_fec!N20/SER_hh_num!N20)</f>
        <v>13239.938452006721</v>
      </c>
      <c r="O20" s="100">
        <f>IF(SER_hh_fec!O20=0,0,1000000/0.086*SER_hh_fec!O20/SER_hh_num!O20)</f>
        <v>13363.900175591951</v>
      </c>
      <c r="P20" s="100">
        <f>IF(SER_hh_fec!P20=0,0,1000000/0.086*SER_hh_fec!P20/SER_hh_num!P20)</f>
        <v>13242.78173134847</v>
      </c>
      <c r="Q20" s="100">
        <f>IF(SER_hh_fec!Q20=0,0,1000000/0.086*SER_hh_fec!Q20/SER_hh_num!Q20)</f>
        <v>13361.557089722126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9900.476278541244</v>
      </c>
      <c r="C21" s="100">
        <f>IF(SER_hh_fec!C21=0,0,1000000/0.086*SER_hh_fec!C21/SER_hh_num!C21)</f>
        <v>10025.634625161525</v>
      </c>
      <c r="D21" s="100">
        <f>IF(SER_hh_fec!D21=0,0,1000000/0.086*SER_hh_fec!D21/SER_hh_num!D21)</f>
        <v>10424.118476607993</v>
      </c>
      <c r="E21" s="100">
        <f>IF(SER_hh_fec!E21=0,0,1000000/0.086*SER_hh_fec!E21/SER_hh_num!E21)</f>
        <v>10489.352382316998</v>
      </c>
      <c r="F21" s="100">
        <f>IF(SER_hh_fec!F21=0,0,1000000/0.086*SER_hh_fec!F21/SER_hh_num!F21)</f>
        <v>10658.212429673753</v>
      </c>
      <c r="G21" s="100">
        <f>IF(SER_hh_fec!G21=0,0,1000000/0.086*SER_hh_fec!G21/SER_hh_num!G21)</f>
        <v>10486.817437626798</v>
      </c>
      <c r="H21" s="100">
        <f>IF(SER_hh_fec!H21=0,0,1000000/0.086*SER_hh_fec!H21/SER_hh_num!H21)</f>
        <v>10558.103994681005</v>
      </c>
      <c r="I21" s="100">
        <f>IF(SER_hh_fec!I21=0,0,1000000/0.086*SER_hh_fec!I21/SER_hh_num!I21)</f>
        <v>10556.437824923923</v>
      </c>
      <c r="J21" s="100">
        <f>IF(SER_hh_fec!J21=0,0,1000000/0.086*SER_hh_fec!J21/SER_hh_num!J21)</f>
        <v>10546.697090635402</v>
      </c>
      <c r="K21" s="100">
        <f>IF(SER_hh_fec!K21=0,0,1000000/0.086*SER_hh_fec!K21/SER_hh_num!K21)</f>
        <v>10577.93001236965</v>
      </c>
      <c r="L21" s="100">
        <f>IF(SER_hh_fec!L21=0,0,1000000/0.086*SER_hh_fec!L21/SER_hh_num!L21)</f>
        <v>10441.040210328421</v>
      </c>
      <c r="M21" s="100">
        <f>IF(SER_hh_fec!M21=0,0,1000000/0.086*SER_hh_fec!M21/SER_hh_num!M21)</f>
        <v>10439.251870117219</v>
      </c>
      <c r="N21" s="100">
        <f>IF(SER_hh_fec!N21=0,0,1000000/0.086*SER_hh_fec!N21/SER_hh_num!N21)</f>
        <v>10510.550055580305</v>
      </c>
      <c r="O21" s="100">
        <f>IF(SER_hh_fec!O21=0,0,1000000/0.086*SER_hh_fec!O21/SER_hh_num!O21)</f>
        <v>10509.636744613361</v>
      </c>
      <c r="P21" s="100">
        <f>IF(SER_hh_fec!P21=0,0,1000000/0.086*SER_hh_fec!P21/SER_hh_num!P21)</f>
        <v>10627.292883339789</v>
      </c>
      <c r="Q21" s="100">
        <f>IF(SER_hh_fec!Q21=0,0,1000000/0.086*SER_hh_fec!Q21/SER_hh_num!Q21)</f>
        <v>10592.427626246594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11133.783246968133</v>
      </c>
      <c r="C22" s="100">
        <f>IF(SER_hh_fec!C22=0,0,1000000/0.086*SER_hh_fec!C22/SER_hh_num!C22)</f>
        <v>11137.21648004105</v>
      </c>
      <c r="D22" s="100">
        <f>IF(SER_hh_fec!D22=0,0,1000000/0.086*SER_hh_fec!D22/SER_hh_num!D22)</f>
        <v>11107.153258307722</v>
      </c>
      <c r="E22" s="100">
        <f>IF(SER_hh_fec!E22=0,0,1000000/0.086*SER_hh_fec!E22/SER_hh_num!E22)</f>
        <v>11127.546098914074</v>
      </c>
      <c r="F22" s="100">
        <f>IF(SER_hh_fec!F22=0,0,1000000/0.086*SER_hh_fec!F22/SER_hh_num!F22)</f>
        <v>11225.701971839</v>
      </c>
      <c r="G22" s="100">
        <f>IF(SER_hh_fec!G22=0,0,1000000/0.086*SER_hh_fec!G22/SER_hh_num!G22)</f>
        <v>11131.167536912921</v>
      </c>
      <c r="H22" s="100">
        <f>IF(SER_hh_fec!H22=0,0,1000000/0.086*SER_hh_fec!H22/SER_hh_num!H22)</f>
        <v>11102.131281651717</v>
      </c>
      <c r="I22" s="100">
        <f>IF(SER_hh_fec!I22=0,0,1000000/0.086*SER_hh_fec!I22/SER_hh_num!I22)</f>
        <v>11033.536959668025</v>
      </c>
      <c r="J22" s="100">
        <f>IF(SER_hh_fec!J22=0,0,1000000/0.086*SER_hh_fec!J22/SER_hh_num!J22)</f>
        <v>11020.945284308738</v>
      </c>
      <c r="K22" s="100">
        <f>IF(SER_hh_fec!K22=0,0,1000000/0.086*SER_hh_fec!K22/SER_hh_num!K22)</f>
        <v>11045.353083882706</v>
      </c>
      <c r="L22" s="100">
        <f>IF(SER_hh_fec!L22=0,0,1000000/0.086*SER_hh_fec!L22/SER_hh_num!L22)</f>
        <v>10922.520044671641</v>
      </c>
      <c r="M22" s="100">
        <f>IF(SER_hh_fec!M22=0,0,1000000/0.086*SER_hh_fec!M22/SER_hh_num!M22)</f>
        <v>10964.553067272072</v>
      </c>
      <c r="N22" s="100">
        <f>IF(SER_hh_fec!N22=0,0,1000000/0.086*SER_hh_fec!N22/SER_hh_num!N22)</f>
        <v>10985.767145252223</v>
      </c>
      <c r="O22" s="100">
        <f>IF(SER_hh_fec!O22=0,0,1000000/0.086*SER_hh_fec!O22/SER_hh_num!O22)</f>
        <v>10968.102648121572</v>
      </c>
      <c r="P22" s="100">
        <f>IF(SER_hh_fec!P22=0,0,1000000/0.086*SER_hh_fec!P22/SER_hh_num!P22)</f>
        <v>10904.739364389188</v>
      </c>
      <c r="Q22" s="100">
        <f>IF(SER_hh_fec!Q22=0,0,1000000/0.086*SER_hh_fec!Q22/SER_hh_num!Q22)</f>
        <v>10886.428902354313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10586.10104355303</v>
      </c>
      <c r="C23" s="100">
        <f>IF(SER_hh_fec!C23=0,0,1000000/0.086*SER_hh_fec!C23/SER_hh_num!C23)</f>
        <v>10548.596728882971</v>
      </c>
      <c r="D23" s="100">
        <f>IF(SER_hh_fec!D23=0,0,1000000/0.086*SER_hh_fec!D23/SER_hh_num!D23)</f>
        <v>10451.274450029607</v>
      </c>
      <c r="E23" s="100">
        <f>IF(SER_hh_fec!E23=0,0,1000000/0.086*SER_hh_fec!E23/SER_hh_num!E23)</f>
        <v>10543.292667931295</v>
      </c>
      <c r="F23" s="100">
        <f>IF(SER_hh_fec!F23=0,0,1000000/0.086*SER_hh_fec!F23/SER_hh_num!F23)</f>
        <v>10554.469595914337</v>
      </c>
      <c r="G23" s="100">
        <f>IF(SER_hh_fec!G23=0,0,1000000/0.086*SER_hh_fec!G23/SER_hh_num!G23)</f>
        <v>10511.330813974399</v>
      </c>
      <c r="H23" s="100">
        <f>IF(SER_hh_fec!H23=0,0,1000000/0.086*SER_hh_fec!H23/SER_hh_num!H23)</f>
        <v>10489.466445314001</v>
      </c>
      <c r="I23" s="100">
        <f>IF(SER_hh_fec!I23=0,0,1000000/0.086*SER_hh_fec!I23/SER_hh_num!I23)</f>
        <v>10384.452411325245</v>
      </c>
      <c r="J23" s="100">
        <f>IF(SER_hh_fec!J23=0,0,1000000/0.086*SER_hh_fec!J23/SER_hh_num!J23)</f>
        <v>10355.509607959355</v>
      </c>
      <c r="K23" s="100">
        <f>IF(SER_hh_fec!K23=0,0,1000000/0.086*SER_hh_fec!K23/SER_hh_num!K23)</f>
        <v>10402.925530757093</v>
      </c>
      <c r="L23" s="100">
        <f>IF(SER_hh_fec!L23=0,0,1000000/0.086*SER_hh_fec!L23/SER_hh_num!L23)</f>
        <v>10240.935513031325</v>
      </c>
      <c r="M23" s="100">
        <f>IF(SER_hh_fec!M23=0,0,1000000/0.086*SER_hh_fec!M23/SER_hh_num!M23)</f>
        <v>10274.546478631437</v>
      </c>
      <c r="N23" s="100">
        <f>IF(SER_hh_fec!N23=0,0,1000000/0.086*SER_hh_fec!N23/SER_hh_num!N23)</f>
        <v>10255.597282866383</v>
      </c>
      <c r="O23" s="100">
        <f>IF(SER_hh_fec!O23=0,0,1000000/0.086*SER_hh_fec!O23/SER_hh_num!O23)</f>
        <v>10264.951760375503</v>
      </c>
      <c r="P23" s="100">
        <f>IF(SER_hh_fec!P23=0,0,1000000/0.086*SER_hh_fec!P23/SER_hh_num!P23)</f>
        <v>10198.08270094693</v>
      </c>
      <c r="Q23" s="100">
        <f>IF(SER_hh_fec!Q23=0,0,1000000/0.086*SER_hh_fec!Q23/SER_hh_num!Q23)</f>
        <v>10209.856281955166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13095.589688920376</v>
      </c>
      <c r="C24" s="100">
        <f>IF(SER_hh_fec!C24=0,0,1000000/0.086*SER_hh_fec!C24/SER_hh_num!C24)</f>
        <v>12896.015795643068</v>
      </c>
      <c r="D24" s="100">
        <f>IF(SER_hh_fec!D24=0,0,1000000/0.086*SER_hh_fec!D24/SER_hh_num!D24)</f>
        <v>15010.419992322441</v>
      </c>
      <c r="E24" s="100">
        <f>IF(SER_hh_fec!E24=0,0,1000000/0.086*SER_hh_fec!E24/SER_hh_num!E24)</f>
        <v>13374.14395646963</v>
      </c>
      <c r="F24" s="100">
        <f>IF(SER_hh_fec!F24=0,0,1000000/0.086*SER_hh_fec!F24/SER_hh_num!F24)</f>
        <v>14353.726602600484</v>
      </c>
      <c r="G24" s="100">
        <f>IF(SER_hh_fec!G24=0,0,1000000/0.086*SER_hh_fec!G24/SER_hh_num!G24)</f>
        <v>13613.022823513073</v>
      </c>
      <c r="H24" s="100">
        <f>IF(SER_hh_fec!H24=0,0,1000000/0.086*SER_hh_fec!H24/SER_hh_num!H24)</f>
        <v>13683.9990074617</v>
      </c>
      <c r="I24" s="100">
        <f>IF(SER_hh_fec!I24=0,0,1000000/0.086*SER_hh_fec!I24/SER_hh_num!I24)</f>
        <v>13786.406661368441</v>
      </c>
      <c r="J24" s="100">
        <f>IF(SER_hh_fec!J24=0,0,1000000/0.086*SER_hh_fec!J24/SER_hh_num!J24)</f>
        <v>13821.167991136206</v>
      </c>
      <c r="K24" s="100">
        <f>IF(SER_hh_fec!K24=0,0,1000000/0.086*SER_hh_fec!K24/SER_hh_num!K24)</f>
        <v>13942.355970525054</v>
      </c>
      <c r="L24" s="100">
        <f>IF(SER_hh_fec!L24=0,0,1000000/0.086*SER_hh_fec!L24/SER_hh_num!L24)</f>
        <v>13673.507694381373</v>
      </c>
      <c r="M24" s="100">
        <f>IF(SER_hh_fec!M24=0,0,1000000/0.086*SER_hh_fec!M24/SER_hh_num!M24)</f>
        <v>13629.548004601782</v>
      </c>
      <c r="N24" s="100">
        <f>IF(SER_hh_fec!N24=0,0,1000000/0.086*SER_hh_fec!N24/SER_hh_num!N24)</f>
        <v>13473.602672536384</v>
      </c>
      <c r="O24" s="100">
        <f>IF(SER_hh_fec!O24=0,0,1000000/0.086*SER_hh_fec!O24/SER_hh_num!O24)</f>
        <v>13499.121501973515</v>
      </c>
      <c r="P24" s="100">
        <f>IF(SER_hh_fec!P24=0,0,1000000/0.086*SER_hh_fec!P24/SER_hh_num!P24)</f>
        <v>13355.64809275245</v>
      </c>
      <c r="Q24" s="100">
        <f>IF(SER_hh_fec!Q24=0,0,1000000/0.086*SER_hh_fec!Q24/SER_hh_num!Q24)</f>
        <v>13329.83612054816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8481.1641387362288</v>
      </c>
      <c r="C25" s="100">
        <f>IF(SER_hh_fec!C25=0,0,1000000/0.086*SER_hh_fec!C25/SER_hh_num!C25)</f>
        <v>8285.507609913544</v>
      </c>
      <c r="D25" s="100">
        <f>IF(SER_hh_fec!D25=0,0,1000000/0.086*SER_hh_fec!D25/SER_hh_num!D25)</f>
        <v>8248.2826079583047</v>
      </c>
      <c r="E25" s="100">
        <f>IF(SER_hh_fec!E25=0,0,1000000/0.086*SER_hh_fec!E25/SER_hh_num!E25)</f>
        <v>8128.4996157172172</v>
      </c>
      <c r="F25" s="100">
        <f>IF(SER_hh_fec!F25=0,0,1000000/0.086*SER_hh_fec!F25/SER_hh_num!F25)</f>
        <v>8189.2771604291192</v>
      </c>
      <c r="G25" s="100">
        <f>IF(SER_hh_fec!G25=0,0,1000000/0.086*SER_hh_fec!G25/SER_hh_num!G25)</f>
        <v>8235.0111470217453</v>
      </c>
      <c r="H25" s="100">
        <f>IF(SER_hh_fec!H25=0,0,1000000/0.086*SER_hh_fec!H25/SER_hh_num!H25)</f>
        <v>8102.4701837380017</v>
      </c>
      <c r="I25" s="100">
        <f>IF(SER_hh_fec!I25=0,0,1000000/0.086*SER_hh_fec!I25/SER_hh_num!I25)</f>
        <v>8155.1069778889714</v>
      </c>
      <c r="J25" s="100">
        <f>IF(SER_hh_fec!J25=0,0,1000000/0.086*SER_hh_fec!J25/SER_hh_num!J25)</f>
        <v>8158.259394542185</v>
      </c>
      <c r="K25" s="100">
        <f>IF(SER_hh_fec!K25=0,0,1000000/0.086*SER_hh_fec!K25/SER_hh_num!K25)</f>
        <v>8182.864046701241</v>
      </c>
      <c r="L25" s="100">
        <f>IF(SER_hh_fec!L25=0,0,1000000/0.086*SER_hh_fec!L25/SER_hh_num!L25)</f>
        <v>8022.6228914687563</v>
      </c>
      <c r="M25" s="100">
        <f>IF(SER_hh_fec!M25=0,0,1000000/0.086*SER_hh_fec!M25/SER_hh_num!M25)</f>
        <v>8028.4425681317052</v>
      </c>
      <c r="N25" s="100">
        <f>IF(SER_hh_fec!N25=0,0,1000000/0.086*SER_hh_fec!N25/SER_hh_num!N25)</f>
        <v>8010.324722356534</v>
      </c>
      <c r="O25" s="100">
        <f>IF(SER_hh_fec!O25=0,0,1000000/0.086*SER_hh_fec!O25/SER_hh_num!O25)</f>
        <v>8109.295554983305</v>
      </c>
      <c r="P25" s="100">
        <f>IF(SER_hh_fec!P25=0,0,1000000/0.086*SER_hh_fec!P25/SER_hh_num!P25)</f>
        <v>8081.114857382875</v>
      </c>
      <c r="Q25" s="100">
        <f>IF(SER_hh_fec!Q25=0,0,1000000/0.086*SER_hh_fec!Q25/SER_hh_num!Q25)</f>
        <v>8110.4257857844204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8679.1026054920058</v>
      </c>
      <c r="C26" s="22">
        <f>IF(SER_hh_fec!C26=0,0,1000000/0.086*SER_hh_fec!C26/SER_hh_num!C26)</f>
        <v>8769.357722377461</v>
      </c>
      <c r="D26" s="22">
        <f>IF(SER_hh_fec!D26=0,0,1000000/0.086*SER_hh_fec!D26/SER_hh_num!D26)</f>
        <v>8773.1965037349019</v>
      </c>
      <c r="E26" s="22">
        <f>IF(SER_hh_fec!E26=0,0,1000000/0.086*SER_hh_fec!E26/SER_hh_num!E26)</f>
        <v>8959.961879318078</v>
      </c>
      <c r="F26" s="22">
        <f>IF(SER_hh_fec!F26=0,0,1000000/0.086*SER_hh_fec!F26/SER_hh_num!F26)</f>
        <v>8963.3885103889497</v>
      </c>
      <c r="G26" s="22">
        <f>IF(SER_hh_fec!G26=0,0,1000000/0.086*SER_hh_fec!G26/SER_hh_num!G26)</f>
        <v>8957.4447560384178</v>
      </c>
      <c r="H26" s="22">
        <f>IF(SER_hh_fec!H26=0,0,1000000/0.086*SER_hh_fec!H26/SER_hh_num!H26)</f>
        <v>8940.7752351868039</v>
      </c>
      <c r="I26" s="22">
        <f>IF(SER_hh_fec!I26=0,0,1000000/0.086*SER_hh_fec!I26/SER_hh_num!I26)</f>
        <v>8885.6939771081634</v>
      </c>
      <c r="J26" s="22">
        <f>IF(SER_hh_fec!J26=0,0,1000000/0.086*SER_hh_fec!J26/SER_hh_num!J26)</f>
        <v>8853.0642227026237</v>
      </c>
      <c r="K26" s="22">
        <f>IF(SER_hh_fec!K26=0,0,1000000/0.086*SER_hh_fec!K26/SER_hh_num!K26)</f>
        <v>8797.2388199586185</v>
      </c>
      <c r="L26" s="22">
        <f>IF(SER_hh_fec!L26=0,0,1000000/0.086*SER_hh_fec!L26/SER_hh_num!L26)</f>
        <v>8761.0976051422549</v>
      </c>
      <c r="M26" s="22">
        <f>IF(SER_hh_fec!M26=0,0,1000000/0.086*SER_hh_fec!M26/SER_hh_num!M26)</f>
        <v>8778.0559882626476</v>
      </c>
      <c r="N26" s="22">
        <f>IF(SER_hh_fec!N26=0,0,1000000/0.086*SER_hh_fec!N26/SER_hh_num!N26)</f>
        <v>8852.470234510829</v>
      </c>
      <c r="O26" s="22">
        <f>IF(SER_hh_fec!O26=0,0,1000000/0.086*SER_hh_fec!O26/SER_hh_num!O26)</f>
        <v>8847.8916664068256</v>
      </c>
      <c r="P26" s="22">
        <f>IF(SER_hh_fec!P26=0,0,1000000/0.086*SER_hh_fec!P26/SER_hh_num!P26)</f>
        <v>8942.8721215420337</v>
      </c>
      <c r="Q26" s="22">
        <f>IF(SER_hh_fec!Q26=0,0,1000000/0.086*SER_hh_fec!Q26/SER_hh_num!Q26)</f>
        <v>9131.9341604564161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46.833745707126418</v>
      </c>
      <c r="C27" s="116">
        <f>IF(SER_hh_fec!C27=0,0,1000000/0.086*SER_hh_fec!C27/SER_hh_num!C19)</f>
        <v>48.429535029641229</v>
      </c>
      <c r="D27" s="116">
        <f>IF(SER_hh_fec!D27=0,0,1000000/0.086*SER_hh_fec!D27/SER_hh_num!D19)</f>
        <v>51.337024164208501</v>
      </c>
      <c r="E27" s="116">
        <f>IF(SER_hh_fec!E27=0,0,1000000/0.086*SER_hh_fec!E27/SER_hh_num!E19)</f>
        <v>56.984896380604297</v>
      </c>
      <c r="F27" s="116">
        <f>IF(SER_hh_fec!F27=0,0,1000000/0.086*SER_hh_fec!F27/SER_hh_num!F19)</f>
        <v>60.459848835614309</v>
      </c>
      <c r="G27" s="116">
        <f>IF(SER_hh_fec!G27=0,0,1000000/0.086*SER_hh_fec!G27/SER_hh_num!G19)</f>
        <v>63.213635811757925</v>
      </c>
      <c r="H27" s="116">
        <f>IF(SER_hh_fec!H27=0,0,1000000/0.086*SER_hh_fec!H27/SER_hh_num!H19)</f>
        <v>65.418838115966366</v>
      </c>
      <c r="I27" s="116">
        <f>IF(SER_hh_fec!I27=0,0,1000000/0.086*SER_hh_fec!I27/SER_hh_num!I19)</f>
        <v>78.36137237672736</v>
      </c>
      <c r="J27" s="116">
        <f>IF(SER_hh_fec!J27=0,0,1000000/0.086*SER_hh_fec!J27/SER_hh_num!J19)</f>
        <v>90.212242174535717</v>
      </c>
      <c r="K27" s="116">
        <f>IF(SER_hh_fec!K27=0,0,1000000/0.086*SER_hh_fec!K27/SER_hh_num!K19)</f>
        <v>93.171069978639423</v>
      </c>
      <c r="L27" s="116">
        <f>IF(SER_hh_fec!L27=0,0,1000000/0.086*SER_hh_fec!L27/SER_hh_num!L19)</f>
        <v>122.98700563243699</v>
      </c>
      <c r="M27" s="116">
        <f>IF(SER_hh_fec!M27=0,0,1000000/0.086*SER_hh_fec!M27/SER_hh_num!M19)</f>
        <v>132.16902619698291</v>
      </c>
      <c r="N27" s="116">
        <f>IF(SER_hh_fec!N27=0,0,1000000/0.086*SER_hh_fec!N27/SER_hh_num!N19)</f>
        <v>144.9712409089571</v>
      </c>
      <c r="O27" s="116">
        <f>IF(SER_hh_fec!O27=0,0,1000000/0.086*SER_hh_fec!O27/SER_hh_num!O19)</f>
        <v>151.83499959219597</v>
      </c>
      <c r="P27" s="116">
        <f>IF(SER_hh_fec!P27=0,0,1000000/0.086*SER_hh_fec!P27/SER_hh_num!P19)</f>
        <v>163.48950803537423</v>
      </c>
      <c r="Q27" s="116">
        <f>IF(SER_hh_fec!Q27=0,0,1000000/0.086*SER_hh_fec!Q27/SER_hh_num!Q19)</f>
        <v>166.96592831809974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2539.9072606432605</v>
      </c>
      <c r="C28" s="117">
        <f>IF(SER_hh_fec!C27=0,0,1000000/0.086*SER_hh_fec!C27/SER_hh_num!C27)</f>
        <v>2534.7713055235372</v>
      </c>
      <c r="D28" s="117">
        <f>IF(SER_hh_fec!D27=0,0,1000000/0.086*SER_hh_fec!D27/SER_hh_num!D27)</f>
        <v>2636.8627919526994</v>
      </c>
      <c r="E28" s="117">
        <f>IF(SER_hh_fec!E27=0,0,1000000/0.086*SER_hh_fec!E27/SER_hh_num!E27)</f>
        <v>2827.3356237296398</v>
      </c>
      <c r="F28" s="117">
        <f>IF(SER_hh_fec!F27=0,0,1000000/0.086*SER_hh_fec!F27/SER_hh_num!F27)</f>
        <v>2867.4770829103741</v>
      </c>
      <c r="G28" s="117">
        <f>IF(SER_hh_fec!G27=0,0,1000000/0.086*SER_hh_fec!G27/SER_hh_num!G27)</f>
        <v>2557.3814349878849</v>
      </c>
      <c r="H28" s="117">
        <f>IF(SER_hh_fec!H27=0,0,1000000/0.086*SER_hh_fec!H27/SER_hh_num!H27)</f>
        <v>2568.7121961817493</v>
      </c>
      <c r="I28" s="117">
        <f>IF(SER_hh_fec!I27=0,0,1000000/0.086*SER_hh_fec!I27/SER_hh_num!I27)</f>
        <v>2751.6424057489567</v>
      </c>
      <c r="J28" s="117">
        <f>IF(SER_hh_fec!J27=0,0,1000000/0.086*SER_hh_fec!J27/SER_hh_num!J27)</f>
        <v>2924.6727385261343</v>
      </c>
      <c r="K28" s="117">
        <f>IF(SER_hh_fec!K27=0,0,1000000/0.086*SER_hh_fec!K27/SER_hh_num!K27)</f>
        <v>2735.6642745736472</v>
      </c>
      <c r="L28" s="117">
        <f>IF(SER_hh_fec!L27=0,0,1000000/0.086*SER_hh_fec!L27/SER_hh_num!L27)</f>
        <v>3032.237346091064</v>
      </c>
      <c r="M28" s="117">
        <f>IF(SER_hh_fec!M27=0,0,1000000/0.086*SER_hh_fec!M27/SER_hh_num!M27)</f>
        <v>3016.1534729147961</v>
      </c>
      <c r="N28" s="117">
        <f>IF(SER_hh_fec!N27=0,0,1000000/0.086*SER_hh_fec!N27/SER_hh_num!N27)</f>
        <v>3088.8080246259492</v>
      </c>
      <c r="O28" s="117">
        <f>IF(SER_hh_fec!O27=0,0,1000000/0.086*SER_hh_fec!O27/SER_hh_num!O27)</f>
        <v>3035.8073071653544</v>
      </c>
      <c r="P28" s="117">
        <f>IF(SER_hh_fec!P27=0,0,1000000/0.086*SER_hh_fec!P27/SER_hh_num!P27)</f>
        <v>3119.1958548566995</v>
      </c>
      <c r="Q28" s="117">
        <f>IF(SER_hh_fec!Q27=0,0,1000000/0.086*SER_hh_fec!Q27/SER_hh_num!Q27)</f>
        <v>3102.7275296753983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11333.205299932712</v>
      </c>
      <c r="C29" s="101">
        <f>IF(SER_hh_fec!C29=0,0,1000000/0.086*SER_hh_fec!C29/SER_hh_num!C29)</f>
        <v>11466.970996749978</v>
      </c>
      <c r="D29" s="101">
        <f>IF(SER_hh_fec!D29=0,0,1000000/0.086*SER_hh_fec!D29/SER_hh_num!D29)</f>
        <v>11370.248430367677</v>
      </c>
      <c r="E29" s="101">
        <f>IF(SER_hh_fec!E29=0,0,1000000/0.086*SER_hh_fec!E29/SER_hh_num!E29)</f>
        <v>11497.999627996389</v>
      </c>
      <c r="F29" s="101">
        <f>IF(SER_hh_fec!F29=0,0,1000000/0.086*SER_hh_fec!F29/SER_hh_num!F29)</f>
        <v>11551.690620656833</v>
      </c>
      <c r="G29" s="101">
        <f>IF(SER_hh_fec!G29=0,0,1000000/0.086*SER_hh_fec!G29/SER_hh_num!G29)</f>
        <v>11551.060308755081</v>
      </c>
      <c r="H29" s="101">
        <f>IF(SER_hh_fec!H29=0,0,1000000/0.086*SER_hh_fec!H29/SER_hh_num!H29)</f>
        <v>11429.6096396597</v>
      </c>
      <c r="I29" s="101">
        <f>IF(SER_hh_fec!I29=0,0,1000000/0.086*SER_hh_fec!I29/SER_hh_num!I29)</f>
        <v>11377.998920610054</v>
      </c>
      <c r="J29" s="101">
        <f>IF(SER_hh_fec!J29=0,0,1000000/0.086*SER_hh_fec!J29/SER_hh_num!J29)</f>
        <v>11335.53074447873</v>
      </c>
      <c r="K29" s="101">
        <f>IF(SER_hh_fec!K29=0,0,1000000/0.086*SER_hh_fec!K29/SER_hh_num!K29)</f>
        <v>11313.12722828177</v>
      </c>
      <c r="L29" s="101">
        <f>IF(SER_hh_fec!L29=0,0,1000000/0.086*SER_hh_fec!L29/SER_hh_num!L29)</f>
        <v>11283.770642229074</v>
      </c>
      <c r="M29" s="101">
        <f>IF(SER_hh_fec!M29=0,0,1000000/0.086*SER_hh_fec!M29/SER_hh_num!M29)</f>
        <v>11194.501422060408</v>
      </c>
      <c r="N29" s="101">
        <f>IF(SER_hh_fec!N29=0,0,1000000/0.086*SER_hh_fec!N29/SER_hh_num!N29)</f>
        <v>11229.054299132446</v>
      </c>
      <c r="O29" s="101">
        <f>IF(SER_hh_fec!O29=0,0,1000000/0.086*SER_hh_fec!O29/SER_hh_num!O29)</f>
        <v>11267.601411335201</v>
      </c>
      <c r="P29" s="101">
        <f>IF(SER_hh_fec!P29=0,0,1000000/0.086*SER_hh_fec!P29/SER_hh_num!P29)</f>
        <v>11263.136277652866</v>
      </c>
      <c r="Q29" s="101">
        <f>IF(SER_hh_fec!Q29=0,0,1000000/0.086*SER_hh_fec!Q29/SER_hh_num!Q29)</f>
        <v>11228.868220156839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13816.811153981926</v>
      </c>
      <c r="C30" s="100">
        <f>IF(SER_hh_fec!C30=0,0,1000000/0.086*SER_hh_fec!C30/SER_hh_num!C30)</f>
        <v>14231.138058248816</v>
      </c>
      <c r="D30" s="100">
        <f>IF(SER_hh_fec!D30=0,0,1000000/0.086*SER_hh_fec!D30/SER_hh_num!D30)</f>
        <v>14013.435269364196</v>
      </c>
      <c r="E30" s="100">
        <f>IF(SER_hh_fec!E30=0,0,1000000/0.086*SER_hh_fec!E30/SER_hh_num!E30)</f>
        <v>14656.613367299955</v>
      </c>
      <c r="F30" s="100">
        <f>IF(SER_hh_fec!F30=0,0,1000000/0.086*SER_hh_fec!F30/SER_hh_num!F30)</f>
        <v>14383.084137977834</v>
      </c>
      <c r="G30" s="100">
        <f>IF(SER_hh_fec!G30=0,0,1000000/0.086*SER_hh_fec!G30/SER_hh_num!G30)</f>
        <v>15590.930204478453</v>
      </c>
      <c r="H30" s="100">
        <f>IF(SER_hh_fec!H30=0,0,1000000/0.086*SER_hh_fec!H30/SER_hh_num!H30)</f>
        <v>14479.374982060852</v>
      </c>
      <c r="I30" s="100">
        <f>IF(SER_hh_fec!I30=0,0,1000000/0.086*SER_hh_fec!I30/SER_hh_num!I30)</f>
        <v>14461.723664067773</v>
      </c>
      <c r="J30" s="100">
        <f>IF(SER_hh_fec!J30=0,0,1000000/0.086*SER_hh_fec!J30/SER_hh_num!J30)</f>
        <v>15107.990576596085</v>
      </c>
      <c r="K30" s="100">
        <f>IF(SER_hh_fec!K30=0,0,1000000/0.086*SER_hh_fec!K30/SER_hh_num!K30)</f>
        <v>14511.679962780043</v>
      </c>
      <c r="L30" s="100">
        <f>IF(SER_hh_fec!L30=0,0,1000000/0.086*SER_hh_fec!L30/SER_hh_num!L30)</f>
        <v>14894.02072903597</v>
      </c>
      <c r="M30" s="100">
        <f>IF(SER_hh_fec!M30=0,0,1000000/0.086*SER_hh_fec!M30/SER_hh_num!M30)</f>
        <v>14583.610339187402</v>
      </c>
      <c r="N30" s="100">
        <f>IF(SER_hh_fec!N30=0,0,1000000/0.086*SER_hh_fec!N30/SER_hh_num!N30)</f>
        <v>14511.745160815248</v>
      </c>
      <c r="O30" s="100">
        <f>IF(SER_hh_fec!O30=0,0,1000000/0.086*SER_hh_fec!O30/SER_hh_num!O30)</f>
        <v>14871.923975554579</v>
      </c>
      <c r="P30" s="100">
        <f>IF(SER_hh_fec!P30=0,0,1000000/0.086*SER_hh_fec!P30/SER_hh_num!P30)</f>
        <v>13944.83957264588</v>
      </c>
      <c r="Q30" s="100">
        <f>IF(SER_hh_fec!Q30=0,0,1000000/0.086*SER_hh_fec!Q30/SER_hh_num!Q30)</f>
        <v>13432.788923252589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12774.087014199929</v>
      </c>
      <c r="C31" s="100">
        <f>IF(SER_hh_fec!C31=0,0,1000000/0.086*SER_hh_fec!C31/SER_hh_num!C31)</f>
        <v>12854.485807901967</v>
      </c>
      <c r="D31" s="100">
        <f>IF(SER_hh_fec!D31=0,0,1000000/0.086*SER_hh_fec!D31/SER_hh_num!D31)</f>
        <v>12774.501235098529</v>
      </c>
      <c r="E31" s="100">
        <f>IF(SER_hh_fec!E31=0,0,1000000/0.086*SER_hh_fec!E31/SER_hh_num!E31)</f>
        <v>13139.797837224898</v>
      </c>
      <c r="F31" s="100">
        <f>IF(SER_hh_fec!F31=0,0,1000000/0.086*SER_hh_fec!F31/SER_hh_num!F31)</f>
        <v>13170.421576879267</v>
      </c>
      <c r="G31" s="100">
        <f>IF(SER_hh_fec!G31=0,0,1000000/0.086*SER_hh_fec!G31/SER_hh_num!G31)</f>
        <v>13041.959827010138</v>
      </c>
      <c r="H31" s="100">
        <f>IF(SER_hh_fec!H31=0,0,1000000/0.086*SER_hh_fec!H31/SER_hh_num!H31)</f>
        <v>13061.225623702552</v>
      </c>
      <c r="I31" s="100">
        <f>IF(SER_hh_fec!I31=0,0,1000000/0.086*SER_hh_fec!I31/SER_hh_num!I31)</f>
        <v>13055.007709202837</v>
      </c>
      <c r="J31" s="100">
        <f>IF(SER_hh_fec!J31=0,0,1000000/0.086*SER_hh_fec!J31/SER_hh_num!J31)</f>
        <v>13067.9133648324</v>
      </c>
      <c r="K31" s="100">
        <f>IF(SER_hh_fec!K31=0,0,1000000/0.086*SER_hh_fec!K31/SER_hh_num!K31)</f>
        <v>12996.884113552296</v>
      </c>
      <c r="L31" s="100">
        <f>IF(SER_hh_fec!L31=0,0,1000000/0.086*SER_hh_fec!L31/SER_hh_num!L31)</f>
        <v>12977.208967133061</v>
      </c>
      <c r="M31" s="100">
        <f>IF(SER_hh_fec!M31=0,0,1000000/0.086*SER_hh_fec!M31/SER_hh_num!M31)</f>
        <v>12952.610815078546</v>
      </c>
      <c r="N31" s="100">
        <f>IF(SER_hh_fec!N31=0,0,1000000/0.086*SER_hh_fec!N31/SER_hh_num!N31)</f>
        <v>12857.636670229835</v>
      </c>
      <c r="O31" s="100">
        <f>IF(SER_hh_fec!O31=0,0,1000000/0.086*SER_hh_fec!O31/SER_hh_num!O31)</f>
        <v>12858.659714821151</v>
      </c>
      <c r="P31" s="100">
        <f>IF(SER_hh_fec!P31=0,0,1000000/0.086*SER_hh_fec!P31/SER_hh_num!P31)</f>
        <v>12757.164332852795</v>
      </c>
      <c r="Q31" s="100">
        <f>IF(SER_hh_fec!Q31=0,0,1000000/0.086*SER_hh_fec!Q31/SER_hh_num!Q31)</f>
        <v>12310.808942981153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15376.036387206446</v>
      </c>
      <c r="C32" s="100">
        <f>IF(SER_hh_fec!C32=0,0,1000000/0.086*SER_hh_fec!C32/SER_hh_num!C32)</f>
        <v>15370.697497954023</v>
      </c>
      <c r="D32" s="100">
        <f>IF(SER_hh_fec!D32=0,0,1000000/0.086*SER_hh_fec!D32/SER_hh_num!D32)</f>
        <v>15416.55167555705</v>
      </c>
      <c r="E32" s="100">
        <f>IF(SER_hh_fec!E32=0,0,1000000/0.086*SER_hh_fec!E32/SER_hh_num!E32)</f>
        <v>15563.071470527853</v>
      </c>
      <c r="F32" s="100">
        <f>IF(SER_hh_fec!F32=0,0,1000000/0.086*SER_hh_fec!F32/SER_hh_num!F32)</f>
        <v>16162.706500553253</v>
      </c>
      <c r="G32" s="100">
        <f>IF(SER_hh_fec!G32=0,0,1000000/0.086*SER_hh_fec!G32/SER_hh_num!G32)</f>
        <v>16052.797621754389</v>
      </c>
      <c r="H32" s="100">
        <f>IF(SER_hh_fec!H32=0,0,1000000/0.086*SER_hh_fec!H32/SER_hh_num!H32)</f>
        <v>17322.750037285252</v>
      </c>
      <c r="I32" s="100">
        <f>IF(SER_hh_fec!I32=0,0,1000000/0.086*SER_hh_fec!I32/SER_hh_num!I32)</f>
        <v>17555.807225149558</v>
      </c>
      <c r="J32" s="100">
        <f>IF(SER_hh_fec!J32=0,0,1000000/0.086*SER_hh_fec!J32/SER_hh_num!J32)</f>
        <v>17679.860313772933</v>
      </c>
      <c r="K32" s="100">
        <f>IF(SER_hh_fec!K32=0,0,1000000/0.086*SER_hh_fec!K32/SER_hh_num!K32)</f>
        <v>17225.341607511797</v>
      </c>
      <c r="L32" s="100">
        <f>IF(SER_hh_fec!L32=0,0,1000000/0.086*SER_hh_fec!L32/SER_hh_num!L32)</f>
        <v>17190.621485575251</v>
      </c>
      <c r="M32" s="100">
        <f>IF(SER_hh_fec!M32=0,0,1000000/0.086*SER_hh_fec!M32/SER_hh_num!M32)</f>
        <v>17516.829591306447</v>
      </c>
      <c r="N32" s="100">
        <f>IF(SER_hh_fec!N32=0,0,1000000/0.086*SER_hh_fec!N32/SER_hh_num!N32)</f>
        <v>22128.382705797339</v>
      </c>
      <c r="O32" s="100">
        <f>IF(SER_hh_fec!O32=0,0,1000000/0.086*SER_hh_fec!O32/SER_hh_num!O32)</f>
        <v>15079.234393898503</v>
      </c>
      <c r="P32" s="100">
        <f>IF(SER_hh_fec!P32=0,0,1000000/0.086*SER_hh_fec!P32/SER_hh_num!P32)</f>
        <v>14806.77195367121</v>
      </c>
      <c r="Q32" s="100">
        <f>IF(SER_hh_fec!Q32=0,0,1000000/0.086*SER_hh_fec!Q32/SER_hh_num!Q32)</f>
        <v>14937.807371010626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9847.2280027836732</v>
      </c>
      <c r="C33" s="18">
        <f>IF(SER_hh_fec!C33=0,0,1000000/0.086*SER_hh_fec!C33/SER_hh_num!C33)</f>
        <v>9909.6579924867146</v>
      </c>
      <c r="D33" s="18">
        <f>IF(SER_hh_fec!D33=0,0,1000000/0.086*SER_hh_fec!D33/SER_hh_num!D33)</f>
        <v>9915.4363725462208</v>
      </c>
      <c r="E33" s="18">
        <f>IF(SER_hh_fec!E33=0,0,1000000/0.086*SER_hh_fec!E33/SER_hh_num!E33)</f>
        <v>9938.0515943842929</v>
      </c>
      <c r="F33" s="18">
        <f>IF(SER_hh_fec!F33=0,0,1000000/0.086*SER_hh_fec!F33/SER_hh_num!F33)</f>
        <v>9997.5421946817751</v>
      </c>
      <c r="G33" s="18">
        <f>IF(SER_hh_fec!G33=0,0,1000000/0.086*SER_hh_fec!G33/SER_hh_num!G33)</f>
        <v>9960.6793310764097</v>
      </c>
      <c r="H33" s="18">
        <f>IF(SER_hh_fec!H33=0,0,1000000/0.086*SER_hh_fec!H33/SER_hh_num!H33)</f>
        <v>10027.983339499808</v>
      </c>
      <c r="I33" s="18">
        <f>IF(SER_hh_fec!I33=0,0,1000000/0.086*SER_hh_fec!I33/SER_hh_num!I33)</f>
        <v>9997.2122645001346</v>
      </c>
      <c r="J33" s="18">
        <f>IF(SER_hh_fec!J33=0,0,1000000/0.086*SER_hh_fec!J33/SER_hh_num!J33)</f>
        <v>9876.2761922207883</v>
      </c>
      <c r="K33" s="18">
        <f>IF(SER_hh_fec!K33=0,0,1000000/0.086*SER_hh_fec!K33/SER_hh_num!K33)</f>
        <v>9924.1288546496307</v>
      </c>
      <c r="L33" s="18">
        <f>IF(SER_hh_fec!L33=0,0,1000000/0.086*SER_hh_fec!L33/SER_hh_num!L33)</f>
        <v>9873.2746986420207</v>
      </c>
      <c r="M33" s="18">
        <f>IF(SER_hh_fec!M33=0,0,1000000/0.086*SER_hh_fec!M33/SER_hh_num!M33)</f>
        <v>9831.1128923494216</v>
      </c>
      <c r="N33" s="18">
        <f>IF(SER_hh_fec!N33=0,0,1000000/0.086*SER_hh_fec!N33/SER_hh_num!N33)</f>
        <v>9905.098869633719</v>
      </c>
      <c r="O33" s="18">
        <f>IF(SER_hh_fec!O33=0,0,1000000/0.086*SER_hh_fec!O33/SER_hh_num!O33)</f>
        <v>9935.6817063305461</v>
      </c>
      <c r="P33" s="18">
        <f>IF(SER_hh_fec!P33=0,0,1000000/0.086*SER_hh_fec!P33/SER_hh_num!P33)</f>
        <v>9974.8852897746874</v>
      </c>
      <c r="Q33" s="18">
        <f>IF(SER_hh_fec!Q33=0,0,1000000/0.086*SER_hh_fec!Q33/SER_hh_num!Q33)</f>
        <v>10130.423313256777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2018-07-16T15:48:34Z</dcterms:created>
  <dcterms:modified xsi:type="dcterms:W3CDTF">2018-07-16T15:48:34Z</dcterms:modified>
</cp:coreProperties>
</file>