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O14" i="35"/>
  <c r="N14" i="35"/>
  <c r="K14" i="35"/>
  <c r="J14" i="35"/>
  <c r="G14" i="35"/>
  <c r="F14" i="35"/>
  <c r="O14" i="34"/>
  <c r="N14" i="34"/>
  <c r="K14" i="34"/>
  <c r="J14" i="34"/>
  <c r="G14" i="34"/>
  <c r="F14" i="34"/>
  <c r="P10" i="33"/>
  <c r="L10" i="33"/>
  <c r="O14" i="33"/>
  <c r="N14" i="33"/>
  <c r="K14" i="33"/>
  <c r="J14" i="33"/>
  <c r="G14" i="33"/>
  <c r="F14" i="33"/>
  <c r="O14" i="32"/>
  <c r="N14" i="32"/>
  <c r="K14" i="32"/>
  <c r="J14" i="32"/>
  <c r="G14" i="32"/>
  <c r="F14" i="32"/>
  <c r="O14" i="31"/>
  <c r="N14" i="31"/>
  <c r="K14" i="31"/>
  <c r="J14" i="31"/>
  <c r="G14" i="31"/>
  <c r="F14" i="31"/>
  <c r="O14" i="30"/>
  <c r="N14" i="30"/>
  <c r="K14" i="30"/>
  <c r="J14" i="30"/>
  <c r="G14" i="30"/>
  <c r="F14" i="30"/>
  <c r="C14" i="32"/>
  <c r="B14" i="33"/>
  <c r="D10" i="33" l="1"/>
  <c r="B14" i="30"/>
  <c r="C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J36" i="29"/>
  <c r="F36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N36" i="29" l="1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20" i="4"/>
  <c r="B24" i="4"/>
  <c r="B21" i="4"/>
  <c r="B7" i="4"/>
  <c r="B22" i="4"/>
  <c r="B16" i="4"/>
  <c r="B9" i="4"/>
  <c r="B12" i="4"/>
  <c r="B23" i="4"/>
  <c r="B17" i="4"/>
  <c r="B11" i="4"/>
  <c r="B37" i="4"/>
  <c r="B28" i="4"/>
  <c r="B38" i="4"/>
  <c r="B8" i="4"/>
  <c r="B13" i="4"/>
  <c r="B14" i="4"/>
  <c r="B35" i="4"/>
  <c r="B45" i="4"/>
  <c r="B44" i="4"/>
  <c r="B15" i="4"/>
  <c r="B4" i="4"/>
  <c r="B39" i="4"/>
  <c r="B26" i="4"/>
  <c r="B10" i="4"/>
  <c r="B29" i="4"/>
  <c r="B30" i="4"/>
  <c r="B34" i="4"/>
  <c r="B43" i="4"/>
  <c r="B42" i="4"/>
  <c r="B33" i="4"/>
  <c r="B36" i="4"/>
  <c r="B27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<sst xmlns="http://schemas.openxmlformats.org/spreadsheetml/2006/main" count="1166" uniqueCount="231">
  <si>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</si>
  <si>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</si>
  <si>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</si>
  <si>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</si>
  <si>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</si>
  <si>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</si>
  <si>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</si>
  <si>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</si>
  <si>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</si>
  <si>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</si>
  <si>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</si>
  <si>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</si>
  <si>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</si>
  <si>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</si>
  <si>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</si>
  <si>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</si>
  <si>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</si>
  <si>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</si>
  <si>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</si>
  <si>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</si>
  <si>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</si>
  <si>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</si>
  <si>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</si>
  <si>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</si>
  <si>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</si>
  <si>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</si>
  <si>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</si>
  <si>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</si>
  <si>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</si>
  <si>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</si>
  <si>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</si>
  <si>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</si>
  <si>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</si>
  <si>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</si>
  <si>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</si>
  <si>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</si>
  <si>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</si>
  <si>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</si>
  <si>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</si>
  <si>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</si>
  <si>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</si>
  <si>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</si>
  <si>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</si>
  <si>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</si>
  <si>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</si>
  <si>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</si>
  <si>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</si>
  <si>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</si>
  <si>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</si>
  <si>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</si>
  <si>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</si>
  <si>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</si>
  <si>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</si>
  <si>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</si>
  <si>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</si>
  <si>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</si>
  <si>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</si>
  <si>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</si>
  <si>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</si>
  <si>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</si>
  <si>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</si>
  <si>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</si>
  <si>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</si>
  <si>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</si>
  <si>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</si>
  <si>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</si>
  <si>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</si>
  <si>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</si>
  <si>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</si>
  <si>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</si>
  <si>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</si>
  <si>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</si>
  <si>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</si>
  <si>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</si>
  <si>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</si>
  <si>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</si>
  <si>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</si>
  <si>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</si>
  <si>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</si>
  <si>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</si>
  <si>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</si>
  <si>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</si>
  <si>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</si>
  <si>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</si>
  <si>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</si>
  <si>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</si>
  <si>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</si>
  <si>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</si>
  <si>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</si>
  <si>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</si>
  <si>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</si>
  <si>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</si>
  <si>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</si>
  <si>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</si>
  <si>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</si>
  <si>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</si>
  <si>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</si>
  <si>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</si>
  <si>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</si>
  <si>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</si>
  <si>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</si>
  <si>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</si>
  <si>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</si>
  <si>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</si>
  <si>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</si>
  <si>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</si>
  <si>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</si>
  <si>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</si>
  <si>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</si>
  <si>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</si>
  <si>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</si>
  <si>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</si>
  <si>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</si>
  <si>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</si>
  <si>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</si>
  <si>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</si>
  <si>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</si>
  <si>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</si>
  <si>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</si>
  <si>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</si>
  <si>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</si>
  <si>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</si>
  <si>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</si>
  <si>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</si>
  <si>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</si>
  <si>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</si>
  <si>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</si>
  <si>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</si>
  <si>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</si>
  <si>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</si>
  <si>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</si>
  <si>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</si>
  <si>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</si>
  <si>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</si>
  <si>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</si>
  <si>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</si>
  <si>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</si>
  <si>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</si>
  <si>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</si>
  <si>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</si>
  <si>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</si>
  <si>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</si>
  <si>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</si>
  <si>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</si>
  <si>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</si>
  <si>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</si>
  <si>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</si>
  <si>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</si>
  <si>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</si>
  <si>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</si>
  <si>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</si>
  <si>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</si>
  <si>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</si>
  <si>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</si>
  <si>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</si>
  <si>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</si>
  <si>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</si>
  <si>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</si>
  <si>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</si>
  <si>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</si>
  <si>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</si>
  <si>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</si>
  <si>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</si>
  <si>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</si>
  <si>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</si>
  <si>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</si>
  <si>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</si>
  <si>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</si>
  <si>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</si>
  <si>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</si>
  <si>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</si>
  <si>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</si>
  <si>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</si>
  <si>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</si>
  <si>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</si>
  <si>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</si>
  <si>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</si>
  <si>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</si>
  <si>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</si>
  <si>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</si>
  <si>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</si>
  <si>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</si>
  <si>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</si>
  <si>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</si>
  <si>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</si>
  <si>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</si>
  <si>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</si>
  <si>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</si>
  <si>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</si>
  <si>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</si>
  <si>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</si>
  <si>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</si>
  <si>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</si>
  <si>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</si>
  <si>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</si>
  <si>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IE</t>
  </si>
  <si>
    <t>Ireland</t>
  </si>
  <si>
    <t>IE - Services sector summary</t>
  </si>
  <si>
    <t>IE - Number of buildings</t>
  </si>
  <si>
    <t>IE - Final energy consumption</t>
  </si>
  <si>
    <t>IE - Thermal energy service</t>
  </si>
  <si>
    <t>IE - System efficiency indicators of total stock</t>
  </si>
  <si>
    <t>IE - CO2 emissions</t>
  </si>
  <si>
    <t>IE - Final energy consumption per building</t>
  </si>
  <si>
    <t>IE - Thermal energy service per building</t>
  </si>
  <si>
    <t>IE - CO2 emissions per building</t>
  </si>
  <si>
    <t>IE - Final energy consumption per useful surface area</t>
  </si>
  <si>
    <t>IE - Thermal energy service per useful surface area</t>
  </si>
  <si>
    <t>IE - CO2 emissions per useful surface area</t>
  </si>
  <si>
    <t>IE - Number of new and renovated buildings</t>
  </si>
  <si>
    <t>IE - Final energy consumption in new and renovated buildings</t>
  </si>
  <si>
    <t>IE - Thermal energy service in new and renovated buildings</t>
  </si>
  <si>
    <t>IE - System efficiency indicators in new and renovated buildings</t>
  </si>
  <si>
    <t>IE - CO2 emissions in new and renovated buildings</t>
  </si>
  <si>
    <t>IE - Final energy consumption in new and renovated buildings (per building)</t>
  </si>
  <si>
    <t>IE - Thermal energy service in new and renovated buildings (per building)</t>
  </si>
  <si>
    <t>IE - CO2 emissions in new and renovated buildings (per building)</t>
  </si>
  <si>
    <t>IE - Final energy consumption in new and renovated buildings (per surface area)</t>
  </si>
  <si>
    <t>IE - Thermal energy service in new and renovated buildings (per surface area)</t>
  </si>
  <si>
    <t>IE - CO2 emissions in new and renovated buildings (per surface area)</t>
  </si>
  <si>
    <t>IE - Specific electric uses in services</t>
  </si>
  <si>
    <t>IE - Ventilation and others</t>
  </si>
  <si>
    <t>IE - Street lighting</t>
  </si>
  <si>
    <t>IE - Building lighting</t>
  </si>
  <si>
    <t>IE - Commercial refrigeration</t>
  </si>
  <si>
    <t>IE - Miscellaneous building technologies</t>
  </si>
  <si>
    <t>IE - ICT and multimedia</t>
  </si>
  <si>
    <t>IE - Agriculture</t>
  </si>
  <si>
    <t>IE - Agriculture - final energy consumption</t>
  </si>
  <si>
    <t>IE - Agriculture - useful energy demand</t>
  </si>
  <si>
    <t>IE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</si>
</sst>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43297.737210648149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46863.246909781126</v>
      </c>
      <c r="C3" s="106">
        <f>IF(SER_hh_tes!C3=0,0,1000000/0.086*SER_hh_tes!C3/SER_hh_num!C3)</f>
        <v>48293.550101580906</v>
      </c>
      <c r="D3" s="106">
        <f>IF(SER_hh_tes!D3=0,0,1000000/0.086*SER_hh_tes!D3/SER_hh_num!D3)</f>
        <v>49628.12031631764</v>
      </c>
      <c r="E3" s="106">
        <f>IF(SER_hh_tes!E3=0,0,1000000/0.086*SER_hh_tes!E3/SER_hh_num!E3)</f>
        <v>56227.892361036516</v>
      </c>
      <c r="F3" s="106">
        <f>IF(SER_hh_tes!F3=0,0,1000000/0.086*SER_hh_tes!F3/SER_hh_num!F3)</f>
        <v>52532.102561108273</v>
      </c>
      <c r="G3" s="106">
        <f>IF(SER_hh_tes!G3=0,0,1000000/0.086*SER_hh_tes!G3/SER_hh_num!G3)</f>
        <v>53621.846039862961</v>
      </c>
      <c r="H3" s="106">
        <f>IF(SER_hh_tes!H3=0,0,1000000/0.086*SER_hh_tes!H3/SER_hh_num!H3)</f>
        <v>50533.88636380477</v>
      </c>
      <c r="I3" s="106">
        <f>IF(SER_hh_tes!I3=0,0,1000000/0.086*SER_hh_tes!I3/SER_hh_num!I3)</f>
        <v>52016.944832747875</v>
      </c>
      <c r="J3" s="106">
        <f>IF(SER_hh_tes!J3=0,0,1000000/0.086*SER_hh_tes!J3/SER_hh_num!J3)</f>
        <v>55790.65516761825</v>
      </c>
      <c r="K3" s="106">
        <f>IF(SER_hh_tes!K3=0,0,1000000/0.086*SER_hh_tes!K3/SER_hh_num!K3)</f>
        <v>49040.446159880383</v>
      </c>
      <c r="L3" s="106">
        <f>IF(SER_hh_tes!L3=0,0,1000000/0.086*SER_hh_tes!L3/SER_hh_num!L3)</f>
        <v>46706.035288440231</v>
      </c>
      <c r="M3" s="106">
        <f>IF(SER_hh_tes!M3=0,0,1000000/0.086*SER_hh_tes!M3/SER_hh_num!M3)</f>
        <v>38332.543785578673</v>
      </c>
      <c r="N3" s="106">
        <f>IF(SER_hh_tes!N3=0,0,1000000/0.086*SER_hh_tes!N3/SER_hh_num!N3)</f>
        <v>39342.678409879816</v>
      </c>
      <c r="O3" s="106">
        <f>IF(SER_hh_tes!O3=0,0,1000000/0.086*SER_hh_tes!O3/SER_hh_num!O3)</f>
        <v>39240.989600692534</v>
      </c>
      <c r="P3" s="106">
        <f>IF(SER_hh_tes!P3=0,0,1000000/0.086*SER_hh_tes!P3/SER_hh_num!P3)</f>
        <v>36785.563933390127</v>
      </c>
      <c r="Q3" s="106">
        <f>IF(SER_hh_tes!Q3=0,0,1000000/0.086*SER_hh_tes!Q3/SER_hh_num!Q3)</f>
        <v>38388.856579127671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33818.912491106872</v>
      </c>
      <c r="C4" s="101">
        <f>IF(SER_hh_tes!C4=0,0,1000000/0.086*SER_hh_tes!C4/SER_hh_num!C4)</f>
        <v>35066.923237963965</v>
      </c>
      <c r="D4" s="101">
        <f>IF(SER_hh_tes!D4=0,0,1000000/0.086*SER_hh_tes!D4/SER_hh_num!D4)</f>
        <v>36246.726693374869</v>
      </c>
      <c r="E4" s="101">
        <f>IF(SER_hh_tes!E4=0,0,1000000/0.086*SER_hh_tes!E4/SER_hh_num!E4)</f>
        <v>42824.78273841746</v>
      </c>
      <c r="F4" s="101">
        <f>IF(SER_hh_tes!F4=0,0,1000000/0.086*SER_hh_tes!F4/SER_hh_num!F4)</f>
        <v>38967.260911767822</v>
      </c>
      <c r="G4" s="101">
        <f>IF(SER_hh_tes!G4=0,0,1000000/0.086*SER_hh_tes!G4/SER_hh_num!G4)</f>
        <v>39856.903649920212</v>
      </c>
      <c r="H4" s="101">
        <f>IF(SER_hh_tes!H4=0,0,1000000/0.086*SER_hh_tes!H4/SER_hh_num!H4)</f>
        <v>36534.569708592673</v>
      </c>
      <c r="I4" s="101">
        <f>IF(SER_hh_tes!I4=0,0,1000000/0.086*SER_hh_tes!I4/SER_hh_num!I4)</f>
        <v>37862.167114083779</v>
      </c>
      <c r="J4" s="101">
        <f>IF(SER_hh_tes!J4=0,0,1000000/0.086*SER_hh_tes!J4/SER_hh_num!J4)</f>
        <v>41557.736603205041</v>
      </c>
      <c r="K4" s="101">
        <f>IF(SER_hh_tes!K4=0,0,1000000/0.086*SER_hh_tes!K4/SER_hh_num!K4)</f>
        <v>34525.086576213456</v>
      </c>
      <c r="L4" s="101">
        <f>IF(SER_hh_tes!L4=0,0,1000000/0.086*SER_hh_tes!L4/SER_hh_num!L4)</f>
        <v>32223.272407540255</v>
      </c>
      <c r="M4" s="101">
        <f>IF(SER_hh_tes!M4=0,0,1000000/0.086*SER_hh_tes!M4/SER_hh_num!M4)</f>
        <v>24148.673040209629</v>
      </c>
      <c r="N4" s="101">
        <f>IF(SER_hh_tes!N4=0,0,1000000/0.086*SER_hh_tes!N4/SER_hh_num!N4)</f>
        <v>25169.284092891441</v>
      </c>
      <c r="O4" s="101">
        <f>IF(SER_hh_tes!O4=0,0,1000000/0.086*SER_hh_tes!O4/SER_hh_num!O4)</f>
        <v>24855.03177971972</v>
      </c>
      <c r="P4" s="101">
        <f>IF(SER_hh_tes!P4=0,0,1000000/0.086*SER_hh_tes!P4/SER_hh_num!P4)</f>
        <v>22031.280471310962</v>
      </c>
      <c r="Q4" s="101">
        <f>IF(SER_hh_tes!Q4=0,0,1000000/0.086*SER_hh_tes!Q4/SER_hh_num!Q4)</f>
        <v>22893.42037478288</v>
      </c>
    </row>
    <row r="5" spans="1:17" ht="12" customHeight="1" x14ac:dyDescent="0.25">
      <c r="A5" s="88" t="s">
        <v>38</v>
      </c>
      <c r="B5" s="100">
        <f>IF(SER_hh_tes!B5=0,0,1000000/0.086*SER_hh_tes!B5/SER_hh_num!B5)</f>
        <v>33440.53719546942</v>
      </c>
      <c r="C5" s="100">
        <f>IF(SER_hh_tes!C5=0,0,1000000/0.086*SER_hh_tes!C5/SER_hh_num!C5)</f>
        <v>35580.938881100352</v>
      </c>
      <c r="D5" s="100">
        <f>IF(SER_hh_tes!D5=0,0,1000000/0.086*SER_hh_tes!D5/SER_hh_num!D5)</f>
        <v>24825.351772074588</v>
      </c>
      <c r="E5" s="100">
        <f>IF(SER_hh_tes!E5=0,0,1000000/0.086*SER_hh_tes!E5/SER_hh_num!E5)</f>
        <v>40948.989551289626</v>
      </c>
      <c r="F5" s="100">
        <f>IF(SER_hh_tes!F5=0,0,1000000/0.086*SER_hh_tes!F5/SER_hh_num!F5)</f>
        <v>37377.399274008058</v>
      </c>
      <c r="G5" s="100">
        <f>IF(SER_hh_tes!G5=0,0,1000000/0.086*SER_hh_tes!G5/SER_hh_num!G5)</f>
        <v>37332.184702617706</v>
      </c>
      <c r="H5" s="100">
        <f>IF(SER_hh_tes!H5=0,0,1000000/0.086*SER_hh_tes!H5/SER_hh_num!H5)</f>
        <v>34130.632909797991</v>
      </c>
      <c r="I5" s="100">
        <f>IF(SER_hh_tes!I5=0,0,1000000/0.086*SER_hh_tes!I5/SER_hh_num!I5)</f>
        <v>34952.309553194158</v>
      </c>
      <c r="J5" s="100">
        <f>IF(SER_hh_tes!J5=0,0,1000000/0.086*SER_hh_tes!J5/SER_hh_num!J5)</f>
        <v>37972.888470195052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33112.688791592256</v>
      </c>
      <c r="C7" s="100">
        <f>IF(SER_hh_tes!C7=0,0,1000000/0.086*SER_hh_tes!C7/SER_hh_num!C7)</f>
        <v>34181.214921522544</v>
      </c>
      <c r="D7" s="100">
        <f>IF(SER_hh_tes!D7=0,0,1000000/0.086*SER_hh_tes!D7/SER_hh_num!D7)</f>
        <v>35258.904433896525</v>
      </c>
      <c r="E7" s="100">
        <f>IF(SER_hh_tes!E7=0,0,1000000/0.086*SER_hh_tes!E7/SER_hh_num!E7)</f>
        <v>41487.597855461288</v>
      </c>
      <c r="F7" s="100">
        <f>IF(SER_hh_tes!F7=0,0,1000000/0.086*SER_hh_tes!F7/SER_hh_num!F7)</f>
        <v>37814.500329828879</v>
      </c>
      <c r="G7" s="100">
        <f>IF(SER_hh_tes!G7=0,0,1000000/0.086*SER_hh_tes!G7/SER_hh_num!G7)</f>
        <v>38553.54163966437</v>
      </c>
      <c r="H7" s="100">
        <f>IF(SER_hh_tes!H7=0,0,1000000/0.086*SER_hh_tes!H7/SER_hh_num!H7)</f>
        <v>35207.750311057578</v>
      </c>
      <c r="I7" s="100">
        <f>IF(SER_hh_tes!I7=0,0,1000000/0.086*SER_hh_tes!I7/SER_hh_num!I7)</f>
        <v>36286.952637552436</v>
      </c>
      <c r="J7" s="100">
        <f>IF(SER_hh_tes!J7=0,0,1000000/0.086*SER_hh_tes!J7/SER_hh_num!J7)</f>
        <v>39597.473988282363</v>
      </c>
      <c r="K7" s="100">
        <f>IF(SER_hh_tes!K7=0,0,1000000/0.086*SER_hh_tes!K7/SER_hh_num!K7)</f>
        <v>32810.267548163196</v>
      </c>
      <c r="L7" s="100">
        <f>IF(SER_hh_tes!L7=0,0,1000000/0.086*SER_hh_tes!L7/SER_hh_num!L7)</f>
        <v>29771.473727097069</v>
      </c>
      <c r="M7" s="100">
        <f>IF(SER_hh_tes!M7=0,0,1000000/0.086*SER_hh_tes!M7/SER_hh_num!M7)</f>
        <v>22714.005186252467</v>
      </c>
      <c r="N7" s="100">
        <f>IF(SER_hh_tes!N7=0,0,1000000/0.086*SER_hh_tes!N7/SER_hh_num!N7)</f>
        <v>23531.001303805915</v>
      </c>
      <c r="O7" s="100">
        <f>IF(SER_hh_tes!O7=0,0,1000000/0.086*SER_hh_tes!O7/SER_hh_num!O7)</f>
        <v>23062.915412152393</v>
      </c>
      <c r="P7" s="100">
        <f>IF(SER_hh_tes!P7=0,0,1000000/0.086*SER_hh_tes!P7/SER_hh_num!P7)</f>
        <v>20216.21457448824</v>
      </c>
      <c r="Q7" s="100">
        <f>IF(SER_hh_tes!Q7=0,0,1000000/0.086*SER_hh_tes!Q7/SER_hh_num!Q7)</f>
        <v>20973.132335013062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33112.688791592263</v>
      </c>
      <c r="C9" s="100">
        <f>IF(SER_hh_tes!C9=0,0,1000000/0.086*SER_hh_tes!C9/SER_hh_num!C9)</f>
        <v>34601.970690719681</v>
      </c>
      <c r="D9" s="100">
        <f>IF(SER_hh_tes!D9=0,0,1000000/0.086*SER_hh_tes!D9/SER_hh_num!D9)</f>
        <v>35898.148002031099</v>
      </c>
      <c r="E9" s="100">
        <f>IF(SER_hh_tes!E9=0,0,1000000/0.086*SER_hh_tes!E9/SER_hh_num!E9)</f>
        <v>42044.238307903084</v>
      </c>
      <c r="F9" s="100">
        <f>IF(SER_hh_tes!F9=0,0,1000000/0.086*SER_hh_tes!F9/SER_hh_num!F9)</f>
        <v>38287.521483461969</v>
      </c>
      <c r="G9" s="100">
        <f>IF(SER_hh_tes!G9=0,0,1000000/0.086*SER_hh_tes!G9/SER_hh_num!G9)</f>
        <v>39763.986252442963</v>
      </c>
      <c r="H9" s="100">
        <f>IF(SER_hh_tes!H9=0,0,1000000/0.086*SER_hh_tes!H9/SER_hh_num!H9)</f>
        <v>36914.397447788069</v>
      </c>
      <c r="I9" s="100">
        <f>IF(SER_hh_tes!I9=0,0,1000000/0.086*SER_hh_tes!I9/SER_hh_num!I9)</f>
        <v>38588.451232788844</v>
      </c>
      <c r="J9" s="100">
        <f>IF(SER_hh_tes!J9=0,0,1000000/0.086*SER_hh_tes!J9/SER_hh_num!J9)</f>
        <v>42447.813114018449</v>
      </c>
      <c r="K9" s="100">
        <f>IF(SER_hh_tes!K9=0,0,1000000/0.086*SER_hh_tes!K9/SER_hh_num!K9)</f>
        <v>34822.0790964728</v>
      </c>
      <c r="L9" s="100">
        <f>IF(SER_hh_tes!L9=0,0,1000000/0.086*SER_hh_tes!L9/SER_hh_num!L9)</f>
        <v>33390.287932805426</v>
      </c>
      <c r="M9" s="100">
        <f>IF(SER_hh_tes!M9=0,0,1000000/0.086*SER_hh_tes!M9/SER_hh_num!M9)</f>
        <v>24949.648843273535</v>
      </c>
      <c r="N9" s="100">
        <f>IF(SER_hh_tes!N9=0,0,1000000/0.086*SER_hh_tes!N9/SER_hh_num!N9)</f>
        <v>25960.601267099919</v>
      </c>
      <c r="O9" s="100">
        <f>IF(SER_hh_tes!O9=0,0,1000000/0.086*SER_hh_tes!O9/SER_hh_num!O9)</f>
        <v>25408.586791475191</v>
      </c>
      <c r="P9" s="100">
        <f>IF(SER_hh_tes!P9=0,0,1000000/0.086*SER_hh_tes!P9/SER_hh_num!P9)</f>
        <v>22306.299478170917</v>
      </c>
      <c r="Q9" s="100">
        <f>IF(SER_hh_tes!Q9=0,0,1000000/0.086*SER_hh_tes!Q9/SER_hh_num!Q9)</f>
        <v>23205.187440282218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0</v>
      </c>
      <c r="C10" s="100">
        <f>IF(SER_hh_tes!C10=0,0,1000000/0.086*SER_hh_tes!C10/SER_hh_num!C10)</f>
        <v>0</v>
      </c>
      <c r="D10" s="100">
        <f>IF(SER_hh_tes!D10=0,0,1000000/0.086*SER_hh_tes!D10/SER_hh_num!D10)</f>
        <v>0</v>
      </c>
      <c r="E10" s="100">
        <f>IF(SER_hh_tes!E10=0,0,1000000/0.086*SER_hh_tes!E10/SER_hh_num!E10)</f>
        <v>0</v>
      </c>
      <c r="F10" s="100">
        <f>IF(SER_hh_tes!F10=0,0,1000000/0.086*SER_hh_tes!F10/SER_hh_num!F10)</f>
        <v>0</v>
      </c>
      <c r="G10" s="100">
        <f>IF(SER_hh_tes!G10=0,0,1000000/0.086*SER_hh_tes!G10/SER_hh_num!G10)</f>
        <v>46611.988985785683</v>
      </c>
      <c r="H10" s="100">
        <f>IF(SER_hh_tes!H10=0,0,1000000/0.086*SER_hh_tes!H10/SER_hh_num!H10)</f>
        <v>42532.222489925603</v>
      </c>
      <c r="I10" s="100">
        <f>IF(SER_hh_tes!I10=0,0,1000000/0.086*SER_hh_tes!I10/SER_hh_num!I10)</f>
        <v>43866.046144963118</v>
      </c>
      <c r="J10" s="100">
        <f>IF(SER_hh_tes!J10=0,0,1000000/0.086*SER_hh_tes!J10/SER_hh_num!J10)</f>
        <v>47877.975149919897</v>
      </c>
      <c r="K10" s="100">
        <f>IF(SER_hh_tes!K10=0,0,1000000/0.086*SER_hh_tes!K10/SER_hh_num!K10)</f>
        <v>42178.887299463466</v>
      </c>
      <c r="L10" s="100">
        <f>IF(SER_hh_tes!L10=0,0,1000000/0.086*SER_hh_tes!L10/SER_hh_num!L10)</f>
        <v>34515.836829981781</v>
      </c>
      <c r="M10" s="100">
        <f>IF(SER_hh_tes!M10=0,0,1000000/0.086*SER_hh_tes!M10/SER_hh_num!M10)</f>
        <v>26836.175230207897</v>
      </c>
      <c r="N10" s="100">
        <f>IF(SER_hh_tes!N10=0,0,1000000/0.086*SER_hh_tes!N10/SER_hh_num!N10)</f>
        <v>27589.685643030767</v>
      </c>
      <c r="O10" s="100">
        <f>IF(SER_hh_tes!O10=0,0,1000000/0.086*SER_hh_tes!O10/SER_hh_num!O10)</f>
        <v>26733.255933105858</v>
      </c>
      <c r="P10" s="100">
        <f>IF(SER_hh_tes!P10=0,0,1000000/0.086*SER_hh_tes!P10/SER_hh_num!P10)</f>
        <v>23236.077923355446</v>
      </c>
      <c r="Q10" s="100">
        <f>IF(SER_hh_tes!Q10=0,0,1000000/0.086*SER_hh_tes!Q10/SER_hh_num!Q10)</f>
        <v>24095.391504828687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0</v>
      </c>
      <c r="C12" s="100">
        <f>IF(SER_hh_tes!C12=0,0,1000000/0.086*SER_hh_tes!C12/SER_hh_num!C12)</f>
        <v>0</v>
      </c>
      <c r="D12" s="100">
        <f>IF(SER_hh_tes!D12=0,0,1000000/0.086*SER_hh_tes!D12/SER_hh_num!D12)</f>
        <v>0</v>
      </c>
      <c r="E12" s="100">
        <f>IF(SER_hh_tes!E12=0,0,1000000/0.086*SER_hh_tes!E12/SER_hh_num!E12)</f>
        <v>0</v>
      </c>
      <c r="F12" s="100">
        <f>IF(SER_hh_tes!F12=0,0,1000000/0.086*SER_hh_tes!F12/SER_hh_num!F12)</f>
        <v>0</v>
      </c>
      <c r="G12" s="100">
        <f>IF(SER_hh_tes!G12=0,0,1000000/0.086*SER_hh_tes!G12/SER_hh_num!G12)</f>
        <v>0</v>
      </c>
      <c r="H12" s="100">
        <f>IF(SER_hh_tes!H12=0,0,1000000/0.086*SER_hh_tes!H12/SER_hh_num!H12)</f>
        <v>0</v>
      </c>
      <c r="I12" s="100">
        <f>IF(SER_hh_tes!I12=0,0,1000000/0.086*SER_hh_tes!I12/SER_hh_num!I12)</f>
        <v>0</v>
      </c>
      <c r="J12" s="100">
        <f>IF(SER_hh_tes!J12=0,0,1000000/0.086*SER_hh_tes!J12/SER_hh_num!J12)</f>
        <v>0</v>
      </c>
      <c r="K12" s="100">
        <f>IF(SER_hh_tes!K12=0,0,1000000/0.086*SER_hh_tes!K12/SER_hh_num!K12)</f>
        <v>0</v>
      </c>
      <c r="L12" s="100">
        <f>IF(SER_hh_tes!L12=0,0,1000000/0.086*SER_hh_tes!L12/SER_hh_num!L12)</f>
        <v>0</v>
      </c>
      <c r="M12" s="100">
        <f>IF(SER_hh_tes!M12=0,0,1000000/0.086*SER_hh_tes!M12/SER_hh_num!M12)</f>
        <v>0</v>
      </c>
      <c r="N12" s="100">
        <f>IF(SER_hh_tes!N12=0,0,1000000/0.086*SER_hh_tes!N12/SER_hh_num!N12)</f>
        <v>0</v>
      </c>
      <c r="O12" s="100">
        <f>IF(SER_hh_tes!O12=0,0,1000000/0.086*SER_hh_tes!O12/SER_hh_num!O12)</f>
        <v>0</v>
      </c>
      <c r="P12" s="100">
        <f>IF(SER_hh_tes!P12=0,0,1000000/0.086*SER_hh_tes!P12/SER_hh_num!P12)</f>
        <v>0</v>
      </c>
      <c r="Q12" s="100">
        <f>IF(SER_hh_tes!Q12=0,0,1000000/0.086*SER_hh_tes!Q12/SER_hh_num!Q12)</f>
        <v>0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33603.084761181592</v>
      </c>
      <c r="C13" s="100">
        <f>IF(SER_hh_tes!C13=0,0,1000000/0.086*SER_hh_tes!C13/SER_hh_num!C13)</f>
        <v>35668.83835004727</v>
      </c>
      <c r="D13" s="100">
        <f>IF(SER_hh_tes!D13=0,0,1000000/0.086*SER_hh_tes!D13/SER_hh_num!D13)</f>
        <v>37346.22600452738</v>
      </c>
      <c r="E13" s="100">
        <f>IF(SER_hh_tes!E13=0,0,1000000/0.086*SER_hh_tes!E13/SER_hh_num!E13)</f>
        <v>44068.327366409409</v>
      </c>
      <c r="F13" s="100">
        <f>IF(SER_hh_tes!F13=0,0,1000000/0.086*SER_hh_tes!F13/SER_hh_num!F13)</f>
        <v>39915.529038493492</v>
      </c>
      <c r="G13" s="100">
        <f>IF(SER_hh_tes!G13=0,0,1000000/0.086*SER_hh_tes!G13/SER_hh_num!G13)</f>
        <v>40478.824640802035</v>
      </c>
      <c r="H13" s="100">
        <f>IF(SER_hh_tes!H13=0,0,1000000/0.086*SER_hh_tes!H13/SER_hh_num!H13)</f>
        <v>36676.801986624821</v>
      </c>
      <c r="I13" s="100">
        <f>IF(SER_hh_tes!I13=0,0,1000000/0.086*SER_hh_tes!I13/SER_hh_num!I13)</f>
        <v>37594.40754680492</v>
      </c>
      <c r="J13" s="100">
        <f>IF(SER_hh_tes!J13=0,0,1000000/0.086*SER_hh_tes!J13/SER_hh_num!J13)</f>
        <v>40901.081179194443</v>
      </c>
      <c r="K13" s="100">
        <f>IF(SER_hh_tes!K13=0,0,1000000/0.086*SER_hh_tes!K13/SER_hh_num!K13)</f>
        <v>33220.60166811668</v>
      </c>
      <c r="L13" s="100">
        <f>IF(SER_hh_tes!L13=0,0,1000000/0.086*SER_hh_tes!L13/SER_hh_num!L13)</f>
        <v>31288.124074557945</v>
      </c>
      <c r="M13" s="100">
        <f>IF(SER_hh_tes!M13=0,0,1000000/0.086*SER_hh_tes!M13/SER_hh_num!M13)</f>
        <v>26647.298940189194</v>
      </c>
      <c r="N13" s="100">
        <f>IF(SER_hh_tes!N13=0,0,1000000/0.086*SER_hh_tes!N13/SER_hh_num!N13)</f>
        <v>27810.06140803951</v>
      </c>
      <c r="O13" s="100">
        <f>IF(SER_hh_tes!O13=0,0,1000000/0.086*SER_hh_tes!O13/SER_hh_num!O13)</f>
        <v>27435.022786226087</v>
      </c>
      <c r="P13" s="100">
        <f>IF(SER_hh_tes!P13=0,0,1000000/0.086*SER_hh_tes!P13/SER_hh_num!P13)</f>
        <v>24281.966417415744</v>
      </c>
      <c r="Q13" s="100">
        <f>IF(SER_hh_tes!Q13=0,0,1000000/0.086*SER_hh_tes!Q13/SER_hh_num!Q13)</f>
        <v>25213.473949250041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33603.084761181592</v>
      </c>
      <c r="C14" s="22">
        <f>IF(SER_hh_tes!C14=0,0,1000000/0.086*SER_hh_tes!C14/SER_hh_num!C14)</f>
        <v>35579.033824598671</v>
      </c>
      <c r="D14" s="22">
        <f>IF(SER_hh_tes!D14=0,0,1000000/0.086*SER_hh_tes!D14/SER_hh_num!D14)</f>
        <v>37164.85911682342</v>
      </c>
      <c r="E14" s="22">
        <f>IF(SER_hh_tes!E14=0,0,1000000/0.086*SER_hh_tes!E14/SER_hh_num!E14)</f>
        <v>43975.75246205779</v>
      </c>
      <c r="F14" s="22">
        <f>IF(SER_hh_tes!F14=0,0,1000000/0.086*SER_hh_tes!F14/SER_hh_num!F14)</f>
        <v>39825.103225456303</v>
      </c>
      <c r="G14" s="22">
        <f>IF(SER_hh_tes!G14=0,0,1000000/0.086*SER_hh_tes!G14/SER_hh_num!G14)</f>
        <v>40384.74798958785</v>
      </c>
      <c r="H14" s="22">
        <f>IF(SER_hh_tes!H14=0,0,1000000/0.086*SER_hh_tes!H14/SER_hh_num!H14)</f>
        <v>36658.111723169794</v>
      </c>
      <c r="I14" s="22">
        <f>IF(SER_hh_tes!I14=0,0,1000000/0.086*SER_hh_tes!I14/SER_hh_num!I14)</f>
        <v>37662.75198911324</v>
      </c>
      <c r="J14" s="22">
        <f>IF(SER_hh_tes!J14=0,0,1000000/0.086*SER_hh_tes!J14/SER_hh_num!J14)</f>
        <v>41374.401201261411</v>
      </c>
      <c r="K14" s="22">
        <f>IF(SER_hh_tes!K14=0,0,1000000/0.086*SER_hh_tes!K14/SER_hh_num!K14)</f>
        <v>34121.064768764365</v>
      </c>
      <c r="L14" s="22">
        <f>IF(SER_hh_tes!L14=0,0,1000000/0.086*SER_hh_tes!L14/SER_hh_num!L14)</f>
        <v>31691.586941177167</v>
      </c>
      <c r="M14" s="22">
        <f>IF(SER_hh_tes!M14=0,0,1000000/0.086*SER_hh_tes!M14/SER_hh_num!M14)</f>
        <v>23575.528835506131</v>
      </c>
      <c r="N14" s="22">
        <f>IF(SER_hh_tes!N14=0,0,1000000/0.086*SER_hh_tes!N14/SER_hh_num!N14)</f>
        <v>24436.071027571954</v>
      </c>
      <c r="O14" s="22">
        <f>IF(SER_hh_tes!O14=0,0,1000000/0.086*SER_hh_tes!O14/SER_hh_num!O14)</f>
        <v>24097.113745805771</v>
      </c>
      <c r="P14" s="22">
        <f>IF(SER_hh_tes!P14=0,0,1000000/0.086*SER_hh_tes!P14/SER_hh_num!P14)</f>
        <v>21182.561427090885</v>
      </c>
      <c r="Q14" s="22">
        <f>IF(SER_hh_tes!Q14=0,0,1000000/0.086*SER_hh_tes!Q14/SER_hh_num!Q14)</f>
        <v>22189.169966273603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705.44117903440838</v>
      </c>
      <c r="C15" s="104">
        <f>IF(SER_hh_tes!C15=0,0,1000000/0.086*SER_hh_tes!C15/SER_hh_num!C15)</f>
        <v>734.09116290275051</v>
      </c>
      <c r="D15" s="104">
        <f>IF(SER_hh_tes!D15=0,0,1000000/0.086*SER_hh_tes!D15/SER_hh_num!D15)</f>
        <v>764.02968952536514</v>
      </c>
      <c r="E15" s="104">
        <f>IF(SER_hh_tes!E15=0,0,1000000/0.086*SER_hh_tes!E15/SER_hh_num!E15)</f>
        <v>894.86051666185665</v>
      </c>
      <c r="F15" s="104">
        <f>IF(SER_hh_tes!F15=0,0,1000000/0.086*SER_hh_tes!F15/SER_hh_num!F15)</f>
        <v>817.69615937824824</v>
      </c>
      <c r="G15" s="104">
        <f>IF(SER_hh_tes!G15=0,0,1000000/0.086*SER_hh_tes!G15/SER_hh_num!G15)</f>
        <v>839.25352124771905</v>
      </c>
      <c r="H15" s="104">
        <f>IF(SER_hh_tes!H15=0,0,1000000/0.086*SER_hh_tes!H15/SER_hh_num!H15)</f>
        <v>768.17917620745413</v>
      </c>
      <c r="I15" s="104">
        <f>IF(SER_hh_tes!I15=0,0,1000000/0.086*SER_hh_tes!I15/SER_hh_num!I15)</f>
        <v>795.12453153254035</v>
      </c>
      <c r="J15" s="104">
        <f>IF(SER_hh_tes!J15=0,0,1000000/0.086*SER_hh_tes!J15/SER_hh_num!J15)</f>
        <v>870.79442260675398</v>
      </c>
      <c r="K15" s="104">
        <f>IF(SER_hh_tes!K15=0,0,1000000/0.086*SER_hh_tes!K15/SER_hh_num!K15)</f>
        <v>720.54780199479319</v>
      </c>
      <c r="L15" s="104">
        <f>IF(SER_hh_tes!L15=0,0,1000000/0.086*SER_hh_tes!L15/SER_hh_num!L15)</f>
        <v>668.23906717662203</v>
      </c>
      <c r="M15" s="104">
        <f>IF(SER_hh_tes!M15=0,0,1000000/0.086*SER_hh_tes!M15/SER_hh_num!M15)</f>
        <v>364.49800379420316</v>
      </c>
      <c r="N15" s="104">
        <f>IF(SER_hh_tes!N15=0,0,1000000/0.086*SER_hh_tes!N15/SER_hh_num!N15)</f>
        <v>371.90255017673621</v>
      </c>
      <c r="O15" s="104">
        <f>IF(SER_hh_tes!O15=0,0,1000000/0.086*SER_hh_tes!O15/SER_hh_num!O15)</f>
        <v>391.7037085987497</v>
      </c>
      <c r="P15" s="104">
        <f>IF(SER_hh_tes!P15=0,0,1000000/0.086*SER_hh_tes!P15/SER_hh_num!P15)</f>
        <v>405.39995019717963</v>
      </c>
      <c r="Q15" s="104">
        <f>IF(SER_hh_tes!Q15=0,0,1000000/0.086*SER_hh_tes!Q15/SER_hh_num!Q15)</f>
        <v>442.19895231029994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10615.669220019327</v>
      </c>
      <c r="C16" s="101">
        <f>IF(SER_hh_tes!C16=0,0,1000000/0.086*SER_hh_tes!C16/SER_hh_num!C16)</f>
        <v>10695.82829267223</v>
      </c>
      <c r="D16" s="101">
        <f>IF(SER_hh_tes!D16=0,0,1000000/0.086*SER_hh_tes!D16/SER_hh_num!D16)</f>
        <v>10745.467082947836</v>
      </c>
      <c r="E16" s="101">
        <f>IF(SER_hh_tes!E16=0,0,1000000/0.086*SER_hh_tes!E16/SER_hh_num!E16)</f>
        <v>10812.584288578171</v>
      </c>
      <c r="F16" s="101">
        <f>IF(SER_hh_tes!F16=0,0,1000000/0.086*SER_hh_tes!F16/SER_hh_num!F16)</f>
        <v>10887.284243069313</v>
      </c>
      <c r="G16" s="101">
        <f>IF(SER_hh_tes!G16=0,0,1000000/0.086*SER_hh_tes!G16/SER_hh_num!G16)</f>
        <v>10984.162330772897</v>
      </c>
      <c r="H16" s="101">
        <f>IF(SER_hh_tes!H16=0,0,1000000/0.086*SER_hh_tes!H16/SER_hh_num!H16)</f>
        <v>11053.874504471545</v>
      </c>
      <c r="I16" s="101">
        <f>IF(SER_hh_tes!I16=0,0,1000000/0.086*SER_hh_tes!I16/SER_hh_num!I16)</f>
        <v>11129.128834285042</v>
      </c>
      <c r="J16" s="101">
        <f>IF(SER_hh_tes!J16=0,0,1000000/0.086*SER_hh_tes!J16/SER_hh_num!J16)</f>
        <v>11185.328710377047</v>
      </c>
      <c r="K16" s="101">
        <f>IF(SER_hh_tes!K16=0,0,1000000/0.086*SER_hh_tes!K16/SER_hh_num!K16)</f>
        <v>11149.453300878609</v>
      </c>
      <c r="L16" s="101">
        <f>IF(SER_hh_tes!L16=0,0,1000000/0.086*SER_hh_tes!L16/SER_hh_num!L16)</f>
        <v>11131.698477074284</v>
      </c>
      <c r="M16" s="101">
        <f>IF(SER_hh_tes!M16=0,0,1000000/0.086*SER_hh_tes!M16/SER_hh_num!M16)</f>
        <v>11356.229470674794</v>
      </c>
      <c r="N16" s="101">
        <f>IF(SER_hh_tes!N16=0,0,1000000/0.086*SER_hh_tes!N16/SER_hh_num!N16)</f>
        <v>11641.245890382697</v>
      </c>
      <c r="O16" s="101">
        <f>IF(SER_hh_tes!O16=0,0,1000000/0.086*SER_hh_tes!O16/SER_hh_num!O16)</f>
        <v>11934.315781238907</v>
      </c>
      <c r="P16" s="101">
        <f>IF(SER_hh_tes!P16=0,0,1000000/0.086*SER_hh_tes!P16/SER_hh_num!P16)</f>
        <v>12373.3670381222</v>
      </c>
      <c r="Q16" s="101">
        <f>IF(SER_hh_tes!Q16=0,0,1000000/0.086*SER_hh_tes!Q16/SER_hh_num!Q16)</f>
        <v>13052.253938581513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1516.345101940728</v>
      </c>
      <c r="C17" s="103">
        <f>IF(SER_hh_tes!C17=0,0,1000000/0.086*SER_hh_tes!C17/SER_hh_num!C17)</f>
        <v>1693.2162676692087</v>
      </c>
      <c r="D17" s="103">
        <f>IF(SER_hh_tes!D17=0,0,1000000/0.086*SER_hh_tes!D17/SER_hh_num!D17)</f>
        <v>1898.4581050483509</v>
      </c>
      <c r="E17" s="103">
        <f>IF(SER_hh_tes!E17=0,0,1000000/0.086*SER_hh_tes!E17/SER_hh_num!E17)</f>
        <v>2042.092874799936</v>
      </c>
      <c r="F17" s="103">
        <f>IF(SER_hh_tes!F17=0,0,1000000/0.086*SER_hh_tes!F17/SER_hh_num!F17)</f>
        <v>2278.4152529573362</v>
      </c>
      <c r="G17" s="103">
        <f>IF(SER_hh_tes!G17=0,0,1000000/0.086*SER_hh_tes!G17/SER_hh_num!G17)</f>
        <v>2548.8484672802601</v>
      </c>
      <c r="H17" s="103">
        <f>IF(SER_hh_tes!H17=0,0,1000000/0.086*SER_hh_tes!H17/SER_hh_num!H17)</f>
        <v>2865.9211791387174</v>
      </c>
      <c r="I17" s="103">
        <f>IF(SER_hh_tes!I17=0,0,1000000/0.086*SER_hh_tes!I17/SER_hh_num!I17)</f>
        <v>3076.1438186958758</v>
      </c>
      <c r="J17" s="103">
        <f>IF(SER_hh_tes!J17=0,0,1000000/0.086*SER_hh_tes!J17/SER_hh_num!J17)</f>
        <v>3219.2743559097098</v>
      </c>
      <c r="K17" s="103">
        <f>IF(SER_hh_tes!K17=0,0,1000000/0.086*SER_hh_tes!K17/SER_hh_num!K17)</f>
        <v>3485.1961669969965</v>
      </c>
      <c r="L17" s="103">
        <f>IF(SER_hh_tes!L17=0,0,1000000/0.086*SER_hh_tes!L17/SER_hh_num!L17)</f>
        <v>3551.5358123386463</v>
      </c>
      <c r="M17" s="103">
        <f>IF(SER_hh_tes!M17=0,0,1000000/0.086*SER_hh_tes!M17/SER_hh_num!M17)</f>
        <v>3727.327190187993</v>
      </c>
      <c r="N17" s="103">
        <f>IF(SER_hh_tes!N17=0,0,1000000/0.086*SER_hh_tes!N17/SER_hh_num!N17)</f>
        <v>4029.036756787953</v>
      </c>
      <c r="O17" s="103">
        <f>IF(SER_hh_tes!O17=0,0,1000000/0.086*SER_hh_tes!O17/SER_hh_num!O17)</f>
        <v>4301.0499653637726</v>
      </c>
      <c r="P17" s="103">
        <f>IF(SER_hh_tes!P17=0,0,1000000/0.086*SER_hh_tes!P17/SER_hh_num!P17)</f>
        <v>4968.6657860743117</v>
      </c>
      <c r="Q17" s="103">
        <f>IF(SER_hh_tes!Q17=0,0,1000000/0.086*SER_hh_tes!Q17/SER_hh_num!Q17)</f>
        <v>5948.3607382535765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10766.806849472214</v>
      </c>
      <c r="C18" s="103">
        <f>IF(SER_hh_tes!C18=0,0,1000000/0.086*SER_hh_tes!C18/SER_hh_num!C18)</f>
        <v>10830.496655897658</v>
      </c>
      <c r="D18" s="103">
        <f>IF(SER_hh_tes!D18=0,0,1000000/0.086*SER_hh_tes!D18/SER_hh_num!D18)</f>
        <v>10869.163711914141</v>
      </c>
      <c r="E18" s="103">
        <f>IF(SER_hh_tes!E18=0,0,1000000/0.086*SER_hh_tes!E18/SER_hh_num!E18)</f>
        <v>10916.111887660096</v>
      </c>
      <c r="F18" s="103">
        <f>IF(SER_hh_tes!F18=0,0,1000000/0.086*SER_hh_tes!F18/SER_hh_num!F18)</f>
        <v>10990.587411838007</v>
      </c>
      <c r="G18" s="103">
        <f>IF(SER_hh_tes!G18=0,0,1000000/0.086*SER_hh_tes!G18/SER_hh_num!G18)</f>
        <v>11077.260694387762</v>
      </c>
      <c r="H18" s="103">
        <f>IF(SER_hh_tes!H18=0,0,1000000/0.086*SER_hh_tes!H18/SER_hh_num!H18)</f>
        <v>11147.415465590822</v>
      </c>
      <c r="I18" s="103">
        <f>IF(SER_hh_tes!I18=0,0,1000000/0.086*SER_hh_tes!I18/SER_hh_num!I18)</f>
        <v>11213.750333854765</v>
      </c>
      <c r="J18" s="103">
        <f>IF(SER_hh_tes!J18=0,0,1000000/0.086*SER_hh_tes!J18/SER_hh_num!J18)</f>
        <v>11264.721794410798</v>
      </c>
      <c r="K18" s="103">
        <f>IF(SER_hh_tes!K18=0,0,1000000/0.086*SER_hh_tes!K18/SER_hh_num!K18)</f>
        <v>11236.079522939574</v>
      </c>
      <c r="L18" s="103">
        <f>IF(SER_hh_tes!L18=0,0,1000000/0.086*SER_hh_tes!L18/SER_hh_num!L18)</f>
        <v>11213.897450572891</v>
      </c>
      <c r="M18" s="103">
        <f>IF(SER_hh_tes!M18=0,0,1000000/0.086*SER_hh_tes!M18/SER_hh_num!M18)</f>
        <v>11442.240836758761</v>
      </c>
      <c r="N18" s="103">
        <f>IF(SER_hh_tes!N18=0,0,1000000/0.086*SER_hh_tes!N18/SER_hh_num!N18)</f>
        <v>11735.461296896294</v>
      </c>
      <c r="O18" s="103">
        <f>IF(SER_hh_tes!O18=0,0,1000000/0.086*SER_hh_tes!O18/SER_hh_num!O18)</f>
        <v>12044.24289220932</v>
      </c>
      <c r="P18" s="103">
        <f>IF(SER_hh_tes!P18=0,0,1000000/0.086*SER_hh_tes!P18/SER_hh_num!P18)</f>
        <v>12501.408167484686</v>
      </c>
      <c r="Q18" s="103">
        <f>IF(SER_hh_tes!Q18=0,0,1000000/0.086*SER_hh_tes!Q18/SER_hh_num!Q18)</f>
        <v>13199.562556809467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5820.7048745553902</v>
      </c>
      <c r="C19" s="101">
        <f>IF(SER_hh_tes!C19=0,0,1000000/0.086*SER_hh_tes!C19/SER_hh_num!C19)</f>
        <v>5870.8195418652676</v>
      </c>
      <c r="D19" s="101">
        <f>IF(SER_hh_tes!D19=0,0,1000000/0.086*SER_hh_tes!D19/SER_hh_num!D19)</f>
        <v>5896.9452462545878</v>
      </c>
      <c r="E19" s="101">
        <f>IF(SER_hh_tes!E19=0,0,1000000/0.086*SER_hh_tes!E19/SER_hh_num!E19)</f>
        <v>5837.2365991025217</v>
      </c>
      <c r="F19" s="101">
        <f>IF(SER_hh_tes!F19=0,0,1000000/0.086*SER_hh_tes!F19/SER_hh_num!F19)</f>
        <v>5837.8019179372841</v>
      </c>
      <c r="G19" s="101">
        <f>IF(SER_hh_tes!G19=0,0,1000000/0.086*SER_hh_tes!G19/SER_hh_num!G19)</f>
        <v>5821.7486586403429</v>
      </c>
      <c r="H19" s="101">
        <f>IF(SER_hh_tes!H19=0,0,1000000/0.086*SER_hh_tes!H19/SER_hh_num!H19)</f>
        <v>5830.5788033590134</v>
      </c>
      <c r="I19" s="101">
        <f>IF(SER_hh_tes!I19=0,0,1000000/0.086*SER_hh_tes!I19/SER_hh_num!I19)</f>
        <v>5800.6218247292481</v>
      </c>
      <c r="J19" s="101">
        <f>IF(SER_hh_tes!J19=0,0,1000000/0.086*SER_hh_tes!J19/SER_hh_num!J19)</f>
        <v>5797.9479209716756</v>
      </c>
      <c r="K19" s="101">
        <f>IF(SER_hh_tes!K19=0,0,1000000/0.086*SER_hh_tes!K19/SER_hh_num!K19)</f>
        <v>5820.4281249770402</v>
      </c>
      <c r="L19" s="101">
        <f>IF(SER_hh_tes!L19=0,0,1000000/0.086*SER_hh_tes!L19/SER_hh_num!L19)</f>
        <v>5769.1013313773728</v>
      </c>
      <c r="M19" s="101">
        <f>IF(SER_hh_tes!M19=0,0,1000000/0.086*SER_hh_tes!M19/SER_hh_num!M19)</f>
        <v>5600.1947397303657</v>
      </c>
      <c r="N19" s="101">
        <f>IF(SER_hh_tes!N19=0,0,1000000/0.086*SER_hh_tes!N19/SER_hh_num!N19)</f>
        <v>5539.4077329129432</v>
      </c>
      <c r="O19" s="101">
        <f>IF(SER_hh_tes!O19=0,0,1000000/0.086*SER_hh_tes!O19/SER_hh_num!O19)</f>
        <v>5561.1085734726785</v>
      </c>
      <c r="P19" s="101">
        <f>IF(SER_hh_tes!P19=0,0,1000000/0.086*SER_hh_tes!P19/SER_hh_num!P19)</f>
        <v>5666.1031428858405</v>
      </c>
      <c r="Q19" s="101">
        <f>IF(SER_hh_tes!Q19=0,0,1000000/0.086*SER_hh_tes!Q19/SER_hh_num!Q19)</f>
        <v>5833.6766421870043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5828.3059098293434</v>
      </c>
      <c r="C22" s="100">
        <f>IF(SER_hh_tes!C22=0,0,1000000/0.086*SER_hh_tes!C22/SER_hh_num!C22)</f>
        <v>5860.757840013498</v>
      </c>
      <c r="D22" s="100">
        <f>IF(SER_hh_tes!D22=0,0,1000000/0.086*SER_hh_tes!D22/SER_hh_num!D22)</f>
        <v>5863.5081355724878</v>
      </c>
      <c r="E22" s="100">
        <f>IF(SER_hh_tes!E22=0,0,1000000/0.086*SER_hh_tes!E22/SER_hh_num!E22)</f>
        <v>5811.552196700276</v>
      </c>
      <c r="F22" s="100">
        <f>IF(SER_hh_tes!F22=0,0,1000000/0.086*SER_hh_tes!F22/SER_hh_num!F22)</f>
        <v>5820.2928242938287</v>
      </c>
      <c r="G22" s="100">
        <f>IF(SER_hh_tes!G22=0,0,1000000/0.086*SER_hh_tes!G22/SER_hh_num!G22)</f>
        <v>5812.8013311473387</v>
      </c>
      <c r="H22" s="100">
        <f>IF(SER_hh_tes!H22=0,0,1000000/0.086*SER_hh_tes!H22/SER_hh_num!H22)</f>
        <v>5830.9888437897998</v>
      </c>
      <c r="I22" s="100">
        <f>IF(SER_hh_tes!I22=0,0,1000000/0.086*SER_hh_tes!I22/SER_hh_num!I22)</f>
        <v>5809.9408595525074</v>
      </c>
      <c r="J22" s="100">
        <f>IF(SER_hh_tes!J22=0,0,1000000/0.086*SER_hh_tes!J22/SER_hh_num!J22)</f>
        <v>5816.4104825951217</v>
      </c>
      <c r="K22" s="100">
        <f>IF(SER_hh_tes!K22=0,0,1000000/0.086*SER_hh_tes!K22/SER_hh_num!K22)</f>
        <v>5831.7575511744626</v>
      </c>
      <c r="L22" s="100">
        <f>IF(SER_hh_tes!L22=0,0,1000000/0.086*SER_hh_tes!L22/SER_hh_num!L22)</f>
        <v>5789.4120959933798</v>
      </c>
      <c r="M22" s="100">
        <f>IF(SER_hh_tes!M22=0,0,1000000/0.086*SER_hh_tes!M22/SER_hh_num!M22)</f>
        <v>5585.5732090963065</v>
      </c>
      <c r="N22" s="100">
        <f>IF(SER_hh_tes!N22=0,0,1000000/0.086*SER_hh_tes!N22/SER_hh_num!N22)</f>
        <v>5525.3294032481963</v>
      </c>
      <c r="O22" s="100">
        <f>IF(SER_hh_tes!O22=0,0,1000000/0.086*SER_hh_tes!O22/SER_hh_num!O22)</f>
        <v>5518.4505917080878</v>
      </c>
      <c r="P22" s="100">
        <f>IF(SER_hh_tes!P22=0,0,1000000/0.086*SER_hh_tes!P22/SER_hh_num!P22)</f>
        <v>5627.2579973323518</v>
      </c>
      <c r="Q22" s="100">
        <f>IF(SER_hh_tes!Q22=0,0,1000000/0.086*SER_hh_tes!Q22/SER_hh_num!Q22)</f>
        <v>5758.4694134765259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5828.3059098293434</v>
      </c>
      <c r="C23" s="100">
        <f>IF(SER_hh_tes!C23=0,0,1000000/0.086*SER_hh_tes!C23/SER_hh_num!C23)</f>
        <v>5875.1834406681828</v>
      </c>
      <c r="D23" s="100">
        <f>IF(SER_hh_tes!D23=0,0,1000000/0.086*SER_hh_tes!D23/SER_hh_num!D23)</f>
        <v>5889.116599150304</v>
      </c>
      <c r="E23" s="100">
        <f>IF(SER_hh_tes!E23=0,0,1000000/0.086*SER_hh_tes!E23/SER_hh_num!E23)</f>
        <v>5816.058044097892</v>
      </c>
      <c r="F23" s="100">
        <f>IF(SER_hh_tes!F23=0,0,1000000/0.086*SER_hh_tes!F23/SER_hh_num!F23)</f>
        <v>5814.9258775538192</v>
      </c>
      <c r="G23" s="100">
        <f>IF(SER_hh_tes!G23=0,0,1000000/0.086*SER_hh_tes!G23/SER_hh_num!G23)</f>
        <v>5799.6523097783711</v>
      </c>
      <c r="H23" s="100">
        <f>IF(SER_hh_tes!H23=0,0,1000000/0.086*SER_hh_tes!H23/SER_hh_num!H23)</f>
        <v>5810.8617003337404</v>
      </c>
      <c r="I23" s="100">
        <f>IF(SER_hh_tes!I23=0,0,1000000/0.086*SER_hh_tes!I23/SER_hh_num!I23)</f>
        <v>5782.5103150976765</v>
      </c>
      <c r="J23" s="100">
        <f>IF(SER_hh_tes!J23=0,0,1000000/0.086*SER_hh_tes!J23/SER_hh_num!J23)</f>
        <v>5772.2607590233993</v>
      </c>
      <c r="K23" s="100">
        <f>IF(SER_hh_tes!K23=0,0,1000000/0.086*SER_hh_tes!K23/SER_hh_num!K23)</f>
        <v>5814.3573185146724</v>
      </c>
      <c r="L23" s="100">
        <f>IF(SER_hh_tes!L23=0,0,1000000/0.086*SER_hh_tes!L23/SER_hh_num!L23)</f>
        <v>5757.5341318266865</v>
      </c>
      <c r="M23" s="100">
        <f>IF(SER_hh_tes!M23=0,0,1000000/0.086*SER_hh_tes!M23/SER_hh_num!M23)</f>
        <v>5595.2275763943471</v>
      </c>
      <c r="N23" s="100">
        <f>IF(SER_hh_tes!N23=0,0,1000000/0.086*SER_hh_tes!N23/SER_hh_num!N23)</f>
        <v>5519.3826602280988</v>
      </c>
      <c r="O23" s="100">
        <f>IF(SER_hh_tes!O23=0,0,1000000/0.086*SER_hh_tes!O23/SER_hh_num!O23)</f>
        <v>5532.4761663493764</v>
      </c>
      <c r="P23" s="100">
        <f>IF(SER_hh_tes!P23=0,0,1000000/0.086*SER_hh_tes!P23/SER_hh_num!P23)</f>
        <v>5568.1471809733239</v>
      </c>
      <c r="Q23" s="100">
        <f>IF(SER_hh_tes!Q23=0,0,1000000/0.086*SER_hh_tes!Q23/SER_hh_num!Q23)</f>
        <v>5705.8459822310415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0</v>
      </c>
      <c r="C25" s="100">
        <f>IF(SER_hh_tes!C25=0,0,1000000/0.086*SER_hh_tes!C25/SER_hh_num!C25)</f>
        <v>0</v>
      </c>
      <c r="D25" s="100">
        <f>IF(SER_hh_tes!D25=0,0,1000000/0.086*SER_hh_tes!D25/SER_hh_num!D25)</f>
        <v>0</v>
      </c>
      <c r="E25" s="100">
        <f>IF(SER_hh_tes!E25=0,0,1000000/0.086*SER_hh_tes!E25/SER_hh_num!E25)</f>
        <v>0</v>
      </c>
      <c r="F25" s="100">
        <f>IF(SER_hh_tes!F25=0,0,1000000/0.086*SER_hh_tes!F25/SER_hh_num!F25)</f>
        <v>0</v>
      </c>
      <c r="G25" s="100">
        <f>IF(SER_hh_tes!G25=0,0,1000000/0.086*SER_hh_tes!G25/SER_hh_num!G25)</f>
        <v>0</v>
      </c>
      <c r="H25" s="100">
        <f>IF(SER_hh_tes!H25=0,0,1000000/0.086*SER_hh_tes!H25/SER_hh_num!H25)</f>
        <v>0</v>
      </c>
      <c r="I25" s="100">
        <f>IF(SER_hh_tes!I25=0,0,1000000/0.086*SER_hh_tes!I25/SER_hh_num!I25)</f>
        <v>0</v>
      </c>
      <c r="J25" s="100">
        <f>IF(SER_hh_tes!J25=0,0,1000000/0.086*SER_hh_tes!J25/SER_hh_num!J25)</f>
        <v>0</v>
      </c>
      <c r="K25" s="100">
        <f>IF(SER_hh_tes!K25=0,0,1000000/0.086*SER_hh_tes!K25/SER_hh_num!K25)</f>
        <v>0</v>
      </c>
      <c r="L25" s="100">
        <f>IF(SER_hh_tes!L25=0,0,1000000/0.086*SER_hh_tes!L25/SER_hh_num!L25)</f>
        <v>0</v>
      </c>
      <c r="M25" s="100">
        <f>IF(SER_hh_tes!M25=0,0,1000000/0.086*SER_hh_tes!M25/SER_hh_num!M25)</f>
        <v>0</v>
      </c>
      <c r="N25" s="100">
        <f>IF(SER_hh_tes!N25=0,0,1000000/0.086*SER_hh_tes!N25/SER_hh_num!N25)</f>
        <v>0</v>
      </c>
      <c r="O25" s="100">
        <f>IF(SER_hh_tes!O25=0,0,1000000/0.086*SER_hh_tes!O25/SER_hh_num!O25)</f>
        <v>0</v>
      </c>
      <c r="P25" s="100">
        <f>IF(SER_hh_tes!P25=0,0,1000000/0.086*SER_hh_tes!P25/SER_hh_num!P25)</f>
        <v>0</v>
      </c>
      <c r="Q25" s="100">
        <f>IF(SER_hh_tes!Q25=0,0,1000000/0.086*SER_hh_tes!Q25/SER_hh_num!Q25)</f>
        <v>0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5798.6496086891166</v>
      </c>
      <c r="C26" s="22">
        <f>IF(SER_hh_tes!C26=0,0,1000000/0.086*SER_hh_tes!C26/SER_hh_num!C26)</f>
        <v>5883.0168498070316</v>
      </c>
      <c r="D26" s="22">
        <f>IF(SER_hh_tes!D26=0,0,1000000/0.086*SER_hh_tes!D26/SER_hh_num!D26)</f>
        <v>5941.0001391038577</v>
      </c>
      <c r="E26" s="22">
        <f>IF(SER_hh_tes!E26=0,0,1000000/0.086*SER_hh_tes!E26/SER_hh_num!E26)</f>
        <v>5878.4055586506038</v>
      </c>
      <c r="F26" s="22">
        <f>IF(SER_hh_tes!F26=0,0,1000000/0.086*SER_hh_tes!F26/SER_hh_num!F26)</f>
        <v>5869.9581124698716</v>
      </c>
      <c r="G26" s="22">
        <f>IF(SER_hh_tes!G26=0,0,1000000/0.086*SER_hh_tes!G26/SER_hh_num!G26)</f>
        <v>5843.6100036327198</v>
      </c>
      <c r="H26" s="22">
        <f>IF(SER_hh_tes!H26=0,0,1000000/0.086*SER_hh_tes!H26/SER_hh_num!H26)</f>
        <v>5841.0869281902033</v>
      </c>
      <c r="I26" s="22">
        <f>IF(SER_hh_tes!I26=0,0,1000000/0.086*SER_hh_tes!I26/SER_hh_num!I26)</f>
        <v>5801.3196606551037</v>
      </c>
      <c r="J26" s="22">
        <f>IF(SER_hh_tes!J26=0,0,1000000/0.086*SER_hh_tes!J26/SER_hh_num!J26)</f>
        <v>5778.8961202065793</v>
      </c>
      <c r="K26" s="22">
        <f>IF(SER_hh_tes!K26=0,0,1000000/0.086*SER_hh_tes!K26/SER_hh_num!K26)</f>
        <v>5792.7392738603658</v>
      </c>
      <c r="L26" s="22">
        <f>IF(SER_hh_tes!L26=0,0,1000000/0.086*SER_hh_tes!L26/SER_hh_num!L26)</f>
        <v>5722.4843186930011</v>
      </c>
      <c r="M26" s="22">
        <f>IF(SER_hh_tes!M26=0,0,1000000/0.086*SER_hh_tes!M26/SER_hh_num!M26)</f>
        <v>5586.8749500120448</v>
      </c>
      <c r="N26" s="22">
        <f>IF(SER_hh_tes!N26=0,0,1000000/0.086*SER_hh_tes!N26/SER_hh_num!N26)</f>
        <v>5612.2054697508866</v>
      </c>
      <c r="O26" s="22">
        <f>IF(SER_hh_tes!O26=0,0,1000000/0.086*SER_hh_tes!O26/SER_hh_num!O26)</f>
        <v>5765.4164140294997</v>
      </c>
      <c r="P26" s="22">
        <f>IF(SER_hh_tes!P26=0,0,1000000/0.086*SER_hh_tes!P26/SER_hh_num!P26)</f>
        <v>6008.9670882509736</v>
      </c>
      <c r="Q26" s="22">
        <f>IF(SER_hh_tes!Q26=0,0,1000000/0.086*SER_hh_tes!Q26/SER_hh_num!Q26)</f>
        <v>6189.5754813189651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5.7691392493416656</v>
      </c>
      <c r="K27" s="116">
        <f>IF(SER_hh_tes!K27=0,0,1000000/0.086*SER_hh_tes!K27/SER_hh_num!K19)</f>
        <v>6.1113334051576347</v>
      </c>
      <c r="L27" s="116">
        <f>IF(SER_hh_tes!L27=0,0,1000000/0.086*SER_hh_tes!L27/SER_hh_num!L19)</f>
        <v>8.8684569274114846</v>
      </c>
      <c r="M27" s="116">
        <f>IF(SER_hh_tes!M27=0,0,1000000/0.086*SER_hh_tes!M27/SER_hh_num!M19)</f>
        <v>10.274328714825103</v>
      </c>
      <c r="N27" s="116">
        <f>IF(SER_hh_tes!N27=0,0,1000000/0.086*SER_hh_tes!N27/SER_hh_num!N19)</f>
        <v>10.29719775661539</v>
      </c>
      <c r="O27" s="116">
        <f>IF(SER_hh_tes!O27=0,0,1000000/0.086*SER_hh_tes!O27/SER_hh_num!O19)</f>
        <v>10.244648664530031</v>
      </c>
      <c r="P27" s="116">
        <f>IF(SER_hh_tes!P27=0,0,1000000/0.086*SER_hh_tes!P27/SER_hh_num!P19)</f>
        <v>10.089200007685035</v>
      </c>
      <c r="Q27" s="116">
        <f>IF(SER_hh_tes!Q27=0,0,1000000/0.086*SER_hh_tes!Q27/SER_hh_num!Q19)</f>
        <v>10.049412295768059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2219.0826853454273</v>
      </c>
      <c r="K28" s="117">
        <f>IF(SER_hh_tes!K27=0,0,1000000/0.086*SER_hh_tes!K27/SER_hh_num!K27)</f>
        <v>2221.4974992873126</v>
      </c>
      <c r="L28" s="117">
        <f>IF(SER_hh_tes!L27=0,0,1000000/0.086*SER_hh_tes!L27/SER_hh_num!L27)</f>
        <v>2201.4562017383905</v>
      </c>
      <c r="M28" s="117">
        <f>IF(SER_hh_tes!M27=0,0,1000000/0.086*SER_hh_tes!M27/SER_hh_num!M27)</f>
        <v>2104.3245143031454</v>
      </c>
      <c r="N28" s="117">
        <f>IF(SER_hh_tes!N27=0,0,1000000/0.086*SER_hh_tes!N27/SER_hh_num!N27)</f>
        <v>2068.5098580666304</v>
      </c>
      <c r="O28" s="117">
        <f>IF(SER_hh_tes!O27=0,0,1000000/0.086*SER_hh_tes!O27/SER_hh_num!O27)</f>
        <v>2061.9862742901828</v>
      </c>
      <c r="P28" s="117">
        <f>IF(SER_hh_tes!P27=0,0,1000000/0.086*SER_hh_tes!P27/SER_hh_num!P27)</f>
        <v>2082.2715948718969</v>
      </c>
      <c r="Q28" s="117">
        <f>IF(SER_hh_tes!Q27=0,0,1000000/0.086*SER_hh_tes!Q27/SER_hh_num!Q27)</f>
        <v>2129.2031681574194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5990.7593736532754</v>
      </c>
      <c r="C29" s="101">
        <f>IF(SER_hh_tes!C29=0,0,1000000/0.086*SER_hh_tes!C29/SER_hh_num!C29)</f>
        <v>5960.8677786994976</v>
      </c>
      <c r="D29" s="101">
        <f>IF(SER_hh_tes!D29=0,0,1000000/0.086*SER_hh_tes!D29/SER_hh_num!D29)</f>
        <v>5913.932170182442</v>
      </c>
      <c r="E29" s="101">
        <f>IF(SER_hh_tes!E29=0,0,1000000/0.086*SER_hh_tes!E29/SER_hh_num!E29)</f>
        <v>5852.8975156876741</v>
      </c>
      <c r="F29" s="101">
        <f>IF(SER_hh_tes!F29=0,0,1000000/0.086*SER_hh_tes!F29/SER_hh_num!F29)</f>
        <v>5834.6468155272996</v>
      </c>
      <c r="G29" s="101">
        <f>IF(SER_hh_tes!G29=0,0,1000000/0.086*SER_hh_tes!G29/SER_hh_num!G29)</f>
        <v>5825.948301841644</v>
      </c>
      <c r="H29" s="101">
        <f>IF(SER_hh_tes!H29=0,0,1000000/0.086*SER_hh_tes!H29/SER_hh_num!H29)</f>
        <v>5812.094985957041</v>
      </c>
      <c r="I29" s="101">
        <f>IF(SER_hh_tes!I29=0,0,1000000/0.086*SER_hh_tes!I29/SER_hh_num!I29)</f>
        <v>5823.3245316807715</v>
      </c>
      <c r="J29" s="101">
        <f>IF(SER_hh_tes!J29=0,0,1000000/0.086*SER_hh_tes!J29/SER_hh_num!J29)</f>
        <v>5791.4139046197788</v>
      </c>
      <c r="K29" s="101">
        <f>IF(SER_hh_tes!K29=0,0,1000000/0.086*SER_hh_tes!K29/SER_hh_num!K29)</f>
        <v>5881.5737071395024</v>
      </c>
      <c r="L29" s="101">
        <f>IF(SER_hh_tes!L29=0,0,1000000/0.086*SER_hh_tes!L29/SER_hh_num!L29)</f>
        <v>5849.6489547618985</v>
      </c>
      <c r="M29" s="101">
        <f>IF(SER_hh_tes!M29=0,0,1000000/0.086*SER_hh_tes!M29/SER_hh_num!M29)</f>
        <v>5626.1102326401742</v>
      </c>
      <c r="N29" s="101">
        <f>IF(SER_hh_tes!N29=0,0,1000000/0.086*SER_hh_tes!N29/SER_hh_num!N29)</f>
        <v>5555.909310755068</v>
      </c>
      <c r="O29" s="101">
        <f>IF(SER_hh_tes!O29=0,0,1000000/0.086*SER_hh_tes!O29/SER_hh_num!O29)</f>
        <v>5618.6381221427982</v>
      </c>
      <c r="P29" s="101">
        <f>IF(SER_hh_tes!P29=0,0,1000000/0.086*SER_hh_tes!P29/SER_hh_num!P29)</f>
        <v>5632.018192999346</v>
      </c>
      <c r="Q29" s="101">
        <f>IF(SER_hh_tes!Q29=0,0,1000000/0.086*SER_hh_tes!Q29/SER_hh_num!Q29)</f>
        <v>5656.1038027110899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6011.3397360503268</v>
      </c>
      <c r="C30" s="100">
        <f>IF(SER_hh_tes!C30=0,0,1000000/0.086*SER_hh_tes!C30/SER_hh_num!C30)</f>
        <v>5991.3128730320705</v>
      </c>
      <c r="D30" s="100">
        <f>IF(SER_hh_tes!D30=0,0,1000000/0.086*SER_hh_tes!D30/SER_hh_num!D30)</f>
        <v>5953.7705741813716</v>
      </c>
      <c r="E30" s="100">
        <f>IF(SER_hh_tes!E30=0,0,1000000/0.086*SER_hh_tes!E30/SER_hh_num!E30)</f>
        <v>5296.4640898669977</v>
      </c>
      <c r="F30" s="100">
        <f>IF(SER_hh_tes!F30=0,0,1000000/0.086*SER_hh_tes!F30/SER_hh_num!F30)</f>
        <v>5900.3580589683615</v>
      </c>
      <c r="G30" s="100">
        <f>IF(SER_hh_tes!G30=0,0,1000000/0.086*SER_hh_tes!G30/SER_hh_num!G30)</f>
        <v>5899.4539037480745</v>
      </c>
      <c r="H30" s="100">
        <f>IF(SER_hh_tes!H30=0,0,1000000/0.086*SER_hh_tes!H30/SER_hh_num!H30)</f>
        <v>12559.069445143887</v>
      </c>
      <c r="I30" s="100">
        <f>IF(SER_hh_tes!I30=0,0,1000000/0.086*SER_hh_tes!I30/SER_hh_num!I30)</f>
        <v>5393.2309165437919</v>
      </c>
      <c r="J30" s="100">
        <f>IF(SER_hh_tes!J30=0,0,1000000/0.086*SER_hh_tes!J30/SER_hh_num!J30)</f>
        <v>6266.868297743853</v>
      </c>
      <c r="K30" s="100">
        <f>IF(SER_hh_tes!K30=0,0,1000000/0.086*SER_hh_tes!K30/SER_hh_num!K30)</f>
        <v>5373.2784660926663</v>
      </c>
      <c r="L30" s="100">
        <f>IF(SER_hh_tes!L30=0,0,1000000/0.086*SER_hh_tes!L30/SER_hh_num!L30)</f>
        <v>6361.0690656986726</v>
      </c>
      <c r="M30" s="100">
        <f>IF(SER_hh_tes!M30=0,0,1000000/0.086*SER_hh_tes!M30/SER_hh_num!M30)</f>
        <v>5734.1831371959061</v>
      </c>
      <c r="N30" s="100">
        <f>IF(SER_hh_tes!N30=0,0,1000000/0.086*SER_hh_tes!N30/SER_hh_num!N30)</f>
        <v>5615.0331793287123</v>
      </c>
      <c r="O30" s="100">
        <f>IF(SER_hh_tes!O30=0,0,1000000/0.086*SER_hh_tes!O30/SER_hh_num!O30)</f>
        <v>5687.2162569602233</v>
      </c>
      <c r="P30" s="100">
        <f>IF(SER_hh_tes!P30=0,0,1000000/0.086*SER_hh_tes!P30/SER_hh_num!P30)</f>
        <v>5573.9398129840138</v>
      </c>
      <c r="Q30" s="100">
        <f>IF(SER_hh_tes!Q30=0,0,1000000/0.086*SER_hh_tes!Q30/SER_hh_num!Q30)</f>
        <v>5532.4476265302937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6011.3397360503277</v>
      </c>
      <c r="C31" s="100">
        <f>IF(SER_hh_tes!C31=0,0,1000000/0.086*SER_hh_tes!C31/SER_hh_num!C31)</f>
        <v>6005.4369546686667</v>
      </c>
      <c r="D31" s="100">
        <f>IF(SER_hh_tes!D31=0,0,1000000/0.086*SER_hh_tes!D31/SER_hh_num!D31)</f>
        <v>5959.4600678720499</v>
      </c>
      <c r="E31" s="100">
        <f>IF(SER_hh_tes!E31=0,0,1000000/0.086*SER_hh_tes!E31/SER_hh_num!E31)</f>
        <v>5896.7947100862821</v>
      </c>
      <c r="F31" s="100">
        <f>IF(SER_hh_tes!F31=0,0,1000000/0.086*SER_hh_tes!F31/SER_hh_num!F31)</f>
        <v>5899.0162899166571</v>
      </c>
      <c r="G31" s="100">
        <f>IF(SER_hh_tes!G31=0,0,1000000/0.086*SER_hh_tes!G31/SER_hh_num!G31)</f>
        <v>5914.1821120421082</v>
      </c>
      <c r="H31" s="100">
        <f>IF(SER_hh_tes!H31=0,0,1000000/0.086*SER_hh_tes!H31/SER_hh_num!H31)</f>
        <v>5925.8389573460463</v>
      </c>
      <c r="I31" s="100">
        <f>IF(SER_hh_tes!I31=0,0,1000000/0.086*SER_hh_tes!I31/SER_hh_num!I31)</f>
        <v>5974.7029106700784</v>
      </c>
      <c r="J31" s="100">
        <f>IF(SER_hh_tes!J31=0,0,1000000/0.086*SER_hh_tes!J31/SER_hh_num!J31)</f>
        <v>5959.5307295419207</v>
      </c>
      <c r="K31" s="100">
        <f>IF(SER_hh_tes!K31=0,0,1000000/0.086*SER_hh_tes!K31/SER_hh_num!K31)</f>
        <v>6098.8245466238423</v>
      </c>
      <c r="L31" s="100">
        <f>IF(SER_hh_tes!L31=0,0,1000000/0.086*SER_hh_tes!L31/SER_hh_num!L31)</f>
        <v>6083.3390288120472</v>
      </c>
      <c r="M31" s="100">
        <f>IF(SER_hh_tes!M31=0,0,1000000/0.086*SER_hh_tes!M31/SER_hh_num!M31)</f>
        <v>5831.3749512902605</v>
      </c>
      <c r="N31" s="100">
        <f>IF(SER_hh_tes!N31=0,0,1000000/0.086*SER_hh_tes!N31/SER_hh_num!N31)</f>
        <v>5712.3926152084377</v>
      </c>
      <c r="O31" s="100">
        <f>IF(SER_hh_tes!O31=0,0,1000000/0.086*SER_hh_tes!O31/SER_hh_num!O31)</f>
        <v>5654.2297602408617</v>
      </c>
      <c r="P31" s="100">
        <f>IF(SER_hh_tes!P31=0,0,1000000/0.086*SER_hh_tes!P31/SER_hh_num!P31)</f>
        <v>5642.3515385367491</v>
      </c>
      <c r="Q31" s="100">
        <f>IF(SER_hh_tes!Q31=0,0,1000000/0.086*SER_hh_tes!Q31/SER_hh_num!Q31)</f>
        <v>5629.6481663388995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5980.7520997411411</v>
      </c>
      <c r="C33" s="18">
        <f>IF(SER_hh_tes!C33=0,0,1000000/0.086*SER_hh_tes!C33/SER_hh_num!C33)</f>
        <v>5940.4284062743791</v>
      </c>
      <c r="D33" s="18">
        <f>IF(SER_hh_tes!D33=0,0,1000000/0.086*SER_hh_tes!D33/SER_hh_num!D33)</f>
        <v>5893.3784659515286</v>
      </c>
      <c r="E33" s="18">
        <f>IF(SER_hh_tes!E33=0,0,1000000/0.086*SER_hh_tes!E33/SER_hh_num!E33)</f>
        <v>5883.3261074140373</v>
      </c>
      <c r="F33" s="18">
        <f>IF(SER_hh_tes!F33=0,0,1000000/0.086*SER_hh_tes!F33/SER_hh_num!F33)</f>
        <v>5807.0527877583763</v>
      </c>
      <c r="G33" s="18">
        <f>IF(SER_hh_tes!G33=0,0,1000000/0.086*SER_hh_tes!G33/SER_hh_num!G33)</f>
        <v>5790.1702453966218</v>
      </c>
      <c r="H33" s="18">
        <f>IF(SER_hh_tes!H33=0,0,1000000/0.086*SER_hh_tes!H33/SER_hh_num!H33)</f>
        <v>5362.0852662807702</v>
      </c>
      <c r="I33" s="18">
        <f>IF(SER_hh_tes!I33=0,0,1000000/0.086*SER_hh_tes!I33/SER_hh_num!I33)</f>
        <v>5801.3446276531704</v>
      </c>
      <c r="J33" s="18">
        <f>IF(SER_hh_tes!J33=0,0,1000000/0.086*SER_hh_tes!J33/SER_hh_num!J33)</f>
        <v>5697.6853439116094</v>
      </c>
      <c r="K33" s="18">
        <f>IF(SER_hh_tes!K33=0,0,1000000/0.086*SER_hh_tes!K33/SER_hh_num!K33)</f>
        <v>5816.5132132381314</v>
      </c>
      <c r="L33" s="18">
        <f>IF(SER_hh_tes!L33=0,0,1000000/0.086*SER_hh_tes!L33/SER_hh_num!L33)</f>
        <v>5689.7657898059661</v>
      </c>
      <c r="M33" s="18">
        <f>IF(SER_hh_tes!M33=0,0,1000000/0.086*SER_hh_tes!M33/SER_hh_num!M33)</f>
        <v>5452.8382210908921</v>
      </c>
      <c r="N33" s="18">
        <f>IF(SER_hh_tes!N33=0,0,1000000/0.086*SER_hh_tes!N33/SER_hh_num!N33)</f>
        <v>5384.937345487152</v>
      </c>
      <c r="O33" s="18">
        <f>IF(SER_hh_tes!O33=0,0,1000000/0.086*SER_hh_tes!O33/SER_hh_num!O33)</f>
        <v>5562.013051866943</v>
      </c>
      <c r="P33" s="18">
        <f>IF(SER_hh_tes!P33=0,0,1000000/0.086*SER_hh_tes!P33/SER_hh_num!P33)</f>
        <v>5626.141284041918</v>
      </c>
      <c r="Q33" s="18">
        <f>IF(SER_hh_tes!Q33=0,0,1000000/0.086*SER_hh_tes!Q33/SER_hh_num!Q33)</f>
        <v>5716.1222006086491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16106.645492098893</v>
      </c>
      <c r="C3" s="106">
        <f>IF(SER_hh_emi!C3=0,0,1000000*SER_hh_emi!C3/SER_hh_num!C3)</f>
        <v>16158.261120856645</v>
      </c>
      <c r="D3" s="106">
        <f>IF(SER_hh_emi!D3=0,0,1000000*SER_hh_emi!D3/SER_hh_num!D3)</f>
        <v>15429.234826908998</v>
      </c>
      <c r="E3" s="106">
        <f>IF(SER_hh_emi!E3=0,0,1000000*SER_hh_emi!E3/SER_hh_num!E3)</f>
        <v>15836.085538475281</v>
      </c>
      <c r="F3" s="106">
        <f>IF(SER_hh_emi!F3=0,0,1000000*SER_hh_emi!F3/SER_hh_num!F3)</f>
        <v>14649.730223353949</v>
      </c>
      <c r="G3" s="106">
        <f>IF(SER_hh_emi!G3=0,0,1000000*SER_hh_emi!G3/SER_hh_num!G3)</f>
        <v>14767.703907470395</v>
      </c>
      <c r="H3" s="106">
        <f>IF(SER_hh_emi!H3=0,0,1000000*SER_hh_emi!H3/SER_hh_num!H3)</f>
        <v>14184.399718714823</v>
      </c>
      <c r="I3" s="106">
        <f>IF(SER_hh_emi!I3=0,0,1000000*SER_hh_emi!I3/SER_hh_num!I3)</f>
        <v>14088.914259978095</v>
      </c>
      <c r="J3" s="106">
        <f>IF(SER_hh_emi!J3=0,0,1000000*SER_hh_emi!J3/SER_hh_num!J3)</f>
        <v>14097.454209396283</v>
      </c>
      <c r="K3" s="106">
        <f>IF(SER_hh_emi!K3=0,0,1000000*SER_hh_emi!K3/SER_hh_num!K3)</f>
        <v>13009.825381072897</v>
      </c>
      <c r="L3" s="106">
        <f>IF(SER_hh_emi!L3=0,0,1000000*SER_hh_emi!L3/SER_hh_num!L3)</f>
        <v>12920.488030793815</v>
      </c>
      <c r="M3" s="106">
        <f>IF(SER_hh_emi!M3=0,0,1000000*SER_hh_emi!M3/SER_hh_num!M3)</f>
        <v>10848.402924589871</v>
      </c>
      <c r="N3" s="106">
        <f>IF(SER_hh_emi!N3=0,0,1000000*SER_hh_emi!N3/SER_hh_num!N3)</f>
        <v>11039.909925523161</v>
      </c>
      <c r="O3" s="106">
        <f>IF(SER_hh_emi!O3=0,0,1000000*SER_hh_emi!O3/SER_hh_num!O3)</f>
        <v>10254.846388553697</v>
      </c>
      <c r="P3" s="106">
        <f>IF(SER_hh_emi!P3=0,0,1000000*SER_hh_emi!P3/SER_hh_num!P3)</f>
        <v>8866.3938166493772</v>
      </c>
      <c r="Q3" s="106">
        <f>IF(SER_hh_emi!Q3=0,0,1000000*SER_hh_emi!Q3/SER_hh_num!Q3)</f>
        <v>8723.1350721508461</v>
      </c>
    </row>
    <row r="4" spans="1:17" ht="12.95" customHeight="1" x14ac:dyDescent="0.25">
      <c r="A4" s="90" t="s">
        <v>44</v>
      </c>
      <c r="B4" s="101">
        <f>IF(SER_hh_emi!B4=0,0,1000000*SER_hh_emi!B4/SER_hh_num!B4)</f>
        <v>13251.449407252207</v>
      </c>
      <c r="C4" s="101">
        <f>IF(SER_hh_emi!C4=0,0,1000000*SER_hh_emi!C4/SER_hh_num!C4)</f>
        <v>13444.356298707044</v>
      </c>
      <c r="D4" s="101">
        <f>IF(SER_hh_emi!D4=0,0,1000000*SER_hh_emi!D4/SER_hh_num!D4)</f>
        <v>12905.489180342209</v>
      </c>
      <c r="E4" s="101">
        <f>IF(SER_hh_emi!E4=0,0,1000000*SER_hh_emi!E4/SER_hh_num!E4)</f>
        <v>13434.418361848673</v>
      </c>
      <c r="F4" s="101">
        <f>IF(SER_hh_emi!F4=0,0,1000000*SER_hh_emi!F4/SER_hh_num!F4)</f>
        <v>12270.339680420921</v>
      </c>
      <c r="G4" s="101">
        <f>IF(SER_hh_emi!G4=0,0,1000000*SER_hh_emi!G4/SER_hh_num!G4)</f>
        <v>12438.285993219049</v>
      </c>
      <c r="H4" s="101">
        <f>IF(SER_hh_emi!H4=0,0,1000000*SER_hh_emi!H4/SER_hh_num!H4)</f>
        <v>11770.079158052675</v>
      </c>
      <c r="I4" s="101">
        <f>IF(SER_hh_emi!I4=0,0,1000000*SER_hh_emi!I4/SER_hh_num!I4)</f>
        <v>11839.922145196033</v>
      </c>
      <c r="J4" s="101">
        <f>IF(SER_hh_emi!J4=0,0,1000000*SER_hh_emi!J4/SER_hh_num!J4)</f>
        <v>11845.275531735209</v>
      </c>
      <c r="K4" s="101">
        <f>IF(SER_hh_emi!K4=0,0,1000000*SER_hh_emi!K4/SER_hh_num!K4)</f>
        <v>10527.628378444337</v>
      </c>
      <c r="L4" s="101">
        <f>IF(SER_hh_emi!L4=0,0,1000000*SER_hh_emi!L4/SER_hh_num!L4)</f>
        <v>10345.582722762691</v>
      </c>
      <c r="M4" s="101">
        <f>IF(SER_hh_emi!M4=0,0,1000000*SER_hh_emi!M4/SER_hh_num!M4)</f>
        <v>7874.3866629816266</v>
      </c>
      <c r="N4" s="101">
        <f>IF(SER_hh_emi!N4=0,0,1000000*SER_hh_emi!N4/SER_hh_num!N4)</f>
        <v>7889.4689356760355</v>
      </c>
      <c r="O4" s="101">
        <f>IF(SER_hh_emi!O4=0,0,1000000*SER_hh_emi!O4/SER_hh_num!O4)</f>
        <v>7059.3945900512754</v>
      </c>
      <c r="P4" s="101">
        <f>IF(SER_hh_emi!P4=0,0,1000000*SER_hh_emi!P4/SER_hh_num!P4)</f>
        <v>5766.7825388629035</v>
      </c>
      <c r="Q4" s="101">
        <f>IF(SER_hh_emi!Q4=0,0,1000000*SER_hh_emi!Q4/SER_hh_num!Q4)</f>
        <v>5681.2705932273329</v>
      </c>
    </row>
    <row r="5" spans="1:17" ht="12" customHeight="1" x14ac:dyDescent="0.25">
      <c r="A5" s="88" t="s">
        <v>38</v>
      </c>
      <c r="B5" s="100">
        <f>IF(SER_hh_emi!B5=0,0,1000000*SER_hh_emi!B5/SER_hh_num!B5)</f>
        <v>24274.642739541076</v>
      </c>
      <c r="C5" s="100">
        <f>IF(SER_hh_emi!C5=0,0,1000000*SER_hh_emi!C5/SER_hh_num!C5)</f>
        <v>25919.765497894638</v>
      </c>
      <c r="D5" s="100">
        <f>IF(SER_hh_emi!D5=0,0,1000000*SER_hh_emi!D5/SER_hh_num!D5)</f>
        <v>18108.021497768266</v>
      </c>
      <c r="E5" s="100">
        <f>IF(SER_hh_emi!E5=0,0,1000000*SER_hh_emi!E5/SER_hh_num!E5)</f>
        <v>27206.793172573212</v>
      </c>
      <c r="F5" s="100">
        <f>IF(SER_hh_emi!F5=0,0,1000000*SER_hh_emi!F5/SER_hh_num!F5)</f>
        <v>24770.738326252307</v>
      </c>
      <c r="G5" s="100">
        <f>IF(SER_hh_emi!G5=0,0,1000000*SER_hh_emi!G5/SER_hh_num!G5)</f>
        <v>24740.56184419139</v>
      </c>
      <c r="H5" s="100">
        <f>IF(SER_hh_emi!H5=0,0,1000000*SER_hh_emi!H5/SER_hh_num!H5)</f>
        <v>22581.159679225104</v>
      </c>
      <c r="I5" s="100">
        <f>IF(SER_hh_emi!I5=0,0,1000000*SER_hh_emi!I5/SER_hh_num!I5)</f>
        <v>23091.202067340637</v>
      </c>
      <c r="J5" s="100">
        <f>IF(SER_hh_emi!J5=0,0,1000000*SER_hh_emi!J5/SER_hh_num!J5)</f>
        <v>25108.729348384641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14580.811976262808</v>
      </c>
      <c r="C7" s="100">
        <f>IF(SER_hh_emi!C7=0,0,1000000*SER_hh_emi!C7/SER_hh_num!C7)</f>
        <v>15019.287544333947</v>
      </c>
      <c r="D7" s="100">
        <f>IF(SER_hh_emi!D7=0,0,1000000*SER_hh_emi!D7/SER_hh_num!D7)</f>
        <v>15458.450629479157</v>
      </c>
      <c r="E7" s="100">
        <f>IF(SER_hh_emi!E7=0,0,1000000*SER_hh_emi!E7/SER_hh_num!E7)</f>
        <v>18174.680364286811</v>
      </c>
      <c r="F7" s="100">
        <f>IF(SER_hh_emi!F7=0,0,1000000*SER_hh_emi!F7/SER_hh_num!F7)</f>
        <v>16453.655020624043</v>
      </c>
      <c r="G7" s="100">
        <f>IF(SER_hh_emi!G7=0,0,1000000*SER_hh_emi!G7/SER_hh_num!G7)</f>
        <v>16681.951073277989</v>
      </c>
      <c r="H7" s="100">
        <f>IF(SER_hh_emi!H7=0,0,1000000*SER_hh_emi!H7/SER_hh_num!H7)</f>
        <v>15123.192514171858</v>
      </c>
      <c r="I7" s="100">
        <f>IF(SER_hh_emi!I7=0,0,1000000*SER_hh_emi!I7/SER_hh_num!I7)</f>
        <v>15494.804436331118</v>
      </c>
      <c r="J7" s="100">
        <f>IF(SER_hh_emi!J7=0,0,1000000*SER_hh_emi!J7/SER_hh_num!J7)</f>
        <v>16848.931731196291</v>
      </c>
      <c r="K7" s="100">
        <f>IF(SER_hh_emi!K7=0,0,1000000*SER_hh_emi!K7/SER_hh_num!K7)</f>
        <v>13850.585057498474</v>
      </c>
      <c r="L7" s="100">
        <f>IF(SER_hh_emi!L7=0,0,1000000*SER_hh_emi!L7/SER_hh_num!L7)</f>
        <v>12476.480865944784</v>
      </c>
      <c r="M7" s="100">
        <f>IF(SER_hh_emi!M7=0,0,1000000*SER_hh_emi!M7/SER_hh_num!M7)</f>
        <v>9417.7477877155707</v>
      </c>
      <c r="N7" s="100">
        <f>IF(SER_hh_emi!N7=0,0,1000000*SER_hh_emi!N7/SER_hh_num!N7)</f>
        <v>9699.3434134496256</v>
      </c>
      <c r="O7" s="100">
        <f>IF(SER_hh_emi!O7=0,0,1000000*SER_hh_emi!O7/SER_hh_num!O7)</f>
        <v>9412.5414661843806</v>
      </c>
      <c r="P7" s="100">
        <f>IF(SER_hh_emi!P7=0,0,1000000*SER_hh_emi!P7/SER_hh_num!P7)</f>
        <v>8203.1638982986187</v>
      </c>
      <c r="Q7" s="100">
        <f>IF(SER_hh_emi!Q7=0,0,1000000*SER_hh_emi!Q7/SER_hh_num!Q7)</f>
        <v>8499.6584867597085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10319.67161737356</v>
      </c>
      <c r="C9" s="100">
        <f>IF(SER_hh_emi!C9=0,0,1000000*SER_hh_emi!C9/SER_hh_num!C9)</f>
        <v>10624.742609276944</v>
      </c>
      <c r="D9" s="100">
        <f>IF(SER_hh_emi!D9=0,0,1000000*SER_hh_emi!D9/SER_hh_num!D9)</f>
        <v>11001.151417005802</v>
      </c>
      <c r="E9" s="100">
        <f>IF(SER_hh_emi!E9=0,0,1000000*SER_hh_emi!E9/SER_hh_num!E9)</f>
        <v>12764.19502659649</v>
      </c>
      <c r="F9" s="100">
        <f>IF(SER_hh_emi!F9=0,0,1000000*SER_hh_emi!F9/SER_hh_num!F9)</f>
        <v>11539.031531246135</v>
      </c>
      <c r="G9" s="100">
        <f>IF(SER_hh_emi!G9=0,0,1000000*SER_hh_emi!G9/SER_hh_num!G9)</f>
        <v>11704.428507650506</v>
      </c>
      <c r="H9" s="100">
        <f>IF(SER_hh_emi!H9=0,0,1000000*SER_hh_emi!H9/SER_hh_num!H9)</f>
        <v>10548.429664801048</v>
      </c>
      <c r="I9" s="100">
        <f>IF(SER_hh_emi!I9=0,0,1000000*SER_hh_emi!I9/SER_hh_num!I9)</f>
        <v>10856.82721879157</v>
      </c>
      <c r="J9" s="100">
        <f>IF(SER_hh_emi!J9=0,0,1000000*SER_hh_emi!J9/SER_hh_num!J9)</f>
        <v>11816.312354294001</v>
      </c>
      <c r="K9" s="100">
        <f>IF(SER_hh_emi!K9=0,0,1000000*SER_hh_emi!K9/SER_hh_num!K9)</f>
        <v>9463.7015822383237</v>
      </c>
      <c r="L9" s="100">
        <f>IF(SER_hh_emi!L9=0,0,1000000*SER_hh_emi!L9/SER_hh_num!L9)</f>
        <v>8963.1039783669639</v>
      </c>
      <c r="M9" s="100">
        <f>IF(SER_hh_emi!M9=0,0,1000000*SER_hh_emi!M9/SER_hh_num!M9)</f>
        <v>6602.783043245392</v>
      </c>
      <c r="N9" s="100">
        <f>IF(SER_hh_emi!N9=0,0,1000000*SER_hh_emi!N9/SER_hh_num!N9)</f>
        <v>6824.9082295270237</v>
      </c>
      <c r="O9" s="100">
        <f>IF(SER_hh_emi!O9=0,0,1000000*SER_hh_emi!O9/SER_hh_num!O9)</f>
        <v>6622.4723565152453</v>
      </c>
      <c r="P9" s="100">
        <f>IF(SER_hh_emi!P9=0,0,1000000*SER_hh_emi!P9/SER_hh_num!P9)</f>
        <v>5767.0983277780169</v>
      </c>
      <c r="Q9" s="100">
        <f>IF(SER_hh_emi!Q9=0,0,1000000*SER_hh_emi!Q9/SER_hh_num!Q9)</f>
        <v>5981.7590928577565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2.9650206588842236</v>
      </c>
      <c r="C16" s="101">
        <f>IF(SER_hh_emi!C16=0,0,1000000*SER_hh_emi!C16/SER_hh_num!C16)</f>
        <v>2.9250834465641837</v>
      </c>
      <c r="D16" s="101">
        <f>IF(SER_hh_emi!D16=0,0,1000000*SER_hh_emi!D16/SER_hh_num!D16)</f>
        <v>2.9948668735668305</v>
      </c>
      <c r="E16" s="101">
        <f>IF(SER_hh_emi!E16=0,0,1000000*SER_hh_emi!E16/SER_hh_num!E16)</f>
        <v>2.6835077542766768</v>
      </c>
      <c r="F16" s="101">
        <f>IF(SER_hh_emi!F16=0,0,1000000*SER_hh_emi!F16/SER_hh_num!F16)</f>
        <v>2.9490935520698325</v>
      </c>
      <c r="G16" s="101">
        <f>IF(SER_hh_emi!G16=0,0,1000000*SER_hh_emi!G16/SER_hh_num!G16)</f>
        <v>2.9717378959093033</v>
      </c>
      <c r="H16" s="101">
        <f>IF(SER_hh_emi!H16=0,0,1000000*SER_hh_emi!H16/SER_hh_num!H16)</f>
        <v>3.3413992839553064</v>
      </c>
      <c r="I16" s="101">
        <f>IF(SER_hh_emi!I16=0,0,1000000*SER_hh_emi!I16/SER_hh_num!I16)</f>
        <v>3.2595237124734115</v>
      </c>
      <c r="J16" s="101">
        <f>IF(SER_hh_emi!J16=0,0,1000000*SER_hh_emi!J16/SER_hh_num!J16)</f>
        <v>3.1903107634022927</v>
      </c>
      <c r="K16" s="101">
        <f>IF(SER_hh_emi!K16=0,0,1000000*SER_hh_emi!K16/SER_hh_num!K16)</f>
        <v>3.7958562674832064</v>
      </c>
      <c r="L16" s="101">
        <f>IF(SER_hh_emi!L16=0,0,1000000*SER_hh_emi!L16/SER_hh_num!L16)</f>
        <v>3.6675458913153052</v>
      </c>
      <c r="M16" s="101">
        <f>IF(SER_hh_emi!M16=0,0,1000000*SER_hh_emi!M16/SER_hh_num!M16)</f>
        <v>3.8844174587288269</v>
      </c>
      <c r="N16" s="101">
        <f>IF(SER_hh_emi!N16=0,0,1000000*SER_hh_emi!N16/SER_hh_num!N16)</f>
        <v>4.4081674323783799</v>
      </c>
      <c r="O16" s="101">
        <f>IF(SER_hh_emi!O16=0,0,1000000*SER_hh_emi!O16/SER_hh_num!O16)</f>
        <v>5.2988465757180379</v>
      </c>
      <c r="P16" s="101">
        <f>IF(SER_hh_emi!P16=0,0,1000000*SER_hh_emi!P16/SER_hh_num!P16)</f>
        <v>6.664049606097195</v>
      </c>
      <c r="Q16" s="101">
        <f>IF(SER_hh_emi!Q16=0,0,1000000*SER_hh_emi!Q16/SER_hh_num!Q16)</f>
        <v>8.6990720276998577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181.47572040753175</v>
      </c>
      <c r="C17" s="103">
        <f>IF(SER_hh_emi!C17=0,0,1000000*SER_hh_emi!C17/SER_hh_num!C17)</f>
        <v>198.46760568020295</v>
      </c>
      <c r="D17" s="103">
        <f>IF(SER_hh_emi!D17=0,0,1000000*SER_hh_emi!D17/SER_hh_num!D17)</f>
        <v>217.19321924157435</v>
      </c>
      <c r="E17" s="103">
        <f>IF(SER_hh_emi!E17=0,0,1000000*SER_hh_emi!E17/SER_hh_num!E17)</f>
        <v>230.02077749107144</v>
      </c>
      <c r="F17" s="103">
        <f>IF(SER_hh_emi!F17=0,0,1000000*SER_hh_emi!F17/SER_hh_num!F17)</f>
        <v>248.71464297291746</v>
      </c>
      <c r="G17" s="103">
        <f>IF(SER_hh_emi!G17=0,0,1000000*SER_hh_emi!G17/SER_hh_num!G17)</f>
        <v>272.23041118183988</v>
      </c>
      <c r="H17" s="103">
        <f>IF(SER_hh_emi!H17=0,0,1000000*SER_hh_emi!H17/SER_hh_num!H17)</f>
        <v>295.82525930587946</v>
      </c>
      <c r="I17" s="103">
        <f>IF(SER_hh_emi!I17=0,0,1000000*SER_hh_emi!I17/SER_hh_num!I17)</f>
        <v>313.451327780871</v>
      </c>
      <c r="J17" s="103">
        <f>IF(SER_hh_emi!J17=0,0,1000000*SER_hh_emi!J17/SER_hh_num!J17)</f>
        <v>323.29613935296828</v>
      </c>
      <c r="K17" s="103">
        <f>IF(SER_hh_emi!K17=0,0,1000000*SER_hh_emi!K17/SER_hh_num!K17)</f>
        <v>339.63433317547629</v>
      </c>
      <c r="L17" s="103">
        <f>IF(SER_hh_emi!L17=0,0,1000000*SER_hh_emi!L17/SER_hh_num!L17)</f>
        <v>341.87851438988099</v>
      </c>
      <c r="M17" s="103">
        <f>IF(SER_hh_emi!M17=0,0,1000000*SER_hh_emi!M17/SER_hh_num!M17)</f>
        <v>348.41843149042859</v>
      </c>
      <c r="N17" s="103">
        <f>IF(SER_hh_emi!N17=0,0,1000000*SER_hh_emi!N17/SER_hh_num!N17)</f>
        <v>360.56958129118152</v>
      </c>
      <c r="O17" s="103">
        <f>IF(SER_hh_emi!O17=0,0,1000000*SER_hh_emi!O17/SER_hh_num!O17)</f>
        <v>373.24724504570378</v>
      </c>
      <c r="P17" s="103">
        <f>IF(SER_hh_emi!P17=0,0,1000000*SER_hh_emi!P17/SER_hh_num!P17)</f>
        <v>392.0503446791426</v>
      </c>
      <c r="Q17" s="103">
        <f>IF(SER_hh_emi!Q17=0,0,1000000*SER_hh_emi!Q17/SER_hh_num!Q17)</f>
        <v>428.20798718913483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1955.6788023174847</v>
      </c>
      <c r="C19" s="101">
        <f>IF(SER_hh_emi!C19=0,0,1000000*SER_hh_emi!C19/SER_hh_num!C19)</f>
        <v>1824.8274016964901</v>
      </c>
      <c r="D19" s="101">
        <f>IF(SER_hh_emi!D19=0,0,1000000*SER_hh_emi!D19/SER_hh_num!D19)</f>
        <v>1676.4018652321572</v>
      </c>
      <c r="E19" s="101">
        <f>IF(SER_hh_emi!E19=0,0,1000000*SER_hh_emi!E19/SER_hh_num!E19)</f>
        <v>1625.391043447326</v>
      </c>
      <c r="F19" s="101">
        <f>IF(SER_hh_emi!F19=0,0,1000000*SER_hh_emi!F19/SER_hh_num!F19)</f>
        <v>1602.1368638371925</v>
      </c>
      <c r="G19" s="101">
        <f>IF(SER_hh_emi!G19=0,0,1000000*SER_hh_emi!G19/SER_hh_num!G19)</f>
        <v>1570.8521121119238</v>
      </c>
      <c r="H19" s="101">
        <f>IF(SER_hh_emi!H19=0,0,1000000*SER_hh_emi!H19/SER_hh_num!H19)</f>
        <v>1546.7525766887818</v>
      </c>
      <c r="I19" s="101">
        <f>IF(SER_hh_emi!I19=0,0,1000000*SER_hh_emi!I19/SER_hh_num!I19)</f>
        <v>1507.2587688772342</v>
      </c>
      <c r="J19" s="101">
        <f>IF(SER_hh_emi!J19=0,0,1000000*SER_hh_emi!J19/SER_hh_num!J19)</f>
        <v>1502.4244895671279</v>
      </c>
      <c r="K19" s="101">
        <f>IF(SER_hh_emi!K19=0,0,1000000*SER_hh_emi!K19/SER_hh_num!K19)</f>
        <v>1622.8232034501523</v>
      </c>
      <c r="L19" s="101">
        <f>IF(SER_hh_emi!L19=0,0,1000000*SER_hh_emi!L19/SER_hh_num!L19)</f>
        <v>1656.8747828571165</v>
      </c>
      <c r="M19" s="101">
        <f>IF(SER_hh_emi!M19=0,0,1000000*SER_hh_emi!M19/SER_hh_num!M19)</f>
        <v>1901.9988539250908</v>
      </c>
      <c r="N19" s="101">
        <f>IF(SER_hh_emi!N19=0,0,1000000*SER_hh_emi!N19/SER_hh_num!N19)</f>
        <v>1975.4996985404966</v>
      </c>
      <c r="O19" s="101">
        <f>IF(SER_hh_emi!O19=0,0,1000000*SER_hh_emi!O19/SER_hh_num!O19)</f>
        <v>1895.7412714458928</v>
      </c>
      <c r="P19" s="101">
        <f>IF(SER_hh_emi!P19=0,0,1000000*SER_hh_emi!P19/SER_hh_num!P19)</f>
        <v>1768.8935273311727</v>
      </c>
      <c r="Q19" s="101">
        <f>IF(SER_hh_emi!Q19=0,0,1000000*SER_hh_emi!Q19/SER_hh_num!Q19)</f>
        <v>1683.6146189402941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2892.006154198943</v>
      </c>
      <c r="C22" s="100">
        <f>IF(SER_hh_emi!C22=0,0,1000000*SER_hh_emi!C22/SER_hh_num!C22)</f>
        <v>2907.8550017391426</v>
      </c>
      <c r="D22" s="100">
        <f>IF(SER_hh_emi!D22=0,0,1000000*SER_hh_emi!D22/SER_hh_num!D22)</f>
        <v>2908.7933457743447</v>
      </c>
      <c r="E22" s="100">
        <f>IF(SER_hh_emi!E22=0,0,1000000*SER_hh_emi!E22/SER_hh_num!E22)</f>
        <v>2864.7027215745784</v>
      </c>
      <c r="F22" s="100">
        <f>IF(SER_hh_emi!F22=0,0,1000000*SER_hh_emi!F22/SER_hh_num!F22)</f>
        <v>2850.0878944509991</v>
      </c>
      <c r="G22" s="100">
        <f>IF(SER_hh_emi!G22=0,0,1000000*SER_hh_emi!G22/SER_hh_num!G22)</f>
        <v>2825.0608622611148</v>
      </c>
      <c r="H22" s="100">
        <f>IF(SER_hh_emi!H22=0,0,1000000*SER_hh_emi!H22/SER_hh_num!H22)</f>
        <v>2813.223356687417</v>
      </c>
      <c r="I22" s="100">
        <f>IF(SER_hh_emi!I22=0,0,1000000*SER_hh_emi!I22/SER_hh_num!I22)</f>
        <v>2776.7810525353752</v>
      </c>
      <c r="J22" s="100">
        <f>IF(SER_hh_emi!J22=0,0,1000000*SER_hh_emi!J22/SER_hh_num!J22)</f>
        <v>2756.28563414773</v>
      </c>
      <c r="K22" s="100">
        <f>IF(SER_hh_emi!K22=0,0,1000000*SER_hh_emi!K22/SER_hh_num!K22)</f>
        <v>2742.1317388031721</v>
      </c>
      <c r="L22" s="100">
        <f>IF(SER_hh_emi!L22=0,0,1000000*SER_hh_emi!L22/SER_hh_num!L22)</f>
        <v>2699.2054199971799</v>
      </c>
      <c r="M22" s="100">
        <f>IF(SER_hh_emi!M22=0,0,1000000*SER_hh_emi!M22/SER_hh_num!M22)</f>
        <v>2577.2842789485253</v>
      </c>
      <c r="N22" s="100">
        <f>IF(SER_hh_emi!N22=0,0,1000000*SER_hh_emi!N22/SER_hh_num!N22)</f>
        <v>2524.663197604229</v>
      </c>
      <c r="O22" s="100">
        <f>IF(SER_hh_emi!O22=0,0,1000000*SER_hh_emi!O22/SER_hh_num!O22)</f>
        <v>2509.1043322460537</v>
      </c>
      <c r="P22" s="100">
        <f>IF(SER_hh_emi!P22=0,0,1000000*SER_hh_emi!P22/SER_hh_num!P22)</f>
        <v>2523.5842421053599</v>
      </c>
      <c r="Q22" s="100">
        <f>IF(SER_hh_emi!Q22=0,0,1000000*SER_hh_emi!Q22/SER_hh_num!Q22)</f>
        <v>2567.7391773772501</v>
      </c>
    </row>
    <row r="23" spans="1:17" ht="12" customHeight="1" x14ac:dyDescent="0.25">
      <c r="A23" s="88" t="s">
        <v>98</v>
      </c>
      <c r="B23" s="100">
        <f>IF(SER_hh_emi!B23=0,0,1000000*SER_hh_emi!B23/SER_hh_num!B23)</f>
        <v>2040.9737448271751</v>
      </c>
      <c r="C23" s="100">
        <f>IF(SER_hh_emi!C23=0,0,1000000*SER_hh_emi!C23/SER_hh_num!C23)</f>
        <v>2052.3378596316365</v>
      </c>
      <c r="D23" s="100">
        <f>IF(SER_hh_emi!D23=0,0,1000000*SER_hh_emi!D23/SER_hh_num!D23)</f>
        <v>2053.300966426862</v>
      </c>
      <c r="E23" s="100">
        <f>IF(SER_hh_emi!E23=0,0,1000000*SER_hh_emi!E23/SER_hh_num!E23)</f>
        <v>2006.135426285339</v>
      </c>
      <c r="F23" s="100">
        <f>IF(SER_hh_emi!F23=0,0,1000000*SER_hh_emi!F23/SER_hh_num!F23)</f>
        <v>1994.7737093164346</v>
      </c>
      <c r="G23" s="100">
        <f>IF(SER_hh_emi!G23=0,0,1000000*SER_hh_emi!G23/SER_hh_num!G23)</f>
        <v>1975.114931219711</v>
      </c>
      <c r="H23" s="100">
        <f>IF(SER_hh_emi!H23=0,0,1000000*SER_hh_emi!H23/SER_hh_num!H23)</f>
        <v>1956.6024015444298</v>
      </c>
      <c r="I23" s="100">
        <f>IF(SER_hh_emi!I23=0,0,1000000*SER_hh_emi!I23/SER_hh_num!I23)</f>
        <v>1940.0481163352758</v>
      </c>
      <c r="J23" s="100">
        <f>IF(SER_hh_emi!J23=0,0,1000000*SER_hh_emi!J23/SER_hh_num!J23)</f>
        <v>1927.4709913960921</v>
      </c>
      <c r="K23" s="100">
        <f>IF(SER_hh_emi!K23=0,0,1000000*SER_hh_emi!K23/SER_hh_num!K23)</f>
        <v>1918.4286767188651</v>
      </c>
      <c r="L23" s="100">
        <f>IF(SER_hh_emi!L23=0,0,1000000*SER_hh_emi!L23/SER_hh_num!L23)</f>
        <v>1889.0207379102344</v>
      </c>
      <c r="M23" s="100">
        <f>IF(SER_hh_emi!M23=0,0,1000000*SER_hh_emi!M23/SER_hh_num!M23)</f>
        <v>1799.8116480937867</v>
      </c>
      <c r="N23" s="100">
        <f>IF(SER_hh_emi!N23=0,0,1000000*SER_hh_emi!N23/SER_hh_num!N23)</f>
        <v>1770.5219725548907</v>
      </c>
      <c r="O23" s="100">
        <f>IF(SER_hh_emi!O23=0,0,1000000*SER_hh_emi!O23/SER_hh_num!O23)</f>
        <v>1768.2028674481951</v>
      </c>
      <c r="P23" s="100">
        <f>IF(SER_hh_emi!P23=0,0,1000000*SER_hh_emi!P23/SER_hh_num!P23)</f>
        <v>1770.3394673902988</v>
      </c>
      <c r="Q23" s="100">
        <f>IF(SER_hh_emi!Q23=0,0,1000000*SER_hh_emi!Q23/SER_hh_num!Q23)</f>
        <v>1803.9730243819881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899.1729344292936</v>
      </c>
      <c r="C29" s="101">
        <f>IF(SER_hh_emi!C29=0,0,1000000*SER_hh_emi!C29/SER_hh_num!C29)</f>
        <v>888.69593390950638</v>
      </c>
      <c r="D29" s="101">
        <f>IF(SER_hh_emi!D29=0,0,1000000*SER_hh_emi!D29/SER_hh_num!D29)</f>
        <v>846.90606309261227</v>
      </c>
      <c r="E29" s="101">
        <f>IF(SER_hh_emi!E29=0,0,1000000*SER_hh_emi!E29/SER_hh_num!E29)</f>
        <v>775.85100048801155</v>
      </c>
      <c r="F29" s="101">
        <f>IF(SER_hh_emi!F29=0,0,1000000*SER_hh_emi!F29/SER_hh_num!F29)</f>
        <v>776.74107708953193</v>
      </c>
      <c r="G29" s="101">
        <f>IF(SER_hh_emi!G29=0,0,1000000*SER_hh_emi!G29/SER_hh_num!G29)</f>
        <v>757.99298663577531</v>
      </c>
      <c r="H29" s="101">
        <f>IF(SER_hh_emi!H29=0,0,1000000*SER_hh_emi!H29/SER_hh_num!H29)</f>
        <v>866.85561069814253</v>
      </c>
      <c r="I29" s="101">
        <f>IF(SER_hh_emi!I29=0,0,1000000*SER_hh_emi!I29/SER_hh_num!I29)</f>
        <v>740.9921104532142</v>
      </c>
      <c r="J29" s="101">
        <f>IF(SER_hh_emi!J29=0,0,1000000*SER_hh_emi!J29/SER_hh_num!J29)</f>
        <v>749.00018544137436</v>
      </c>
      <c r="K29" s="101">
        <f>IF(SER_hh_emi!K29=0,0,1000000*SER_hh_emi!K29/SER_hh_num!K29)</f>
        <v>858.4159852510586</v>
      </c>
      <c r="L29" s="101">
        <f>IF(SER_hh_emi!L29=0,0,1000000*SER_hh_emi!L29/SER_hh_num!L29)</f>
        <v>917.08692275374312</v>
      </c>
      <c r="M29" s="101">
        <f>IF(SER_hh_emi!M29=0,0,1000000*SER_hh_emi!M29/SER_hh_num!M29)</f>
        <v>1071.0057673183944</v>
      </c>
      <c r="N29" s="101">
        <f>IF(SER_hh_emi!N29=0,0,1000000*SER_hh_emi!N29/SER_hh_num!N29)</f>
        <v>1173.7757219063822</v>
      </c>
      <c r="O29" s="101">
        <f>IF(SER_hh_emi!O29=0,0,1000000*SER_hh_emi!O29/SER_hh_num!O29)</f>
        <v>1298.2869665312282</v>
      </c>
      <c r="P29" s="101">
        <f>IF(SER_hh_emi!P29=0,0,1000000*SER_hh_emi!P29/SER_hh_num!P29)</f>
        <v>1328.8563302141724</v>
      </c>
      <c r="Q29" s="101">
        <f>IF(SER_hh_emi!Q29=0,0,1000000*SER_hh_emi!Q29/SER_hh_num!Q29)</f>
        <v>1355.5801687457081</v>
      </c>
    </row>
    <row r="30" spans="1:17" ht="12" customHeight="1" x14ac:dyDescent="0.25">
      <c r="A30" s="88" t="s">
        <v>66</v>
      </c>
      <c r="B30" s="100">
        <f>IF(SER_hh_emi!B30=0,0,1000000*SER_hh_emi!B30/SER_hh_num!B30)</f>
        <v>3206.7153296235138</v>
      </c>
      <c r="C30" s="100">
        <f>IF(SER_hh_emi!C30=0,0,1000000*SER_hh_emi!C30/SER_hh_num!C30)</f>
        <v>3171.4859662071649</v>
      </c>
      <c r="D30" s="100">
        <f>IF(SER_hh_emi!D30=0,0,1000000*SER_hh_emi!D30/SER_hh_num!D30)</f>
        <v>3125.643405964724</v>
      </c>
      <c r="E30" s="100">
        <f>IF(SER_hh_emi!E30=0,0,1000000*SER_hh_emi!E30/SER_hh_num!E30)</f>
        <v>2756.429368468333</v>
      </c>
      <c r="F30" s="100">
        <f>IF(SER_hh_emi!F30=0,0,1000000*SER_hh_emi!F30/SER_hh_num!F30)</f>
        <v>3043.3183326393673</v>
      </c>
      <c r="G30" s="100">
        <f>IF(SER_hh_emi!G30=0,0,1000000*SER_hh_emi!G30/SER_hh_num!G30)</f>
        <v>3015.5145861270016</v>
      </c>
      <c r="H30" s="100">
        <f>IF(SER_hh_emi!H30=0,0,1000000*SER_hh_emi!H30/SER_hh_num!H30)</f>
        <v>6355.1581139667142</v>
      </c>
      <c r="I30" s="100">
        <f>IF(SER_hh_emi!I30=0,0,1000000*SER_hh_emi!I30/SER_hh_num!I30)</f>
        <v>2664.2020218872362</v>
      </c>
      <c r="J30" s="100">
        <f>IF(SER_hh_emi!J30=0,0,1000000*SER_hh_emi!J30/SER_hh_num!J30)</f>
        <v>3069.6226279428975</v>
      </c>
      <c r="K30" s="100">
        <f>IF(SER_hh_emi!K30=0,0,1000000*SER_hh_emi!K30/SER_hh_num!K30)</f>
        <v>2611.7203130438079</v>
      </c>
      <c r="L30" s="100">
        <f>IF(SER_hh_emi!L30=0,0,1000000*SER_hh_emi!L30/SER_hh_num!L30)</f>
        <v>3061.2162798413883</v>
      </c>
      <c r="M30" s="100">
        <f>IF(SER_hh_emi!M30=0,0,1000000*SER_hh_emi!M30/SER_hh_num!M30)</f>
        <v>2735.9200769429945</v>
      </c>
      <c r="N30" s="100">
        <f>IF(SER_hh_emi!N30=0,0,1000000*SER_hh_emi!N30/SER_hh_num!N30)</f>
        <v>2658.8960746033049</v>
      </c>
      <c r="O30" s="100">
        <f>IF(SER_hh_emi!O30=0,0,1000000*SER_hh_emi!O30/SER_hh_num!O30)</f>
        <v>2669.2718081137796</v>
      </c>
      <c r="P30" s="100">
        <f>IF(SER_hh_emi!P30=0,0,1000000*SER_hh_emi!P30/SER_hh_num!P30)</f>
        <v>2615.3958026570153</v>
      </c>
      <c r="Q30" s="100">
        <f>IF(SER_hh_emi!Q30=0,0,1000000*SER_hh_emi!Q30/SER_hh_num!Q30)</f>
        <v>2587.8729576689507</v>
      </c>
    </row>
    <row r="31" spans="1:17" ht="12" customHeight="1" x14ac:dyDescent="0.25">
      <c r="A31" s="88" t="s">
        <v>98</v>
      </c>
      <c r="B31" s="100">
        <f>IF(SER_hh_emi!B31=0,0,1000000*SER_hh_emi!B31/SER_hh_num!B31)</f>
        <v>2647.3369819950517</v>
      </c>
      <c r="C31" s="100">
        <f>IF(SER_hh_emi!C31=0,0,1000000*SER_hh_emi!C31/SER_hh_num!C31)</f>
        <v>2618.253016928782</v>
      </c>
      <c r="D31" s="100">
        <f>IF(SER_hh_emi!D31=0,0,1000000*SER_hh_emi!D31/SER_hh_num!D31)</f>
        <v>2580.4072175346091</v>
      </c>
      <c r="E31" s="100">
        <f>IF(SER_hh_emi!E31=0,0,1000000*SER_hh_emi!E31/SER_hh_num!E31)</f>
        <v>2517.403019803904</v>
      </c>
      <c r="F31" s="100">
        <f>IF(SER_hh_emi!F31=0,0,1000000*SER_hh_emi!F31/SER_hh_num!F31)</f>
        <v>2490.6467489091724</v>
      </c>
      <c r="G31" s="100">
        <f>IF(SER_hh_emi!G31=0,0,1000000*SER_hh_emi!G31/SER_hh_num!G31)</f>
        <v>2464.982490825792</v>
      </c>
      <c r="H31" s="100">
        <f>IF(SER_hh_emi!H31=0,0,1000000*SER_hh_emi!H31/SER_hh_num!H31)</f>
        <v>2424.1599313730635</v>
      </c>
      <c r="I31" s="100">
        <f>IF(SER_hh_emi!I31=0,0,1000000*SER_hh_emi!I31/SER_hh_num!I31)</f>
        <v>2417.6228422230706</v>
      </c>
      <c r="J31" s="100">
        <f>IF(SER_hh_emi!J31=0,0,1000000*SER_hh_emi!J31/SER_hh_num!J31)</f>
        <v>2387.1941812375671</v>
      </c>
      <c r="K31" s="100">
        <f>IF(SER_hh_emi!K31=0,0,1000000*SER_hh_emi!K31/SER_hh_num!K31)</f>
        <v>2400.3972509598029</v>
      </c>
      <c r="L31" s="100">
        <f>IF(SER_hh_emi!L31=0,0,1000000*SER_hh_emi!L31/SER_hh_num!L31)</f>
        <v>2369.8513414890313</v>
      </c>
      <c r="M31" s="100">
        <f>IF(SER_hh_emi!M31=0,0,1000000*SER_hh_emi!M31/SER_hh_num!M31)</f>
        <v>2231.5739414046907</v>
      </c>
      <c r="N31" s="100">
        <f>IF(SER_hh_emi!N31=0,0,1000000*SER_hh_emi!N31/SER_hh_num!N31)</f>
        <v>2170.8593659491858</v>
      </c>
      <c r="O31" s="100">
        <f>IF(SER_hh_emi!O31=0,0,1000000*SER_hh_emi!O31/SER_hh_num!O31)</f>
        <v>2136.4869155281872</v>
      </c>
      <c r="P31" s="100">
        <f>IF(SER_hh_emi!P31=0,0,1000000*SER_hh_emi!P31/SER_hh_num!P31)</f>
        <v>2124.3419237644475</v>
      </c>
      <c r="Q31" s="100">
        <f>IF(SER_hh_emi!Q31=0,0,1000000*SER_hh_emi!Q31/SER_hh_num!Q31)</f>
        <v>2116.5872156604728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168.2757148561596</v>
      </c>
      <c r="C3" s="106">
        <f>IF(SER_hh_fech!C3=0,0,SER_hh_fech!C3/SER_summary!C$26)</f>
        <v>171.34526853721945</v>
      </c>
      <c r="D3" s="106">
        <f>IF(SER_hh_fech!D3=0,0,SER_hh_fech!D3/SER_summary!D$26)</f>
        <v>173.21848247036175</v>
      </c>
      <c r="E3" s="106">
        <f>IF(SER_hh_fech!E3=0,0,SER_hh_fech!E3/SER_summary!E$26)</f>
        <v>192.53976231035793</v>
      </c>
      <c r="F3" s="106">
        <f>IF(SER_hh_fech!F3=0,0,SER_hh_fech!F3/SER_summary!F$26)</f>
        <v>178.73946798012281</v>
      </c>
      <c r="G3" s="106">
        <f>IF(SER_hh_fech!G3=0,0,SER_hh_fech!G3/SER_summary!G$26)</f>
        <v>180.32639392509893</v>
      </c>
      <c r="H3" s="106">
        <f>IF(SER_hh_fech!H3=0,0,SER_hh_fech!H3/SER_summary!H$26)</f>
        <v>168.69166488127743</v>
      </c>
      <c r="I3" s="106">
        <f>IF(SER_hh_fech!I3=0,0,SER_hh_fech!I3/SER_summary!I$26)</f>
        <v>170.84612104748689</v>
      </c>
      <c r="J3" s="106">
        <f>IF(SER_hh_fech!J3=0,0,SER_hh_fech!J3/SER_summary!J$26)</f>
        <v>180.2345610719955</v>
      </c>
      <c r="K3" s="106">
        <f>IF(SER_hh_fech!K3=0,0,SER_hh_fech!K3/SER_summary!K$26)</f>
        <v>156.83962567835951</v>
      </c>
      <c r="L3" s="106">
        <f>IF(SER_hh_fech!L3=0,0,SER_hh_fech!L3/SER_summary!L$26)</f>
        <v>148.50258047498767</v>
      </c>
      <c r="M3" s="106">
        <f>IF(SER_hh_fech!M3=0,0,SER_hh_fech!M3/SER_summary!M$26)</f>
        <v>121.7570429857753</v>
      </c>
      <c r="N3" s="106">
        <f>IF(SER_hh_fech!N3=0,0,SER_hh_fech!N3/SER_summary!N$26)</f>
        <v>123.22572990079212</v>
      </c>
      <c r="O3" s="106">
        <f>IF(SER_hh_fech!O3=0,0,SER_hh_fech!O3/SER_summary!O$26)</f>
        <v>119.56046653680788</v>
      </c>
      <c r="P3" s="106">
        <f>IF(SER_hh_fech!P3=0,0,SER_hh_fech!P3/SER_summary!P$26)</f>
        <v>109.1360406672293</v>
      </c>
      <c r="Q3" s="106">
        <f>IF(SER_hh_fech!Q3=0,0,SER_hh_fech!Q3/SER_summary!Q$26)</f>
        <v>110.59110186937377</v>
      </c>
    </row>
    <row r="4" spans="1:17" ht="12.95" customHeight="1" x14ac:dyDescent="0.25">
      <c r="A4" s="90" t="s">
        <v>44</v>
      </c>
      <c r="B4" s="101">
        <f>IF(SER_hh_fech!B4=0,0,SER_hh_fech!B4/SER_summary!B$26)</f>
        <v>120.47093474372589</v>
      </c>
      <c r="C4" s="101">
        <f>IF(SER_hh_fech!C4=0,0,SER_hh_fech!C4/SER_summary!C$26)</f>
        <v>123.81086780152398</v>
      </c>
      <c r="D4" s="101">
        <f>IF(SER_hh_fech!D4=0,0,SER_hh_fech!D4/SER_summary!D$26)</f>
        <v>126.20582930551664</v>
      </c>
      <c r="E4" s="101">
        <f>IF(SER_hh_fech!E4=0,0,SER_hh_fech!E4/SER_summary!E$26)</f>
        <v>146.28912531988325</v>
      </c>
      <c r="F4" s="101">
        <f>IF(SER_hh_fech!F4=0,0,SER_hh_fech!F4/SER_summary!F$26)</f>
        <v>132.65135842637648</v>
      </c>
      <c r="G4" s="101">
        <f>IF(SER_hh_fech!G4=0,0,SER_hh_fech!G4/SER_summary!G$26)</f>
        <v>134.48239096409185</v>
      </c>
      <c r="H4" s="101">
        <f>IF(SER_hh_fech!H4=0,0,SER_hh_fech!H4/SER_summary!H$26)</f>
        <v>122.63851821486162</v>
      </c>
      <c r="I4" s="101">
        <f>IF(SER_hh_fech!I4=0,0,SER_hh_fech!I4/SER_summary!I$26)</f>
        <v>125.49312139999552</v>
      </c>
      <c r="J4" s="101">
        <f>IF(SER_hh_fech!J4=0,0,SER_hh_fech!J4/SER_summary!J$26)</f>
        <v>135.15866687589724</v>
      </c>
      <c r="K4" s="101">
        <f>IF(SER_hh_fech!K4=0,0,SER_hh_fech!K4/SER_summary!K$26)</f>
        <v>111.06781212177579</v>
      </c>
      <c r="L4" s="101">
        <f>IF(SER_hh_fech!L4=0,0,SER_hh_fech!L4/SER_summary!L$26)</f>
        <v>103.01443322239611</v>
      </c>
      <c r="M4" s="101">
        <f>IF(SER_hh_fech!M4=0,0,SER_hh_fech!M4/SER_summary!M$26)</f>
        <v>77.081405306234586</v>
      </c>
      <c r="N4" s="101">
        <f>IF(SER_hh_fech!N4=0,0,SER_hh_fech!N4/SER_summary!N$26)</f>
        <v>78.802780271050096</v>
      </c>
      <c r="O4" s="101">
        <f>IF(SER_hh_fech!O4=0,0,SER_hh_fech!O4/SER_summary!O$26)</f>
        <v>74.853335697788367</v>
      </c>
      <c r="P4" s="101">
        <f>IF(SER_hh_fech!P4=0,0,SER_hh_fech!P4/SER_summary!P$26)</f>
        <v>64.377488373147315</v>
      </c>
      <c r="Q4" s="101">
        <f>IF(SER_hh_fech!Q4=0,0,SER_hh_fech!Q4/SER_summary!Q$26)</f>
        <v>65.404243645277916</v>
      </c>
    </row>
    <row r="5" spans="1:17" ht="12" customHeight="1" x14ac:dyDescent="0.25">
      <c r="A5" s="88" t="s">
        <v>38</v>
      </c>
      <c r="B5" s="100">
        <f>IF(SER_hh_fech!B5=0,0,SER_hh_fech!B5/SER_summary!B$26)</f>
        <v>141.33632710345233</v>
      </c>
      <c r="C5" s="100">
        <f>IF(SER_hh_fech!C5=0,0,SER_hh_fech!C5/SER_summary!C$26)</f>
        <v>150.91486594313</v>
      </c>
      <c r="D5" s="100">
        <f>IF(SER_hh_fech!D5=0,0,SER_hh_fech!D5/SER_summary!D$26)</f>
        <v>105.43188120482748</v>
      </c>
      <c r="E5" s="100">
        <f>IF(SER_hh_fech!E5=0,0,SER_hh_fech!E5/SER_summary!E$26)</f>
        <v>176.22706058591672</v>
      </c>
      <c r="F5" s="100">
        <f>IF(SER_hh_fech!F5=0,0,SER_hh_fech!F5/SER_summary!F$26)</f>
        <v>160.8496704321214</v>
      </c>
      <c r="G5" s="100">
        <f>IF(SER_hh_fech!G5=0,0,SER_hh_fech!G5/SER_summary!G$26)</f>
        <v>160.66417112156054</v>
      </c>
      <c r="H5" s="100">
        <f>IF(SER_hh_fech!H5=0,0,SER_hh_fech!H5/SER_summary!H$26)</f>
        <v>146.63063623550642</v>
      </c>
      <c r="I5" s="100">
        <f>IF(SER_hh_fech!I5=0,0,SER_hh_fech!I5/SER_summary!I$26)</f>
        <v>150.27087674299565</v>
      </c>
      <c r="J5" s="100">
        <f>IF(SER_hh_fech!J5=0,0,SER_hh_fech!J5/SER_summary!J$26)</f>
        <v>163.40037950638074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121.2905865927012</v>
      </c>
      <c r="C7" s="100">
        <f>IF(SER_hh_fech!C7=0,0,SER_hh_fech!C7/SER_summary!C$26)</f>
        <v>124.94895356634618</v>
      </c>
      <c r="D7" s="100">
        <f>IF(SER_hh_fech!D7=0,0,SER_hh_fech!D7/SER_summary!D$26)</f>
        <v>128.62129811402622</v>
      </c>
      <c r="E7" s="100">
        <f>IF(SER_hh_fech!E7=0,0,SER_hh_fech!E7/SER_summary!E$26)</f>
        <v>151.23276506490771</v>
      </c>
      <c r="F7" s="100">
        <f>IF(SER_hh_fech!F7=0,0,SER_hh_fech!F7/SER_summary!F$26)</f>
        <v>136.92697583405538</v>
      </c>
      <c r="G7" s="100">
        <f>IF(SER_hh_fech!G7=0,0,SER_hh_fech!G7/SER_summary!G$26)</f>
        <v>138.84012681421149</v>
      </c>
      <c r="H7" s="100">
        <f>IF(SER_hh_fech!H7=0,0,SER_hh_fech!H7/SER_summary!H$26)</f>
        <v>125.83400351452281</v>
      </c>
      <c r="I7" s="100">
        <f>IF(SER_hh_fech!I7=0,0,SER_hh_fech!I7/SER_summary!I$26)</f>
        <v>128.95794847291063</v>
      </c>
      <c r="J7" s="100">
        <f>IF(SER_hh_fech!J7=0,0,SER_hh_fech!J7/SER_summary!J$26)</f>
        <v>140.22529300122736</v>
      </c>
      <c r="K7" s="100">
        <f>IF(SER_hh_fech!K7=0,0,SER_hh_fech!K7/SER_summary!K$26)</f>
        <v>115.25739061562561</v>
      </c>
      <c r="L7" s="100">
        <f>IF(SER_hh_fech!L7=0,0,SER_hh_fech!L7/SER_summary!L$26)</f>
        <v>103.81541026477913</v>
      </c>
      <c r="M7" s="100">
        <f>IF(SER_hh_fech!M7=0,0,SER_hh_fech!M7/SER_summary!M$26)</f>
        <v>78.351174551755051</v>
      </c>
      <c r="N7" s="100">
        <f>IF(SER_hh_fech!N7=0,0,SER_hh_fech!N7/SER_summary!N$26)</f>
        <v>80.785040617761894</v>
      </c>
      <c r="O7" s="100">
        <f>IF(SER_hh_fech!O7=0,0,SER_hh_fech!O7/SER_summary!O$26)</f>
        <v>78.396290578563537</v>
      </c>
      <c r="P7" s="100">
        <f>IF(SER_hh_fech!P7=0,0,SER_hh_fech!P7/SER_summary!P$26)</f>
        <v>68.323483401906032</v>
      </c>
      <c r="Q7" s="100">
        <f>IF(SER_hh_fech!Q7=0,0,SER_hh_fech!Q7/SER_summary!Q$26)</f>
        <v>70.792962659498059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113.52979039611385</v>
      </c>
      <c r="C9" s="100">
        <f>IF(SER_hh_fech!C9=0,0,SER_hh_fech!C9/SER_summary!C$26)</f>
        <v>116.88596751597652</v>
      </c>
      <c r="D9" s="100">
        <f>IF(SER_hh_fech!D9=0,0,SER_hh_fech!D9/SER_summary!D$26)</f>
        <v>121.02695325943419</v>
      </c>
      <c r="E9" s="100">
        <f>IF(SER_hh_fech!E9=0,0,SER_hh_fech!E9/SER_summary!E$26)</f>
        <v>141.55611413191792</v>
      </c>
      <c r="F9" s="100">
        <f>IF(SER_hh_fech!F9=0,0,SER_hh_fech!F9/SER_summary!F$26)</f>
        <v>128.0552486213567</v>
      </c>
      <c r="G9" s="100">
        <f>IF(SER_hh_fech!G9=0,0,SER_hh_fech!G9/SER_summary!G$26)</f>
        <v>130.04407948477538</v>
      </c>
      <c r="H9" s="100">
        <f>IF(SER_hh_fech!H9=0,0,SER_hh_fech!H9/SER_summary!H$26)</f>
        <v>117.78249611142772</v>
      </c>
      <c r="I9" s="100">
        <f>IF(SER_hh_fech!I9=0,0,SER_hh_fech!I9/SER_summary!I$26)</f>
        <v>120.70655498770105</v>
      </c>
      <c r="J9" s="100">
        <f>IF(SER_hh_fech!J9=0,0,SER_hh_fech!J9/SER_summary!J$26)</f>
        <v>131.2529568030053</v>
      </c>
      <c r="K9" s="100">
        <f>IF(SER_hh_fech!K9=0,0,SER_hh_fech!K9/SER_summary!K$26)</f>
        <v>105.06090468640001</v>
      </c>
      <c r="L9" s="100">
        <f>IF(SER_hh_fech!L9=0,0,SER_hh_fech!L9/SER_summary!L$26)</f>
        <v>99.46359276265197</v>
      </c>
      <c r="M9" s="100">
        <f>IF(SER_hh_fech!M9=0,0,SER_hh_fech!M9/SER_summary!M$26)</f>
        <v>73.479206829859095</v>
      </c>
      <c r="N9" s="100">
        <f>IF(SER_hh_fech!N9=0,0,SER_hh_fech!N9/SER_summary!N$26)</f>
        <v>75.817678925769414</v>
      </c>
      <c r="O9" s="100">
        <f>IF(SER_hh_fech!O9=0,0,SER_hh_fech!O9/SER_summary!O$26)</f>
        <v>73.653066043587316</v>
      </c>
      <c r="P9" s="100">
        <f>IF(SER_hh_fech!P9=0,0,SER_hh_fech!P9/SER_summary!P$26)</f>
        <v>64.26674299169207</v>
      </c>
      <c r="Q9" s="100">
        <f>IF(SER_hh_fech!Q9=0,0,SER_hh_fech!Q9/SER_summary!Q$26)</f>
        <v>66.710658014051546</v>
      </c>
    </row>
    <row r="10" spans="1:17" ht="12" customHeight="1" x14ac:dyDescent="0.25">
      <c r="A10" s="88" t="s">
        <v>34</v>
      </c>
      <c r="B10" s="100">
        <f>IF(SER_hh_fech!B10=0,0,SER_hh_fech!B10/SER_summary!B$26)</f>
        <v>0</v>
      </c>
      <c r="C10" s="100">
        <f>IF(SER_hh_fech!C10=0,0,SER_hh_fech!C10/SER_summary!C$26)</f>
        <v>0</v>
      </c>
      <c r="D10" s="100">
        <f>IF(SER_hh_fech!D10=0,0,SER_hh_fech!D10/SER_summary!D$26)</f>
        <v>0</v>
      </c>
      <c r="E10" s="100">
        <f>IF(SER_hh_fech!E10=0,0,SER_hh_fech!E10/SER_summary!E$26)</f>
        <v>0</v>
      </c>
      <c r="F10" s="100">
        <f>IF(SER_hh_fech!F10=0,0,SER_hh_fech!F10/SER_summary!F$26)</f>
        <v>0</v>
      </c>
      <c r="G10" s="100">
        <f>IF(SER_hh_fech!G10=0,0,SER_hh_fech!G10/SER_summary!G$26)</f>
        <v>169.61465508283572</v>
      </c>
      <c r="H10" s="100">
        <f>IF(SER_hh_fech!H10=0,0,SER_hh_fech!H10/SER_summary!H$26)</f>
        <v>153.72566702109546</v>
      </c>
      <c r="I10" s="100">
        <f>IF(SER_hh_fech!I10=0,0,SER_hh_fech!I10/SER_summary!I$26)</f>
        <v>157.54204819830196</v>
      </c>
      <c r="J10" s="100">
        <f>IF(SER_hh_fech!J10=0,0,SER_hh_fech!J10/SER_summary!J$26)</f>
        <v>171.30684948249598</v>
      </c>
      <c r="K10" s="100">
        <f>IF(SER_hh_fech!K10=0,0,SER_hh_fech!K10/SER_summary!K$26)</f>
        <v>150.4781664798723</v>
      </c>
      <c r="L10" s="100">
        <f>IF(SER_hh_fech!L10=0,0,SER_hh_fech!L10/SER_summary!L$26)</f>
        <v>123.12271090737013</v>
      </c>
      <c r="M10" s="100">
        <f>IF(SER_hh_fech!M10=0,0,SER_hh_fech!M10/SER_summary!M$26)</f>
        <v>95.171163351666181</v>
      </c>
      <c r="N10" s="100">
        <f>IF(SER_hh_fech!N10=0,0,SER_hh_fech!N10/SER_summary!N$26)</f>
        <v>97.675656063170578</v>
      </c>
      <c r="O10" s="100">
        <f>IF(SER_hh_fech!O10=0,0,SER_hh_fech!O10/SER_summary!O$26)</f>
        <v>94.350795680442999</v>
      </c>
      <c r="P10" s="100">
        <f>IF(SER_hh_fech!P10=0,0,SER_hh_fech!P10/SER_summary!P$26)</f>
        <v>81.821191094549349</v>
      </c>
      <c r="Q10" s="100">
        <f>IF(SER_hh_fech!Q10=0,0,SER_hh_fech!Q10/SER_summary!Q$26)</f>
        <v>84.33602230598602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0</v>
      </c>
      <c r="C12" s="100">
        <f>IF(SER_hh_fech!C12=0,0,SER_hh_fech!C12/SER_summary!C$26)</f>
        <v>0</v>
      </c>
      <c r="D12" s="100">
        <f>IF(SER_hh_fech!D12=0,0,SER_hh_fech!D12/SER_summary!D$26)</f>
        <v>0</v>
      </c>
      <c r="E12" s="100">
        <f>IF(SER_hh_fech!E12=0,0,SER_hh_fech!E12/SER_summary!E$26)</f>
        <v>0</v>
      </c>
      <c r="F12" s="100">
        <f>IF(SER_hh_fech!F12=0,0,SER_hh_fech!F12/SER_summary!F$26)</f>
        <v>0</v>
      </c>
      <c r="G12" s="100">
        <f>IF(SER_hh_fech!G12=0,0,SER_hh_fech!G12/SER_summary!G$26)</f>
        <v>0</v>
      </c>
      <c r="H12" s="100">
        <f>IF(SER_hh_fech!H12=0,0,SER_hh_fech!H12/SER_summary!H$26)</f>
        <v>0</v>
      </c>
      <c r="I12" s="100">
        <f>IF(SER_hh_fech!I12=0,0,SER_hh_fech!I12/SER_summary!I$26)</f>
        <v>0</v>
      </c>
      <c r="J12" s="100">
        <f>IF(SER_hh_fech!J12=0,0,SER_hh_fech!J12/SER_summary!J$26)</f>
        <v>0</v>
      </c>
      <c r="K12" s="100">
        <f>IF(SER_hh_fech!K12=0,0,SER_hh_fech!K12/SER_summary!K$26)</f>
        <v>0</v>
      </c>
      <c r="L12" s="100">
        <f>IF(SER_hh_fech!L12=0,0,SER_hh_fech!L12/SER_summary!L$26)</f>
        <v>0</v>
      </c>
      <c r="M12" s="100">
        <f>IF(SER_hh_fech!M12=0,0,SER_hh_fech!M12/SER_summary!M$26)</f>
        <v>0</v>
      </c>
      <c r="N12" s="100">
        <f>IF(SER_hh_fech!N12=0,0,SER_hh_fech!N12/SER_summary!N$26)</f>
        <v>0</v>
      </c>
      <c r="O12" s="100">
        <f>IF(SER_hh_fech!O12=0,0,SER_hh_fech!O12/SER_summary!O$26)</f>
        <v>0</v>
      </c>
      <c r="P12" s="100">
        <f>IF(SER_hh_fech!P12=0,0,SER_hh_fech!P12/SER_summary!P$26)</f>
        <v>0</v>
      </c>
      <c r="Q12" s="100">
        <f>IF(SER_hh_fech!Q12=0,0,SER_hh_fech!Q12/SER_summary!Q$26)</f>
        <v>0</v>
      </c>
    </row>
    <row r="13" spans="1:17" ht="12" customHeight="1" x14ac:dyDescent="0.25">
      <c r="A13" s="88" t="s">
        <v>105</v>
      </c>
      <c r="B13" s="100">
        <f>IF(SER_hh_fech!B13=0,0,SER_hh_fech!B13/SER_summary!B$26)</f>
        <v>61.543444684607707</v>
      </c>
      <c r="C13" s="100">
        <f>IF(SER_hh_fech!C13=0,0,SER_hh_fech!C13/SER_summary!C$26)</f>
        <v>63.420868905659717</v>
      </c>
      <c r="D13" s="100">
        <f>IF(SER_hh_fech!D13=0,0,SER_hh_fech!D13/SER_summary!D$26)</f>
        <v>65.383638105153722</v>
      </c>
      <c r="E13" s="100">
        <f>IF(SER_hh_fech!E13=0,0,SER_hh_fech!E13/SER_summary!E$26)</f>
        <v>76.96070517914724</v>
      </c>
      <c r="F13" s="100">
        <f>IF(SER_hh_fech!F13=0,0,SER_hh_fech!F13/SER_summary!F$26)</f>
        <v>69.68451655305185</v>
      </c>
      <c r="G13" s="100">
        <f>IF(SER_hh_fech!G13=0,0,SER_hh_fech!G13/SER_summary!G$26)</f>
        <v>70.652139190230301</v>
      </c>
      <c r="H13" s="100">
        <f>IF(SER_hh_fech!H13=0,0,SER_hh_fech!H13/SER_summary!H$26)</f>
        <v>64.010120565009728</v>
      </c>
      <c r="I13" s="100">
        <f>IF(SER_hh_fech!I13=0,0,SER_hh_fech!I13/SER_summary!I$26)</f>
        <v>65.601687945100778</v>
      </c>
      <c r="J13" s="100">
        <f>IF(SER_hh_fech!J13=0,0,SER_hh_fech!J13/SER_summary!J$26)</f>
        <v>71.360116829753878</v>
      </c>
      <c r="K13" s="100">
        <f>IF(SER_hh_fech!K13=0,0,SER_hh_fech!K13/SER_summary!K$26)</f>
        <v>57.957441999950305</v>
      </c>
      <c r="L13" s="100">
        <f>IF(SER_hh_fech!L13=0,0,SER_hh_fech!L13/SER_summary!L$26)</f>
        <v>53.269341974232276</v>
      </c>
      <c r="M13" s="100">
        <f>IF(SER_hh_fech!M13=0,0,SER_hh_fech!M13/SER_summary!M$26)</f>
        <v>31.02471387173502</v>
      </c>
      <c r="N13" s="100">
        <f>IF(SER_hh_fech!N13=0,0,SER_hh_fech!N13/SER_summary!N$26)</f>
        <v>26.517712024817946</v>
      </c>
      <c r="O13" s="100">
        <f>IF(SER_hh_fech!O13=0,0,SER_hh_fech!O13/SER_summary!O$26)</f>
        <v>23.430659451848932</v>
      </c>
      <c r="P13" s="100">
        <f>IF(SER_hh_fech!P13=0,0,SER_hh_fech!P13/SER_summary!P$26)</f>
        <v>20.020121307489486</v>
      </c>
      <c r="Q13" s="100">
        <f>IF(SER_hh_fech!Q13=0,0,SER_hh_fech!Q13/SER_summary!Q$26)</f>
        <v>20.396371707350731</v>
      </c>
    </row>
    <row r="14" spans="1:17" ht="12" customHeight="1" x14ac:dyDescent="0.25">
      <c r="A14" s="51" t="s">
        <v>104</v>
      </c>
      <c r="B14" s="22">
        <f>IF(SER_hh_fech!B14=0,0,SER_hh_fech!B14/SER_summary!B$26)</f>
        <v>102.03255302974432</v>
      </c>
      <c r="C14" s="22">
        <f>IF(SER_hh_fech!C14=0,0,SER_hh_fech!C14/SER_summary!C$26)</f>
        <v>105.14512476464637</v>
      </c>
      <c r="D14" s="22">
        <f>IF(SER_hh_fech!D14=0,0,SER_hh_fech!D14/SER_summary!D$26)</f>
        <v>108.39918949012335</v>
      </c>
      <c r="E14" s="22">
        <f>IF(SER_hh_fech!E14=0,0,SER_hh_fech!E14/SER_summary!E$26)</f>
        <v>127.59274806016522</v>
      </c>
      <c r="F14" s="22">
        <f>IF(SER_hh_fech!F14=0,0,SER_hh_fech!F14/SER_summary!F$26)</f>
        <v>115.52959323269124</v>
      </c>
      <c r="G14" s="22">
        <f>IF(SER_hh_fech!G14=0,0,SER_hh_fech!G14/SER_summary!G$26)</f>
        <v>117.13380971011871</v>
      </c>
      <c r="H14" s="22">
        <f>IF(SER_hh_fech!H14=0,0,SER_hh_fech!H14/SER_summary!H$26)</f>
        <v>106.12204198935828</v>
      </c>
      <c r="I14" s="22">
        <f>IF(SER_hh_fech!I14=0,0,SER_hh_fech!I14/SER_summary!I$26)</f>
        <v>108.76069317214065</v>
      </c>
      <c r="J14" s="22">
        <f>IF(SER_hh_fech!J14=0,0,SER_hh_fech!J14/SER_summary!J$26)</f>
        <v>118.30756211248678</v>
      </c>
      <c r="K14" s="22">
        <f>IF(SER_hh_fech!K14=0,0,SER_hh_fech!K14/SER_summary!K$26)</f>
        <v>96.087338052549285</v>
      </c>
      <c r="L14" s="22">
        <f>IF(SER_hh_fech!L14=0,0,SER_hh_fech!L14/SER_summary!L$26)</f>
        <v>88.314961694121905</v>
      </c>
      <c r="M14" s="22">
        <f>IF(SER_hh_fech!M14=0,0,SER_hh_fech!M14/SER_summary!M$26)</f>
        <v>65.697938380015998</v>
      </c>
      <c r="N14" s="22">
        <f>IF(SER_hh_fech!N14=0,0,SER_hh_fech!N14/SER_summary!N$26)</f>
        <v>67.808840573205956</v>
      </c>
      <c r="O14" s="22">
        <f>IF(SER_hh_fech!O14=0,0,SER_hh_fech!O14/SER_summary!O$26)</f>
        <v>66.099556433829875</v>
      </c>
      <c r="P14" s="22">
        <f>IF(SER_hh_fech!P14=0,0,SER_hh_fech!P14/SER_summary!P$26)</f>
        <v>57.990975622676672</v>
      </c>
      <c r="Q14" s="22">
        <f>IF(SER_hh_fech!Q14=0,0,SER_hh_fech!Q14/SER_summary!Q$26)</f>
        <v>60.431347056713925</v>
      </c>
    </row>
    <row r="15" spans="1:17" ht="12" customHeight="1" x14ac:dyDescent="0.25">
      <c r="A15" s="105" t="s">
        <v>108</v>
      </c>
      <c r="B15" s="104">
        <f>IF(SER_hh_fech!B15=0,0,SER_hh_fech!B15/SER_summary!B$26)</f>
        <v>1.5676470645209073</v>
      </c>
      <c r="C15" s="104">
        <f>IF(SER_hh_fech!C15=0,0,SER_hh_fech!C15/SER_summary!C$26)</f>
        <v>1.6313136953394458</v>
      </c>
      <c r="D15" s="104">
        <f>IF(SER_hh_fech!D15=0,0,SER_hh_fech!D15/SER_summary!D$26)</f>
        <v>1.6978437545008116</v>
      </c>
      <c r="E15" s="104">
        <f>IF(SER_hh_fech!E15=0,0,SER_hh_fech!E15/SER_summary!E$26)</f>
        <v>1.9885789259152367</v>
      </c>
      <c r="F15" s="104">
        <f>IF(SER_hh_fech!F15=0,0,SER_hh_fech!F15/SER_summary!F$26)</f>
        <v>1.8171025763961066</v>
      </c>
      <c r="G15" s="104">
        <f>IF(SER_hh_fech!G15=0,0,SER_hh_fech!G15/SER_summary!G$26)</f>
        <v>1.8650078249949307</v>
      </c>
      <c r="H15" s="104">
        <f>IF(SER_hh_fech!H15=0,0,SER_hh_fech!H15/SER_summary!H$26)</f>
        <v>1.7070648360165648</v>
      </c>
      <c r="I15" s="104">
        <f>IF(SER_hh_fech!I15=0,0,SER_hh_fech!I15/SER_summary!I$26)</f>
        <v>1.7669434034056455</v>
      </c>
      <c r="J15" s="104">
        <f>IF(SER_hh_fech!J15=0,0,SER_hh_fech!J15/SER_summary!J$26)</f>
        <v>1.9350987169038967</v>
      </c>
      <c r="K15" s="104">
        <f>IF(SER_hh_fech!K15=0,0,SER_hh_fech!K15/SER_summary!K$26)</f>
        <v>1.6012173377662069</v>
      </c>
      <c r="L15" s="104">
        <f>IF(SER_hh_fech!L15=0,0,SER_hh_fech!L15/SER_summary!L$26)</f>
        <v>1.4849757048369379</v>
      </c>
      <c r="M15" s="104">
        <f>IF(SER_hh_fech!M15=0,0,SER_hh_fech!M15/SER_summary!M$26)</f>
        <v>0.80999556398711769</v>
      </c>
      <c r="N15" s="104">
        <f>IF(SER_hh_fech!N15=0,0,SER_hh_fech!N15/SER_summary!N$26)</f>
        <v>0.82645011150385805</v>
      </c>
      <c r="O15" s="104">
        <f>IF(SER_hh_fech!O15=0,0,SER_hh_fech!O15/SER_summary!O$26)</f>
        <v>0.87045268577499935</v>
      </c>
      <c r="P15" s="104">
        <f>IF(SER_hh_fech!P15=0,0,SER_hh_fech!P15/SER_summary!P$26)</f>
        <v>0.90088877821595448</v>
      </c>
      <c r="Q15" s="104">
        <f>IF(SER_hh_fech!Q15=0,0,SER_hh_fech!Q15/SER_summary!Q$26)</f>
        <v>0.9826643384673327</v>
      </c>
    </row>
    <row r="16" spans="1:17" ht="12.95" customHeight="1" x14ac:dyDescent="0.25">
      <c r="A16" s="90" t="s">
        <v>102</v>
      </c>
      <c r="B16" s="101">
        <f>IF(SER_hh_fech!B16=0,0,SER_hh_fech!B16/SER_summary!B$26)</f>
        <v>13.976930710881346</v>
      </c>
      <c r="C16" s="101">
        <f>IF(SER_hh_fech!C16=0,0,SER_hh_fech!C16/SER_summary!C$26)</f>
        <v>13.611763217183496</v>
      </c>
      <c r="D16" s="101">
        <f>IF(SER_hh_fech!D16=0,0,SER_hh_fech!D16/SER_summary!D$26)</f>
        <v>13.292423795459941</v>
      </c>
      <c r="E16" s="101">
        <f>IF(SER_hh_fech!E16=0,0,SER_hh_fech!E16/SER_summary!E$26)</f>
        <v>13.091668057651574</v>
      </c>
      <c r="F16" s="101">
        <f>IF(SER_hh_fech!F16=0,0,SER_hh_fech!F16/SER_summary!F$26)</f>
        <v>12.911398266207234</v>
      </c>
      <c r="G16" s="101">
        <f>IF(SER_hh_fech!G16=0,0,SER_hh_fech!G16/SER_summary!G$26)</f>
        <v>12.758884839879133</v>
      </c>
      <c r="H16" s="101">
        <f>IF(SER_hh_fech!H16=0,0,SER_hh_fech!H16/SER_summary!H$26)</f>
        <v>12.59851410108422</v>
      </c>
      <c r="I16" s="101">
        <f>IF(SER_hh_fech!I16=0,0,SER_hh_fech!I16/SER_summary!I$26)</f>
        <v>12.461262466442291</v>
      </c>
      <c r="J16" s="101">
        <f>IF(SER_hh_fech!J16=0,0,SER_hh_fech!J16/SER_summary!J$26)</f>
        <v>12.355221971672785</v>
      </c>
      <c r="K16" s="101">
        <f>IF(SER_hh_fech!K16=0,0,SER_hh_fech!K16/SER_summary!K$26)</f>
        <v>12.151555843944532</v>
      </c>
      <c r="L16" s="101">
        <f>IF(SER_hh_fech!L16=0,0,SER_hh_fech!L16/SER_summary!L$26)</f>
        <v>11.99139219894175</v>
      </c>
      <c r="M16" s="101">
        <f>IF(SER_hh_fech!M16=0,0,SER_hh_fech!M16/SER_summary!M$26)</f>
        <v>11.847949881267684</v>
      </c>
      <c r="N16" s="101">
        <f>IF(SER_hh_fech!N16=0,0,SER_hh_fech!N16/SER_summary!N$26)</f>
        <v>11.671153707437062</v>
      </c>
      <c r="O16" s="101">
        <f>IF(SER_hh_fech!O16=0,0,SER_hh_fech!O16/SER_summary!O$26)</f>
        <v>11.4656312678252</v>
      </c>
      <c r="P16" s="101">
        <f>IF(SER_hh_fech!P16=0,0,SER_hh_fech!P16/SER_summary!P$26)</f>
        <v>11.113983635414435</v>
      </c>
      <c r="Q16" s="101">
        <f>IF(SER_hh_fech!Q16=0,0,SER_hh_fech!Q16/SER_summary!Q$26)</f>
        <v>10.559397329444677</v>
      </c>
    </row>
    <row r="17" spans="1:17" ht="12.95" customHeight="1" x14ac:dyDescent="0.25">
      <c r="A17" s="88" t="s">
        <v>101</v>
      </c>
      <c r="B17" s="103">
        <f>IF(SER_hh_fech!B17=0,0,SER_hh_fech!B17/SER_summary!B$26)</f>
        <v>1.9964686148699795</v>
      </c>
      <c r="C17" s="103">
        <f>IF(SER_hh_fech!C17=0,0,SER_hh_fech!C17/SER_summary!C$26)</f>
        <v>2.1834014209675581</v>
      </c>
      <c r="D17" s="103">
        <f>IF(SER_hh_fech!D17=0,0,SER_hh_fech!D17/SER_summary!D$26)</f>
        <v>2.3894074899089439</v>
      </c>
      <c r="E17" s="103">
        <f>IF(SER_hh_fech!E17=0,0,SER_hh_fech!E17/SER_summary!E$26)</f>
        <v>2.55095189029878</v>
      </c>
      <c r="F17" s="103">
        <f>IF(SER_hh_fech!F17=0,0,SER_hh_fech!F17/SER_summary!F$26)</f>
        <v>2.7601289896318892</v>
      </c>
      <c r="G17" s="103">
        <f>IF(SER_hh_fech!G17=0,0,SER_hh_fech!G17/SER_summary!G$26)</f>
        <v>3.0246631184738373</v>
      </c>
      <c r="H17" s="103">
        <f>IF(SER_hh_fech!H17=0,0,SER_hh_fech!H17/SER_summary!H$26)</f>
        <v>3.3031492422160462</v>
      </c>
      <c r="I17" s="103">
        <f>IF(SER_hh_fech!I17=0,0,SER_hh_fech!I17/SER_summary!I$26)</f>
        <v>3.4849619663525355</v>
      </c>
      <c r="J17" s="103">
        <f>IF(SER_hh_fech!J17=0,0,SER_hh_fech!J17/SER_summary!J$26)</f>
        <v>3.5911012624554841</v>
      </c>
      <c r="K17" s="103">
        <f>IF(SER_hh_fech!K17=0,0,SER_hh_fech!K17/SER_summary!K$26)</f>
        <v>3.7704369686536841</v>
      </c>
      <c r="L17" s="103">
        <f>IF(SER_hh_fech!L17=0,0,SER_hh_fech!L17/SER_summary!L$26)</f>
        <v>3.7938269389318222</v>
      </c>
      <c r="M17" s="103">
        <f>IF(SER_hh_fech!M17=0,0,SER_hh_fech!M17/SER_summary!M$26)</f>
        <v>3.8773816772626635</v>
      </c>
      <c r="N17" s="103">
        <f>IF(SER_hh_fech!N17=0,0,SER_hh_fech!N17/SER_summary!N$26)</f>
        <v>4.0055555071732369</v>
      </c>
      <c r="O17" s="103">
        <f>IF(SER_hh_fech!O17=0,0,SER_hh_fech!O17/SER_summary!O$26)</f>
        <v>4.1511391078729911</v>
      </c>
      <c r="P17" s="103">
        <f>IF(SER_hh_fech!P17=0,0,SER_hh_fech!P17/SER_summary!P$26)</f>
        <v>4.3688866236144683</v>
      </c>
      <c r="Q17" s="103">
        <f>IF(SER_hh_fech!Q17=0,0,SER_hh_fech!Q17/SER_summary!Q$26)</f>
        <v>4.7755244149447096</v>
      </c>
    </row>
    <row r="18" spans="1:17" ht="12" customHeight="1" x14ac:dyDescent="0.25">
      <c r="A18" s="88" t="s">
        <v>100</v>
      </c>
      <c r="B18" s="103">
        <f>IF(SER_hh_fech!B18=0,0,SER_hh_fech!B18/SER_summary!B$26)</f>
        <v>14.175923363241516</v>
      </c>
      <c r="C18" s="103">
        <f>IF(SER_hh_fech!C18=0,0,SER_hh_fech!C18/SER_summary!C$26)</f>
        <v>13.782717910462519</v>
      </c>
      <c r="D18" s="103">
        <f>IF(SER_hh_fech!D18=0,0,SER_hh_fech!D18/SER_summary!D$26)</f>
        <v>13.444866995860258</v>
      </c>
      <c r="E18" s="103">
        <f>IF(SER_hh_fech!E18=0,0,SER_hh_fech!E18/SER_summary!E$26)</f>
        <v>13.216091534732431</v>
      </c>
      <c r="F18" s="103">
        <f>IF(SER_hh_fech!F18=0,0,SER_hh_fech!F18/SER_summary!F$26)</f>
        <v>13.033209654497497</v>
      </c>
      <c r="G18" s="103">
        <f>IF(SER_hh_fech!G18=0,0,SER_hh_fech!G18/SER_summary!G$26)</f>
        <v>12.866318911449284</v>
      </c>
      <c r="H18" s="103">
        <f>IF(SER_hh_fech!H18=0,0,SER_hh_fech!H18/SER_summary!H$26)</f>
        <v>12.704706372620834</v>
      </c>
      <c r="I18" s="103">
        <f>IF(SER_hh_fech!I18=0,0,SER_hh_fech!I18/SER_summary!I$26)</f>
        <v>12.555586249168277</v>
      </c>
      <c r="J18" s="103">
        <f>IF(SER_hh_fech!J18=0,0,SER_hh_fech!J18/SER_summary!J$26)</f>
        <v>12.442568924252717</v>
      </c>
      <c r="K18" s="103">
        <f>IF(SER_hh_fech!K18=0,0,SER_hh_fech!K18/SER_summary!K$26)</f>
        <v>12.246284485237203</v>
      </c>
      <c r="L18" s="103">
        <f>IF(SER_hh_fech!L18=0,0,SER_hh_fech!L18/SER_summary!L$26)</f>
        <v>12.080286260898424</v>
      </c>
      <c r="M18" s="103">
        <f>IF(SER_hh_fech!M18=0,0,SER_hh_fech!M18/SER_summary!M$26)</f>
        <v>11.9378133287843</v>
      </c>
      <c r="N18" s="103">
        <f>IF(SER_hh_fech!N18=0,0,SER_hh_fech!N18/SER_summary!N$26)</f>
        <v>11.766029904074966</v>
      </c>
      <c r="O18" s="103">
        <f>IF(SER_hh_fech!O18=0,0,SER_hh_fech!O18/SER_summary!O$26)</f>
        <v>11.570967700586005</v>
      </c>
      <c r="P18" s="103">
        <f>IF(SER_hh_fech!P18=0,0,SER_hh_fech!P18/SER_summary!P$26)</f>
        <v>11.230618974188102</v>
      </c>
      <c r="Q18" s="103">
        <f>IF(SER_hh_fech!Q18=0,0,SER_hh_fech!Q18/SER_summary!Q$26)</f>
        <v>10.679333581724167</v>
      </c>
    </row>
    <row r="19" spans="1:17" ht="12.95" customHeight="1" x14ac:dyDescent="0.25">
      <c r="A19" s="90" t="s">
        <v>47</v>
      </c>
      <c r="B19" s="101">
        <f>IF(SER_hh_fech!B19=0,0,SER_hh_fech!B19/SER_summary!B$26)</f>
        <v>22.191170151475728</v>
      </c>
      <c r="C19" s="101">
        <f>IF(SER_hh_fech!C19=0,0,SER_hh_fech!C19/SER_summary!C$26)</f>
        <v>22.029814830125332</v>
      </c>
      <c r="D19" s="101">
        <f>IF(SER_hh_fech!D19=0,0,SER_hh_fech!D19/SER_summary!D$26)</f>
        <v>21.747891423502686</v>
      </c>
      <c r="E19" s="101">
        <f>IF(SER_hh_fech!E19=0,0,SER_hh_fech!E19/SER_summary!E$26)</f>
        <v>21.381611693167891</v>
      </c>
      <c r="F19" s="101">
        <f>IF(SER_hh_fech!F19=0,0,SER_hh_fech!F19/SER_summary!F$26)</f>
        <v>21.245800075114655</v>
      </c>
      <c r="G19" s="101">
        <f>IF(SER_hh_fech!G19=0,0,SER_hh_fech!G19/SER_summary!G$26)</f>
        <v>21.027342327175059</v>
      </c>
      <c r="H19" s="101">
        <f>IF(SER_hh_fech!H19=0,0,SER_hh_fech!H19/SER_summary!H$26)</f>
        <v>20.900873407034581</v>
      </c>
      <c r="I19" s="101">
        <f>IF(SER_hh_fech!I19=0,0,SER_hh_fech!I19/SER_summary!I$26)</f>
        <v>20.593086657955798</v>
      </c>
      <c r="J19" s="101">
        <f>IF(SER_hh_fech!J19=0,0,SER_hh_fech!J19/SER_summary!J$26)</f>
        <v>20.468124938698644</v>
      </c>
      <c r="K19" s="101">
        <f>IF(SER_hh_fech!K19=0,0,SER_hh_fech!K19/SER_summary!K$26)</f>
        <v>20.617518594682043</v>
      </c>
      <c r="L19" s="101">
        <f>IF(SER_hh_fech!L19=0,0,SER_hh_fech!L19/SER_summary!L$26)</f>
        <v>20.413608180411092</v>
      </c>
      <c r="M19" s="101">
        <f>IF(SER_hh_fech!M19=0,0,SER_hh_fech!M19/SER_summary!M$26)</f>
        <v>20.180251777708953</v>
      </c>
      <c r="N19" s="101">
        <f>IF(SER_hh_fech!N19=0,0,SER_hh_fech!N19/SER_summary!N$26)</f>
        <v>20.046405617719202</v>
      </c>
      <c r="O19" s="101">
        <f>IF(SER_hh_fech!O19=0,0,SER_hh_fech!O19/SER_summary!O$26)</f>
        <v>19.885678882708003</v>
      </c>
      <c r="P19" s="101">
        <f>IF(SER_hh_fech!P19=0,0,SER_hh_fech!P19/SER_summary!P$26)</f>
        <v>19.822572591751253</v>
      </c>
      <c r="Q19" s="101">
        <f>IF(SER_hh_fech!Q19=0,0,SER_hh_fech!Q19/SER_summary!Q$26)</f>
        <v>20.050865072642615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24.057173458072253</v>
      </c>
      <c r="C22" s="100">
        <f>IF(SER_hh_fech!C22=0,0,SER_hh_fech!C22/SER_summary!C$26)</f>
        <v>24.19112348155555</v>
      </c>
      <c r="D22" s="100">
        <f>IF(SER_hh_fech!D22=0,0,SER_hh_fech!D22/SER_summary!D$26)</f>
        <v>24.202475723244163</v>
      </c>
      <c r="E22" s="100">
        <f>IF(SER_hh_fech!E22=0,0,SER_hh_fech!E22/SER_summary!E$26)</f>
        <v>23.837388333056964</v>
      </c>
      <c r="F22" s="100">
        <f>IF(SER_hh_fech!F22=0,0,SER_hh_fech!F22/SER_summary!F$26)</f>
        <v>23.718372347010863</v>
      </c>
      <c r="G22" s="100">
        <f>IF(SER_hh_fech!G22=0,0,SER_hh_fech!G22/SER_summary!G$26)</f>
        <v>23.512346166899871</v>
      </c>
      <c r="H22" s="100">
        <f>IF(SER_hh_fech!H22=0,0,SER_hh_fech!H22/SER_summary!H$26)</f>
        <v>23.407700286881322</v>
      </c>
      <c r="I22" s="100">
        <f>IF(SER_hh_fech!I22=0,0,SER_hh_fech!I22/SER_summary!I$26)</f>
        <v>23.110197315804268</v>
      </c>
      <c r="J22" s="100">
        <f>IF(SER_hh_fech!J22=0,0,SER_hh_fech!J22/SER_summary!J$26)</f>
        <v>22.939196787640924</v>
      </c>
      <c r="K22" s="100">
        <f>IF(SER_hh_fech!K22=0,0,SER_hh_fech!K22/SER_summary!K$26)</f>
        <v>22.818599187450008</v>
      </c>
      <c r="L22" s="100">
        <f>IF(SER_hh_fech!L22=0,0,SER_hh_fech!L22/SER_summary!L$26)</f>
        <v>22.459788226886616</v>
      </c>
      <c r="M22" s="100">
        <f>IF(SER_hh_fech!M22=0,0,SER_hh_fech!M22/SER_summary!M$26)</f>
        <v>21.441777265769435</v>
      </c>
      <c r="N22" s="100">
        <f>IF(SER_hh_fech!N22=0,0,SER_hh_fech!N22/SER_summary!N$26)</f>
        <v>21.027713966886804</v>
      </c>
      <c r="O22" s="100">
        <f>IF(SER_hh_fech!O22=0,0,SER_hh_fech!O22/SER_summary!O$26)</f>
        <v>20.898125445649022</v>
      </c>
      <c r="P22" s="100">
        <f>IF(SER_hh_fech!P22=0,0,SER_hh_fech!P22/SER_summary!P$26)</f>
        <v>21.018727434491218</v>
      </c>
      <c r="Q22" s="100">
        <f>IF(SER_hh_fech!Q22=0,0,SER_hh_fech!Q22/SER_summary!Q$26)</f>
        <v>21.386490290940667</v>
      </c>
    </row>
    <row r="23" spans="1:17" ht="12" customHeight="1" x14ac:dyDescent="0.25">
      <c r="A23" s="88" t="s">
        <v>98</v>
      </c>
      <c r="B23" s="100">
        <f>IF(SER_hh_fech!B23=0,0,SER_hh_fech!B23/SER_summary!B$26)</f>
        <v>22.453361894200771</v>
      </c>
      <c r="C23" s="100">
        <f>IF(SER_hh_fech!C23=0,0,SER_hh_fech!C23/SER_summary!C$26)</f>
        <v>22.578381916118499</v>
      </c>
      <c r="D23" s="100">
        <f>IF(SER_hh_fech!D23=0,0,SER_hh_fech!D23/SER_summary!D$26)</f>
        <v>22.588977341694537</v>
      </c>
      <c r="E23" s="100">
        <f>IF(SER_hh_fech!E23=0,0,SER_hh_fech!E23/SER_summary!E$26)</f>
        <v>22.248229110853163</v>
      </c>
      <c r="F23" s="100">
        <f>IF(SER_hh_fech!F23=0,0,SER_hh_fech!F23/SER_summary!F$26)</f>
        <v>22.13714752387682</v>
      </c>
      <c r="G23" s="100">
        <f>IF(SER_hh_fech!G23=0,0,SER_hh_fech!G23/SER_summary!G$26)</f>
        <v>21.944856422439884</v>
      </c>
      <c r="H23" s="100">
        <f>IF(SER_hh_fech!H23=0,0,SER_hh_fech!H23/SER_summary!H$26)</f>
        <v>21.847186934422577</v>
      </c>
      <c r="I23" s="100">
        <f>IF(SER_hh_fech!I23=0,0,SER_hh_fech!I23/SER_summary!I$26)</f>
        <v>21.569517494750649</v>
      </c>
      <c r="J23" s="100">
        <f>IF(SER_hh_fech!J23=0,0,SER_hh_fech!J23/SER_summary!J$26)</f>
        <v>21.409917001798178</v>
      </c>
      <c r="K23" s="100">
        <f>IF(SER_hh_fech!K23=0,0,SER_hh_fech!K23/SER_summary!K$26)</f>
        <v>21.297359241619997</v>
      </c>
      <c r="L23" s="100">
        <f>IF(SER_hh_fech!L23=0,0,SER_hh_fech!L23/SER_summary!L$26)</f>
        <v>20.962469011760849</v>
      </c>
      <c r="M23" s="100">
        <f>IF(SER_hh_fech!M23=0,0,SER_hh_fech!M23/SER_summary!M$26)</f>
        <v>20.029240924455717</v>
      </c>
      <c r="N23" s="100">
        <f>IF(SER_hh_fech!N23=0,0,SER_hh_fech!N23/SER_summary!N$26)</f>
        <v>19.668669809423857</v>
      </c>
      <c r="O23" s="100">
        <f>IF(SER_hh_fech!O23=0,0,SER_hh_fech!O23/SER_summary!O$26)</f>
        <v>19.665399198910585</v>
      </c>
      <c r="P23" s="100">
        <f>IF(SER_hh_fech!P23=0,0,SER_hh_fech!P23/SER_summary!P$26)</f>
        <v>19.728110237138416</v>
      </c>
      <c r="Q23" s="100">
        <f>IF(SER_hh_fech!Q23=0,0,SER_hh_fech!Q23/SER_summary!Q$26)</f>
        <v>20.118534636376872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0</v>
      </c>
      <c r="C25" s="100">
        <f>IF(SER_hh_fech!C25=0,0,SER_hh_fech!C25/SER_summary!C$26)</f>
        <v>0</v>
      </c>
      <c r="D25" s="100">
        <f>IF(SER_hh_fech!D25=0,0,SER_hh_fech!D25/SER_summary!D$26)</f>
        <v>0</v>
      </c>
      <c r="E25" s="100">
        <f>IF(SER_hh_fech!E25=0,0,SER_hh_fech!E25/SER_summary!E$26)</f>
        <v>0</v>
      </c>
      <c r="F25" s="100">
        <f>IF(SER_hh_fech!F25=0,0,SER_hh_fech!F25/SER_summary!F$26)</f>
        <v>0</v>
      </c>
      <c r="G25" s="100">
        <f>IF(SER_hh_fech!G25=0,0,SER_hh_fech!G25/SER_summary!G$26)</f>
        <v>0</v>
      </c>
      <c r="H25" s="100">
        <f>IF(SER_hh_fech!H25=0,0,SER_hh_fech!H25/SER_summary!H$26)</f>
        <v>0</v>
      </c>
      <c r="I25" s="100">
        <f>IF(SER_hh_fech!I25=0,0,SER_hh_fech!I25/SER_summary!I$26)</f>
        <v>0</v>
      </c>
      <c r="J25" s="100">
        <f>IF(SER_hh_fech!J25=0,0,SER_hh_fech!J25/SER_summary!J$26)</f>
        <v>0</v>
      </c>
      <c r="K25" s="100">
        <f>IF(SER_hh_fech!K25=0,0,SER_hh_fech!K25/SER_summary!K$26)</f>
        <v>0</v>
      </c>
      <c r="L25" s="100">
        <f>IF(SER_hh_fech!L25=0,0,SER_hh_fech!L25/SER_summary!L$26)</f>
        <v>0</v>
      </c>
      <c r="M25" s="100">
        <f>IF(SER_hh_fech!M25=0,0,SER_hh_fech!M25/SER_summary!M$26)</f>
        <v>0</v>
      </c>
      <c r="N25" s="100">
        <f>IF(SER_hh_fech!N25=0,0,SER_hh_fech!N25/SER_summary!N$26)</f>
        <v>0</v>
      </c>
      <c r="O25" s="100">
        <f>IF(SER_hh_fech!O25=0,0,SER_hh_fech!O25/SER_summary!O$26)</f>
        <v>0</v>
      </c>
      <c r="P25" s="100">
        <f>IF(SER_hh_fech!P25=0,0,SER_hh_fech!P25/SER_summary!P$26)</f>
        <v>0</v>
      </c>
      <c r="Q25" s="100">
        <f>IF(SER_hh_fech!Q25=0,0,SER_hh_fech!Q25/SER_summary!Q$26)</f>
        <v>0</v>
      </c>
    </row>
    <row r="26" spans="1:17" ht="12" customHeight="1" x14ac:dyDescent="0.25">
      <c r="A26" s="88" t="s">
        <v>30</v>
      </c>
      <c r="B26" s="22">
        <f>IF(SER_hh_fech!B26=0,0,SER_hh_fech!B26/SER_summary!B$26)</f>
        <v>18.211232562764835</v>
      </c>
      <c r="C26" s="22">
        <f>IF(SER_hh_fech!C26=0,0,SER_hh_fech!C26/SER_summary!C$26)</f>
        <v>18.318741715971196</v>
      </c>
      <c r="D26" s="22">
        <f>IF(SER_hh_fech!D26=0,0,SER_hh_fech!D26/SER_summary!D$26)</f>
        <v>18.355069085732385</v>
      </c>
      <c r="E26" s="22">
        <f>IF(SER_hh_fech!E26=0,0,SER_hh_fech!E26/SER_summary!E$26)</f>
        <v>18.097636207713798</v>
      </c>
      <c r="F26" s="22">
        <f>IF(SER_hh_fech!F26=0,0,SER_hh_fech!F26/SER_summary!F$26)</f>
        <v>18.008278321762788</v>
      </c>
      <c r="G26" s="22">
        <f>IF(SER_hh_fech!G26=0,0,SER_hh_fech!G26/SER_summary!G$26)</f>
        <v>17.850332816908473</v>
      </c>
      <c r="H26" s="22">
        <f>IF(SER_hh_fech!H26=0,0,SER_hh_fech!H26/SER_summary!H$26)</f>
        <v>17.764353860460744</v>
      </c>
      <c r="I26" s="22">
        <f>IF(SER_hh_fech!I26=0,0,SER_hh_fech!I26/SER_summary!I$26)</f>
        <v>17.539232638009342</v>
      </c>
      <c r="J26" s="22">
        <f>IF(SER_hh_fech!J26=0,0,SER_hh_fech!J26/SER_summary!J$26)</f>
        <v>17.415960855187564</v>
      </c>
      <c r="K26" s="22">
        <f>IF(SER_hh_fech!K26=0,0,SER_hh_fech!K26/SER_summary!K$26)</f>
        <v>17.304851732483751</v>
      </c>
      <c r="L26" s="22">
        <f>IF(SER_hh_fech!L26=0,0,SER_hh_fech!L26/SER_summary!L$26)</f>
        <v>17.008175932347971</v>
      </c>
      <c r="M26" s="22">
        <f>IF(SER_hh_fech!M26=0,0,SER_hh_fech!M26/SER_summary!M$26)</f>
        <v>16.322293672362655</v>
      </c>
      <c r="N26" s="22">
        <f>IF(SER_hh_fech!N26=0,0,SER_hh_fech!N26/SER_summary!N$26)</f>
        <v>16.286600139143587</v>
      </c>
      <c r="O26" s="22">
        <f>IF(SER_hh_fech!O26=0,0,SER_hh_fech!O26/SER_summary!O$26)</f>
        <v>16.582597410796115</v>
      </c>
      <c r="P26" s="22">
        <f>IF(SER_hh_fech!P26=0,0,SER_hh_fech!P26/SER_summary!P$26)</f>
        <v>17.185839492925641</v>
      </c>
      <c r="Q26" s="22">
        <f>IF(SER_hh_fech!Q26=0,0,SER_hh_fech!Q26/SER_summary!Q$26)</f>
        <v>17.653279045829692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1.2820309442981483E-2</v>
      </c>
      <c r="K27" s="116">
        <f>IF(SER_hh_fech!K27=0,0,SER_hh_fech!K27/SER_summary!K$26)</f>
        <v>1.3580740900350299E-2</v>
      </c>
      <c r="L27" s="116">
        <f>IF(SER_hh_fech!L27=0,0,SER_hh_fech!L27/SER_summary!L$26)</f>
        <v>1.9707682060914406E-2</v>
      </c>
      <c r="M27" s="116">
        <f>IF(SER_hh_fech!M27=0,0,SER_hh_fech!M27/SER_summary!M$26)</f>
        <v>2.2831841588500233E-2</v>
      </c>
      <c r="N27" s="116">
        <f>IF(SER_hh_fech!N27=0,0,SER_hh_fech!N27/SER_summary!N$26)</f>
        <v>2.288266168136752E-2</v>
      </c>
      <c r="O27" s="116">
        <f>IF(SER_hh_fech!O27=0,0,SER_hh_fech!O27/SER_summary!O$26)</f>
        <v>2.2765885921177845E-2</v>
      </c>
      <c r="P27" s="116">
        <f>IF(SER_hh_fech!P27=0,0,SER_hh_fech!P27/SER_summary!P$26)</f>
        <v>2.2420444461522308E-2</v>
      </c>
      <c r="Q27" s="116">
        <f>IF(SER_hh_fech!Q27=0,0,SER_hh_fech!Q27/SER_summary!Q$26)</f>
        <v>2.2332027323929023E-2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4.9312948563231735</v>
      </c>
      <c r="K28" s="117">
        <f>IF(SER_hh_fech!K28=0,0,SER_hh_fech!K28/SER_summary!K$26)</f>
        <v>4.9366611095273614</v>
      </c>
      <c r="L28" s="117">
        <f>IF(SER_hh_fech!L28=0,0,SER_hh_fech!L28/SER_summary!L$26)</f>
        <v>4.8921248927519789</v>
      </c>
      <c r="M28" s="117">
        <f>IF(SER_hh_fech!M28=0,0,SER_hh_fech!M28/SER_summary!M$26)</f>
        <v>4.676276698451435</v>
      </c>
      <c r="N28" s="117">
        <f>IF(SER_hh_fech!N28=0,0,SER_hh_fech!N28/SER_summary!N$26)</f>
        <v>4.5966885734813987</v>
      </c>
      <c r="O28" s="117">
        <f>IF(SER_hh_fech!O28=0,0,SER_hh_fech!O28/SER_summary!O$26)</f>
        <v>4.5821917206448504</v>
      </c>
      <c r="P28" s="117">
        <f>IF(SER_hh_fech!P28=0,0,SER_hh_fech!P28/SER_summary!P$26)</f>
        <v>4.6272702108264392</v>
      </c>
      <c r="Q28" s="117">
        <f>IF(SER_hh_fech!Q28=0,0,SER_hh_fech!Q28/SER_summary!Q$26)</f>
        <v>4.7315625959053769</v>
      </c>
    </row>
    <row r="29" spans="1:17" ht="12.95" customHeight="1" x14ac:dyDescent="0.25">
      <c r="A29" s="90" t="s">
        <v>46</v>
      </c>
      <c r="B29" s="101">
        <f>IF(SER_hh_fech!B29=0,0,SER_hh_fech!B29/SER_summary!B$26)</f>
        <v>23.9903735364833</v>
      </c>
      <c r="C29" s="101">
        <f>IF(SER_hh_fech!C29=0,0,SER_hh_fech!C29/SER_summary!C$26)</f>
        <v>23.729352960280494</v>
      </c>
      <c r="D29" s="101">
        <f>IF(SER_hh_fech!D29=0,0,SER_hh_fech!D29/SER_summary!D$26)</f>
        <v>23.321992121989126</v>
      </c>
      <c r="E29" s="101">
        <f>IF(SER_hh_fech!E29=0,0,SER_hh_fech!E29/SER_summary!E$26)</f>
        <v>22.794987662929934</v>
      </c>
      <c r="F29" s="101">
        <f>IF(SER_hh_fech!F29=0,0,SER_hh_fech!F29/SER_summary!F$26)</f>
        <v>22.598091538921288</v>
      </c>
      <c r="G29" s="101">
        <f>IF(SER_hh_fech!G29=0,0,SER_hh_fech!G29/SER_summary!G$26)</f>
        <v>22.357329662678229</v>
      </c>
      <c r="H29" s="101">
        <f>IF(SER_hh_fech!H29=0,0,SER_hh_fech!H29/SER_summary!H$26)</f>
        <v>22.466319265132363</v>
      </c>
      <c r="I29" s="101">
        <f>IF(SER_hh_fech!I29=0,0,SER_hh_fech!I29/SER_summary!I$26)</f>
        <v>21.926146363868</v>
      </c>
      <c r="J29" s="101">
        <f>IF(SER_hh_fech!J29=0,0,SER_hh_fech!J29/SER_summary!J$26)</f>
        <v>21.687718255898613</v>
      </c>
      <c r="K29" s="101">
        <f>IF(SER_hh_fech!K29=0,0,SER_hh_fech!K29/SER_summary!K$26)</f>
        <v>22.088075219605972</v>
      </c>
      <c r="L29" s="101">
        <f>IF(SER_hh_fech!L29=0,0,SER_hh_fech!L29/SER_summary!L$26)</f>
        <v>21.989340676157155</v>
      </c>
      <c r="M29" s="101">
        <f>IF(SER_hh_fech!M29=0,0,SER_hh_fech!M29/SER_summary!M$26)</f>
        <v>21.409758657373075</v>
      </c>
      <c r="N29" s="101">
        <f>IF(SER_hh_fech!N29=0,0,SER_hh_fech!N29/SER_summary!N$26)</f>
        <v>21.2905587731087</v>
      </c>
      <c r="O29" s="101">
        <f>IF(SER_hh_fech!O29=0,0,SER_hh_fech!O29/SER_summary!O$26)</f>
        <v>21.741155171477313</v>
      </c>
      <c r="P29" s="101">
        <f>IF(SER_hh_fech!P29=0,0,SER_hh_fech!P29/SER_summary!P$26)</f>
        <v>21.831591931927324</v>
      </c>
      <c r="Q29" s="101">
        <f>IF(SER_hh_fech!Q29=0,0,SER_hh_fech!Q29/SER_summary!Q$26)</f>
        <v>21.895379620027192</v>
      </c>
    </row>
    <row r="30" spans="1:17" ht="12" customHeight="1" x14ac:dyDescent="0.25">
      <c r="A30" s="88" t="s">
        <v>66</v>
      </c>
      <c r="B30" s="100">
        <f>IF(SER_hh_fech!B30=0,0,SER_hh_fech!B30/SER_summary!B$26)</f>
        <v>31.364463860451355</v>
      </c>
      <c r="C30" s="100">
        <f>IF(SER_hh_fech!C30=0,0,SER_hh_fech!C30/SER_summary!C$26)</f>
        <v>31.019890057628487</v>
      </c>
      <c r="D30" s="100">
        <f>IF(SER_hh_fech!D30=0,0,SER_hh_fech!D30/SER_summary!D$26)</f>
        <v>30.571509962672128</v>
      </c>
      <c r="E30" s="100">
        <f>IF(SER_hh_fech!E30=0,0,SER_hh_fech!E30/SER_summary!E$26)</f>
        <v>26.960275679151717</v>
      </c>
      <c r="F30" s="100">
        <f>IF(SER_hh_fech!F30=0,0,SER_hh_fech!F30/SER_summary!F$26)</f>
        <v>29.76629917165835</v>
      </c>
      <c r="G30" s="100">
        <f>IF(SER_hh_fech!G30=0,0,SER_hh_fech!G30/SER_summary!G$26)</f>
        <v>29.494354358030428</v>
      </c>
      <c r="H30" s="100">
        <f>IF(SER_hh_fech!H30=0,0,SER_hh_fech!H30/SER_summary!H$26)</f>
        <v>62.158971565575563</v>
      </c>
      <c r="I30" s="100">
        <f>IF(SER_hh_fech!I30=0,0,SER_hh_fech!I30/SER_summary!I$26)</f>
        <v>26.058212046603536</v>
      </c>
      <c r="J30" s="100">
        <f>IF(SER_hh_fech!J30=0,0,SER_hh_fech!J30/SER_summary!J$26)</f>
        <v>30.023578048832359</v>
      </c>
      <c r="K30" s="100">
        <f>IF(SER_hh_fech!K30=0,0,SER_hh_fech!K30/SER_summary!K$26)</f>
        <v>25.544895306215579</v>
      </c>
      <c r="L30" s="100">
        <f>IF(SER_hh_fech!L30=0,0,SER_hh_fech!L30/SER_summary!L$26)</f>
        <v>29.941356655872251</v>
      </c>
      <c r="M30" s="100">
        <f>IF(SER_hh_fech!M30=0,0,SER_hh_fech!M30/SER_summary!M$26)</f>
        <v>26.75967697713801</v>
      </c>
      <c r="N30" s="100">
        <f>IF(SER_hh_fech!N30=0,0,SER_hh_fech!N30/SER_summary!N$26)</f>
        <v>26.006315269145627</v>
      </c>
      <c r="O30" s="100">
        <f>IF(SER_hh_fech!O30=0,0,SER_hh_fech!O30/SER_summary!O$26)</f>
        <v>26.107798963600398</v>
      </c>
      <c r="P30" s="100">
        <f>IF(SER_hh_fech!P30=0,0,SER_hh_fech!P30/SER_summary!P$26)</f>
        <v>25.58084479012453</v>
      </c>
      <c r="Q30" s="100">
        <f>IF(SER_hh_fech!Q30=0,0,SER_hh_fech!Q30/SER_summary!Q$26)</f>
        <v>25.311647437621684</v>
      </c>
    </row>
    <row r="31" spans="1:17" ht="12" customHeight="1" x14ac:dyDescent="0.25">
      <c r="A31" s="88" t="s">
        <v>98</v>
      </c>
      <c r="B31" s="100">
        <f>IF(SER_hh_fech!B31=0,0,SER_hh_fech!B31/SER_summary!B$26)</f>
        <v>29.124145013276269</v>
      </c>
      <c r="C31" s="100">
        <f>IF(SER_hh_fech!C31=0,0,SER_hh_fech!C31/SER_summary!C$26)</f>
        <v>28.804183624940752</v>
      </c>
      <c r="D31" s="100">
        <f>IF(SER_hh_fech!D31=0,0,SER_hh_fech!D31/SER_summary!D$26)</f>
        <v>28.38783067962413</v>
      </c>
      <c r="E31" s="100">
        <f>IF(SER_hh_fech!E31=0,0,SER_hh_fech!E31/SER_summary!E$26)</f>
        <v>27.918234439764451</v>
      </c>
      <c r="F31" s="100">
        <f>IF(SER_hh_fech!F31=0,0,SER_hh_fech!F31/SER_summary!F$26)</f>
        <v>27.640134945111338</v>
      </c>
      <c r="G31" s="100">
        <f>IF(SER_hh_fech!G31=0,0,SER_hh_fech!G31/SER_summary!G$26)</f>
        <v>27.387614761028253</v>
      </c>
      <c r="H31" s="100">
        <f>IF(SER_hh_fech!H31=0,0,SER_hh_fech!H31/SER_summary!H$26)</f>
        <v>27.067878040955012</v>
      </c>
      <c r="I31" s="100">
        <f>IF(SER_hh_fech!I31=0,0,SER_hh_fech!I31/SER_summary!I$26)</f>
        <v>26.879208691763889</v>
      </c>
      <c r="J31" s="100">
        <f>IF(SER_hh_fech!J31=0,0,SER_hh_fech!J31/SER_summary!J$26)</f>
        <v>26.516419450988732</v>
      </c>
      <c r="K31" s="100">
        <f>IF(SER_hh_fech!K31=0,0,SER_hh_fech!K31/SER_summary!K$26)</f>
        <v>26.647914095885696</v>
      </c>
      <c r="L31" s="100">
        <f>IF(SER_hh_fech!L31=0,0,SER_hh_fech!L31/SER_summary!L$26)</f>
        <v>26.298247717174807</v>
      </c>
      <c r="M31" s="100">
        <f>IF(SER_hh_fech!M31=0,0,SER_hh_fech!M31/SER_summary!M$26)</f>
        <v>24.834116481283427</v>
      </c>
      <c r="N31" s="100">
        <f>IF(SER_hh_fech!N31=0,0,SER_hh_fech!N31/SER_summary!N$26)</f>
        <v>24.116004620906239</v>
      </c>
      <c r="O31" s="100">
        <f>IF(SER_hh_fech!O31=0,0,SER_hh_fech!O31/SER_summary!O$26)</f>
        <v>23.761339182616112</v>
      </c>
      <c r="P31" s="100">
        <f>IF(SER_hh_fech!P31=0,0,SER_hh_fech!P31/SER_summary!P$26)</f>
        <v>23.67300307391281</v>
      </c>
      <c r="Q31" s="100">
        <f>IF(SER_hh_fech!Q31=0,0,SER_hh_fech!Q31/SER_summary!Q$26)</f>
        <v>23.604916832814517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21.297324694791882</v>
      </c>
      <c r="C33" s="18">
        <f>IF(SER_hh_fech!C33=0,0,SER_hh_fech!C33/SER_summary!C$26)</f>
        <v>21.070376617593979</v>
      </c>
      <c r="D33" s="18">
        <f>IF(SER_hh_fech!D33=0,0,SER_hh_fech!D33/SER_summary!D$26)</f>
        <v>20.797233262476883</v>
      </c>
      <c r="E33" s="18">
        <f>IF(SER_hh_fech!E33=0,0,SER_hh_fech!E33/SER_summary!E$26)</f>
        <v>20.649545221734279</v>
      </c>
      <c r="F33" s="18">
        <f>IF(SER_hh_fech!F33=0,0,SER_hh_fech!F33/SER_summary!F$26)</f>
        <v>20.272373401001666</v>
      </c>
      <c r="G33" s="18">
        <f>IF(SER_hh_fech!G33=0,0,SER_hh_fech!G33/SER_summary!G$26)</f>
        <v>20.085455610546816</v>
      </c>
      <c r="H33" s="18">
        <f>IF(SER_hh_fech!H33=0,0,SER_hh_fech!H33/SER_summary!H$26)</f>
        <v>18.474441769430367</v>
      </c>
      <c r="I33" s="18">
        <f>IF(SER_hh_fech!I33=0,0,SER_hh_fech!I33/SER_summary!I$26)</f>
        <v>19.852414368314157</v>
      </c>
      <c r="J33" s="18">
        <f>IF(SER_hh_fech!J33=0,0,SER_hh_fech!J33/SER_summary!J$26)</f>
        <v>19.37369714950032</v>
      </c>
      <c r="K33" s="18">
        <f>IF(SER_hh_fech!K33=0,0,SER_hh_fech!K33/SER_summary!K$26)</f>
        <v>19.677468520737715</v>
      </c>
      <c r="L33" s="18">
        <f>IF(SER_hh_fech!L33=0,0,SER_hh_fech!L33/SER_summary!L$26)</f>
        <v>19.15103425040574</v>
      </c>
      <c r="M33" s="18">
        <f>IF(SER_hh_fech!M33=0,0,SER_hh_fech!M33/SER_summary!M$26)</f>
        <v>18.211755267506998</v>
      </c>
      <c r="N33" s="18">
        <f>IF(SER_hh_fech!N33=0,0,SER_hh_fech!N33/SER_summary!N$26)</f>
        <v>17.92579795928334</v>
      </c>
      <c r="O33" s="18">
        <f>IF(SER_hh_fech!O33=0,0,SER_hh_fech!O33/SER_summary!O$26)</f>
        <v>18.458611398776632</v>
      </c>
      <c r="P33" s="18">
        <f>IF(SER_hh_fech!P33=0,0,SER_hh_fech!P33/SER_summary!P$26)</f>
        <v>18.638134441609161</v>
      </c>
      <c r="Q33" s="18">
        <f>IF(SER_hh_fech!Q33=0,0,SER_hh_fech!Q33/SER_summary!Q$26)</f>
        <v>18.746802274177714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104.14054868840249</v>
      </c>
      <c r="C3" s="106">
        <f>IF(SER_hh_tesh!C3=0,0,SER_hh_tesh!C3/SER_summary!C$26)</f>
        <v>107.31900022573535</v>
      </c>
      <c r="D3" s="106">
        <f>IF(SER_hh_tesh!D3=0,0,SER_hh_tesh!D3/SER_summary!D$26)</f>
        <v>110.2847118140392</v>
      </c>
      <c r="E3" s="106">
        <f>IF(SER_hh_tesh!E3=0,0,SER_hh_tesh!E3/SER_summary!E$26)</f>
        <v>124.95087191341446</v>
      </c>
      <c r="F3" s="106">
        <f>IF(SER_hh_tesh!F3=0,0,SER_hh_tesh!F3/SER_summary!F$26)</f>
        <v>116.73800569135172</v>
      </c>
      <c r="G3" s="106">
        <f>IF(SER_hh_tesh!G3=0,0,SER_hh_tesh!G3/SER_summary!G$26)</f>
        <v>119.15965786636212</v>
      </c>
      <c r="H3" s="106">
        <f>IF(SER_hh_tesh!H3=0,0,SER_hh_tesh!H3/SER_summary!H$26)</f>
        <v>112.29752525289949</v>
      </c>
      <c r="I3" s="106">
        <f>IF(SER_hh_tesh!I3=0,0,SER_hh_tesh!I3/SER_summary!I$26)</f>
        <v>115.59321073943974</v>
      </c>
      <c r="J3" s="106">
        <f>IF(SER_hh_tesh!J3=0,0,SER_hh_tesh!J3/SER_summary!J$26)</f>
        <v>123.97923370581833</v>
      </c>
      <c r="K3" s="106">
        <f>IF(SER_hh_tesh!K3=0,0,SER_hh_tesh!K3/SER_summary!K$26)</f>
        <v>108.97876924417862</v>
      </c>
      <c r="L3" s="106">
        <f>IF(SER_hh_tesh!L3=0,0,SER_hh_tesh!L3/SER_summary!L$26)</f>
        <v>103.79118952986718</v>
      </c>
      <c r="M3" s="106">
        <f>IF(SER_hh_tesh!M3=0,0,SER_hh_tesh!M3/SER_summary!M$26)</f>
        <v>85.18343063461927</v>
      </c>
      <c r="N3" s="106">
        <f>IF(SER_hh_tesh!N3=0,0,SER_hh_tesh!N3/SER_summary!N$26)</f>
        <v>87.428174244177342</v>
      </c>
      <c r="O3" s="106">
        <f>IF(SER_hh_tesh!O3=0,0,SER_hh_tesh!O3/SER_summary!O$26)</f>
        <v>87.202199112650078</v>
      </c>
      <c r="P3" s="106">
        <f>IF(SER_hh_tesh!P3=0,0,SER_hh_tesh!P3/SER_summary!P$26)</f>
        <v>81.745697629755838</v>
      </c>
      <c r="Q3" s="106">
        <f>IF(SER_hh_tesh!Q3=0,0,SER_hh_tesh!Q3/SER_summary!Q$26)</f>
        <v>85.308570175839264</v>
      </c>
    </row>
    <row r="4" spans="1:17" ht="12.95" customHeight="1" x14ac:dyDescent="0.25">
      <c r="A4" s="90" t="s">
        <v>44</v>
      </c>
      <c r="B4" s="101">
        <f>IF(SER_hh_tesh!B4=0,0,SER_hh_tesh!B4/SER_summary!B$26)</f>
        <v>75.153138869126366</v>
      </c>
      <c r="C4" s="101">
        <f>IF(SER_hh_tesh!C4=0,0,SER_hh_tesh!C4/SER_summary!C$26)</f>
        <v>77.926496084364373</v>
      </c>
      <c r="D4" s="101">
        <f>IF(SER_hh_tesh!D4=0,0,SER_hh_tesh!D4/SER_summary!D$26)</f>
        <v>80.548281540833045</v>
      </c>
      <c r="E4" s="101">
        <f>IF(SER_hh_tesh!E4=0,0,SER_hh_tesh!E4/SER_summary!E$26)</f>
        <v>95.166183863149897</v>
      </c>
      <c r="F4" s="101">
        <f>IF(SER_hh_tesh!F4=0,0,SER_hh_tesh!F4/SER_summary!F$26)</f>
        <v>86.593913137261822</v>
      </c>
      <c r="G4" s="101">
        <f>IF(SER_hh_tesh!G4=0,0,SER_hh_tesh!G4/SER_summary!G$26)</f>
        <v>88.570896999822679</v>
      </c>
      <c r="H4" s="101">
        <f>IF(SER_hh_tesh!H4=0,0,SER_hh_tesh!H4/SER_summary!H$26)</f>
        <v>81.187932685761496</v>
      </c>
      <c r="I4" s="101">
        <f>IF(SER_hh_tesh!I4=0,0,SER_hh_tesh!I4/SER_summary!I$26)</f>
        <v>84.138149142408409</v>
      </c>
      <c r="J4" s="101">
        <f>IF(SER_hh_tesh!J4=0,0,SER_hh_tesh!J4/SER_summary!J$26)</f>
        <v>92.350525784900086</v>
      </c>
      <c r="K4" s="101">
        <f>IF(SER_hh_tesh!K4=0,0,SER_hh_tesh!K4/SER_summary!K$26)</f>
        <v>76.722414613807686</v>
      </c>
      <c r="L4" s="101">
        <f>IF(SER_hh_tesh!L4=0,0,SER_hh_tesh!L4/SER_summary!L$26)</f>
        <v>71.607272016756127</v>
      </c>
      <c r="M4" s="101">
        <f>IF(SER_hh_tesh!M4=0,0,SER_hh_tesh!M4/SER_summary!M$26)</f>
        <v>53.663717867132512</v>
      </c>
      <c r="N4" s="101">
        <f>IF(SER_hh_tesh!N4=0,0,SER_hh_tesh!N4/SER_summary!N$26)</f>
        <v>55.931742428647631</v>
      </c>
      <c r="O4" s="101">
        <f>IF(SER_hh_tesh!O4=0,0,SER_hh_tesh!O4/SER_summary!O$26)</f>
        <v>55.233403954932712</v>
      </c>
      <c r="P4" s="101">
        <f>IF(SER_hh_tesh!P4=0,0,SER_hh_tesh!P4/SER_summary!P$26)</f>
        <v>48.95840104735769</v>
      </c>
      <c r="Q4" s="101">
        <f>IF(SER_hh_tesh!Q4=0,0,SER_hh_tesh!Q4/SER_summary!Q$26)</f>
        <v>50.874267499517508</v>
      </c>
    </row>
    <row r="5" spans="1:17" ht="12" customHeight="1" x14ac:dyDescent="0.25">
      <c r="A5" s="88" t="s">
        <v>38</v>
      </c>
      <c r="B5" s="100">
        <f>IF(SER_hh_tesh!B5=0,0,SER_hh_tesh!B5/SER_summary!B$26)</f>
        <v>74.312304878820925</v>
      </c>
      <c r="C5" s="100">
        <f>IF(SER_hh_tesh!C5=0,0,SER_hh_tesh!C5/SER_summary!C$26)</f>
        <v>79.068753069111892</v>
      </c>
      <c r="D5" s="100">
        <f>IF(SER_hh_tesh!D5=0,0,SER_hh_tesh!D5/SER_summary!D$26)</f>
        <v>55.167448382387974</v>
      </c>
      <c r="E5" s="100">
        <f>IF(SER_hh_tesh!E5=0,0,SER_hh_tesh!E5/SER_summary!E$26)</f>
        <v>90.997754558421377</v>
      </c>
      <c r="F5" s="100">
        <f>IF(SER_hh_tesh!F5=0,0,SER_hh_tesh!F5/SER_summary!F$26)</f>
        <v>83.060887275573464</v>
      </c>
      <c r="G5" s="100">
        <f>IF(SER_hh_tesh!G5=0,0,SER_hh_tesh!G5/SER_summary!G$26)</f>
        <v>82.960410450261563</v>
      </c>
      <c r="H5" s="100">
        <f>IF(SER_hh_tesh!H5=0,0,SER_hh_tesh!H5/SER_summary!H$26)</f>
        <v>75.845850910662207</v>
      </c>
      <c r="I5" s="100">
        <f>IF(SER_hh_tesh!I5=0,0,SER_hh_tesh!I5/SER_summary!I$26)</f>
        <v>77.671799007098144</v>
      </c>
      <c r="J5" s="100">
        <f>IF(SER_hh_tesh!J5=0,0,SER_hh_tesh!J5/SER_summary!J$26)</f>
        <v>84.384196600433455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73.583752870205004</v>
      </c>
      <c r="C7" s="100">
        <f>IF(SER_hh_tesh!C7=0,0,SER_hh_tesh!C7/SER_summary!C$26)</f>
        <v>75.958255381161209</v>
      </c>
      <c r="D7" s="100">
        <f>IF(SER_hh_tesh!D7=0,0,SER_hh_tesh!D7/SER_summary!D$26)</f>
        <v>78.353120964214497</v>
      </c>
      <c r="E7" s="100">
        <f>IF(SER_hh_tesh!E7=0,0,SER_hh_tesh!E7/SER_summary!E$26)</f>
        <v>92.194661901025071</v>
      </c>
      <c r="F7" s="100">
        <f>IF(SER_hh_tesh!F7=0,0,SER_hh_tesh!F7/SER_summary!F$26)</f>
        <v>84.032222955175286</v>
      </c>
      <c r="G7" s="100">
        <f>IF(SER_hh_tesh!G7=0,0,SER_hh_tesh!G7/SER_summary!G$26)</f>
        <v>85.67453697703192</v>
      </c>
      <c r="H7" s="100">
        <f>IF(SER_hh_tesh!H7=0,0,SER_hh_tesh!H7/SER_summary!H$26)</f>
        <v>78.239445135683511</v>
      </c>
      <c r="I7" s="100">
        <f>IF(SER_hh_tesh!I7=0,0,SER_hh_tesh!I7/SER_summary!I$26)</f>
        <v>80.63767252789431</v>
      </c>
      <c r="J7" s="100">
        <f>IF(SER_hh_tesh!J7=0,0,SER_hh_tesh!J7/SER_summary!J$26)</f>
        <v>87.994386640627468</v>
      </c>
      <c r="K7" s="100">
        <f>IF(SER_hh_tesh!K7=0,0,SER_hh_tesh!K7/SER_summary!K$26)</f>
        <v>72.911705662584879</v>
      </c>
      <c r="L7" s="100">
        <f>IF(SER_hh_tesh!L7=0,0,SER_hh_tesh!L7/SER_summary!L$26)</f>
        <v>66.158830504660159</v>
      </c>
      <c r="M7" s="100">
        <f>IF(SER_hh_tesh!M7=0,0,SER_hh_tesh!M7/SER_summary!M$26)</f>
        <v>50.475567080561035</v>
      </c>
      <c r="N7" s="100">
        <f>IF(SER_hh_tesh!N7=0,0,SER_hh_tesh!N7/SER_summary!N$26)</f>
        <v>52.291114008457576</v>
      </c>
      <c r="O7" s="100">
        <f>IF(SER_hh_tesh!O7=0,0,SER_hh_tesh!O7/SER_summary!O$26)</f>
        <v>51.250923138116427</v>
      </c>
      <c r="P7" s="100">
        <f>IF(SER_hh_tesh!P7=0,0,SER_hh_tesh!P7/SER_summary!P$26)</f>
        <v>44.924921276640532</v>
      </c>
      <c r="Q7" s="100">
        <f>IF(SER_hh_tesh!Q7=0,0,SER_hh_tesh!Q7/SER_summary!Q$26)</f>
        <v>46.606960744473469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73.583752870205018</v>
      </c>
      <c r="C9" s="100">
        <f>IF(SER_hh_tesh!C9=0,0,SER_hh_tesh!C9/SER_summary!C$26)</f>
        <v>76.893268201599298</v>
      </c>
      <c r="D9" s="100">
        <f>IF(SER_hh_tesh!D9=0,0,SER_hh_tesh!D9/SER_summary!D$26)</f>
        <v>79.77366222673578</v>
      </c>
      <c r="E9" s="100">
        <f>IF(SER_hh_tesh!E9=0,0,SER_hh_tesh!E9/SER_summary!E$26)</f>
        <v>93.431640684229066</v>
      </c>
      <c r="F9" s="100">
        <f>IF(SER_hh_tesh!F9=0,0,SER_hh_tesh!F9/SER_summary!F$26)</f>
        <v>85.083381074359934</v>
      </c>
      <c r="G9" s="100">
        <f>IF(SER_hh_tesh!G9=0,0,SER_hh_tesh!G9/SER_summary!G$26)</f>
        <v>88.364413894317678</v>
      </c>
      <c r="H9" s="100">
        <f>IF(SER_hh_tesh!H9=0,0,SER_hh_tesh!H9/SER_summary!H$26)</f>
        <v>82.031994328417937</v>
      </c>
      <c r="I9" s="100">
        <f>IF(SER_hh_tesh!I9=0,0,SER_hh_tesh!I9/SER_summary!I$26)</f>
        <v>85.752113850641891</v>
      </c>
      <c r="J9" s="100">
        <f>IF(SER_hh_tesh!J9=0,0,SER_hh_tesh!J9/SER_summary!J$26)</f>
        <v>94.328473586707659</v>
      </c>
      <c r="K9" s="100">
        <f>IF(SER_hh_tesh!K9=0,0,SER_hh_tesh!K9/SER_summary!K$26)</f>
        <v>77.382397992161785</v>
      </c>
      <c r="L9" s="100">
        <f>IF(SER_hh_tesh!L9=0,0,SER_hh_tesh!L9/SER_summary!L$26)</f>
        <v>74.200639850678726</v>
      </c>
      <c r="M9" s="100">
        <f>IF(SER_hh_tesh!M9=0,0,SER_hh_tesh!M9/SER_summary!M$26)</f>
        <v>55.44366409616341</v>
      </c>
      <c r="N9" s="100">
        <f>IF(SER_hh_tesh!N9=0,0,SER_hh_tesh!N9/SER_summary!N$26)</f>
        <v>57.690225037999802</v>
      </c>
      <c r="O9" s="100">
        <f>IF(SER_hh_tesh!O9=0,0,SER_hh_tesh!O9/SER_summary!O$26)</f>
        <v>56.463526203278199</v>
      </c>
      <c r="P9" s="100">
        <f>IF(SER_hh_tesh!P9=0,0,SER_hh_tesh!P9/SER_summary!P$26)</f>
        <v>49.56955439593537</v>
      </c>
      <c r="Q9" s="100">
        <f>IF(SER_hh_tesh!Q9=0,0,SER_hh_tesh!Q9/SER_summary!Q$26)</f>
        <v>51.567083200627152</v>
      </c>
    </row>
    <row r="10" spans="1:17" ht="12" customHeight="1" x14ac:dyDescent="0.25">
      <c r="A10" s="88" t="s">
        <v>34</v>
      </c>
      <c r="B10" s="100">
        <f>IF(SER_hh_tesh!B10=0,0,SER_hh_tesh!B10/SER_summary!B$26)</f>
        <v>0</v>
      </c>
      <c r="C10" s="100">
        <f>IF(SER_hh_tesh!C10=0,0,SER_hh_tesh!C10/SER_summary!C$26)</f>
        <v>0</v>
      </c>
      <c r="D10" s="100">
        <f>IF(SER_hh_tesh!D10=0,0,SER_hh_tesh!D10/SER_summary!D$26)</f>
        <v>0</v>
      </c>
      <c r="E10" s="100">
        <f>IF(SER_hh_tesh!E10=0,0,SER_hh_tesh!E10/SER_summary!E$26)</f>
        <v>0</v>
      </c>
      <c r="F10" s="100">
        <f>IF(SER_hh_tesh!F10=0,0,SER_hh_tesh!F10/SER_summary!F$26)</f>
        <v>0</v>
      </c>
      <c r="G10" s="100">
        <f>IF(SER_hh_tesh!G10=0,0,SER_hh_tesh!G10/SER_summary!G$26)</f>
        <v>103.58219774619039</v>
      </c>
      <c r="H10" s="100">
        <f>IF(SER_hh_tesh!H10=0,0,SER_hh_tesh!H10/SER_summary!H$26)</f>
        <v>94.516049977612454</v>
      </c>
      <c r="I10" s="100">
        <f>IF(SER_hh_tesh!I10=0,0,SER_hh_tesh!I10/SER_summary!I$26)</f>
        <v>97.480102544362495</v>
      </c>
      <c r="J10" s="100">
        <f>IF(SER_hh_tesh!J10=0,0,SER_hh_tesh!J10/SER_summary!J$26)</f>
        <v>106.39550033315533</v>
      </c>
      <c r="K10" s="100">
        <f>IF(SER_hh_tesh!K10=0,0,SER_hh_tesh!K10/SER_summary!K$26)</f>
        <v>93.730860665474367</v>
      </c>
      <c r="L10" s="100">
        <f>IF(SER_hh_tesh!L10=0,0,SER_hh_tesh!L10/SER_summary!L$26)</f>
        <v>76.701859622181729</v>
      </c>
      <c r="M10" s="100">
        <f>IF(SER_hh_tesh!M10=0,0,SER_hh_tesh!M10/SER_summary!M$26)</f>
        <v>59.635944956017546</v>
      </c>
      <c r="N10" s="100">
        <f>IF(SER_hh_tesh!N10=0,0,SER_hh_tesh!N10/SER_summary!N$26)</f>
        <v>61.310412540068356</v>
      </c>
      <c r="O10" s="100">
        <f>IF(SER_hh_tesh!O10=0,0,SER_hh_tesh!O10/SER_summary!O$26)</f>
        <v>59.407235406901904</v>
      </c>
      <c r="P10" s="100">
        <f>IF(SER_hh_tesh!P10=0,0,SER_hh_tesh!P10/SER_summary!P$26)</f>
        <v>51.635728718567655</v>
      </c>
      <c r="Q10" s="100">
        <f>IF(SER_hh_tesh!Q10=0,0,SER_hh_tesh!Q10/SER_summary!Q$26)</f>
        <v>53.545314455174861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0</v>
      </c>
      <c r="C12" s="100">
        <f>IF(SER_hh_tesh!C12=0,0,SER_hh_tesh!C12/SER_summary!C$26)</f>
        <v>0</v>
      </c>
      <c r="D12" s="100">
        <f>IF(SER_hh_tesh!D12=0,0,SER_hh_tesh!D12/SER_summary!D$26)</f>
        <v>0</v>
      </c>
      <c r="E12" s="100">
        <f>IF(SER_hh_tesh!E12=0,0,SER_hh_tesh!E12/SER_summary!E$26)</f>
        <v>0</v>
      </c>
      <c r="F12" s="100">
        <f>IF(SER_hh_tesh!F12=0,0,SER_hh_tesh!F12/SER_summary!F$26)</f>
        <v>0</v>
      </c>
      <c r="G12" s="100">
        <f>IF(SER_hh_tesh!G12=0,0,SER_hh_tesh!G12/SER_summary!G$26)</f>
        <v>0</v>
      </c>
      <c r="H12" s="100">
        <f>IF(SER_hh_tesh!H12=0,0,SER_hh_tesh!H12/SER_summary!H$26)</f>
        <v>0</v>
      </c>
      <c r="I12" s="100">
        <f>IF(SER_hh_tesh!I12=0,0,SER_hh_tesh!I12/SER_summary!I$26)</f>
        <v>0</v>
      </c>
      <c r="J12" s="100">
        <f>IF(SER_hh_tesh!J12=0,0,SER_hh_tesh!J12/SER_summary!J$26)</f>
        <v>0</v>
      </c>
      <c r="K12" s="100">
        <f>IF(SER_hh_tesh!K12=0,0,SER_hh_tesh!K12/SER_summary!K$26)</f>
        <v>0</v>
      </c>
      <c r="L12" s="100">
        <f>IF(SER_hh_tesh!L12=0,0,SER_hh_tesh!L12/SER_summary!L$26)</f>
        <v>0</v>
      </c>
      <c r="M12" s="100">
        <f>IF(SER_hh_tesh!M12=0,0,SER_hh_tesh!M12/SER_summary!M$26)</f>
        <v>0</v>
      </c>
      <c r="N12" s="100">
        <f>IF(SER_hh_tesh!N12=0,0,SER_hh_tesh!N12/SER_summary!N$26)</f>
        <v>0</v>
      </c>
      <c r="O12" s="100">
        <f>IF(SER_hh_tesh!O12=0,0,SER_hh_tesh!O12/SER_summary!O$26)</f>
        <v>0</v>
      </c>
      <c r="P12" s="100">
        <f>IF(SER_hh_tesh!P12=0,0,SER_hh_tesh!P12/SER_summary!P$26)</f>
        <v>0</v>
      </c>
      <c r="Q12" s="100">
        <f>IF(SER_hh_tesh!Q12=0,0,SER_hh_tesh!Q12/SER_summary!Q$26)</f>
        <v>0</v>
      </c>
    </row>
    <row r="13" spans="1:17" ht="12" customHeight="1" x14ac:dyDescent="0.25">
      <c r="A13" s="88" t="s">
        <v>105</v>
      </c>
      <c r="B13" s="100">
        <f>IF(SER_hh_tesh!B13=0,0,SER_hh_tesh!B13/SER_summary!B$26)</f>
        <v>74.673521691514637</v>
      </c>
      <c r="C13" s="100">
        <f>IF(SER_hh_tesh!C13=0,0,SER_hh_tesh!C13/SER_summary!C$26)</f>
        <v>79.264085222327267</v>
      </c>
      <c r="D13" s="100">
        <f>IF(SER_hh_tesh!D13=0,0,SER_hh_tesh!D13/SER_summary!D$26)</f>
        <v>82.991613343394178</v>
      </c>
      <c r="E13" s="100">
        <f>IF(SER_hh_tesh!E13=0,0,SER_hh_tesh!E13/SER_summary!E$26)</f>
        <v>97.92961636979868</v>
      </c>
      <c r="F13" s="100">
        <f>IF(SER_hh_tesh!F13=0,0,SER_hh_tesh!F13/SER_summary!F$26)</f>
        <v>88.701175641096654</v>
      </c>
      <c r="G13" s="100">
        <f>IF(SER_hh_tesh!G13=0,0,SER_hh_tesh!G13/SER_summary!G$26)</f>
        <v>89.952943646226728</v>
      </c>
      <c r="H13" s="100">
        <f>IF(SER_hh_tesh!H13=0,0,SER_hh_tesh!H13/SER_summary!H$26)</f>
        <v>81.50400441472182</v>
      </c>
      <c r="I13" s="100">
        <f>IF(SER_hh_tesh!I13=0,0,SER_hh_tesh!I13/SER_summary!I$26)</f>
        <v>83.54312788178872</v>
      </c>
      <c r="J13" s="100">
        <f>IF(SER_hh_tesh!J13=0,0,SER_hh_tesh!J13/SER_summary!J$26)</f>
        <v>90.891291509320979</v>
      </c>
      <c r="K13" s="100">
        <f>IF(SER_hh_tesh!K13=0,0,SER_hh_tesh!K13/SER_summary!K$26)</f>
        <v>73.82355926248151</v>
      </c>
      <c r="L13" s="100">
        <f>IF(SER_hh_tesh!L13=0,0,SER_hh_tesh!L13/SER_summary!L$26)</f>
        <v>69.529164610128774</v>
      </c>
      <c r="M13" s="100">
        <f>IF(SER_hh_tesh!M13=0,0,SER_hh_tesh!M13/SER_summary!M$26)</f>
        <v>59.216219867087098</v>
      </c>
      <c r="N13" s="100">
        <f>IF(SER_hh_tesh!N13=0,0,SER_hh_tesh!N13/SER_summary!N$26)</f>
        <v>61.800136462310007</v>
      </c>
      <c r="O13" s="100">
        <f>IF(SER_hh_tesh!O13=0,0,SER_hh_tesh!O13/SER_summary!O$26)</f>
        <v>60.966717302724639</v>
      </c>
      <c r="P13" s="100">
        <f>IF(SER_hh_tesh!P13=0,0,SER_hh_tesh!P13/SER_summary!P$26)</f>
        <v>53.959925372034988</v>
      </c>
      <c r="Q13" s="100">
        <f>IF(SER_hh_tesh!Q13=0,0,SER_hh_tesh!Q13/SER_summary!Q$26)</f>
        <v>56.029942109444534</v>
      </c>
    </row>
    <row r="14" spans="1:17" ht="12" customHeight="1" x14ac:dyDescent="0.25">
      <c r="A14" s="51" t="s">
        <v>104</v>
      </c>
      <c r="B14" s="22">
        <f>IF(SER_hh_tesh!B14=0,0,SER_hh_tesh!B14/SER_summary!B$26)</f>
        <v>74.673521691514637</v>
      </c>
      <c r="C14" s="22">
        <f>IF(SER_hh_tesh!C14=0,0,SER_hh_tesh!C14/SER_summary!C$26)</f>
        <v>79.064519610219264</v>
      </c>
      <c r="D14" s="22">
        <f>IF(SER_hh_tesh!D14=0,0,SER_hh_tesh!D14/SER_summary!D$26)</f>
        <v>82.588575815163153</v>
      </c>
      <c r="E14" s="22">
        <f>IF(SER_hh_tesh!E14=0,0,SER_hh_tesh!E14/SER_summary!E$26)</f>
        <v>97.723894360128412</v>
      </c>
      <c r="F14" s="22">
        <f>IF(SER_hh_tesh!F14=0,0,SER_hh_tesh!F14/SER_summary!F$26)</f>
        <v>88.500229389902898</v>
      </c>
      <c r="G14" s="22">
        <f>IF(SER_hh_tesh!G14=0,0,SER_hh_tesh!G14/SER_summary!G$26)</f>
        <v>89.743884421306319</v>
      </c>
      <c r="H14" s="22">
        <f>IF(SER_hh_tesh!H14=0,0,SER_hh_tesh!H14/SER_summary!H$26)</f>
        <v>81.462470495932877</v>
      </c>
      <c r="I14" s="22">
        <f>IF(SER_hh_tesh!I14=0,0,SER_hh_tesh!I14/SER_summary!I$26)</f>
        <v>83.695004420251649</v>
      </c>
      <c r="J14" s="22">
        <f>IF(SER_hh_tesh!J14=0,0,SER_hh_tesh!J14/SER_summary!J$26)</f>
        <v>91.943113780580916</v>
      </c>
      <c r="K14" s="22">
        <f>IF(SER_hh_tesh!K14=0,0,SER_hh_tesh!K14/SER_summary!K$26)</f>
        <v>75.824588375031922</v>
      </c>
      <c r="L14" s="22">
        <f>IF(SER_hh_tesh!L14=0,0,SER_hh_tesh!L14/SER_summary!L$26)</f>
        <v>70.42574875817148</v>
      </c>
      <c r="M14" s="22">
        <f>IF(SER_hh_tesh!M14=0,0,SER_hh_tesh!M14/SER_summary!M$26)</f>
        <v>52.390064078902512</v>
      </c>
      <c r="N14" s="22">
        <f>IF(SER_hh_tesh!N14=0,0,SER_hh_tesh!N14/SER_summary!N$26)</f>
        <v>54.302380061270995</v>
      </c>
      <c r="O14" s="22">
        <f>IF(SER_hh_tesh!O14=0,0,SER_hh_tesh!O14/SER_summary!O$26)</f>
        <v>53.549141657346155</v>
      </c>
      <c r="P14" s="22">
        <f>IF(SER_hh_tesh!P14=0,0,SER_hh_tesh!P14/SER_summary!P$26)</f>
        <v>47.072358726868629</v>
      </c>
      <c r="Q14" s="22">
        <f>IF(SER_hh_tesh!Q14=0,0,SER_hh_tesh!Q14/SER_summary!Q$26)</f>
        <v>49.309266591719116</v>
      </c>
    </row>
    <row r="15" spans="1:17" ht="12" customHeight="1" x14ac:dyDescent="0.25">
      <c r="A15" s="105" t="s">
        <v>108</v>
      </c>
      <c r="B15" s="104">
        <f>IF(SER_hh_tesh!B15=0,0,SER_hh_tesh!B15/SER_summary!B$26)</f>
        <v>1.5676470645209073</v>
      </c>
      <c r="C15" s="104">
        <f>IF(SER_hh_tesh!C15=0,0,SER_hh_tesh!C15/SER_summary!C$26)</f>
        <v>1.6313136953394456</v>
      </c>
      <c r="D15" s="104">
        <f>IF(SER_hh_tesh!D15=0,0,SER_hh_tesh!D15/SER_summary!D$26)</f>
        <v>1.6978437545008114</v>
      </c>
      <c r="E15" s="104">
        <f>IF(SER_hh_tesh!E15=0,0,SER_hh_tesh!E15/SER_summary!E$26)</f>
        <v>1.9885789259152367</v>
      </c>
      <c r="F15" s="104">
        <f>IF(SER_hh_tesh!F15=0,0,SER_hh_tesh!F15/SER_summary!F$26)</f>
        <v>1.8171025763961073</v>
      </c>
      <c r="G15" s="104">
        <f>IF(SER_hh_tesh!G15=0,0,SER_hh_tesh!G15/SER_summary!G$26)</f>
        <v>1.8650078249949309</v>
      </c>
      <c r="H15" s="104">
        <f>IF(SER_hh_tesh!H15=0,0,SER_hh_tesh!H15/SER_summary!H$26)</f>
        <v>1.7070648360165648</v>
      </c>
      <c r="I15" s="104">
        <f>IF(SER_hh_tesh!I15=0,0,SER_hh_tesh!I15/SER_summary!I$26)</f>
        <v>1.7669434034056455</v>
      </c>
      <c r="J15" s="104">
        <f>IF(SER_hh_tesh!J15=0,0,SER_hh_tesh!J15/SER_summary!J$26)</f>
        <v>1.9350987169038978</v>
      </c>
      <c r="K15" s="104">
        <f>IF(SER_hh_tesh!K15=0,0,SER_hh_tesh!K15/SER_summary!K$26)</f>
        <v>1.6012173377662071</v>
      </c>
      <c r="L15" s="104">
        <f>IF(SER_hh_tesh!L15=0,0,SER_hh_tesh!L15/SER_summary!L$26)</f>
        <v>1.4849757048369379</v>
      </c>
      <c r="M15" s="104">
        <f>IF(SER_hh_tesh!M15=0,0,SER_hh_tesh!M15/SER_summary!M$26)</f>
        <v>0.80999556398711814</v>
      </c>
      <c r="N15" s="104">
        <f>IF(SER_hh_tesh!N15=0,0,SER_hh_tesh!N15/SER_summary!N$26)</f>
        <v>0.82645011150385805</v>
      </c>
      <c r="O15" s="104">
        <f>IF(SER_hh_tesh!O15=0,0,SER_hh_tesh!O15/SER_summary!O$26)</f>
        <v>0.87045268577499935</v>
      </c>
      <c r="P15" s="104">
        <f>IF(SER_hh_tesh!P15=0,0,SER_hh_tesh!P15/SER_summary!P$26)</f>
        <v>0.9008887782159547</v>
      </c>
      <c r="Q15" s="104">
        <f>IF(SER_hh_tesh!Q15=0,0,SER_hh_tesh!Q15/SER_summary!Q$26)</f>
        <v>0.98266433846733325</v>
      </c>
    </row>
    <row r="16" spans="1:17" ht="12.95" customHeight="1" x14ac:dyDescent="0.25">
      <c r="A16" s="90" t="s">
        <v>102</v>
      </c>
      <c r="B16" s="101">
        <f>IF(SER_hh_tesh!B16=0,0,SER_hh_tesh!B16/SER_summary!B$26)</f>
        <v>23.590376044487389</v>
      </c>
      <c r="C16" s="101">
        <f>IF(SER_hh_tesh!C16=0,0,SER_hh_tesh!C16/SER_summary!C$26)</f>
        <v>23.768507317049398</v>
      </c>
      <c r="D16" s="101">
        <f>IF(SER_hh_tesh!D16=0,0,SER_hh_tesh!D16/SER_summary!D$26)</f>
        <v>23.878815739884082</v>
      </c>
      <c r="E16" s="101">
        <f>IF(SER_hh_tesh!E16=0,0,SER_hh_tesh!E16/SER_summary!E$26)</f>
        <v>24.027965085729267</v>
      </c>
      <c r="F16" s="101">
        <f>IF(SER_hh_tesh!F16=0,0,SER_hh_tesh!F16/SER_summary!F$26)</f>
        <v>24.193964984598473</v>
      </c>
      <c r="G16" s="101">
        <f>IF(SER_hh_tesh!G16=0,0,SER_hh_tesh!G16/SER_summary!G$26)</f>
        <v>24.409249623939768</v>
      </c>
      <c r="H16" s="101">
        <f>IF(SER_hh_tesh!H16=0,0,SER_hh_tesh!H16/SER_summary!H$26)</f>
        <v>24.564165565492324</v>
      </c>
      <c r="I16" s="101">
        <f>IF(SER_hh_tesh!I16=0,0,SER_hh_tesh!I16/SER_summary!I$26)</f>
        <v>24.731397409522319</v>
      </c>
      <c r="J16" s="101">
        <f>IF(SER_hh_tesh!J16=0,0,SER_hh_tesh!J16/SER_summary!J$26)</f>
        <v>24.856286023060104</v>
      </c>
      <c r="K16" s="101">
        <f>IF(SER_hh_tesh!K16=0,0,SER_hh_tesh!K16/SER_summary!K$26)</f>
        <v>24.776562890841355</v>
      </c>
      <c r="L16" s="101">
        <f>IF(SER_hh_tesh!L16=0,0,SER_hh_tesh!L16/SER_summary!L$26)</f>
        <v>24.737107726831741</v>
      </c>
      <c r="M16" s="101">
        <f>IF(SER_hh_tesh!M16=0,0,SER_hh_tesh!M16/SER_summary!M$26)</f>
        <v>25.23606549038843</v>
      </c>
      <c r="N16" s="101">
        <f>IF(SER_hh_tesh!N16=0,0,SER_hh_tesh!N16/SER_summary!N$26)</f>
        <v>25.869435311961542</v>
      </c>
      <c r="O16" s="101">
        <f>IF(SER_hh_tesh!O16=0,0,SER_hh_tesh!O16/SER_summary!O$26)</f>
        <v>26.520701736086462</v>
      </c>
      <c r="P16" s="101">
        <f>IF(SER_hh_tesh!P16=0,0,SER_hh_tesh!P16/SER_summary!P$26)</f>
        <v>27.496371195827113</v>
      </c>
      <c r="Q16" s="101">
        <f>IF(SER_hh_tesh!Q16=0,0,SER_hh_tesh!Q16/SER_summary!Q$26)</f>
        <v>29.005008752403363</v>
      </c>
    </row>
    <row r="17" spans="1:17" ht="12.95" customHeight="1" x14ac:dyDescent="0.25">
      <c r="A17" s="88" t="s">
        <v>101</v>
      </c>
      <c r="B17" s="103">
        <f>IF(SER_hh_tesh!B17=0,0,SER_hh_tesh!B17/SER_summary!B$26)</f>
        <v>3.3696557820905064</v>
      </c>
      <c r="C17" s="103">
        <f>IF(SER_hh_tesh!C17=0,0,SER_hh_tesh!C17/SER_summary!C$26)</f>
        <v>3.7627028170426859</v>
      </c>
      <c r="D17" s="103">
        <f>IF(SER_hh_tesh!D17=0,0,SER_hh_tesh!D17/SER_summary!D$26)</f>
        <v>4.218795788996335</v>
      </c>
      <c r="E17" s="103">
        <f>IF(SER_hh_tesh!E17=0,0,SER_hh_tesh!E17/SER_summary!E$26)</f>
        <v>4.5379841662220795</v>
      </c>
      <c r="F17" s="103">
        <f>IF(SER_hh_tesh!F17=0,0,SER_hh_tesh!F17/SER_summary!F$26)</f>
        <v>5.0631450065718582</v>
      </c>
      <c r="G17" s="103">
        <f>IF(SER_hh_tesh!G17=0,0,SER_hh_tesh!G17/SER_summary!G$26)</f>
        <v>5.6641077050672441</v>
      </c>
      <c r="H17" s="103">
        <f>IF(SER_hh_tesh!H17=0,0,SER_hh_tesh!H17/SER_summary!H$26)</f>
        <v>6.3687137314193718</v>
      </c>
      <c r="I17" s="103">
        <f>IF(SER_hh_tesh!I17=0,0,SER_hh_tesh!I17/SER_summary!I$26)</f>
        <v>6.8358751526575023</v>
      </c>
      <c r="J17" s="103">
        <f>IF(SER_hh_tesh!J17=0,0,SER_hh_tesh!J17/SER_summary!J$26)</f>
        <v>7.1539430131326887</v>
      </c>
      <c r="K17" s="103">
        <f>IF(SER_hh_tesh!K17=0,0,SER_hh_tesh!K17/SER_summary!K$26)</f>
        <v>7.7448803711044363</v>
      </c>
      <c r="L17" s="103">
        <f>IF(SER_hh_tesh!L17=0,0,SER_hh_tesh!L17/SER_summary!L$26)</f>
        <v>7.8923018051969915</v>
      </c>
      <c r="M17" s="103">
        <f>IF(SER_hh_tesh!M17=0,0,SER_hh_tesh!M17/SER_summary!M$26)</f>
        <v>8.2829493115288741</v>
      </c>
      <c r="N17" s="103">
        <f>IF(SER_hh_tesh!N17=0,0,SER_hh_tesh!N17/SER_summary!N$26)</f>
        <v>8.953415015084337</v>
      </c>
      <c r="O17" s="103">
        <f>IF(SER_hh_tesh!O17=0,0,SER_hh_tesh!O17/SER_summary!O$26)</f>
        <v>9.5578888119194954</v>
      </c>
      <c r="P17" s="103">
        <f>IF(SER_hh_tesh!P17=0,0,SER_hh_tesh!P17/SER_summary!P$26)</f>
        <v>11.041479524609581</v>
      </c>
      <c r="Q17" s="103">
        <f>IF(SER_hh_tesh!Q17=0,0,SER_hh_tesh!Q17/SER_summary!Q$26)</f>
        <v>13.218579418341282</v>
      </c>
    </row>
    <row r="18" spans="1:17" ht="12" customHeight="1" x14ac:dyDescent="0.25">
      <c r="A18" s="88" t="s">
        <v>100</v>
      </c>
      <c r="B18" s="103">
        <f>IF(SER_hh_tesh!B18=0,0,SER_hh_tesh!B18/SER_summary!B$26)</f>
        <v>23.926237443271582</v>
      </c>
      <c r="C18" s="103">
        <f>IF(SER_hh_tesh!C18=0,0,SER_hh_tesh!C18/SER_summary!C$26)</f>
        <v>24.067770346439239</v>
      </c>
      <c r="D18" s="103">
        <f>IF(SER_hh_tesh!D18=0,0,SER_hh_tesh!D18/SER_summary!D$26)</f>
        <v>24.153697137586981</v>
      </c>
      <c r="E18" s="103">
        <f>IF(SER_hh_tesh!E18=0,0,SER_hh_tesh!E18/SER_summary!E$26)</f>
        <v>24.258026417022432</v>
      </c>
      <c r="F18" s="103">
        <f>IF(SER_hh_tesh!F18=0,0,SER_hh_tesh!F18/SER_summary!F$26)</f>
        <v>24.423527581862238</v>
      </c>
      <c r="G18" s="103">
        <f>IF(SER_hh_tesh!G18=0,0,SER_hh_tesh!G18/SER_summary!G$26)</f>
        <v>24.616134876417245</v>
      </c>
      <c r="H18" s="103">
        <f>IF(SER_hh_tesh!H18=0,0,SER_hh_tesh!H18/SER_summary!H$26)</f>
        <v>24.772034367979604</v>
      </c>
      <c r="I18" s="103">
        <f>IF(SER_hh_tesh!I18=0,0,SER_hh_tesh!I18/SER_summary!I$26)</f>
        <v>24.919445186343925</v>
      </c>
      <c r="J18" s="103">
        <f>IF(SER_hh_tesh!J18=0,0,SER_hh_tesh!J18/SER_summary!J$26)</f>
        <v>25.032715098690662</v>
      </c>
      <c r="K18" s="103">
        <f>IF(SER_hh_tesh!K18=0,0,SER_hh_tesh!K18/SER_summary!K$26)</f>
        <v>24.969065606532386</v>
      </c>
      <c r="L18" s="103">
        <f>IF(SER_hh_tesh!L18=0,0,SER_hh_tesh!L18/SER_summary!L$26)</f>
        <v>24.919772112384202</v>
      </c>
      <c r="M18" s="103">
        <f>IF(SER_hh_tesh!M18=0,0,SER_hh_tesh!M18/SER_summary!M$26)</f>
        <v>25.427201859463914</v>
      </c>
      <c r="N18" s="103">
        <f>IF(SER_hh_tesh!N18=0,0,SER_hh_tesh!N18/SER_summary!N$26)</f>
        <v>26.078802881991756</v>
      </c>
      <c r="O18" s="103">
        <f>IF(SER_hh_tesh!O18=0,0,SER_hh_tesh!O18/SER_summary!O$26)</f>
        <v>26.764984204909602</v>
      </c>
      <c r="P18" s="103">
        <f>IF(SER_hh_tesh!P18=0,0,SER_hh_tesh!P18/SER_summary!P$26)</f>
        <v>27.780907038854856</v>
      </c>
      <c r="Q18" s="103">
        <f>IF(SER_hh_tesh!Q18=0,0,SER_hh_tesh!Q18/SER_summary!Q$26)</f>
        <v>29.332361237354373</v>
      </c>
    </row>
    <row r="19" spans="1:17" ht="12.95" customHeight="1" x14ac:dyDescent="0.25">
      <c r="A19" s="90" t="s">
        <v>47</v>
      </c>
      <c r="B19" s="101">
        <f>IF(SER_hh_tesh!B19=0,0,SER_hh_tesh!B19/SER_summary!B$26)</f>
        <v>12.934899721234199</v>
      </c>
      <c r="C19" s="101">
        <f>IF(SER_hh_tesh!C19=0,0,SER_hh_tesh!C19/SER_summary!C$26)</f>
        <v>13.046265648589484</v>
      </c>
      <c r="D19" s="101">
        <f>IF(SER_hh_tesh!D19=0,0,SER_hh_tesh!D19/SER_summary!D$26)</f>
        <v>13.10432276945464</v>
      </c>
      <c r="E19" s="101">
        <f>IF(SER_hh_tesh!E19=0,0,SER_hh_tesh!E19/SER_summary!E$26)</f>
        <v>12.97163688689449</v>
      </c>
      <c r="F19" s="101">
        <f>IF(SER_hh_tesh!F19=0,0,SER_hh_tesh!F19/SER_summary!F$26)</f>
        <v>12.972893150971743</v>
      </c>
      <c r="G19" s="101">
        <f>IF(SER_hh_tesh!G19=0,0,SER_hh_tesh!G19/SER_summary!G$26)</f>
        <v>12.937219241422982</v>
      </c>
      <c r="H19" s="101">
        <f>IF(SER_hh_tesh!H19=0,0,SER_hh_tesh!H19/SER_summary!H$26)</f>
        <v>12.956841785242252</v>
      </c>
      <c r="I19" s="101">
        <f>IF(SER_hh_tesh!I19=0,0,SER_hh_tesh!I19/SER_summary!I$26)</f>
        <v>12.890270721620553</v>
      </c>
      <c r="J19" s="101">
        <f>IF(SER_hh_tesh!J19=0,0,SER_hh_tesh!J19/SER_summary!J$26)</f>
        <v>12.88432871327039</v>
      </c>
      <c r="K19" s="101">
        <f>IF(SER_hh_tesh!K19=0,0,SER_hh_tesh!K19/SER_summary!K$26)</f>
        <v>12.934284722171201</v>
      </c>
      <c r="L19" s="101">
        <f>IF(SER_hh_tesh!L19=0,0,SER_hh_tesh!L19/SER_summary!L$26)</f>
        <v>12.820225180838607</v>
      </c>
      <c r="M19" s="101">
        <f>IF(SER_hh_tesh!M19=0,0,SER_hh_tesh!M19/SER_summary!M$26)</f>
        <v>12.444877199400812</v>
      </c>
      <c r="N19" s="101">
        <f>IF(SER_hh_tesh!N19=0,0,SER_hh_tesh!N19/SER_summary!N$26)</f>
        <v>12.309794962028759</v>
      </c>
      <c r="O19" s="101">
        <f>IF(SER_hh_tesh!O19=0,0,SER_hh_tesh!O19/SER_summary!O$26)</f>
        <v>12.358019052161508</v>
      </c>
      <c r="P19" s="101">
        <f>IF(SER_hh_tesh!P19=0,0,SER_hh_tesh!P19/SER_summary!P$26)</f>
        <v>12.591340317524089</v>
      </c>
      <c r="Q19" s="101">
        <f>IF(SER_hh_tesh!Q19=0,0,SER_hh_tesh!Q19/SER_summary!Q$26)</f>
        <v>12.963725871526677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12.951790910731873</v>
      </c>
      <c r="C22" s="100">
        <f>IF(SER_hh_tesh!C22=0,0,SER_hh_tesh!C22/SER_summary!C$26)</f>
        <v>13.023906311141106</v>
      </c>
      <c r="D22" s="100">
        <f>IF(SER_hh_tesh!D22=0,0,SER_hh_tesh!D22/SER_summary!D$26)</f>
        <v>13.030018079049974</v>
      </c>
      <c r="E22" s="100">
        <f>IF(SER_hh_tesh!E22=0,0,SER_hh_tesh!E22/SER_summary!E$26)</f>
        <v>12.914560437111723</v>
      </c>
      <c r="F22" s="100">
        <f>IF(SER_hh_tesh!F22=0,0,SER_hh_tesh!F22/SER_summary!F$26)</f>
        <v>12.933984053986286</v>
      </c>
      <c r="G22" s="100">
        <f>IF(SER_hh_tesh!G22=0,0,SER_hh_tesh!G22/SER_summary!G$26)</f>
        <v>12.917336291438529</v>
      </c>
      <c r="H22" s="100">
        <f>IF(SER_hh_tesh!H22=0,0,SER_hh_tesh!H22/SER_summary!H$26)</f>
        <v>12.957752986199555</v>
      </c>
      <c r="I22" s="100">
        <f>IF(SER_hh_tesh!I22=0,0,SER_hh_tesh!I22/SER_summary!I$26)</f>
        <v>12.910979687894462</v>
      </c>
      <c r="J22" s="100">
        <f>IF(SER_hh_tesh!J22=0,0,SER_hh_tesh!J22/SER_summary!J$26)</f>
        <v>12.92535662798916</v>
      </c>
      <c r="K22" s="100">
        <f>IF(SER_hh_tesh!K22=0,0,SER_hh_tesh!K22/SER_summary!K$26)</f>
        <v>12.95946122483214</v>
      </c>
      <c r="L22" s="100">
        <f>IF(SER_hh_tesh!L22=0,0,SER_hh_tesh!L22/SER_summary!L$26)</f>
        <v>12.865360213318622</v>
      </c>
      <c r="M22" s="100">
        <f>IF(SER_hh_tesh!M22=0,0,SER_hh_tesh!M22/SER_summary!M$26)</f>
        <v>12.412384909102903</v>
      </c>
      <c r="N22" s="100">
        <f>IF(SER_hh_tesh!N22=0,0,SER_hh_tesh!N22/SER_summary!N$26)</f>
        <v>12.278509784995988</v>
      </c>
      <c r="O22" s="100">
        <f>IF(SER_hh_tesh!O22=0,0,SER_hh_tesh!O22/SER_summary!O$26)</f>
        <v>12.263223537129084</v>
      </c>
      <c r="P22" s="100">
        <f>IF(SER_hh_tesh!P22=0,0,SER_hh_tesh!P22/SER_summary!P$26)</f>
        <v>12.505017771849671</v>
      </c>
      <c r="Q22" s="100">
        <f>IF(SER_hh_tesh!Q22=0,0,SER_hh_tesh!Q22/SER_summary!Q$26)</f>
        <v>12.796598696614502</v>
      </c>
    </row>
    <row r="23" spans="1:17" ht="12" customHeight="1" x14ac:dyDescent="0.25">
      <c r="A23" s="88" t="s">
        <v>98</v>
      </c>
      <c r="B23" s="100">
        <f>IF(SER_hh_tesh!B23=0,0,SER_hh_tesh!B23/SER_summary!B$26)</f>
        <v>12.951790910731873</v>
      </c>
      <c r="C23" s="100">
        <f>IF(SER_hh_tesh!C23=0,0,SER_hh_tesh!C23/SER_summary!C$26)</f>
        <v>13.05596320148485</v>
      </c>
      <c r="D23" s="100">
        <f>IF(SER_hh_tesh!D23=0,0,SER_hh_tesh!D23/SER_summary!D$26)</f>
        <v>13.086925775889565</v>
      </c>
      <c r="E23" s="100">
        <f>IF(SER_hh_tesh!E23=0,0,SER_hh_tesh!E23/SER_summary!E$26)</f>
        <v>12.924573431328648</v>
      </c>
      <c r="F23" s="100">
        <f>IF(SER_hh_tesh!F23=0,0,SER_hh_tesh!F23/SER_summary!F$26)</f>
        <v>12.922057505675154</v>
      </c>
      <c r="G23" s="100">
        <f>IF(SER_hh_tesh!G23=0,0,SER_hh_tesh!G23/SER_summary!G$26)</f>
        <v>12.888116243951934</v>
      </c>
      <c r="H23" s="100">
        <f>IF(SER_hh_tesh!H23=0,0,SER_hh_tesh!H23/SER_summary!H$26)</f>
        <v>12.913026000741645</v>
      </c>
      <c r="I23" s="100">
        <f>IF(SER_hh_tesh!I23=0,0,SER_hh_tesh!I23/SER_summary!I$26)</f>
        <v>12.850022922439283</v>
      </c>
      <c r="J23" s="100">
        <f>IF(SER_hh_tesh!J23=0,0,SER_hh_tesh!J23/SER_summary!J$26)</f>
        <v>12.827246131163109</v>
      </c>
      <c r="K23" s="100">
        <f>IF(SER_hh_tesh!K23=0,0,SER_hh_tesh!K23/SER_summary!K$26)</f>
        <v>12.920794041143717</v>
      </c>
      <c r="L23" s="100">
        <f>IF(SER_hh_tesh!L23=0,0,SER_hh_tesh!L23/SER_summary!L$26)</f>
        <v>12.794520292948192</v>
      </c>
      <c r="M23" s="100">
        <f>IF(SER_hh_tesh!M23=0,0,SER_hh_tesh!M23/SER_summary!M$26)</f>
        <v>12.433839058654105</v>
      </c>
      <c r="N23" s="100">
        <f>IF(SER_hh_tesh!N23=0,0,SER_hh_tesh!N23/SER_summary!N$26)</f>
        <v>12.265294800506883</v>
      </c>
      <c r="O23" s="100">
        <f>IF(SER_hh_tesh!O23=0,0,SER_hh_tesh!O23/SER_summary!O$26)</f>
        <v>12.294391480776392</v>
      </c>
      <c r="P23" s="100">
        <f>IF(SER_hh_tesh!P23=0,0,SER_hh_tesh!P23/SER_summary!P$26)</f>
        <v>12.373660402162942</v>
      </c>
      <c r="Q23" s="100">
        <f>IF(SER_hh_tesh!Q23=0,0,SER_hh_tesh!Q23/SER_summary!Q$26)</f>
        <v>12.679657738291203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0</v>
      </c>
      <c r="C25" s="100">
        <f>IF(SER_hh_tesh!C25=0,0,SER_hh_tesh!C25/SER_summary!C$26)</f>
        <v>0</v>
      </c>
      <c r="D25" s="100">
        <f>IF(SER_hh_tesh!D25=0,0,SER_hh_tesh!D25/SER_summary!D$26)</f>
        <v>0</v>
      </c>
      <c r="E25" s="100">
        <f>IF(SER_hh_tesh!E25=0,0,SER_hh_tesh!E25/SER_summary!E$26)</f>
        <v>0</v>
      </c>
      <c r="F25" s="100">
        <f>IF(SER_hh_tesh!F25=0,0,SER_hh_tesh!F25/SER_summary!F$26)</f>
        <v>0</v>
      </c>
      <c r="G25" s="100">
        <f>IF(SER_hh_tesh!G25=0,0,SER_hh_tesh!G25/SER_summary!G$26)</f>
        <v>0</v>
      </c>
      <c r="H25" s="100">
        <f>IF(SER_hh_tesh!H25=0,0,SER_hh_tesh!H25/SER_summary!H$26)</f>
        <v>0</v>
      </c>
      <c r="I25" s="100">
        <f>IF(SER_hh_tesh!I25=0,0,SER_hh_tesh!I25/SER_summary!I$26)</f>
        <v>0</v>
      </c>
      <c r="J25" s="100">
        <f>IF(SER_hh_tesh!J25=0,0,SER_hh_tesh!J25/SER_summary!J$26)</f>
        <v>0</v>
      </c>
      <c r="K25" s="100">
        <f>IF(SER_hh_tesh!K25=0,0,SER_hh_tesh!K25/SER_summary!K$26)</f>
        <v>0</v>
      </c>
      <c r="L25" s="100">
        <f>IF(SER_hh_tesh!L25=0,0,SER_hh_tesh!L25/SER_summary!L$26)</f>
        <v>0</v>
      </c>
      <c r="M25" s="100">
        <f>IF(SER_hh_tesh!M25=0,0,SER_hh_tesh!M25/SER_summary!M$26)</f>
        <v>0</v>
      </c>
      <c r="N25" s="100">
        <f>IF(SER_hh_tesh!N25=0,0,SER_hh_tesh!N25/SER_summary!N$26)</f>
        <v>0</v>
      </c>
      <c r="O25" s="100">
        <f>IF(SER_hh_tesh!O25=0,0,SER_hh_tesh!O25/SER_summary!O$26)</f>
        <v>0</v>
      </c>
      <c r="P25" s="100">
        <f>IF(SER_hh_tesh!P25=0,0,SER_hh_tesh!P25/SER_summary!P$26)</f>
        <v>0</v>
      </c>
      <c r="Q25" s="100">
        <f>IF(SER_hh_tesh!Q25=0,0,SER_hh_tesh!Q25/SER_summary!Q$26)</f>
        <v>0</v>
      </c>
    </row>
    <row r="26" spans="1:17" ht="12" customHeight="1" x14ac:dyDescent="0.25">
      <c r="A26" s="88" t="s">
        <v>30</v>
      </c>
      <c r="B26" s="22">
        <f>IF(SER_hh_tesh!B26=0,0,SER_hh_tesh!B26/SER_summary!B$26)</f>
        <v>12.885888019309146</v>
      </c>
      <c r="C26" s="22">
        <f>IF(SER_hh_tesh!C26=0,0,SER_hh_tesh!C26/SER_summary!C$26)</f>
        <v>13.073370777348959</v>
      </c>
      <c r="D26" s="22">
        <f>IF(SER_hh_tesh!D26=0,0,SER_hh_tesh!D26/SER_summary!D$26)</f>
        <v>13.202222531341906</v>
      </c>
      <c r="E26" s="22">
        <f>IF(SER_hh_tesh!E26=0,0,SER_hh_tesh!E26/SER_summary!E$26)</f>
        <v>13.063123463668006</v>
      </c>
      <c r="F26" s="22">
        <f>IF(SER_hh_tesh!F26=0,0,SER_hh_tesh!F26/SER_summary!F$26)</f>
        <v>13.044351361044159</v>
      </c>
      <c r="G26" s="22">
        <f>IF(SER_hh_tesh!G26=0,0,SER_hh_tesh!G26/SER_summary!G$26)</f>
        <v>12.98580000807271</v>
      </c>
      <c r="H26" s="22">
        <f>IF(SER_hh_tesh!H26=0,0,SER_hh_tesh!H26/SER_summary!H$26)</f>
        <v>12.980193173756007</v>
      </c>
      <c r="I26" s="22">
        <f>IF(SER_hh_tesh!I26=0,0,SER_hh_tesh!I26/SER_summary!I$26)</f>
        <v>12.891821468122455</v>
      </c>
      <c r="J26" s="22">
        <f>IF(SER_hh_tesh!J26=0,0,SER_hh_tesh!J26/SER_summary!J$26)</f>
        <v>12.841991378236843</v>
      </c>
      <c r="K26" s="22">
        <f>IF(SER_hh_tesh!K26=0,0,SER_hh_tesh!K26/SER_summary!K$26)</f>
        <v>12.872753941911924</v>
      </c>
      <c r="L26" s="22">
        <f>IF(SER_hh_tesh!L26=0,0,SER_hh_tesh!L26/SER_summary!L$26)</f>
        <v>12.716631819317779</v>
      </c>
      <c r="M26" s="22">
        <f>IF(SER_hh_tesh!M26=0,0,SER_hh_tesh!M26/SER_summary!M$26)</f>
        <v>12.415277666693433</v>
      </c>
      <c r="N26" s="22">
        <f>IF(SER_hh_tesh!N26=0,0,SER_hh_tesh!N26/SER_summary!N$26)</f>
        <v>12.471567710557522</v>
      </c>
      <c r="O26" s="22">
        <f>IF(SER_hh_tesh!O26=0,0,SER_hh_tesh!O26/SER_summary!O$26)</f>
        <v>12.812036475621111</v>
      </c>
      <c r="P26" s="22">
        <f>IF(SER_hh_tesh!P26=0,0,SER_hh_tesh!P26/SER_summary!P$26)</f>
        <v>13.353260196113274</v>
      </c>
      <c r="Q26" s="22">
        <f>IF(SER_hh_tesh!Q26=0,0,SER_hh_tesh!Q26/SER_summary!Q$26)</f>
        <v>13.754612180708811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1.282030944298148E-2</v>
      </c>
      <c r="K27" s="116">
        <f>IF(SER_hh_tesh!K27=0,0,SER_hh_tesh!K27/SER_summary!K$26)</f>
        <v>1.3580740900350299E-2</v>
      </c>
      <c r="L27" s="116">
        <f>IF(SER_hh_tesh!L27=0,0,SER_hh_tesh!L27/SER_summary!L$26)</f>
        <v>1.970768206091441E-2</v>
      </c>
      <c r="M27" s="116">
        <f>IF(SER_hh_tesh!M27=0,0,SER_hh_tesh!M27/SER_summary!M$26)</f>
        <v>2.283184158850023E-2</v>
      </c>
      <c r="N27" s="116">
        <f>IF(SER_hh_tesh!N27=0,0,SER_hh_tesh!N27/SER_summary!N$26)</f>
        <v>2.2882661681367527E-2</v>
      </c>
      <c r="O27" s="116">
        <f>IF(SER_hh_tesh!O27=0,0,SER_hh_tesh!O27/SER_summary!O$26)</f>
        <v>2.2765885921177845E-2</v>
      </c>
      <c r="P27" s="116">
        <f>IF(SER_hh_tesh!P27=0,0,SER_hh_tesh!P27/SER_summary!P$26)</f>
        <v>2.2420444461522301E-2</v>
      </c>
      <c r="Q27" s="116">
        <f>IF(SER_hh_tesh!Q27=0,0,SER_hh_tesh!Q27/SER_summary!Q$26)</f>
        <v>2.233202732392902E-2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4.9312948563231718</v>
      </c>
      <c r="K28" s="117">
        <f>IF(SER_hh_tesh!K28=0,0,SER_hh_tesh!K28/SER_summary!K$26)</f>
        <v>4.9366611095273614</v>
      </c>
      <c r="L28" s="117">
        <f>IF(SER_hh_tesh!L28=0,0,SER_hh_tesh!L28/SER_summary!L$26)</f>
        <v>4.8921248927519789</v>
      </c>
      <c r="M28" s="117">
        <f>IF(SER_hh_tesh!M28=0,0,SER_hh_tesh!M28/SER_summary!M$26)</f>
        <v>4.6762766984514341</v>
      </c>
      <c r="N28" s="117">
        <f>IF(SER_hh_tesh!N28=0,0,SER_hh_tesh!N28/SER_summary!N$26)</f>
        <v>4.5966885734813996</v>
      </c>
      <c r="O28" s="117">
        <f>IF(SER_hh_tesh!O28=0,0,SER_hh_tesh!O28/SER_summary!O$26)</f>
        <v>4.5821917206448504</v>
      </c>
      <c r="P28" s="117">
        <f>IF(SER_hh_tesh!P28=0,0,SER_hh_tesh!P28/SER_summary!P$26)</f>
        <v>4.6272702108264374</v>
      </c>
      <c r="Q28" s="117">
        <f>IF(SER_hh_tesh!Q28=0,0,SER_hh_tesh!Q28/SER_summary!Q$26)</f>
        <v>4.7315625959053769</v>
      </c>
    </row>
    <row r="29" spans="1:17" ht="12.95" customHeight="1" x14ac:dyDescent="0.25">
      <c r="A29" s="90" t="s">
        <v>46</v>
      </c>
      <c r="B29" s="101">
        <f>IF(SER_hh_tesh!B29=0,0,SER_hh_tesh!B29/SER_summary!B$26)</f>
        <v>13.312798608118388</v>
      </c>
      <c r="C29" s="101">
        <f>IF(SER_hh_tesh!C29=0,0,SER_hh_tesh!C29/SER_summary!C$26)</f>
        <v>13.24637284155444</v>
      </c>
      <c r="D29" s="101">
        <f>IF(SER_hh_tesh!D29=0,0,SER_hh_tesh!D29/SER_summary!D$26)</f>
        <v>13.142071489294315</v>
      </c>
      <c r="E29" s="101">
        <f>IF(SER_hh_tesh!E29=0,0,SER_hh_tesh!E29/SER_summary!E$26)</f>
        <v>13.006438923750386</v>
      </c>
      <c r="F29" s="101">
        <f>IF(SER_hh_tesh!F29=0,0,SER_hh_tesh!F29/SER_summary!F$26)</f>
        <v>12.965881812282888</v>
      </c>
      <c r="G29" s="101">
        <f>IF(SER_hh_tesh!G29=0,0,SER_hh_tesh!G29/SER_summary!G$26)</f>
        <v>12.946551781870319</v>
      </c>
      <c r="H29" s="101">
        <f>IF(SER_hh_tesh!H29=0,0,SER_hh_tesh!H29/SER_summary!H$26)</f>
        <v>12.915766635460091</v>
      </c>
      <c r="I29" s="101">
        <f>IF(SER_hh_tesh!I29=0,0,SER_hh_tesh!I29/SER_summary!I$26)</f>
        <v>12.940721181512828</v>
      </c>
      <c r="J29" s="101">
        <f>IF(SER_hh_tesh!J29=0,0,SER_hh_tesh!J29/SER_summary!J$26)</f>
        <v>12.869808676932841</v>
      </c>
      <c r="K29" s="101">
        <f>IF(SER_hh_tesh!K29=0,0,SER_hh_tesh!K29/SER_summary!K$26)</f>
        <v>13.070163793643339</v>
      </c>
      <c r="L29" s="101">
        <f>IF(SER_hh_tesh!L29=0,0,SER_hh_tesh!L29/SER_summary!L$26)</f>
        <v>12.999219899470885</v>
      </c>
      <c r="M29" s="101">
        <f>IF(SER_hh_tesh!M29=0,0,SER_hh_tesh!M29/SER_summary!M$26)</f>
        <v>12.502467183644832</v>
      </c>
      <c r="N29" s="101">
        <f>IF(SER_hh_tesh!N29=0,0,SER_hh_tesh!N29/SER_summary!N$26)</f>
        <v>12.346465135011259</v>
      </c>
      <c r="O29" s="101">
        <f>IF(SER_hh_tesh!O29=0,0,SER_hh_tesh!O29/SER_summary!O$26)</f>
        <v>12.485862493650663</v>
      </c>
      <c r="P29" s="101">
        <f>IF(SER_hh_tesh!P29=0,0,SER_hh_tesh!P29/SER_summary!P$26)</f>
        <v>12.51559598444299</v>
      </c>
      <c r="Q29" s="101">
        <f>IF(SER_hh_tesh!Q29=0,0,SER_hh_tesh!Q29/SER_summary!Q$26)</f>
        <v>12.5691195615802</v>
      </c>
    </row>
    <row r="30" spans="1:17" ht="12" customHeight="1" x14ac:dyDescent="0.25">
      <c r="A30" s="88" t="s">
        <v>66</v>
      </c>
      <c r="B30" s="100">
        <f>IF(SER_hh_tesh!B30=0,0,SER_hh_tesh!B30/SER_summary!B$26)</f>
        <v>13.358532746778502</v>
      </c>
      <c r="C30" s="100">
        <f>IF(SER_hh_tesh!C30=0,0,SER_hh_tesh!C30/SER_summary!C$26)</f>
        <v>13.314028606737935</v>
      </c>
      <c r="D30" s="100">
        <f>IF(SER_hh_tesh!D30=0,0,SER_hh_tesh!D30/SER_summary!D$26)</f>
        <v>13.230601275958604</v>
      </c>
      <c r="E30" s="100">
        <f>IF(SER_hh_tesh!E30=0,0,SER_hh_tesh!E30/SER_summary!E$26)</f>
        <v>11.769920199704439</v>
      </c>
      <c r="F30" s="100">
        <f>IF(SER_hh_tesh!F30=0,0,SER_hh_tesh!F30/SER_summary!F$26)</f>
        <v>13.111906797707469</v>
      </c>
      <c r="G30" s="100">
        <f>IF(SER_hh_tesh!G30=0,0,SER_hh_tesh!G30/SER_summary!G$26)</f>
        <v>13.109897563884608</v>
      </c>
      <c r="H30" s="100">
        <f>IF(SER_hh_tesh!H30=0,0,SER_hh_tesh!H30/SER_summary!H$26)</f>
        <v>27.909043211430859</v>
      </c>
      <c r="I30" s="100">
        <f>IF(SER_hh_tesh!I30=0,0,SER_hh_tesh!I30/SER_summary!I$26)</f>
        <v>11.984957592319539</v>
      </c>
      <c r="J30" s="100">
        <f>IF(SER_hh_tesh!J30=0,0,SER_hh_tesh!J30/SER_summary!J$26)</f>
        <v>13.92637399498634</v>
      </c>
      <c r="K30" s="100">
        <f>IF(SER_hh_tesh!K30=0,0,SER_hh_tesh!K30/SER_summary!K$26)</f>
        <v>11.940618813539258</v>
      </c>
      <c r="L30" s="100">
        <f>IF(SER_hh_tesh!L30=0,0,SER_hh_tesh!L30/SER_summary!L$26)</f>
        <v>14.13570903488594</v>
      </c>
      <c r="M30" s="100">
        <f>IF(SER_hh_tesh!M30=0,0,SER_hh_tesh!M30/SER_summary!M$26)</f>
        <v>12.74262919376868</v>
      </c>
      <c r="N30" s="100">
        <f>IF(SER_hh_tesh!N30=0,0,SER_hh_tesh!N30/SER_summary!N$26)</f>
        <v>12.477851509619358</v>
      </c>
      <c r="O30" s="100">
        <f>IF(SER_hh_tesh!O30=0,0,SER_hh_tesh!O30/SER_summary!O$26)</f>
        <v>12.638258348800496</v>
      </c>
      <c r="P30" s="100">
        <f>IF(SER_hh_tesh!P30=0,0,SER_hh_tesh!P30/SER_summary!P$26)</f>
        <v>12.386532917742253</v>
      </c>
      <c r="Q30" s="100">
        <f>IF(SER_hh_tesh!Q30=0,0,SER_hh_tesh!Q30/SER_summary!Q$26)</f>
        <v>12.294328058956209</v>
      </c>
    </row>
    <row r="31" spans="1:17" ht="12" customHeight="1" x14ac:dyDescent="0.25">
      <c r="A31" s="88" t="s">
        <v>98</v>
      </c>
      <c r="B31" s="100">
        <f>IF(SER_hh_tesh!B31=0,0,SER_hh_tesh!B31/SER_summary!B$26)</f>
        <v>13.358532746778504</v>
      </c>
      <c r="C31" s="100">
        <f>IF(SER_hh_tesh!C31=0,0,SER_hh_tesh!C31/SER_summary!C$26)</f>
        <v>13.345415454819259</v>
      </c>
      <c r="D31" s="100">
        <f>IF(SER_hh_tesh!D31=0,0,SER_hh_tesh!D31/SER_summary!D$26)</f>
        <v>13.243244595271221</v>
      </c>
      <c r="E31" s="100">
        <f>IF(SER_hh_tesh!E31=0,0,SER_hh_tesh!E31/SER_summary!E$26)</f>
        <v>13.103988244636181</v>
      </c>
      <c r="F31" s="100">
        <f>IF(SER_hh_tesh!F31=0,0,SER_hh_tesh!F31/SER_summary!F$26)</f>
        <v>13.108925088703682</v>
      </c>
      <c r="G31" s="100">
        <f>IF(SER_hh_tesh!G31=0,0,SER_hh_tesh!G31/SER_summary!G$26)</f>
        <v>13.142626915649128</v>
      </c>
      <c r="H31" s="100">
        <f>IF(SER_hh_tesh!H31=0,0,SER_hh_tesh!H31/SER_summary!H$26)</f>
        <v>13.168531016324547</v>
      </c>
      <c r="I31" s="100">
        <f>IF(SER_hh_tesh!I31=0,0,SER_hh_tesh!I31/SER_summary!I$26)</f>
        <v>13.277117579266843</v>
      </c>
      <c r="J31" s="100">
        <f>IF(SER_hh_tesh!J31=0,0,SER_hh_tesh!J31/SER_summary!J$26)</f>
        <v>13.243401621204269</v>
      </c>
      <c r="K31" s="100">
        <f>IF(SER_hh_tesh!K31=0,0,SER_hh_tesh!K31/SER_summary!K$26)</f>
        <v>13.552943436941872</v>
      </c>
      <c r="L31" s="100">
        <f>IF(SER_hh_tesh!L31=0,0,SER_hh_tesh!L31/SER_summary!L$26)</f>
        <v>13.518531175137882</v>
      </c>
      <c r="M31" s="100">
        <f>IF(SER_hh_tesh!M31=0,0,SER_hh_tesh!M31/SER_summary!M$26)</f>
        <v>12.958611002867245</v>
      </c>
      <c r="N31" s="100">
        <f>IF(SER_hh_tesh!N31=0,0,SER_hh_tesh!N31/SER_summary!N$26)</f>
        <v>12.694205811574303</v>
      </c>
      <c r="O31" s="100">
        <f>IF(SER_hh_tesh!O31=0,0,SER_hh_tesh!O31/SER_summary!O$26)</f>
        <v>12.56495502275747</v>
      </c>
      <c r="P31" s="100">
        <f>IF(SER_hh_tesh!P31=0,0,SER_hh_tesh!P31/SER_summary!P$26)</f>
        <v>12.53855897452611</v>
      </c>
      <c r="Q31" s="100">
        <f>IF(SER_hh_tesh!Q31=0,0,SER_hh_tesh!Q31/SER_summary!Q$26)</f>
        <v>12.510329258530888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13.290560221646979</v>
      </c>
      <c r="C33" s="18">
        <f>IF(SER_hh_tesh!C33=0,0,SER_hh_tesh!C33/SER_summary!C$26)</f>
        <v>13.200952013943065</v>
      </c>
      <c r="D33" s="18">
        <f>IF(SER_hh_tesh!D33=0,0,SER_hh_tesh!D33/SER_summary!D$26)</f>
        <v>13.096396591003398</v>
      </c>
      <c r="E33" s="18">
        <f>IF(SER_hh_tesh!E33=0,0,SER_hh_tesh!E33/SER_summary!E$26)</f>
        <v>13.074058016475638</v>
      </c>
      <c r="F33" s="18">
        <f>IF(SER_hh_tesh!F33=0,0,SER_hh_tesh!F33/SER_summary!F$26)</f>
        <v>12.904561750574169</v>
      </c>
      <c r="G33" s="18">
        <f>IF(SER_hh_tesh!G33=0,0,SER_hh_tesh!G33/SER_summary!G$26)</f>
        <v>12.867044989770269</v>
      </c>
      <c r="H33" s="18">
        <f>IF(SER_hh_tesh!H33=0,0,SER_hh_tesh!H33/SER_summary!H$26)</f>
        <v>11.915745036179489</v>
      </c>
      <c r="I33" s="18">
        <f>IF(SER_hh_tesh!I33=0,0,SER_hh_tesh!I33/SER_summary!I$26)</f>
        <v>12.891876950340381</v>
      </c>
      <c r="J33" s="18">
        <f>IF(SER_hh_tesh!J33=0,0,SER_hh_tesh!J33/SER_summary!J$26)</f>
        <v>12.661522986470244</v>
      </c>
      <c r="K33" s="18">
        <f>IF(SER_hh_tesh!K33=0,0,SER_hh_tesh!K33/SER_summary!K$26)</f>
        <v>12.925584918306958</v>
      </c>
      <c r="L33" s="18">
        <f>IF(SER_hh_tesh!L33=0,0,SER_hh_tesh!L33/SER_summary!L$26)</f>
        <v>12.64392397734659</v>
      </c>
      <c r="M33" s="18">
        <f>IF(SER_hh_tesh!M33=0,0,SER_hh_tesh!M33/SER_summary!M$26)</f>
        <v>12.117418269090871</v>
      </c>
      <c r="N33" s="18">
        <f>IF(SER_hh_tesh!N33=0,0,SER_hh_tesh!N33/SER_summary!N$26)</f>
        <v>11.966527434415891</v>
      </c>
      <c r="O33" s="18">
        <f>IF(SER_hh_tesh!O33=0,0,SER_hh_tesh!O33/SER_summary!O$26)</f>
        <v>12.360029004148762</v>
      </c>
      <c r="P33" s="18">
        <f>IF(SER_hh_tesh!P33=0,0,SER_hh_tesh!P33/SER_summary!P$26)</f>
        <v>12.502536186759817</v>
      </c>
      <c r="Q33" s="18">
        <f>IF(SER_hh_tesh!Q33=0,0,SER_hh_tesh!Q33/SER_summary!Q$26)</f>
        <v>12.702493779130331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35.792545537997533</v>
      </c>
      <c r="C3" s="106">
        <f>IF(SER_hh_emih!C3=0,0,SER_hh_emih!C3/SER_summary!C$26)</f>
        <v>35.907246935236991</v>
      </c>
      <c r="D3" s="106">
        <f>IF(SER_hh_emih!D3=0,0,SER_hh_emih!D3/SER_summary!D$26)</f>
        <v>34.287188504242216</v>
      </c>
      <c r="E3" s="106">
        <f>IF(SER_hh_emih!E3=0,0,SER_hh_emih!E3/SER_summary!E$26)</f>
        <v>35.191301196611732</v>
      </c>
      <c r="F3" s="106">
        <f>IF(SER_hh_emih!F3=0,0,SER_hh_emih!F3/SER_summary!F$26)</f>
        <v>32.554956051897662</v>
      </c>
      <c r="G3" s="106">
        <f>IF(SER_hh_emih!G3=0,0,SER_hh_emih!G3/SER_summary!G$26)</f>
        <v>32.817119794378655</v>
      </c>
      <c r="H3" s="106">
        <f>IF(SER_hh_emih!H3=0,0,SER_hh_emih!H3/SER_summary!H$26)</f>
        <v>31.520888263810718</v>
      </c>
      <c r="I3" s="106">
        <f>IF(SER_hh_emih!I3=0,0,SER_hh_emih!I3/SER_summary!I$26)</f>
        <v>31.308698355506884</v>
      </c>
      <c r="J3" s="106">
        <f>IF(SER_hh_emih!J3=0,0,SER_hh_emih!J3/SER_summary!J$26)</f>
        <v>31.327676020880627</v>
      </c>
      <c r="K3" s="106">
        <f>IF(SER_hh_emih!K3=0,0,SER_hh_emih!K3/SER_summary!K$26)</f>
        <v>28.910723069050881</v>
      </c>
      <c r="L3" s="106">
        <f>IF(SER_hh_emih!L3=0,0,SER_hh_emih!L3/SER_summary!L$26)</f>
        <v>28.712195623986254</v>
      </c>
      <c r="M3" s="106">
        <f>IF(SER_hh_emih!M3=0,0,SER_hh_emih!M3/SER_summary!M$26)</f>
        <v>24.107562054644159</v>
      </c>
      <c r="N3" s="106">
        <f>IF(SER_hh_emih!N3=0,0,SER_hh_emih!N3/SER_summary!N$26)</f>
        <v>24.533133167829241</v>
      </c>
      <c r="O3" s="106">
        <f>IF(SER_hh_emih!O3=0,0,SER_hh_emih!O3/SER_summary!O$26)</f>
        <v>22.788547530119327</v>
      </c>
      <c r="P3" s="106">
        <f>IF(SER_hh_emih!P3=0,0,SER_hh_emih!P3/SER_summary!P$26)</f>
        <v>19.70309737033195</v>
      </c>
      <c r="Q3" s="106">
        <f>IF(SER_hh_emih!Q3=0,0,SER_hh_emih!Q3/SER_summary!Q$26)</f>
        <v>19.384744604779659</v>
      </c>
    </row>
    <row r="4" spans="1:17" ht="12.95" customHeight="1" x14ac:dyDescent="0.25">
      <c r="A4" s="90" t="s">
        <v>44</v>
      </c>
      <c r="B4" s="101">
        <f>IF(SER_hh_emih!B4=0,0,SER_hh_emih!B4/SER_summary!B$26)</f>
        <v>29.447665349449345</v>
      </c>
      <c r="C4" s="101">
        <f>IF(SER_hh_emih!C4=0,0,SER_hh_emih!C4/SER_summary!C$26)</f>
        <v>29.876347330460096</v>
      </c>
      <c r="D4" s="101">
        <f>IF(SER_hh_emih!D4=0,0,SER_hh_emih!D4/SER_summary!D$26)</f>
        <v>28.67886484520491</v>
      </c>
      <c r="E4" s="101">
        <f>IF(SER_hh_emih!E4=0,0,SER_hh_emih!E4/SER_summary!E$26)</f>
        <v>29.854263026330383</v>
      </c>
      <c r="F4" s="101">
        <f>IF(SER_hh_emih!F4=0,0,SER_hh_emih!F4/SER_summary!F$26)</f>
        <v>27.267421512046489</v>
      </c>
      <c r="G4" s="101">
        <f>IF(SER_hh_emih!G4=0,0,SER_hh_emih!G4/SER_summary!G$26)</f>
        <v>27.640635540486773</v>
      </c>
      <c r="H4" s="101">
        <f>IF(SER_hh_emih!H4=0,0,SER_hh_emih!H4/SER_summary!H$26)</f>
        <v>26.155731462339276</v>
      </c>
      <c r="I4" s="101">
        <f>IF(SER_hh_emih!I4=0,0,SER_hh_emih!I4/SER_summary!I$26)</f>
        <v>26.310938100435632</v>
      </c>
      <c r="J4" s="101">
        <f>IF(SER_hh_emih!J4=0,0,SER_hh_emih!J4/SER_summary!J$26)</f>
        <v>26.322834514967131</v>
      </c>
      <c r="K4" s="101">
        <f>IF(SER_hh_emih!K4=0,0,SER_hh_emih!K4/SER_summary!K$26)</f>
        <v>23.394729729876303</v>
      </c>
      <c r="L4" s="101">
        <f>IF(SER_hh_emih!L4=0,0,SER_hh_emih!L4/SER_summary!L$26)</f>
        <v>22.990183828361534</v>
      </c>
      <c r="M4" s="101">
        <f>IF(SER_hh_emih!M4=0,0,SER_hh_emih!M4/SER_summary!M$26)</f>
        <v>17.498637028848059</v>
      </c>
      <c r="N4" s="101">
        <f>IF(SER_hh_emih!N4=0,0,SER_hh_emih!N4/SER_summary!N$26)</f>
        <v>17.532153190391185</v>
      </c>
      <c r="O4" s="101">
        <f>IF(SER_hh_emih!O4=0,0,SER_hh_emih!O4/SER_summary!O$26)</f>
        <v>15.687543533447279</v>
      </c>
      <c r="P4" s="101">
        <f>IF(SER_hh_emih!P4=0,0,SER_hh_emih!P4/SER_summary!P$26)</f>
        <v>12.815072308584231</v>
      </c>
      <c r="Q4" s="101">
        <f>IF(SER_hh_emih!Q4=0,0,SER_hh_emih!Q4/SER_summary!Q$26)</f>
        <v>12.625045762727407</v>
      </c>
    </row>
    <row r="5" spans="1:17" ht="12" customHeight="1" x14ac:dyDescent="0.25">
      <c r="A5" s="88" t="s">
        <v>38</v>
      </c>
      <c r="B5" s="100">
        <f>IF(SER_hh_emih!B5=0,0,SER_hh_emih!B5/SER_summary!B$26)</f>
        <v>53.943650532313491</v>
      </c>
      <c r="C5" s="100">
        <f>IF(SER_hh_emih!C5=0,0,SER_hh_emih!C5/SER_summary!C$26)</f>
        <v>57.599478884210306</v>
      </c>
      <c r="D5" s="100">
        <f>IF(SER_hh_emih!D5=0,0,SER_hh_emih!D5/SER_summary!D$26)</f>
        <v>40.240047772818372</v>
      </c>
      <c r="E5" s="100">
        <f>IF(SER_hh_emih!E5=0,0,SER_hh_emih!E5/SER_summary!E$26)</f>
        <v>60.459540383496019</v>
      </c>
      <c r="F5" s="100">
        <f>IF(SER_hh_emih!F5=0,0,SER_hh_emih!F5/SER_summary!F$26)</f>
        <v>55.046085169449569</v>
      </c>
      <c r="G5" s="100">
        <f>IF(SER_hh_emih!G5=0,0,SER_hh_emih!G5/SER_summary!G$26)</f>
        <v>54.979026320425305</v>
      </c>
      <c r="H5" s="100">
        <f>IF(SER_hh_emih!H5=0,0,SER_hh_emih!H5/SER_summary!H$26)</f>
        <v>50.180354842722451</v>
      </c>
      <c r="I5" s="100">
        <f>IF(SER_hh_emih!I5=0,0,SER_hh_emih!I5/SER_summary!I$26)</f>
        <v>51.313782371868086</v>
      </c>
      <c r="J5" s="100">
        <f>IF(SER_hh_emih!J5=0,0,SER_hh_emih!J5/SER_summary!J$26)</f>
        <v>55.797176329743642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32.401804391695123</v>
      </c>
      <c r="C7" s="100">
        <f>IF(SER_hh_emih!C7=0,0,SER_hh_emih!C7/SER_summary!C$26)</f>
        <v>33.376194542964328</v>
      </c>
      <c r="D7" s="100">
        <f>IF(SER_hh_emih!D7=0,0,SER_hh_emih!D7/SER_summary!D$26)</f>
        <v>34.352112509953685</v>
      </c>
      <c r="E7" s="100">
        <f>IF(SER_hh_emih!E7=0,0,SER_hh_emih!E7/SER_summary!E$26)</f>
        <v>40.388178587304019</v>
      </c>
      <c r="F7" s="100">
        <f>IF(SER_hh_emih!F7=0,0,SER_hh_emih!F7/SER_summary!F$26)</f>
        <v>36.563677823608984</v>
      </c>
      <c r="G7" s="100">
        <f>IF(SER_hh_emih!G7=0,0,SER_hh_emih!G7/SER_summary!G$26)</f>
        <v>37.071002385062194</v>
      </c>
      <c r="H7" s="100">
        <f>IF(SER_hh_emih!H7=0,0,SER_hh_emih!H7/SER_summary!H$26)</f>
        <v>33.607094475937465</v>
      </c>
      <c r="I7" s="100">
        <f>IF(SER_hh_emih!I7=0,0,SER_hh_emih!I7/SER_summary!I$26)</f>
        <v>34.43289874740249</v>
      </c>
      <c r="J7" s="100">
        <f>IF(SER_hh_emih!J7=0,0,SER_hh_emih!J7/SER_summary!J$26)</f>
        <v>37.442070513769536</v>
      </c>
      <c r="K7" s="100">
        <f>IF(SER_hh_emih!K7=0,0,SER_hh_emih!K7/SER_summary!K$26)</f>
        <v>30.779077905552164</v>
      </c>
      <c r="L7" s="100">
        <f>IF(SER_hh_emih!L7=0,0,SER_hh_emih!L7/SER_summary!L$26)</f>
        <v>27.725513035432854</v>
      </c>
      <c r="M7" s="100">
        <f>IF(SER_hh_emih!M7=0,0,SER_hh_emih!M7/SER_summary!M$26)</f>
        <v>20.928328417145714</v>
      </c>
      <c r="N7" s="100">
        <f>IF(SER_hh_emih!N7=0,0,SER_hh_emih!N7/SER_summary!N$26)</f>
        <v>21.554096474332496</v>
      </c>
      <c r="O7" s="100">
        <f>IF(SER_hh_emih!O7=0,0,SER_hh_emih!O7/SER_summary!O$26)</f>
        <v>20.916758813743069</v>
      </c>
      <c r="P7" s="100">
        <f>IF(SER_hh_emih!P7=0,0,SER_hh_emih!P7/SER_summary!P$26)</f>
        <v>18.229253107330265</v>
      </c>
      <c r="Q7" s="100">
        <f>IF(SER_hh_emih!Q7=0,0,SER_hh_emih!Q7/SER_summary!Q$26)</f>
        <v>18.888129970577129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22.932603594163464</v>
      </c>
      <c r="C9" s="100">
        <f>IF(SER_hh_emih!C9=0,0,SER_hh_emih!C9/SER_summary!C$26)</f>
        <v>23.61053913172654</v>
      </c>
      <c r="D9" s="100">
        <f>IF(SER_hh_emih!D9=0,0,SER_hh_emih!D9/SER_summary!D$26)</f>
        <v>24.447003148901782</v>
      </c>
      <c r="E9" s="100">
        <f>IF(SER_hh_emih!E9=0,0,SER_hh_emih!E9/SER_summary!E$26)</f>
        <v>28.364877836881085</v>
      </c>
      <c r="F9" s="100">
        <f>IF(SER_hh_emih!F9=0,0,SER_hh_emih!F9/SER_summary!F$26)</f>
        <v>25.642292291658077</v>
      </c>
      <c r="G9" s="100">
        <f>IF(SER_hh_emih!G9=0,0,SER_hh_emih!G9/SER_summary!G$26)</f>
        <v>26.009841128112232</v>
      </c>
      <c r="H9" s="100">
        <f>IF(SER_hh_emih!H9=0,0,SER_hh_emih!H9/SER_summary!H$26)</f>
        <v>23.440954810668995</v>
      </c>
      <c r="I9" s="100">
        <f>IF(SER_hh_emih!I9=0,0,SER_hh_emih!I9/SER_summary!I$26)</f>
        <v>24.126282708425713</v>
      </c>
      <c r="J9" s="100">
        <f>IF(SER_hh_emih!J9=0,0,SER_hh_emih!J9/SER_summary!J$26)</f>
        <v>26.258471898431115</v>
      </c>
      <c r="K9" s="100">
        <f>IF(SER_hh_emih!K9=0,0,SER_hh_emih!K9/SER_summary!K$26)</f>
        <v>21.030447960529607</v>
      </c>
      <c r="L9" s="100">
        <f>IF(SER_hh_emih!L9=0,0,SER_hh_emih!L9/SER_summary!L$26)</f>
        <v>19.918008840815475</v>
      </c>
      <c r="M9" s="100">
        <f>IF(SER_hh_emih!M9=0,0,SER_hh_emih!M9/SER_summary!M$26)</f>
        <v>14.672851207211982</v>
      </c>
      <c r="N9" s="100">
        <f>IF(SER_hh_emih!N9=0,0,SER_hh_emih!N9/SER_summary!N$26)</f>
        <v>15.166462732282271</v>
      </c>
      <c r="O9" s="100">
        <f>IF(SER_hh_emih!O9=0,0,SER_hh_emih!O9/SER_summary!O$26)</f>
        <v>14.716605236700545</v>
      </c>
      <c r="P9" s="100">
        <f>IF(SER_hh_emih!P9=0,0,SER_hh_emih!P9/SER_summary!P$26)</f>
        <v>12.815774061728927</v>
      </c>
      <c r="Q9" s="100">
        <f>IF(SER_hh_emih!Q9=0,0,SER_hh_emih!Q9/SER_summary!Q$26)</f>
        <v>13.292797984128347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6.5889347975204961E-3</v>
      </c>
      <c r="C16" s="101">
        <f>IF(SER_hh_emih!C16=0,0,SER_hh_emih!C16/SER_summary!C$26)</f>
        <v>6.5001854368092974E-3</v>
      </c>
      <c r="D16" s="101">
        <f>IF(SER_hh_emih!D16=0,0,SER_hh_emih!D16/SER_summary!D$26)</f>
        <v>6.655259719037401E-3</v>
      </c>
      <c r="E16" s="101">
        <f>IF(SER_hh_emih!E16=0,0,SER_hh_emih!E16/SER_summary!E$26)</f>
        <v>5.9633505650592807E-3</v>
      </c>
      <c r="F16" s="101">
        <f>IF(SER_hh_emih!F16=0,0,SER_hh_emih!F16/SER_summary!F$26)</f>
        <v>6.5535412268218499E-3</v>
      </c>
      <c r="G16" s="101">
        <f>IF(SER_hh_emih!G16=0,0,SER_hh_emih!G16/SER_summary!G$26)</f>
        <v>6.6038619909095618E-3</v>
      </c>
      <c r="H16" s="101">
        <f>IF(SER_hh_emih!H16=0,0,SER_hh_emih!H16/SER_summary!H$26)</f>
        <v>7.4253317421229034E-3</v>
      </c>
      <c r="I16" s="101">
        <f>IF(SER_hh_emih!I16=0,0,SER_hh_emih!I16/SER_summary!I$26)</f>
        <v>7.2433860277186929E-3</v>
      </c>
      <c r="J16" s="101">
        <f>IF(SER_hh_emih!J16=0,0,SER_hh_emih!J16/SER_summary!J$26)</f>
        <v>7.0895794742273175E-3</v>
      </c>
      <c r="K16" s="101">
        <f>IF(SER_hh_emih!K16=0,0,SER_hh_emih!K16/SER_summary!K$26)</f>
        <v>8.4352361499626816E-3</v>
      </c>
      <c r="L16" s="101">
        <f>IF(SER_hh_emih!L16=0,0,SER_hh_emih!L16/SER_summary!L$26)</f>
        <v>8.1501019807006785E-3</v>
      </c>
      <c r="M16" s="101">
        <f>IF(SER_hh_emih!M16=0,0,SER_hh_emih!M16/SER_summary!M$26)</f>
        <v>8.6320387971751712E-3</v>
      </c>
      <c r="N16" s="101">
        <f>IF(SER_hh_emih!N16=0,0,SER_hh_emih!N16/SER_summary!N$26)</f>
        <v>9.7959276275075089E-3</v>
      </c>
      <c r="O16" s="101">
        <f>IF(SER_hh_emih!O16=0,0,SER_hh_emih!O16/SER_summary!O$26)</f>
        <v>1.1775214612706751E-2</v>
      </c>
      <c r="P16" s="101">
        <f>IF(SER_hh_emih!P16=0,0,SER_hh_emih!P16/SER_summary!P$26)</f>
        <v>1.4808999124660433E-2</v>
      </c>
      <c r="Q16" s="101">
        <f>IF(SER_hh_emih!Q16=0,0,SER_hh_emih!Q16/SER_summary!Q$26)</f>
        <v>1.9331271172666351E-2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0.40327937868340386</v>
      </c>
      <c r="C17" s="103">
        <f>IF(SER_hh_emih!C17=0,0,SER_hh_emih!C17/SER_summary!C$26)</f>
        <v>0.44103912373378434</v>
      </c>
      <c r="D17" s="103">
        <f>IF(SER_hh_emih!D17=0,0,SER_hh_emih!D17/SER_summary!D$26)</f>
        <v>0.48265159831460969</v>
      </c>
      <c r="E17" s="103">
        <f>IF(SER_hh_emih!E17=0,0,SER_hh_emih!E17/SER_summary!E$26)</f>
        <v>0.51115728331349208</v>
      </c>
      <c r="F17" s="103">
        <f>IF(SER_hh_emih!F17=0,0,SER_hh_emih!F17/SER_summary!F$26)</f>
        <v>0.5526992066064832</v>
      </c>
      <c r="G17" s="103">
        <f>IF(SER_hh_emih!G17=0,0,SER_hh_emih!G17/SER_summary!G$26)</f>
        <v>0.60495646929297742</v>
      </c>
      <c r="H17" s="103">
        <f>IF(SER_hh_emih!H17=0,0,SER_hh_emih!H17/SER_summary!H$26)</f>
        <v>0.65738946512417662</v>
      </c>
      <c r="I17" s="103">
        <f>IF(SER_hh_emih!I17=0,0,SER_hh_emih!I17/SER_summary!I$26)</f>
        <v>0.69655850617971338</v>
      </c>
      <c r="J17" s="103">
        <f>IF(SER_hh_emih!J17=0,0,SER_hh_emih!J17/SER_summary!J$26)</f>
        <v>0.71843586522881842</v>
      </c>
      <c r="K17" s="103">
        <f>IF(SER_hh_emih!K17=0,0,SER_hh_emih!K17/SER_summary!K$26)</f>
        <v>0.75474296261216955</v>
      </c>
      <c r="L17" s="103">
        <f>IF(SER_hh_emih!L17=0,0,SER_hh_emih!L17/SER_summary!L$26)</f>
        <v>0.75973003197751332</v>
      </c>
      <c r="M17" s="103">
        <f>IF(SER_hh_emih!M17=0,0,SER_hh_emih!M17/SER_summary!M$26)</f>
        <v>0.77426318108984127</v>
      </c>
      <c r="N17" s="103">
        <f>IF(SER_hh_emih!N17=0,0,SER_hh_emih!N17/SER_summary!N$26)</f>
        <v>0.80126573620262542</v>
      </c>
      <c r="O17" s="103">
        <f>IF(SER_hh_emih!O17=0,0,SER_hh_emih!O17/SER_summary!O$26)</f>
        <v>0.82943832232378623</v>
      </c>
      <c r="P17" s="103">
        <f>IF(SER_hh_emih!P17=0,0,SER_hh_emih!P17/SER_summary!P$26)</f>
        <v>0.8712229881758724</v>
      </c>
      <c r="Q17" s="103">
        <f>IF(SER_hh_emih!Q17=0,0,SER_hh_emih!Q17/SER_summary!Q$26)</f>
        <v>0.95157330486474401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4.3459528940388541</v>
      </c>
      <c r="C19" s="101">
        <f>IF(SER_hh_emih!C19=0,0,SER_hh_emih!C19/SER_summary!C$26)</f>
        <v>4.0551720037699779</v>
      </c>
      <c r="D19" s="101">
        <f>IF(SER_hh_emih!D19=0,0,SER_hh_emih!D19/SER_summary!D$26)</f>
        <v>3.7253374782936826</v>
      </c>
      <c r="E19" s="101">
        <f>IF(SER_hh_emih!E19=0,0,SER_hh_emih!E19/SER_summary!E$26)</f>
        <v>3.6119800965496127</v>
      </c>
      <c r="F19" s="101">
        <f>IF(SER_hh_emih!F19=0,0,SER_hh_emih!F19/SER_summary!F$26)</f>
        <v>3.5603041418604278</v>
      </c>
      <c r="G19" s="101">
        <f>IF(SER_hh_emih!G19=0,0,SER_hh_emih!G19/SER_summary!G$26)</f>
        <v>3.4907824713598301</v>
      </c>
      <c r="H19" s="101">
        <f>IF(SER_hh_emih!H19=0,0,SER_hh_emih!H19/SER_summary!H$26)</f>
        <v>3.4372279481972927</v>
      </c>
      <c r="I19" s="101">
        <f>IF(SER_hh_emih!I19=0,0,SER_hh_emih!I19/SER_summary!I$26)</f>
        <v>3.3494639308382985</v>
      </c>
      <c r="J19" s="101">
        <f>IF(SER_hh_emih!J19=0,0,SER_hh_emih!J19/SER_summary!J$26)</f>
        <v>3.3387210879269511</v>
      </c>
      <c r="K19" s="101">
        <f>IF(SER_hh_emih!K19=0,0,SER_hh_emih!K19/SER_summary!K$26)</f>
        <v>3.6062737854447828</v>
      </c>
      <c r="L19" s="101">
        <f>IF(SER_hh_emih!L19=0,0,SER_hh_emih!L19/SER_summary!L$26)</f>
        <v>3.6819439619047034</v>
      </c>
      <c r="M19" s="101">
        <f>IF(SER_hh_emih!M19=0,0,SER_hh_emih!M19/SER_summary!M$26)</f>
        <v>4.2266641198335346</v>
      </c>
      <c r="N19" s="101">
        <f>IF(SER_hh_emih!N19=0,0,SER_hh_emih!N19/SER_summary!N$26)</f>
        <v>4.3899993300899913</v>
      </c>
      <c r="O19" s="101">
        <f>IF(SER_hh_emih!O19=0,0,SER_hh_emih!O19/SER_summary!O$26)</f>
        <v>4.2127583809908726</v>
      </c>
      <c r="P19" s="101">
        <f>IF(SER_hh_emih!P19=0,0,SER_hh_emih!P19/SER_summary!P$26)</f>
        <v>3.9308745051803835</v>
      </c>
      <c r="Q19" s="101">
        <f>IF(SER_hh_emih!Q19=0,0,SER_hh_emih!Q19/SER_summary!Q$26)</f>
        <v>3.7413658198673203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6.4266803426643166</v>
      </c>
      <c r="C22" s="100">
        <f>IF(SER_hh_emih!C22=0,0,SER_hh_emih!C22/SER_summary!C$26)</f>
        <v>6.4619000038647609</v>
      </c>
      <c r="D22" s="100">
        <f>IF(SER_hh_emih!D22=0,0,SER_hh_emih!D22/SER_summary!D$26)</f>
        <v>6.4639852128318775</v>
      </c>
      <c r="E22" s="100">
        <f>IF(SER_hh_emih!E22=0,0,SER_hh_emih!E22/SER_summary!E$26)</f>
        <v>6.3660060479435066</v>
      </c>
      <c r="F22" s="100">
        <f>IF(SER_hh_emih!F22=0,0,SER_hh_emih!F22/SER_summary!F$26)</f>
        <v>6.3335286543355531</v>
      </c>
      <c r="G22" s="100">
        <f>IF(SER_hh_emih!G22=0,0,SER_hh_emih!G22/SER_summary!G$26)</f>
        <v>6.277913027246921</v>
      </c>
      <c r="H22" s="100">
        <f>IF(SER_hh_emih!H22=0,0,SER_hh_emih!H22/SER_summary!H$26)</f>
        <v>6.2516074593053714</v>
      </c>
      <c r="I22" s="100">
        <f>IF(SER_hh_emih!I22=0,0,SER_hh_emih!I22/SER_summary!I$26)</f>
        <v>6.1706245611897232</v>
      </c>
      <c r="J22" s="100">
        <f>IF(SER_hh_emih!J22=0,0,SER_hh_emih!J22/SER_summary!J$26)</f>
        <v>6.1250791869949559</v>
      </c>
      <c r="K22" s="100">
        <f>IF(SER_hh_emih!K22=0,0,SER_hh_emih!K22/SER_summary!K$26)</f>
        <v>6.0936260862292713</v>
      </c>
      <c r="L22" s="100">
        <f>IF(SER_hh_emih!L22=0,0,SER_hh_emih!L22/SER_summary!L$26)</f>
        <v>5.9982342666603996</v>
      </c>
      <c r="M22" s="100">
        <f>IF(SER_hh_emih!M22=0,0,SER_hh_emih!M22/SER_summary!M$26)</f>
        <v>5.7272983976633896</v>
      </c>
      <c r="N22" s="100">
        <f>IF(SER_hh_emih!N22=0,0,SER_hh_emih!N22/SER_summary!N$26)</f>
        <v>5.6103626613427293</v>
      </c>
      <c r="O22" s="100">
        <f>IF(SER_hh_emih!O22=0,0,SER_hh_emih!O22/SER_summary!O$26)</f>
        <v>5.5757874049912308</v>
      </c>
      <c r="P22" s="100">
        <f>IF(SER_hh_emih!P22=0,0,SER_hh_emih!P22/SER_summary!P$26)</f>
        <v>5.6079649824563553</v>
      </c>
      <c r="Q22" s="100">
        <f>IF(SER_hh_emih!Q22=0,0,SER_hh_emih!Q22/SER_summary!Q$26)</f>
        <v>5.7060870608383336</v>
      </c>
    </row>
    <row r="23" spans="1:17" ht="12" customHeight="1" x14ac:dyDescent="0.25">
      <c r="A23" s="88" t="s">
        <v>98</v>
      </c>
      <c r="B23" s="100">
        <f>IF(SER_hh_emih!B23=0,0,SER_hh_emih!B23/SER_summary!B$26)</f>
        <v>4.5354972107270548</v>
      </c>
      <c r="C23" s="100">
        <f>IF(SER_hh_emih!C23=0,0,SER_hh_emih!C23/SER_summary!C$26)</f>
        <v>4.5607507991814149</v>
      </c>
      <c r="D23" s="100">
        <f>IF(SER_hh_emih!D23=0,0,SER_hh_emih!D23/SER_summary!D$26)</f>
        <v>4.562891036504138</v>
      </c>
      <c r="E23" s="100">
        <f>IF(SER_hh_emih!E23=0,0,SER_hh_emih!E23/SER_summary!E$26)</f>
        <v>4.458078725078531</v>
      </c>
      <c r="F23" s="100">
        <f>IF(SER_hh_emih!F23=0,0,SER_hh_emih!F23/SER_summary!F$26)</f>
        <v>4.4328304651476325</v>
      </c>
      <c r="G23" s="100">
        <f>IF(SER_hh_emih!G23=0,0,SER_hh_emih!G23/SER_summary!G$26)</f>
        <v>4.389144291599357</v>
      </c>
      <c r="H23" s="100">
        <f>IF(SER_hh_emih!H23=0,0,SER_hh_emih!H23/SER_summary!H$26)</f>
        <v>4.3480053367653992</v>
      </c>
      <c r="I23" s="100">
        <f>IF(SER_hh_emih!I23=0,0,SER_hh_emih!I23/SER_summary!I$26)</f>
        <v>4.3112180363006134</v>
      </c>
      <c r="J23" s="100">
        <f>IF(SER_hh_emih!J23=0,0,SER_hh_emih!J23/SER_summary!J$26)</f>
        <v>4.2832688697690937</v>
      </c>
      <c r="K23" s="100">
        <f>IF(SER_hh_emih!K23=0,0,SER_hh_emih!K23/SER_summary!K$26)</f>
        <v>4.2631748371530334</v>
      </c>
      <c r="L23" s="100">
        <f>IF(SER_hh_emih!L23=0,0,SER_hh_emih!L23/SER_summary!L$26)</f>
        <v>4.1978238620227435</v>
      </c>
      <c r="M23" s="100">
        <f>IF(SER_hh_emih!M23=0,0,SER_hh_emih!M23/SER_summary!M$26)</f>
        <v>3.9995814402084151</v>
      </c>
      <c r="N23" s="100">
        <f>IF(SER_hh_emih!N23=0,0,SER_hh_emih!N23/SER_summary!N$26)</f>
        <v>3.9344932723442003</v>
      </c>
      <c r="O23" s="100">
        <f>IF(SER_hh_emih!O23=0,0,SER_hh_emih!O23/SER_summary!O$26)</f>
        <v>3.9293397054404338</v>
      </c>
      <c r="P23" s="100">
        <f>IF(SER_hh_emih!P23=0,0,SER_hh_emih!P23/SER_summary!P$26)</f>
        <v>3.9340877053117751</v>
      </c>
      <c r="Q23" s="100">
        <f>IF(SER_hh_emih!Q23=0,0,SER_hh_emih!Q23/SER_summary!Q$26)</f>
        <v>4.0088289430710846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1.9981620765095411</v>
      </c>
      <c r="C29" s="101">
        <f>IF(SER_hh_emih!C29=0,0,SER_hh_emih!C29/SER_summary!C$26)</f>
        <v>1.9748798531322365</v>
      </c>
      <c r="D29" s="101">
        <f>IF(SER_hh_emih!D29=0,0,SER_hh_emih!D29/SER_summary!D$26)</f>
        <v>1.8820134735391383</v>
      </c>
      <c r="E29" s="101">
        <f>IF(SER_hh_emih!E29=0,0,SER_hh_emih!E29/SER_summary!E$26)</f>
        <v>1.7241133344178032</v>
      </c>
      <c r="F29" s="101">
        <f>IF(SER_hh_emih!F29=0,0,SER_hh_emih!F29/SER_summary!F$26)</f>
        <v>1.726091282421182</v>
      </c>
      <c r="G29" s="101">
        <f>IF(SER_hh_emih!G29=0,0,SER_hh_emih!G29/SER_summary!G$26)</f>
        <v>1.6844288591906116</v>
      </c>
      <c r="H29" s="101">
        <f>IF(SER_hh_emih!H29=0,0,SER_hh_emih!H29/SER_summary!H$26)</f>
        <v>1.9263458015514279</v>
      </c>
      <c r="I29" s="101">
        <f>IF(SER_hh_emih!I29=0,0,SER_hh_emih!I29/SER_summary!I$26)</f>
        <v>1.6466491343404761</v>
      </c>
      <c r="J29" s="101">
        <f>IF(SER_hh_emih!J29=0,0,SER_hh_emih!J29/SER_summary!J$26)</f>
        <v>1.6644448565363874</v>
      </c>
      <c r="K29" s="101">
        <f>IF(SER_hh_emih!K29=0,0,SER_hh_emih!K29/SER_summary!K$26)</f>
        <v>1.9075910783356858</v>
      </c>
      <c r="L29" s="101">
        <f>IF(SER_hh_emih!L29=0,0,SER_hh_emih!L29/SER_summary!L$26)</f>
        <v>2.0379709394527623</v>
      </c>
      <c r="M29" s="101">
        <f>IF(SER_hh_emih!M29=0,0,SER_hh_emih!M29/SER_summary!M$26)</f>
        <v>2.3800128162630987</v>
      </c>
      <c r="N29" s="101">
        <f>IF(SER_hh_emih!N29=0,0,SER_hh_emih!N29/SER_summary!N$26)</f>
        <v>2.608390493125293</v>
      </c>
      <c r="O29" s="101">
        <f>IF(SER_hh_emih!O29=0,0,SER_hh_emih!O29/SER_summary!O$26)</f>
        <v>2.8850821478471738</v>
      </c>
      <c r="P29" s="101">
        <f>IF(SER_hh_emih!P29=0,0,SER_hh_emih!P29/SER_summary!P$26)</f>
        <v>2.9530140671426053</v>
      </c>
      <c r="Q29" s="101">
        <f>IF(SER_hh_emih!Q29=0,0,SER_hh_emih!Q29/SER_summary!Q$26)</f>
        <v>3.0124003749904622</v>
      </c>
    </row>
    <row r="30" spans="1:17" ht="12" customHeight="1" x14ac:dyDescent="0.25">
      <c r="A30" s="88" t="s">
        <v>66</v>
      </c>
      <c r="B30" s="100">
        <f>IF(SER_hh_emih!B30=0,0,SER_hh_emih!B30/SER_summary!B$26)</f>
        <v>7.1260340658300301</v>
      </c>
      <c r="C30" s="100">
        <f>IF(SER_hh_emih!C30=0,0,SER_hh_emih!C30/SER_summary!C$26)</f>
        <v>7.0477465915714772</v>
      </c>
      <c r="D30" s="100">
        <f>IF(SER_hh_emih!D30=0,0,SER_hh_emih!D30/SER_summary!D$26)</f>
        <v>6.9458742354771648</v>
      </c>
      <c r="E30" s="100">
        <f>IF(SER_hh_emih!E30=0,0,SER_hh_emih!E30/SER_summary!E$26)</f>
        <v>6.1253985965962947</v>
      </c>
      <c r="F30" s="100">
        <f>IF(SER_hh_emih!F30=0,0,SER_hh_emih!F30/SER_summary!F$26)</f>
        <v>6.7629296280874831</v>
      </c>
      <c r="G30" s="100">
        <f>IF(SER_hh_emih!G30=0,0,SER_hh_emih!G30/SER_summary!G$26)</f>
        <v>6.7011435247266693</v>
      </c>
      <c r="H30" s="100">
        <f>IF(SER_hh_emih!H30=0,0,SER_hh_emih!H30/SER_summary!H$26)</f>
        <v>14.122573586592699</v>
      </c>
      <c r="I30" s="100">
        <f>IF(SER_hh_emih!I30=0,0,SER_hh_emih!I30/SER_summary!I$26)</f>
        <v>5.9204489375271923</v>
      </c>
      <c r="J30" s="100">
        <f>IF(SER_hh_emih!J30=0,0,SER_hh_emih!J30/SER_summary!J$26)</f>
        <v>6.8213836176508833</v>
      </c>
      <c r="K30" s="100">
        <f>IF(SER_hh_emih!K30=0,0,SER_hh_emih!K30/SER_summary!K$26)</f>
        <v>5.8038229178751291</v>
      </c>
      <c r="L30" s="100">
        <f>IF(SER_hh_emih!L30=0,0,SER_hh_emih!L30/SER_summary!L$26)</f>
        <v>6.8027028440919741</v>
      </c>
      <c r="M30" s="100">
        <f>IF(SER_hh_emih!M30=0,0,SER_hh_emih!M30/SER_summary!M$26)</f>
        <v>6.079822393206654</v>
      </c>
      <c r="N30" s="100">
        <f>IF(SER_hh_emih!N30=0,0,SER_hh_emih!N30/SER_summary!N$26)</f>
        <v>5.9086579435628979</v>
      </c>
      <c r="O30" s="100">
        <f>IF(SER_hh_emih!O30=0,0,SER_hh_emih!O30/SER_summary!O$26)</f>
        <v>5.9317151291417325</v>
      </c>
      <c r="P30" s="100">
        <f>IF(SER_hh_emih!P30=0,0,SER_hh_emih!P30/SER_summary!P$26)</f>
        <v>5.8119906725711452</v>
      </c>
      <c r="Q30" s="100">
        <f>IF(SER_hh_emih!Q30=0,0,SER_hh_emih!Q30/SER_summary!Q$26)</f>
        <v>5.7508287948198902</v>
      </c>
    </row>
    <row r="31" spans="1:17" ht="12" customHeight="1" x14ac:dyDescent="0.25">
      <c r="A31" s="88" t="s">
        <v>98</v>
      </c>
      <c r="B31" s="100">
        <f>IF(SER_hh_emih!B31=0,0,SER_hh_emih!B31/SER_summary!B$26)</f>
        <v>5.8829710711001137</v>
      </c>
      <c r="C31" s="100">
        <f>IF(SER_hh_emih!C31=0,0,SER_hh_emih!C31/SER_summary!C$26)</f>
        <v>5.8183400376195156</v>
      </c>
      <c r="D31" s="100">
        <f>IF(SER_hh_emih!D31=0,0,SER_hh_emih!D31/SER_summary!D$26)</f>
        <v>5.73423826118802</v>
      </c>
      <c r="E31" s="100">
        <f>IF(SER_hh_emih!E31=0,0,SER_hh_emih!E31/SER_summary!E$26)</f>
        <v>5.5942289328975638</v>
      </c>
      <c r="F31" s="100">
        <f>IF(SER_hh_emih!F31=0,0,SER_hh_emih!F31/SER_summary!F$26)</f>
        <v>5.5347705531314944</v>
      </c>
      <c r="G31" s="100">
        <f>IF(SER_hh_emih!G31=0,0,SER_hh_emih!G31/SER_summary!G$26)</f>
        <v>5.477738868501759</v>
      </c>
      <c r="H31" s="100">
        <f>IF(SER_hh_emih!H31=0,0,SER_hh_emih!H31/SER_summary!H$26)</f>
        <v>5.3870220697179185</v>
      </c>
      <c r="I31" s="100">
        <f>IF(SER_hh_emih!I31=0,0,SER_hh_emih!I31/SER_summary!I$26)</f>
        <v>5.372495204940158</v>
      </c>
      <c r="J31" s="100">
        <f>IF(SER_hh_emih!J31=0,0,SER_hh_emih!J31/SER_summary!J$26)</f>
        <v>5.304875958305705</v>
      </c>
      <c r="K31" s="100">
        <f>IF(SER_hh_emih!K31=0,0,SER_hh_emih!K31/SER_summary!K$26)</f>
        <v>5.3342161132440067</v>
      </c>
      <c r="L31" s="100">
        <f>IF(SER_hh_emih!L31=0,0,SER_hh_emih!L31/SER_summary!L$26)</f>
        <v>5.2663363144200694</v>
      </c>
      <c r="M31" s="100">
        <f>IF(SER_hh_emih!M31=0,0,SER_hh_emih!M31/SER_summary!M$26)</f>
        <v>4.9590532031215346</v>
      </c>
      <c r="N31" s="100">
        <f>IF(SER_hh_emih!N31=0,0,SER_hh_emih!N31/SER_summary!N$26)</f>
        <v>4.8241319243315228</v>
      </c>
      <c r="O31" s="100">
        <f>IF(SER_hh_emih!O31=0,0,SER_hh_emih!O31/SER_summary!O$26)</f>
        <v>4.7477487011737489</v>
      </c>
      <c r="P31" s="100">
        <f>IF(SER_hh_emih!P31=0,0,SER_hh_emih!P31/SER_summary!P$26)</f>
        <v>4.720759830587661</v>
      </c>
      <c r="Q31" s="100">
        <f>IF(SER_hh_emih!Q31=0,0,SER_hh_emih!Q31/SER_summary!Q$26)</f>
        <v>4.7035271459121617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7640.7706818544202</v>
      </c>
      <c r="D3" s="98">
        <f t="shared" si="0"/>
        <v>7784.7511439084956</v>
      </c>
      <c r="E3" s="98">
        <f t="shared" si="0"/>
        <v>7084.8319785312196</v>
      </c>
      <c r="F3" s="98">
        <f t="shared" si="0"/>
        <v>7673.4964260072866</v>
      </c>
      <c r="G3" s="98">
        <f t="shared" si="0"/>
        <v>9640.5885263922901</v>
      </c>
      <c r="H3" s="98">
        <f t="shared" si="0"/>
        <v>9282.5769532731229</v>
      </c>
      <c r="I3" s="98">
        <f t="shared" si="0"/>
        <v>14004.550894981825</v>
      </c>
      <c r="J3" s="98">
        <f t="shared" si="0"/>
        <v>11565.101900019408</v>
      </c>
      <c r="K3" s="98">
        <f t="shared" si="0"/>
        <v>3796.3824289405493</v>
      </c>
      <c r="L3" s="98">
        <f t="shared" si="0"/>
        <v>2773.6725666961111</v>
      </c>
      <c r="M3" s="98">
        <f t="shared" si="0"/>
        <v>5519.626463366405</v>
      </c>
      <c r="N3" s="98">
        <f t="shared" si="0"/>
        <v>5072.0529074363803</v>
      </c>
      <c r="O3" s="98">
        <f t="shared" si="0"/>
        <v>5789.9454689892973</v>
      </c>
      <c r="P3" s="98">
        <f t="shared" si="0"/>
        <v>8425.9440516289942</v>
      </c>
      <c r="Q3" s="98">
        <f t="shared" si="0"/>
        <v>7192.0005189458079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7640.7706818544202</v>
      </c>
      <c r="D4" s="89">
        <f t="shared" ref="D4:Q4" si="2">SUM(D5:D14)</f>
        <v>7784.7511439084956</v>
      </c>
      <c r="E4" s="89">
        <f t="shared" si="2"/>
        <v>7084.8319785312196</v>
      </c>
      <c r="F4" s="89">
        <f t="shared" si="2"/>
        <v>7673.4964260072866</v>
      </c>
      <c r="G4" s="89">
        <f t="shared" si="2"/>
        <v>9640.5885263922901</v>
      </c>
      <c r="H4" s="89">
        <f t="shared" si="2"/>
        <v>9282.5769532731229</v>
      </c>
      <c r="I4" s="89">
        <f t="shared" si="2"/>
        <v>14004.550894981825</v>
      </c>
      <c r="J4" s="89">
        <f t="shared" si="2"/>
        <v>11565.101900019408</v>
      </c>
      <c r="K4" s="89">
        <f t="shared" si="2"/>
        <v>3796.3824289405493</v>
      </c>
      <c r="L4" s="89">
        <f t="shared" si="2"/>
        <v>2773.6725666961111</v>
      </c>
      <c r="M4" s="89">
        <f t="shared" si="2"/>
        <v>5519.626463366405</v>
      </c>
      <c r="N4" s="89">
        <f t="shared" si="2"/>
        <v>5072.0529074363803</v>
      </c>
      <c r="O4" s="89">
        <f t="shared" si="2"/>
        <v>5789.9454689892973</v>
      </c>
      <c r="P4" s="89">
        <f t="shared" si="2"/>
        <v>8425.9440516289942</v>
      </c>
      <c r="Q4" s="89">
        <f t="shared" si="2"/>
        <v>7192.0005189458079</v>
      </c>
    </row>
    <row r="5" spans="1:17" ht="12" customHeight="1" x14ac:dyDescent="0.25">
      <c r="A5" s="88" t="s">
        <v>38</v>
      </c>
      <c r="B5" s="87"/>
      <c r="C5" s="87">
        <v>46.940850585378435</v>
      </c>
      <c r="D5" s="87">
        <v>16.935885969191922</v>
      </c>
      <c r="E5" s="87">
        <v>1048.6318443823784</v>
      </c>
      <c r="F5" s="87">
        <v>157.01327978788157</v>
      </c>
      <c r="G5" s="87">
        <v>34.030935011713446</v>
      </c>
      <c r="H5" s="87">
        <v>198.88343572134161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3324.9777799059539</v>
      </c>
      <c r="D7" s="87">
        <v>2262.8102186638025</v>
      </c>
      <c r="E7" s="87">
        <v>0</v>
      </c>
      <c r="F7" s="87">
        <v>6366.6576431770118</v>
      </c>
      <c r="G7" s="87">
        <v>5139.4188010122216</v>
      </c>
      <c r="H7" s="87">
        <v>4909.0540264060992</v>
      </c>
      <c r="I7" s="87">
        <v>5158.7794624429789</v>
      </c>
      <c r="J7" s="87">
        <v>0</v>
      </c>
      <c r="K7" s="87">
        <v>1111.2476596395829</v>
      </c>
      <c r="L7" s="87">
        <v>991.74107105746566</v>
      </c>
      <c r="M7" s="87">
        <v>4769.8672004558639</v>
      </c>
      <c r="N7" s="87">
        <v>0</v>
      </c>
      <c r="O7" s="87">
        <v>0</v>
      </c>
      <c r="P7" s="87">
        <v>0</v>
      </c>
      <c r="Q7" s="87">
        <v>0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3253.4799363084544</v>
      </c>
      <c r="D9" s="87">
        <v>0</v>
      </c>
      <c r="E9" s="87">
        <v>0</v>
      </c>
      <c r="F9" s="87">
        <v>910.36697802396736</v>
      </c>
      <c r="G9" s="87">
        <v>4301.9996033368725</v>
      </c>
      <c r="H9" s="87">
        <v>4080.3053600603471</v>
      </c>
      <c r="I9" s="87">
        <v>6684.9982693963375</v>
      </c>
      <c r="J9" s="87">
        <v>3405.2440314606338</v>
      </c>
      <c r="K9" s="87">
        <v>2585.7496325459301</v>
      </c>
      <c r="L9" s="87">
        <v>1774.8685136740314</v>
      </c>
      <c r="M9" s="87">
        <v>0</v>
      </c>
      <c r="N9" s="87">
        <v>3479.8628185352427</v>
      </c>
      <c r="O9" s="87">
        <v>1897.7429585148161</v>
      </c>
      <c r="P9" s="87">
        <v>4627.1111031682476</v>
      </c>
      <c r="Q9" s="87">
        <v>0</v>
      </c>
    </row>
    <row r="10" spans="1:17" ht="12" customHeight="1" x14ac:dyDescent="0.25">
      <c r="A10" s="88" t="s">
        <v>34</v>
      </c>
      <c r="B10" s="87"/>
      <c r="C10" s="87">
        <v>0</v>
      </c>
      <c r="D10" s="87">
        <v>0</v>
      </c>
      <c r="E10" s="87">
        <v>0</v>
      </c>
      <c r="F10" s="87">
        <v>0</v>
      </c>
      <c r="G10" s="87">
        <v>15.885896422594602</v>
      </c>
      <c r="H10" s="87">
        <v>89.673881748627835</v>
      </c>
      <c r="I10" s="87">
        <v>517.06823394376261</v>
      </c>
      <c r="J10" s="87">
        <v>513.12707070310682</v>
      </c>
      <c r="K10" s="87">
        <v>96.620832894104907</v>
      </c>
      <c r="L10" s="87">
        <v>4.1142413691004664</v>
      </c>
      <c r="M10" s="87">
        <v>539.75573327563632</v>
      </c>
      <c r="N10" s="87">
        <v>381.52270173211235</v>
      </c>
      <c r="O10" s="87">
        <v>616.24004220457573</v>
      </c>
      <c r="P10" s="87">
        <v>967.74471738894874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2.8225485928395702</v>
      </c>
      <c r="D13" s="87">
        <v>14.968206551493557</v>
      </c>
      <c r="E13" s="87">
        <v>23.388168804895297</v>
      </c>
      <c r="F13" s="87">
        <v>18.385888891198196</v>
      </c>
      <c r="G13" s="87">
        <v>21.187201320666066</v>
      </c>
      <c r="H13" s="87">
        <v>4.6602493367063831</v>
      </c>
      <c r="I13" s="87">
        <v>31.478873268173974</v>
      </c>
      <c r="J13" s="87">
        <v>77.255087713788228</v>
      </c>
      <c r="K13" s="87">
        <v>2.7643038609313644</v>
      </c>
      <c r="L13" s="87">
        <v>2.9487405955132577</v>
      </c>
      <c r="M13" s="87">
        <v>210.00352963490542</v>
      </c>
      <c r="N13" s="87">
        <v>960.06609888507205</v>
      </c>
      <c r="O13" s="87">
        <v>1676.4790287828989</v>
      </c>
      <c r="P13" s="87">
        <v>1832.0319367256379</v>
      </c>
      <c r="Q13" s="87">
        <v>1557.0305866736885</v>
      </c>
    </row>
    <row r="14" spans="1:17" ht="12" customHeight="1" x14ac:dyDescent="0.25">
      <c r="A14" s="51" t="s">
        <v>104</v>
      </c>
      <c r="B14" s="94"/>
      <c r="C14" s="94">
        <v>1012.549566461794</v>
      </c>
      <c r="D14" s="94">
        <v>5490.0368327240076</v>
      </c>
      <c r="E14" s="94">
        <v>6012.8119653439462</v>
      </c>
      <c r="F14" s="94">
        <v>221.07263612722778</v>
      </c>
      <c r="G14" s="94">
        <v>128.06608928822172</v>
      </c>
      <c r="H14" s="94">
        <v>0</v>
      </c>
      <c r="I14" s="94">
        <v>1612.2260559305714</v>
      </c>
      <c r="J14" s="94">
        <v>7569.47571014188</v>
      </c>
      <c r="K14" s="94">
        <v>0</v>
      </c>
      <c r="L14" s="94">
        <v>0</v>
      </c>
      <c r="M14" s="94">
        <v>0</v>
      </c>
      <c r="N14" s="94">
        <v>250.60128828395287</v>
      </c>
      <c r="O14" s="94">
        <v>1599.483439487007</v>
      </c>
      <c r="P14" s="94">
        <v>999.05629434616014</v>
      </c>
      <c r="Q14" s="94">
        <v>5634.9699322721199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6625.3985667997867</v>
      </c>
      <c r="D15" s="96">
        <f t="shared" ref="D15:Q15" si="4">SUM(D5:D12)</f>
        <v>2279.7461046329945</v>
      </c>
      <c r="E15" s="96">
        <f t="shared" si="4"/>
        <v>1048.6318443823784</v>
      </c>
      <c r="F15" s="96">
        <f t="shared" si="4"/>
        <v>7434.0379009888602</v>
      </c>
      <c r="G15" s="96">
        <f t="shared" si="4"/>
        <v>9491.335235783401</v>
      </c>
      <c r="H15" s="96">
        <f t="shared" si="4"/>
        <v>9277.9167039364165</v>
      </c>
      <c r="I15" s="96">
        <f t="shared" si="4"/>
        <v>12360.845965783079</v>
      </c>
      <c r="J15" s="96">
        <f t="shared" si="4"/>
        <v>3918.3711021637405</v>
      </c>
      <c r="K15" s="96">
        <f t="shared" si="4"/>
        <v>3793.618125079618</v>
      </c>
      <c r="L15" s="96">
        <f t="shared" si="4"/>
        <v>2770.7238261005978</v>
      </c>
      <c r="M15" s="96">
        <f t="shared" si="4"/>
        <v>5309.6229337314999</v>
      </c>
      <c r="N15" s="96">
        <f t="shared" si="4"/>
        <v>3861.3855202673549</v>
      </c>
      <c r="O15" s="96">
        <f t="shared" si="4"/>
        <v>2513.9830007193918</v>
      </c>
      <c r="P15" s="96">
        <f t="shared" si="4"/>
        <v>5594.8558205571962</v>
      </c>
      <c r="Q15" s="96">
        <f t="shared" si="4"/>
        <v>0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2764.5387193753559</v>
      </c>
      <c r="D16" s="89">
        <f t="shared" ref="D16:Q16" si="6">SUM(D17:D18)</f>
        <v>3126.1523063034915</v>
      </c>
      <c r="E16" s="89">
        <f t="shared" si="6"/>
        <v>2562.0000000000014</v>
      </c>
      <c r="F16" s="89">
        <f t="shared" si="6"/>
        <v>3245.5797512688373</v>
      </c>
      <c r="G16" s="89">
        <f t="shared" si="6"/>
        <v>4347.2897833062425</v>
      </c>
      <c r="H16" s="89">
        <f t="shared" si="6"/>
        <v>4732.4420646755307</v>
      </c>
      <c r="I16" s="89">
        <f t="shared" si="6"/>
        <v>4817.1257642696255</v>
      </c>
      <c r="J16" s="89">
        <f t="shared" si="6"/>
        <v>2370.1278344508664</v>
      </c>
      <c r="K16" s="89">
        <f t="shared" si="6"/>
        <v>1813.7065551442222</v>
      </c>
      <c r="L16" s="89">
        <f t="shared" si="6"/>
        <v>351.00000000000608</v>
      </c>
      <c r="M16" s="89">
        <f t="shared" si="6"/>
        <v>934.77834470270523</v>
      </c>
      <c r="N16" s="89">
        <f t="shared" si="6"/>
        <v>642.92569239375803</v>
      </c>
      <c r="O16" s="89">
        <f t="shared" si="6"/>
        <v>1060.4520420716628</v>
      </c>
      <c r="P16" s="89">
        <f t="shared" si="6"/>
        <v>2842.12711444652</v>
      </c>
      <c r="Q16" s="89">
        <f t="shared" si="6"/>
        <v>5545.1911727312036</v>
      </c>
    </row>
    <row r="17" spans="1:17" ht="12.95" customHeight="1" x14ac:dyDescent="0.25">
      <c r="A17" s="88" t="s">
        <v>101</v>
      </c>
      <c r="B17" s="87"/>
      <c r="C17" s="87">
        <v>11.538719375356001</v>
      </c>
      <c r="D17" s="87">
        <v>23.152306303489247</v>
      </c>
      <c r="E17" s="87">
        <v>0</v>
      </c>
      <c r="F17" s="87">
        <v>43.579751268839175</v>
      </c>
      <c r="G17" s="87">
        <v>19.289783306243148</v>
      </c>
      <c r="H17" s="87">
        <v>66.442064675526282</v>
      </c>
      <c r="I17" s="87">
        <v>15.125764269624812</v>
      </c>
      <c r="J17" s="87">
        <v>0.1278344508686691</v>
      </c>
      <c r="K17" s="87">
        <v>80.706555144225149</v>
      </c>
      <c r="L17" s="87">
        <v>0</v>
      </c>
      <c r="M17" s="87">
        <v>30.77834470270858</v>
      </c>
      <c r="N17" s="87">
        <v>60.925692393757338</v>
      </c>
      <c r="O17" s="87">
        <v>113.45204207166014</v>
      </c>
      <c r="P17" s="87">
        <v>191.12711444652334</v>
      </c>
      <c r="Q17" s="87">
        <v>291.19117273120418</v>
      </c>
    </row>
    <row r="18" spans="1:17" ht="12" customHeight="1" x14ac:dyDescent="0.25">
      <c r="A18" s="88" t="s">
        <v>100</v>
      </c>
      <c r="B18" s="87"/>
      <c r="C18" s="87">
        <v>2753</v>
      </c>
      <c r="D18" s="87">
        <v>3103.0000000000023</v>
      </c>
      <c r="E18" s="87">
        <v>2562.0000000000014</v>
      </c>
      <c r="F18" s="87">
        <v>3201.9999999999982</v>
      </c>
      <c r="G18" s="87">
        <v>4327.9999999999991</v>
      </c>
      <c r="H18" s="87">
        <v>4666.0000000000045</v>
      </c>
      <c r="I18" s="87">
        <v>4802.0000000000009</v>
      </c>
      <c r="J18" s="87">
        <v>2369.9999999999977</v>
      </c>
      <c r="K18" s="87">
        <v>1732.999999999997</v>
      </c>
      <c r="L18" s="87">
        <v>351.00000000000608</v>
      </c>
      <c r="M18" s="87">
        <v>903.99999999999659</v>
      </c>
      <c r="N18" s="87">
        <v>582.00000000000068</v>
      </c>
      <c r="O18" s="87">
        <v>947.00000000000261</v>
      </c>
      <c r="P18" s="87">
        <v>2650.9999999999968</v>
      </c>
      <c r="Q18" s="87">
        <v>5253.9999999999991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7640.7706818544202</v>
      </c>
      <c r="D19" s="89">
        <f t="shared" ref="D19:Q19" si="8">SUM(D20:D26)</f>
        <v>7784.7511439084938</v>
      </c>
      <c r="E19" s="89">
        <f t="shared" si="8"/>
        <v>7084.8319785312196</v>
      </c>
      <c r="F19" s="89">
        <f t="shared" si="8"/>
        <v>7673.4964260072902</v>
      </c>
      <c r="G19" s="89">
        <f t="shared" si="8"/>
        <v>9640.5885263922883</v>
      </c>
      <c r="H19" s="89">
        <f t="shared" si="8"/>
        <v>9282.5769532731229</v>
      </c>
      <c r="I19" s="89">
        <f t="shared" si="8"/>
        <v>14004.550894981821</v>
      </c>
      <c r="J19" s="89">
        <f t="shared" si="8"/>
        <v>11565.10190001941</v>
      </c>
      <c r="K19" s="89">
        <f t="shared" si="8"/>
        <v>3796.3824289405493</v>
      </c>
      <c r="L19" s="89">
        <f t="shared" si="8"/>
        <v>2773.672566696112</v>
      </c>
      <c r="M19" s="89">
        <f t="shared" si="8"/>
        <v>5519.6264633664086</v>
      </c>
      <c r="N19" s="89">
        <f t="shared" si="8"/>
        <v>5072.0529074363785</v>
      </c>
      <c r="O19" s="89">
        <f t="shared" si="8"/>
        <v>5789.9454689892982</v>
      </c>
      <c r="P19" s="89">
        <f t="shared" si="8"/>
        <v>8425.944051628996</v>
      </c>
      <c r="Q19" s="89">
        <f t="shared" si="8"/>
        <v>7192.000518945807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0</v>
      </c>
      <c r="D22" s="87">
        <v>0</v>
      </c>
      <c r="E22" s="87">
        <v>3192.0350013765478</v>
      </c>
      <c r="F22" s="87">
        <v>3207.2231030817034</v>
      </c>
      <c r="G22" s="87">
        <v>3801.9975693304095</v>
      </c>
      <c r="H22" s="87">
        <v>3613.2223211804298</v>
      </c>
      <c r="I22" s="87">
        <v>5071.7870360863544</v>
      </c>
      <c r="J22" s="87">
        <v>5840.617800313109</v>
      </c>
      <c r="K22" s="87">
        <v>1305.7775769197012</v>
      </c>
      <c r="L22" s="87">
        <v>1559.5643202642559</v>
      </c>
      <c r="M22" s="87">
        <v>1284.4771604205082</v>
      </c>
      <c r="N22" s="87">
        <v>2198.3850272503537</v>
      </c>
      <c r="O22" s="87">
        <v>0</v>
      </c>
      <c r="P22" s="87">
        <v>0</v>
      </c>
      <c r="Q22" s="87">
        <v>490.97051048462305</v>
      </c>
    </row>
    <row r="23" spans="1:17" ht="12" customHeight="1" x14ac:dyDescent="0.25">
      <c r="A23" s="88" t="s">
        <v>98</v>
      </c>
      <c r="B23" s="87"/>
      <c r="C23" s="87">
        <v>1338.6583833273946</v>
      </c>
      <c r="D23" s="87">
        <v>825.78132120720011</v>
      </c>
      <c r="E23" s="87">
        <v>1011.3801449747901</v>
      </c>
      <c r="F23" s="87">
        <v>1772.3198543428121</v>
      </c>
      <c r="G23" s="87">
        <v>2357.5254181646892</v>
      </c>
      <c r="H23" s="87">
        <v>2364.1758751196903</v>
      </c>
      <c r="I23" s="87">
        <v>3507.3920904334141</v>
      </c>
      <c r="J23" s="87">
        <v>2883.4277327451732</v>
      </c>
      <c r="K23" s="87">
        <v>2490.6048520208478</v>
      </c>
      <c r="L23" s="87">
        <v>1199.6702615352121</v>
      </c>
      <c r="M23" s="87">
        <v>4235.1493029459007</v>
      </c>
      <c r="N23" s="87">
        <v>2873.6678801860248</v>
      </c>
      <c r="O23" s="87">
        <v>1528.8599885574715</v>
      </c>
      <c r="P23" s="87">
        <v>3182.8206943639966</v>
      </c>
      <c r="Q23" s="87">
        <v>0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ht="12" customHeight="1" x14ac:dyDescent="0.25">
      <c r="A26" s="88" t="s">
        <v>30</v>
      </c>
      <c r="B26" s="94"/>
      <c r="C26" s="94">
        <v>6302.1122985270258</v>
      </c>
      <c r="D26" s="94">
        <v>6958.9698227012932</v>
      </c>
      <c r="E26" s="94">
        <v>2881.4168321798816</v>
      </c>
      <c r="F26" s="94">
        <v>2693.9534685827753</v>
      </c>
      <c r="G26" s="94">
        <v>3481.06553889719</v>
      </c>
      <c r="H26" s="94">
        <v>3305.1787569730022</v>
      </c>
      <c r="I26" s="94">
        <v>5425.3717684620542</v>
      </c>
      <c r="J26" s="94">
        <v>2841.056366961127</v>
      </c>
      <c r="K26" s="94">
        <v>0</v>
      </c>
      <c r="L26" s="94">
        <v>14.437984896643618</v>
      </c>
      <c r="M26" s="94">
        <v>0</v>
      </c>
      <c r="N26" s="94">
        <v>0</v>
      </c>
      <c r="O26" s="94">
        <v>4261.0854804318269</v>
      </c>
      <c r="P26" s="94">
        <v>5243.123357264999</v>
      </c>
      <c r="Q26" s="94">
        <v>6701.0300084611836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467.72561741637378</v>
      </c>
      <c r="K27" s="119">
        <v>9.9510789958487962</v>
      </c>
      <c r="L27" s="119">
        <v>59.886840403044978</v>
      </c>
      <c r="M27" s="119">
        <v>37.410485938135324</v>
      </c>
      <c r="N27" s="119">
        <v>19.240168417946336</v>
      </c>
      <c r="O27" s="119">
        <v>15.550755645597802</v>
      </c>
      <c r="P27" s="119">
        <v>24.781104434596028</v>
      </c>
      <c r="Q27" s="119">
        <v>23.842724008947314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7640.7706818544211</v>
      </c>
      <c r="D29" s="89">
        <f t="shared" ref="D29:Q29" si="10">SUM(D30:D33)</f>
        <v>7784.7511439084919</v>
      </c>
      <c r="E29" s="89">
        <f t="shared" si="10"/>
        <v>7084.8319785312187</v>
      </c>
      <c r="F29" s="89">
        <f t="shared" si="10"/>
        <v>7673.4964260072884</v>
      </c>
      <c r="G29" s="89">
        <f t="shared" si="10"/>
        <v>9640.5885263922901</v>
      </c>
      <c r="H29" s="89">
        <f t="shared" si="10"/>
        <v>9282.576953273121</v>
      </c>
      <c r="I29" s="89">
        <f t="shared" si="10"/>
        <v>14004.550894981821</v>
      </c>
      <c r="J29" s="89">
        <f t="shared" si="10"/>
        <v>11565.101900019408</v>
      </c>
      <c r="K29" s="89">
        <f t="shared" si="10"/>
        <v>3796.3824289405488</v>
      </c>
      <c r="L29" s="89">
        <f t="shared" si="10"/>
        <v>2773.6725666961124</v>
      </c>
      <c r="M29" s="89">
        <f t="shared" si="10"/>
        <v>5519.6264633664086</v>
      </c>
      <c r="N29" s="89">
        <f t="shared" si="10"/>
        <v>5072.0529074363794</v>
      </c>
      <c r="O29" s="89">
        <f t="shared" si="10"/>
        <v>5789.9454689893009</v>
      </c>
      <c r="P29" s="89">
        <f t="shared" si="10"/>
        <v>8425.9440516289978</v>
      </c>
      <c r="Q29" s="89">
        <f t="shared" si="10"/>
        <v>7192.0005189458079</v>
      </c>
    </row>
    <row r="30" spans="1:17" s="28" customFormat="1" ht="12" customHeight="1" x14ac:dyDescent="0.25">
      <c r="A30" s="88" t="s">
        <v>66</v>
      </c>
      <c r="B30" s="87"/>
      <c r="C30" s="87">
        <v>399.48888875317692</v>
      </c>
      <c r="D30" s="87">
        <v>411.67245574481399</v>
      </c>
      <c r="E30" s="87">
        <v>397.73505788986358</v>
      </c>
      <c r="F30" s="87">
        <v>410.29707402474764</v>
      </c>
      <c r="G30" s="87">
        <v>432.83353079212395</v>
      </c>
      <c r="H30" s="87">
        <v>0</v>
      </c>
      <c r="I30" s="87">
        <v>1745.1308310589138</v>
      </c>
      <c r="J30" s="87">
        <v>352.55568918900468</v>
      </c>
      <c r="K30" s="87">
        <v>42.720126838021002</v>
      </c>
      <c r="L30" s="87">
        <v>106.4932890879932</v>
      </c>
      <c r="M30" s="87">
        <v>175.78165944421016</v>
      </c>
      <c r="N30" s="87">
        <v>0</v>
      </c>
      <c r="O30" s="87">
        <v>1443.6572721618122</v>
      </c>
      <c r="P30" s="87">
        <v>205.19491530872327</v>
      </c>
      <c r="Q30" s="87">
        <v>312.37461792528285</v>
      </c>
    </row>
    <row r="31" spans="1:17" ht="12" customHeight="1" x14ac:dyDescent="0.25">
      <c r="A31" s="88" t="s">
        <v>98</v>
      </c>
      <c r="B31" s="87"/>
      <c r="C31" s="87">
        <v>2094.8229699892086</v>
      </c>
      <c r="D31" s="87">
        <v>1303.1722786051557</v>
      </c>
      <c r="E31" s="87">
        <v>935.48284415319119</v>
      </c>
      <c r="F31" s="87">
        <v>1782.9126753959385</v>
      </c>
      <c r="G31" s="87">
        <v>2262.9708861512963</v>
      </c>
      <c r="H31" s="87">
        <v>2633.7447099958631</v>
      </c>
      <c r="I31" s="87">
        <v>4256.1369085408578</v>
      </c>
      <c r="J31" s="87">
        <v>3141.4708567674893</v>
      </c>
      <c r="K31" s="87">
        <v>3753.662302102528</v>
      </c>
      <c r="L31" s="87">
        <v>1756.8050576857377</v>
      </c>
      <c r="M31" s="87">
        <v>5343.8448039221985</v>
      </c>
      <c r="N31" s="87">
        <v>5072.0529074363794</v>
      </c>
      <c r="O31" s="87">
        <v>4346.2881968274887</v>
      </c>
      <c r="P31" s="87">
        <v>6676.0444291525073</v>
      </c>
      <c r="Q31" s="87">
        <v>1476.8575566002116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5146.4588231120351</v>
      </c>
      <c r="D33" s="86">
        <v>6069.9064095585227</v>
      </c>
      <c r="E33" s="86">
        <v>5751.6140764881638</v>
      </c>
      <c r="F33" s="86">
        <v>5480.286676586602</v>
      </c>
      <c r="G33" s="86">
        <v>6944.7841094488704</v>
      </c>
      <c r="H33" s="86">
        <v>6648.8322432772584</v>
      </c>
      <c r="I33" s="86">
        <v>8003.2831553820497</v>
      </c>
      <c r="J33" s="86">
        <v>8071.0753540629148</v>
      </c>
      <c r="K33" s="86">
        <v>0</v>
      </c>
      <c r="L33" s="86">
        <v>910.3742199223816</v>
      </c>
      <c r="M33" s="86">
        <v>0</v>
      </c>
      <c r="N33" s="86">
        <v>0</v>
      </c>
      <c r="O33" s="86">
        <v>0</v>
      </c>
      <c r="P33" s="86">
        <v>1544.7047071677669</v>
      </c>
      <c r="Q33" s="86">
        <v>5402.768344420314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47.498068827072011</v>
      </c>
      <c r="D3" s="106">
        <f t="shared" si="0"/>
        <v>47.893329673011891</v>
      </c>
      <c r="E3" s="106">
        <f t="shared" si="0"/>
        <v>49.548757984570187</v>
      </c>
      <c r="F3" s="106">
        <f t="shared" si="0"/>
        <v>53.000934585776115</v>
      </c>
      <c r="G3" s="106">
        <f t="shared" si="0"/>
        <v>65.077331543102403</v>
      </c>
      <c r="H3" s="106">
        <f t="shared" si="0"/>
        <v>58.698169715035881</v>
      </c>
      <c r="I3" s="106">
        <f t="shared" si="0"/>
        <v>88.606093717326274</v>
      </c>
      <c r="J3" s="106">
        <f t="shared" si="0"/>
        <v>72.907773886426739</v>
      </c>
      <c r="K3" s="106">
        <f t="shared" si="0"/>
        <v>23.085558933034427</v>
      </c>
      <c r="L3" s="106">
        <f t="shared" si="0"/>
        <v>15.377311166540499</v>
      </c>
      <c r="M3" s="106">
        <f t="shared" si="0"/>
        <v>26.029215429174439</v>
      </c>
      <c r="N3" s="106">
        <f t="shared" si="0"/>
        <v>21.70326278657959</v>
      </c>
      <c r="O3" s="106">
        <f t="shared" si="0"/>
        <v>22.672329584897483</v>
      </c>
      <c r="P3" s="106">
        <f t="shared" si="0"/>
        <v>32.211202418466684</v>
      </c>
      <c r="Q3" s="106">
        <f t="shared" si="0"/>
        <v>26.700803745356026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33.707139801242057</v>
      </c>
      <c r="D4" s="101">
        <f t="shared" si="1"/>
        <v>34.136719344341053</v>
      </c>
      <c r="E4" s="101">
        <f t="shared" si="1"/>
        <v>36.857936767269265</v>
      </c>
      <c r="F4" s="101">
        <f t="shared" si="1"/>
        <v>38.949272701173498</v>
      </c>
      <c r="G4" s="101">
        <f t="shared" si="1"/>
        <v>47.538332247351164</v>
      </c>
      <c r="H4" s="101">
        <f t="shared" si="1"/>
        <v>42.092266270634532</v>
      </c>
      <c r="I4" s="101">
        <f t="shared" si="1"/>
        <v>64.008020962610999</v>
      </c>
      <c r="J4" s="101">
        <f t="shared" si="1"/>
        <v>53.632970046110771</v>
      </c>
      <c r="K4" s="101">
        <f t="shared" si="1"/>
        <v>15.458100931075084</v>
      </c>
      <c r="L4" s="101">
        <f t="shared" si="1"/>
        <v>10.499832319241261</v>
      </c>
      <c r="M4" s="101">
        <f t="shared" si="1"/>
        <v>16.195279534758097</v>
      </c>
      <c r="N4" s="101">
        <f t="shared" si="1"/>
        <v>12.904981086831837</v>
      </c>
      <c r="O4" s="101">
        <f t="shared" si="1"/>
        <v>12.998231504805394</v>
      </c>
      <c r="P4" s="101">
        <f t="shared" si="1"/>
        <v>17.893495430482055</v>
      </c>
      <c r="Q4" s="101">
        <f t="shared" si="1"/>
        <v>14.210773825690277</v>
      </c>
    </row>
    <row r="5" spans="1:17" ht="12" customHeight="1" x14ac:dyDescent="0.25">
      <c r="A5" s="88" t="s">
        <v>38</v>
      </c>
      <c r="B5" s="100"/>
      <c r="C5" s="100">
        <v>0.28406604842979466</v>
      </c>
      <c r="D5" s="100">
        <v>7.0966566345572482E-2</v>
      </c>
      <c r="E5" s="100">
        <v>7.1771997576687054</v>
      </c>
      <c r="F5" s="100">
        <v>0.97391115872674328</v>
      </c>
      <c r="G5" s="100">
        <v>0.20906676554473028</v>
      </c>
      <c r="H5" s="100">
        <v>1.1079815308004264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15.667263518039164</v>
      </c>
      <c r="D7" s="100">
        <v>10.913158053153028</v>
      </c>
      <c r="E7" s="100">
        <v>0</v>
      </c>
      <c r="F7" s="100">
        <v>32.431869709079564</v>
      </c>
      <c r="G7" s="100">
        <v>26.449819905361785</v>
      </c>
      <c r="H7" s="100">
        <v>22.865074093930762</v>
      </c>
      <c r="I7" s="100">
        <v>24.551084276213704</v>
      </c>
      <c r="J7" s="100">
        <v>0</v>
      </c>
      <c r="K7" s="100">
        <v>4.7185922732119607</v>
      </c>
      <c r="L7" s="100">
        <v>3.8003732418131917</v>
      </c>
      <c r="M7" s="100">
        <v>13.879666229995543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13.271650939849534</v>
      </c>
      <c r="D9" s="100">
        <v>0</v>
      </c>
      <c r="E9" s="100">
        <v>0</v>
      </c>
      <c r="F9" s="100">
        <v>4.0167399433261037</v>
      </c>
      <c r="G9" s="100">
        <v>19.498395915133475</v>
      </c>
      <c r="H9" s="100">
        <v>16.996141095484489</v>
      </c>
      <c r="I9" s="100">
        <v>28.84947924786724</v>
      </c>
      <c r="J9" s="100">
        <v>16.049998995864772</v>
      </c>
      <c r="K9" s="100">
        <v>9.9494667187133601</v>
      </c>
      <c r="L9" s="100">
        <v>6.5202547844085519</v>
      </c>
      <c r="M9" s="100">
        <v>0</v>
      </c>
      <c r="N9" s="100">
        <v>9.8588819889959503</v>
      </c>
      <c r="O9" s="100">
        <v>5.2389371244046758</v>
      </c>
      <c r="P9" s="100">
        <v>11.161508506059773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0.10427640860088146</v>
      </c>
      <c r="H10" s="100">
        <v>0.5330145845842077</v>
      </c>
      <c r="I10" s="100">
        <v>3.1455469239221503</v>
      </c>
      <c r="J10" s="100">
        <v>3.3841877306122097</v>
      </c>
      <c r="K10" s="100">
        <v>0.55858679439620407</v>
      </c>
      <c r="L10" s="100">
        <v>1.9365047507672709E-2</v>
      </c>
      <c r="M10" s="100">
        <v>1.9688069691929988</v>
      </c>
      <c r="N10" s="100">
        <v>1.4264944679850797</v>
      </c>
      <c r="O10" s="100">
        <v>2.227236059915072</v>
      </c>
      <c r="P10" s="100">
        <v>3.0340110736618957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6.7919041656840902E-3</v>
      </c>
      <c r="D13" s="100">
        <v>3.7726475554827769E-2</v>
      </c>
      <c r="E13" s="100">
        <v>6.9559838490395098E-2</v>
      </c>
      <c r="F13" s="100">
        <v>4.9521539898302824E-2</v>
      </c>
      <c r="G13" s="100">
        <v>5.7859505797649029E-2</v>
      </c>
      <c r="H13" s="100">
        <v>1.1525498381755553E-2</v>
      </c>
      <c r="I13" s="100">
        <v>7.9781821428937721E-2</v>
      </c>
      <c r="J13" s="100">
        <v>0.21304114536352539</v>
      </c>
      <c r="K13" s="100">
        <v>6.1861824406344943E-3</v>
      </c>
      <c r="L13" s="100">
        <v>4.3178684783377694E-3</v>
      </c>
      <c r="M13" s="100">
        <v>0.19833963183194406</v>
      </c>
      <c r="N13" s="100">
        <v>0.85043720794934707</v>
      </c>
      <c r="O13" s="100">
        <v>1.387232766989221</v>
      </c>
      <c r="P13" s="100">
        <v>1.2881707235088966</v>
      </c>
      <c r="Q13" s="100">
        <v>1.1079789595952956</v>
      </c>
    </row>
    <row r="14" spans="1:17" ht="12" customHeight="1" x14ac:dyDescent="0.25">
      <c r="A14" s="51" t="s">
        <v>104</v>
      </c>
      <c r="B14" s="22"/>
      <c r="C14" s="22">
        <v>4.0843091774043332</v>
      </c>
      <c r="D14" s="22">
        <v>22.970695190747271</v>
      </c>
      <c r="E14" s="22">
        <v>29.570756924968872</v>
      </c>
      <c r="F14" s="22">
        <v>0.97763747612796159</v>
      </c>
      <c r="G14" s="22">
        <v>0.56952280074429817</v>
      </c>
      <c r="H14" s="22">
        <v>0</v>
      </c>
      <c r="I14" s="22">
        <v>6.5797583543277112</v>
      </c>
      <c r="J14" s="22">
        <v>33.711477814220466</v>
      </c>
      <c r="K14" s="22">
        <v>0</v>
      </c>
      <c r="L14" s="22">
        <v>0</v>
      </c>
      <c r="M14" s="22">
        <v>0</v>
      </c>
      <c r="N14" s="22">
        <v>0.64791670858863404</v>
      </c>
      <c r="O14" s="22">
        <v>4.0673509619147712</v>
      </c>
      <c r="P14" s="22">
        <v>2.2244689690976456</v>
      </c>
      <c r="Q14" s="22">
        <v>13.102794866094982</v>
      </c>
    </row>
    <row r="15" spans="1:17" ht="12" customHeight="1" x14ac:dyDescent="0.25">
      <c r="A15" s="105" t="s">
        <v>108</v>
      </c>
      <c r="B15" s="104"/>
      <c r="C15" s="104">
        <v>0.39305821335354973</v>
      </c>
      <c r="D15" s="104">
        <v>0.14417305854035142</v>
      </c>
      <c r="E15" s="104">
        <v>4.0420246141293081E-2</v>
      </c>
      <c r="F15" s="104">
        <v>0.49959287401483232</v>
      </c>
      <c r="G15" s="104">
        <v>0.64939094616834403</v>
      </c>
      <c r="H15" s="104">
        <v>0.57852946745288936</v>
      </c>
      <c r="I15" s="104">
        <v>0.80237033885125597</v>
      </c>
      <c r="J15" s="104">
        <v>0.2742643600497966</v>
      </c>
      <c r="K15" s="104">
        <v>0.22526896231292498</v>
      </c>
      <c r="L15" s="104">
        <v>0.15552137703350433</v>
      </c>
      <c r="M15" s="104">
        <v>0.14846670373761028</v>
      </c>
      <c r="N15" s="104">
        <v>0.12125071331282633</v>
      </c>
      <c r="O15" s="104">
        <v>7.7474591581653804E-2</v>
      </c>
      <c r="P15" s="104">
        <v>0.1853361581538446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1.65709230700538</v>
      </c>
      <c r="D16" s="101">
        <f t="shared" si="2"/>
        <v>1.7691156763073665</v>
      </c>
      <c r="E16" s="101">
        <f t="shared" si="2"/>
        <v>1.4037361536528692</v>
      </c>
      <c r="F16" s="101">
        <f t="shared" si="2"/>
        <v>1.7018777558869445</v>
      </c>
      <c r="G16" s="101">
        <f t="shared" si="2"/>
        <v>2.2297414526790273</v>
      </c>
      <c r="H16" s="101">
        <f t="shared" si="2"/>
        <v>2.3468849031150976</v>
      </c>
      <c r="I16" s="101">
        <f t="shared" si="2"/>
        <v>2.3529706563284001</v>
      </c>
      <c r="J16" s="101">
        <f t="shared" si="2"/>
        <v>1.1373992084475955</v>
      </c>
      <c r="K16" s="101">
        <f t="shared" si="2"/>
        <v>0.82028726944758323</v>
      </c>
      <c r="L16" s="101">
        <f t="shared" si="2"/>
        <v>0.15965782268066508</v>
      </c>
      <c r="M16" s="101">
        <f t="shared" si="2"/>
        <v>0.40883775542523193</v>
      </c>
      <c r="N16" s="101">
        <f t="shared" si="2"/>
        <v>0.26321293010371516</v>
      </c>
      <c r="O16" s="101">
        <f t="shared" si="2"/>
        <v>0.4169342506213507</v>
      </c>
      <c r="P16" s="101">
        <f t="shared" si="2"/>
        <v>1.0968653228014364</v>
      </c>
      <c r="Q16" s="101">
        <f t="shared" si="2"/>
        <v>2.0178288474610544</v>
      </c>
    </row>
    <row r="17" spans="1:17" ht="12.95" customHeight="1" x14ac:dyDescent="0.25">
      <c r="A17" s="88" t="s">
        <v>101</v>
      </c>
      <c r="B17" s="103"/>
      <c r="C17" s="103">
        <v>8.5802598141956226E-4</v>
      </c>
      <c r="D17" s="103">
        <v>1.9116602557540177E-3</v>
      </c>
      <c r="E17" s="103">
        <v>0</v>
      </c>
      <c r="F17" s="103">
        <v>4.2251083833078603E-3</v>
      </c>
      <c r="G17" s="103">
        <v>2.0648620837826711E-3</v>
      </c>
      <c r="H17" s="103">
        <v>7.8755562341997938E-3</v>
      </c>
      <c r="I17" s="103">
        <v>1.8910987641235324E-3</v>
      </c>
      <c r="J17" s="103">
        <v>1.6383476675381528E-5</v>
      </c>
      <c r="K17" s="103">
        <v>1.0919846334249129E-2</v>
      </c>
      <c r="L17" s="103">
        <v>0</v>
      </c>
      <c r="M17" s="103">
        <v>4.1594805794246004E-3</v>
      </c>
      <c r="N17" s="103">
        <v>8.4374551218476725E-3</v>
      </c>
      <c r="O17" s="103">
        <v>1.5654596875738756E-2</v>
      </c>
      <c r="P17" s="103">
        <v>2.7771457710096391E-2</v>
      </c>
      <c r="Q17" s="103">
        <v>4.5018540053667774E-2</v>
      </c>
    </row>
    <row r="18" spans="1:17" ht="12" customHeight="1" x14ac:dyDescent="0.25">
      <c r="A18" s="88" t="s">
        <v>100</v>
      </c>
      <c r="B18" s="103"/>
      <c r="C18" s="103">
        <v>1.6562342810239605</v>
      </c>
      <c r="D18" s="103">
        <v>1.7672040160516125</v>
      </c>
      <c r="E18" s="103">
        <v>1.4037361536528692</v>
      </c>
      <c r="F18" s="103">
        <v>1.6976526475036366</v>
      </c>
      <c r="G18" s="103">
        <v>2.2276765905952445</v>
      </c>
      <c r="H18" s="103">
        <v>2.3390093468808977</v>
      </c>
      <c r="I18" s="103">
        <v>2.3510795575642764</v>
      </c>
      <c r="J18" s="103">
        <v>1.1373828249709201</v>
      </c>
      <c r="K18" s="103">
        <v>0.80936742311333409</v>
      </c>
      <c r="L18" s="103">
        <v>0.15965782268066508</v>
      </c>
      <c r="M18" s="103">
        <v>0.40467827484580732</v>
      </c>
      <c r="N18" s="103">
        <v>0.25477547498186748</v>
      </c>
      <c r="O18" s="103">
        <v>0.40127965374561192</v>
      </c>
      <c r="P18" s="103">
        <v>1.06909386509134</v>
      </c>
      <c r="Q18" s="103">
        <v>1.9728103074073868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5.4759918631037223</v>
      </c>
      <c r="D19" s="101">
        <f t="shared" si="3"/>
        <v>5.5034479840914763</v>
      </c>
      <c r="E19" s="101">
        <f t="shared" si="3"/>
        <v>5.5422063862467503</v>
      </c>
      <c r="F19" s="101">
        <f t="shared" si="3"/>
        <v>6.0135377271360575</v>
      </c>
      <c r="G19" s="101">
        <f t="shared" si="3"/>
        <v>7.4489683582437669</v>
      </c>
      <c r="H19" s="101">
        <f t="shared" si="3"/>
        <v>7.1336489935279674</v>
      </c>
      <c r="I19" s="101">
        <f t="shared" si="3"/>
        <v>10.541364687383911</v>
      </c>
      <c r="J19" s="101">
        <f t="shared" si="3"/>
        <v>8.9114753353410627</v>
      </c>
      <c r="K19" s="101">
        <f t="shared" si="3"/>
        <v>3.0563081108118109</v>
      </c>
      <c r="L19" s="101">
        <f t="shared" si="3"/>
        <v>2.2217830715324305</v>
      </c>
      <c r="M19" s="101">
        <f t="shared" si="3"/>
        <v>4.2219894031081679</v>
      </c>
      <c r="N19" s="101">
        <f t="shared" si="3"/>
        <v>3.8632371549885689</v>
      </c>
      <c r="O19" s="101">
        <f t="shared" si="3"/>
        <v>3.8563074336069865</v>
      </c>
      <c r="P19" s="101">
        <f t="shared" si="3"/>
        <v>5.8696561724117622</v>
      </c>
      <c r="Q19" s="101">
        <f t="shared" si="3"/>
        <v>4.9718885776753483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2.7507378743671409</v>
      </c>
      <c r="F22" s="100">
        <v>2.7478075952871812</v>
      </c>
      <c r="G22" s="100">
        <v>3.2251185203672996</v>
      </c>
      <c r="H22" s="100">
        <v>3.0502502362146067</v>
      </c>
      <c r="I22" s="100">
        <v>4.229872342706444</v>
      </c>
      <c r="J22" s="100">
        <v>4.7930455825247549</v>
      </c>
      <c r="K22" s="100">
        <v>1.0832036706837522</v>
      </c>
      <c r="L22" s="100">
        <v>1.2726383362031446</v>
      </c>
      <c r="M22" s="100">
        <v>1.0119990695071333</v>
      </c>
      <c r="N22" s="100">
        <v>1.7163932815538006</v>
      </c>
      <c r="O22" s="100">
        <v>0</v>
      </c>
      <c r="P22" s="100">
        <v>0</v>
      </c>
      <c r="Q22" s="100">
        <v>0.40005483991287616</v>
      </c>
    </row>
    <row r="23" spans="1:17" ht="12" customHeight="1" x14ac:dyDescent="0.25">
      <c r="A23" s="88" t="s">
        <v>98</v>
      </c>
      <c r="B23" s="100"/>
      <c r="C23" s="100">
        <v>1.1311110272668707</v>
      </c>
      <c r="D23" s="100">
        <v>0.69423724590717317</v>
      </c>
      <c r="E23" s="100">
        <v>0.83414106372345997</v>
      </c>
      <c r="F23" s="100">
        <v>1.4511074280164862</v>
      </c>
      <c r="G23" s="100">
        <v>1.9089658772329063</v>
      </c>
      <c r="H23" s="100">
        <v>1.9032181798956307</v>
      </c>
      <c r="I23" s="100">
        <v>2.7864360819687595</v>
      </c>
      <c r="J23" s="100">
        <v>2.2443874443030376</v>
      </c>
      <c r="K23" s="100">
        <v>1.9712061976406723</v>
      </c>
      <c r="L23" s="100">
        <v>0.93218861967055888</v>
      </c>
      <c r="M23" s="100">
        <v>3.2032456858541298</v>
      </c>
      <c r="N23" s="100">
        <v>2.1434420721277725</v>
      </c>
      <c r="O23" s="100">
        <v>1.1441329744743665</v>
      </c>
      <c r="P23" s="100">
        <v>2.3947357345524445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4.344880835836852</v>
      </c>
      <c r="D26" s="22">
        <v>4.8092107381843032</v>
      </c>
      <c r="E26" s="22">
        <v>1.9573274481561493</v>
      </c>
      <c r="F26" s="22">
        <v>1.8146227038323892</v>
      </c>
      <c r="G26" s="22">
        <v>2.3148839606435612</v>
      </c>
      <c r="H26" s="22">
        <v>2.1801805774177305</v>
      </c>
      <c r="I26" s="22">
        <v>3.525056262708707</v>
      </c>
      <c r="J26" s="22">
        <v>1.7847810320705697</v>
      </c>
      <c r="K26" s="22">
        <v>0</v>
      </c>
      <c r="L26" s="22">
        <v>5.6640176034976081E-3</v>
      </c>
      <c r="M26" s="22">
        <v>0</v>
      </c>
      <c r="N26" s="22">
        <v>0</v>
      </c>
      <c r="O26" s="22">
        <v>2.7093304609832249</v>
      </c>
      <c r="P26" s="22">
        <v>3.4703041042707423</v>
      </c>
      <c r="Q26" s="22">
        <v>4.5672054667709414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8.9261276442701043E-2</v>
      </c>
      <c r="K27" s="121">
        <v>1.8982424873865466E-3</v>
      </c>
      <c r="L27" s="121">
        <v>1.1292098055229488E-2</v>
      </c>
      <c r="M27" s="121">
        <v>6.7446477469043876E-3</v>
      </c>
      <c r="N27" s="121">
        <v>3.4018013069957685E-3</v>
      </c>
      <c r="O27" s="121">
        <v>2.8439981493950379E-3</v>
      </c>
      <c r="P27" s="121">
        <v>4.616333588575861E-3</v>
      </c>
      <c r="Q27" s="121">
        <v>4.6282709915308846E-3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6.6578448557208505</v>
      </c>
      <c r="D29" s="101">
        <f t="shared" si="4"/>
        <v>6.484046668271997</v>
      </c>
      <c r="E29" s="101">
        <f t="shared" si="4"/>
        <v>5.7448786774013012</v>
      </c>
      <c r="F29" s="101">
        <f t="shared" si="4"/>
        <v>6.3362464015796078</v>
      </c>
      <c r="G29" s="101">
        <f t="shared" si="4"/>
        <v>7.8602894848284448</v>
      </c>
      <c r="H29" s="101">
        <f t="shared" si="4"/>
        <v>7.1253695477582806</v>
      </c>
      <c r="I29" s="101">
        <f t="shared" si="4"/>
        <v>11.703737411002972</v>
      </c>
      <c r="J29" s="101">
        <f t="shared" si="4"/>
        <v>9.2259292965273065</v>
      </c>
      <c r="K29" s="101">
        <f t="shared" si="4"/>
        <v>3.7508626216999508</v>
      </c>
      <c r="L29" s="101">
        <f t="shared" si="4"/>
        <v>2.496037953086145</v>
      </c>
      <c r="M29" s="101">
        <f t="shared" si="4"/>
        <v>5.2031087358829433</v>
      </c>
      <c r="N29" s="101">
        <f t="shared" si="4"/>
        <v>4.6718316146554697</v>
      </c>
      <c r="O29" s="101">
        <f t="shared" si="4"/>
        <v>5.4008563958637508</v>
      </c>
      <c r="P29" s="101">
        <f t="shared" si="4"/>
        <v>7.3511854927714344</v>
      </c>
      <c r="Q29" s="101">
        <f t="shared" si="4"/>
        <v>5.5003124945293473</v>
      </c>
    </row>
    <row r="30" spans="1:17" s="28" customFormat="1" ht="12" customHeight="1" x14ac:dyDescent="0.25">
      <c r="A30" s="88" t="s">
        <v>66</v>
      </c>
      <c r="B30" s="100"/>
      <c r="C30" s="100">
        <v>0.44626714331893336</v>
      </c>
      <c r="D30" s="100">
        <v>0.45333043476364882</v>
      </c>
      <c r="E30" s="100">
        <v>0.3869229147019726</v>
      </c>
      <c r="F30" s="100">
        <v>0.44138425201620912</v>
      </c>
      <c r="G30" s="100">
        <v>0.46143746643226685</v>
      </c>
      <c r="H30" s="100">
        <v>0</v>
      </c>
      <c r="I30" s="100">
        <v>1.6738927196126092</v>
      </c>
      <c r="J30" s="100">
        <v>0.39107018837681834</v>
      </c>
      <c r="K30" s="100">
        <v>4.0580057357046458E-2</v>
      </c>
      <c r="L30" s="100">
        <v>0.11943204813964887</v>
      </c>
      <c r="M30" s="100">
        <v>0.17735792698978614</v>
      </c>
      <c r="N30" s="100">
        <v>0</v>
      </c>
      <c r="O30" s="100">
        <v>1.4414952312842642</v>
      </c>
      <c r="P30" s="100">
        <v>0.20065271330569412</v>
      </c>
      <c r="Q30" s="100">
        <v>0.30317811495491331</v>
      </c>
    </row>
    <row r="31" spans="1:17" ht="12" customHeight="1" x14ac:dyDescent="0.25">
      <c r="A31" s="88" t="s">
        <v>98</v>
      </c>
      <c r="B31" s="100"/>
      <c r="C31" s="100">
        <v>2.1536281462384643</v>
      </c>
      <c r="D31" s="100">
        <v>1.3188348288840706</v>
      </c>
      <c r="E31" s="100">
        <v>0.93028459324910751</v>
      </c>
      <c r="F31" s="100">
        <v>1.7603080218602811</v>
      </c>
      <c r="G31" s="100">
        <v>2.2198424979701126</v>
      </c>
      <c r="H31" s="100">
        <v>2.5684674834761738</v>
      </c>
      <c r="I31" s="100">
        <v>4.1480743404876756</v>
      </c>
      <c r="J31" s="100">
        <v>3.0389849403625147</v>
      </c>
      <c r="K31" s="100">
        <v>3.7102825643429043</v>
      </c>
      <c r="L31" s="100">
        <v>1.7269229731518303</v>
      </c>
      <c r="M31" s="100">
        <v>5.0257508088931573</v>
      </c>
      <c r="N31" s="100">
        <v>4.6718316146554697</v>
      </c>
      <c r="O31" s="100">
        <v>3.9593611645794868</v>
      </c>
      <c r="P31" s="100">
        <v>6.0644453311477919</v>
      </c>
      <c r="Q31" s="100">
        <v>1.3385352306837572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4.0579495661634528</v>
      </c>
      <c r="D33" s="18">
        <v>4.7118814046242772</v>
      </c>
      <c r="E33" s="18">
        <v>4.4276711694502211</v>
      </c>
      <c r="F33" s="18">
        <v>4.134554127703117</v>
      </c>
      <c r="G33" s="18">
        <v>5.1790095204260655</v>
      </c>
      <c r="H33" s="18">
        <v>4.5569020642821068</v>
      </c>
      <c r="I33" s="18">
        <v>5.8817703509026869</v>
      </c>
      <c r="J33" s="18">
        <v>5.7958741677879733</v>
      </c>
      <c r="K33" s="18">
        <v>0</v>
      </c>
      <c r="L33" s="18">
        <v>0.64968293179466574</v>
      </c>
      <c r="M33" s="18">
        <v>0</v>
      </c>
      <c r="N33" s="18">
        <v>0</v>
      </c>
      <c r="O33" s="18">
        <v>0</v>
      </c>
      <c r="P33" s="18">
        <v>1.0860874483179483</v>
      </c>
      <c r="Q33" s="18">
        <v>3.8585991488906766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33.467167287458203</v>
      </c>
      <c r="D3" s="106">
        <f t="shared" si="0"/>
        <v>35.467230286014363</v>
      </c>
      <c r="E3" s="106">
        <f t="shared" si="0"/>
        <v>36.082045558305019</v>
      </c>
      <c r="F3" s="106">
        <f t="shared" si="0"/>
        <v>36.263986115313017</v>
      </c>
      <c r="G3" s="106">
        <f t="shared" si="0"/>
        <v>46.881197874462359</v>
      </c>
      <c r="H3" s="106">
        <f t="shared" si="0"/>
        <v>42.869535853423542</v>
      </c>
      <c r="I3" s="106">
        <f t="shared" si="0"/>
        <v>64.930637806316611</v>
      </c>
      <c r="J3" s="106">
        <f t="shared" si="0"/>
        <v>55.79057758876219</v>
      </c>
      <c r="K3" s="106">
        <f t="shared" si="0"/>
        <v>17.046425434461625</v>
      </c>
      <c r="L3" s="106">
        <f t="shared" si="0"/>
        <v>10.945384454379424</v>
      </c>
      <c r="M3" s="106">
        <f t="shared" si="0"/>
        <v>17.500157743824609</v>
      </c>
      <c r="N3" s="106">
        <f t="shared" si="0"/>
        <v>17.118050156124269</v>
      </c>
      <c r="O3" s="106">
        <f t="shared" si="0"/>
        <v>19.590708429353629</v>
      </c>
      <c r="P3" s="106">
        <f t="shared" si="0"/>
        <v>27.87916540609254</v>
      </c>
      <c r="Q3" s="106">
        <f t="shared" si="0"/>
        <v>27.590108139807555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23.123264879265161</v>
      </c>
      <c r="D4" s="101">
        <f t="shared" si="1"/>
        <v>24.639103052064453</v>
      </c>
      <c r="E4" s="101">
        <f t="shared" si="1"/>
        <v>26.557422661171159</v>
      </c>
      <c r="F4" s="101">
        <f t="shared" si="1"/>
        <v>25.531970364168505</v>
      </c>
      <c r="G4" s="101">
        <f t="shared" si="1"/>
        <v>33.106781344177946</v>
      </c>
      <c r="H4" s="101">
        <f t="shared" si="1"/>
        <v>29.322431673812492</v>
      </c>
      <c r="I4" s="101">
        <f t="shared" si="1"/>
        <v>46.342391395975284</v>
      </c>
      <c r="J4" s="101">
        <f t="shared" si="1"/>
        <v>41.977718235756413</v>
      </c>
      <c r="K4" s="101">
        <f t="shared" si="1"/>
        <v>11.450185345955996</v>
      </c>
      <c r="L4" s="101">
        <f t="shared" si="1"/>
        <v>7.7994956173799403</v>
      </c>
      <c r="M4" s="101">
        <f t="shared" si="1"/>
        <v>11.167506914252087</v>
      </c>
      <c r="N4" s="101">
        <f t="shared" si="1"/>
        <v>11.598355253041884</v>
      </c>
      <c r="O4" s="101">
        <f t="shared" si="1"/>
        <v>12.89424544032363</v>
      </c>
      <c r="P4" s="101">
        <f t="shared" si="1"/>
        <v>16.608869578932339</v>
      </c>
      <c r="Q4" s="101">
        <f t="shared" si="1"/>
        <v>14.117068069048491</v>
      </c>
    </row>
    <row r="5" spans="1:17" ht="12" customHeight="1" x14ac:dyDescent="0.25">
      <c r="A5" s="88" t="s">
        <v>38</v>
      </c>
      <c r="B5" s="100"/>
      <c r="C5" s="100">
        <v>0.14362612289723431</v>
      </c>
      <c r="D5" s="100">
        <v>3.6148405504134694E-2</v>
      </c>
      <c r="E5" s="100">
        <v>3.6924494437243851</v>
      </c>
      <c r="F5" s="100">
        <v>0.50453602785244456</v>
      </c>
      <c r="G5" s="100">
        <v>0.10918333263792561</v>
      </c>
      <c r="H5" s="100">
        <v>0.58311478698234076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9.773262886198653</v>
      </c>
      <c r="D7" s="100">
        <v>6.8596377523380481</v>
      </c>
      <c r="E7" s="100">
        <v>0</v>
      </c>
      <c r="F7" s="100">
        <v>20.688552572099653</v>
      </c>
      <c r="G7" s="100">
        <v>17.022797864890681</v>
      </c>
      <c r="H7" s="100">
        <v>14.84332423629631</v>
      </c>
      <c r="I7" s="100">
        <v>16.070749075552513</v>
      </c>
      <c r="J7" s="100">
        <v>0</v>
      </c>
      <c r="K7" s="100">
        <v>3.1268282010039825</v>
      </c>
      <c r="L7" s="100">
        <v>2.5312556172996348</v>
      </c>
      <c r="M7" s="100">
        <v>9.288785681854284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9.6808713981012549</v>
      </c>
      <c r="D9" s="100">
        <v>0</v>
      </c>
      <c r="E9" s="100">
        <v>0</v>
      </c>
      <c r="F9" s="100">
        <v>2.9950126160819606</v>
      </c>
      <c r="G9" s="100">
        <v>14.69650867789216</v>
      </c>
      <c r="H9" s="100">
        <v>12.937000094329571</v>
      </c>
      <c r="I9" s="100">
        <v>22.152128085126257</v>
      </c>
      <c r="J9" s="100">
        <v>12.409102280041418</v>
      </c>
      <c r="K9" s="100">
        <v>7.7283839902829312</v>
      </c>
      <c r="L9" s="100">
        <v>5.0855557993126803</v>
      </c>
      <c r="M9" s="100">
        <v>0</v>
      </c>
      <c r="N9" s="100">
        <v>7.7488333557726614</v>
      </c>
      <c r="O9" s="100">
        <v>4.1344860922169593</v>
      </c>
      <c r="P9" s="100">
        <v>8.847633311977388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6.3680697700820812E-2</v>
      </c>
      <c r="H10" s="100">
        <v>0.32798659606868791</v>
      </c>
      <c r="I10" s="100">
        <v>1.9503487504775676</v>
      </c>
      <c r="J10" s="100">
        <v>2.1120551723645433</v>
      </c>
      <c r="K10" s="100">
        <v>0.35015713613345706</v>
      </c>
      <c r="L10" s="100">
        <v>1.2193033355807899E-2</v>
      </c>
      <c r="M10" s="100">
        <v>1.2440838020342251</v>
      </c>
      <c r="N10" s="100">
        <v>0.903958244397151</v>
      </c>
      <c r="O10" s="100">
        <v>1.41459293105003</v>
      </c>
      <c r="P10" s="100">
        <v>1.9304996986203837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8.6579285472914002E-3</v>
      </c>
      <c r="D13" s="100">
        <v>4.8072291040542281E-2</v>
      </c>
      <c r="E13" s="100">
        <v>8.8625507949930432E-2</v>
      </c>
      <c r="F13" s="100">
        <v>6.3093875142779171E-2</v>
      </c>
      <c r="G13" s="100">
        <v>7.3716222039287627E-2</v>
      </c>
      <c r="H13" s="100">
        <v>1.468405797500939E-2</v>
      </c>
      <c r="I13" s="100">
        <v>0.10164525807050907</v>
      </c>
      <c r="J13" s="100">
        <v>0.27142081365802073</v>
      </c>
      <c r="K13" s="100">
        <v>7.8813646177795255E-3</v>
      </c>
      <c r="L13" s="100">
        <v>7.9139075195225686E-3</v>
      </c>
      <c r="M13" s="100">
        <v>0.48069716191717138</v>
      </c>
      <c r="N13" s="100">
        <v>2.2948997457105027</v>
      </c>
      <c r="O13" s="100">
        <v>3.9536733022532964</v>
      </c>
      <c r="P13" s="100">
        <v>3.8227478587193562</v>
      </c>
      <c r="Q13" s="100">
        <v>3.3726664355335427</v>
      </c>
    </row>
    <row r="14" spans="1:17" ht="12" customHeight="1" x14ac:dyDescent="0.25">
      <c r="A14" s="51" t="s">
        <v>104</v>
      </c>
      <c r="B14" s="22"/>
      <c r="C14" s="22">
        <v>3.0981318134517477</v>
      </c>
      <c r="D14" s="22">
        <v>17.546506229550783</v>
      </c>
      <c r="E14" s="22">
        <v>22.736075969038218</v>
      </c>
      <c r="F14" s="22">
        <v>0.756840059318868</v>
      </c>
      <c r="G14" s="22">
        <v>0.44443859160978616</v>
      </c>
      <c r="H14" s="22">
        <v>0</v>
      </c>
      <c r="I14" s="22">
        <v>5.2133326870960017</v>
      </c>
      <c r="J14" s="22">
        <v>26.891711117767741</v>
      </c>
      <c r="K14" s="22">
        <v>0</v>
      </c>
      <c r="L14" s="22">
        <v>0</v>
      </c>
      <c r="M14" s="22">
        <v>0</v>
      </c>
      <c r="N14" s="22">
        <v>0.52557838592316541</v>
      </c>
      <c r="O14" s="22">
        <v>3.3119762285617766</v>
      </c>
      <c r="P14" s="22">
        <v>1.8178758894879661</v>
      </c>
      <c r="Q14" s="22">
        <v>10.744401633514949</v>
      </c>
    </row>
    <row r="15" spans="1:17" ht="12" customHeight="1" x14ac:dyDescent="0.25">
      <c r="A15" s="105" t="s">
        <v>108</v>
      </c>
      <c r="B15" s="104"/>
      <c r="C15" s="104">
        <v>0.41871473006898063</v>
      </c>
      <c r="D15" s="104">
        <v>0.14873837363094503</v>
      </c>
      <c r="E15" s="104">
        <v>4.0271740458626096E-2</v>
      </c>
      <c r="F15" s="104">
        <v>0.52393521367279516</v>
      </c>
      <c r="G15" s="104">
        <v>0.69645595740728561</v>
      </c>
      <c r="H15" s="104">
        <v>0.6163219021605707</v>
      </c>
      <c r="I15" s="104">
        <v>0.85418753965243754</v>
      </c>
      <c r="J15" s="104">
        <v>0.29342885192468776</v>
      </c>
      <c r="K15" s="104">
        <v>0.23693465391784654</v>
      </c>
      <c r="L15" s="104">
        <v>0.1625772598922946</v>
      </c>
      <c r="M15" s="104">
        <v>0.15394026844640538</v>
      </c>
      <c r="N15" s="104">
        <v>0.12508552123840314</v>
      </c>
      <c r="O15" s="104">
        <v>7.9516886241567178E-2</v>
      </c>
      <c r="P15" s="104">
        <v>0.1901128201272432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2.5663242275090248</v>
      </c>
      <c r="D16" s="101">
        <f t="shared" si="2"/>
        <v>2.9055292056776274</v>
      </c>
      <c r="E16" s="101">
        <f t="shared" si="2"/>
        <v>2.4067838826156964</v>
      </c>
      <c r="F16" s="101">
        <f t="shared" si="2"/>
        <v>3.0379690464348528</v>
      </c>
      <c r="G16" s="101">
        <f t="shared" si="2"/>
        <v>4.1325620579743934</v>
      </c>
      <c r="H16" s="101">
        <f t="shared" si="2"/>
        <v>4.4966175656486982</v>
      </c>
      <c r="I16" s="101">
        <f t="shared" si="2"/>
        <v>4.6434276143250095</v>
      </c>
      <c r="J16" s="101">
        <f t="shared" si="2"/>
        <v>2.3005473607524478</v>
      </c>
      <c r="K16" s="101">
        <f t="shared" si="2"/>
        <v>1.7023914232206161</v>
      </c>
      <c r="L16" s="101">
        <f t="shared" si="2"/>
        <v>0.33924558427919066</v>
      </c>
      <c r="M16" s="101">
        <f t="shared" si="2"/>
        <v>0.90163340033294193</v>
      </c>
      <c r="N16" s="101">
        <f t="shared" si="2"/>
        <v>0.61007173529544778</v>
      </c>
      <c r="O16" s="101">
        <f t="shared" si="2"/>
        <v>1.0256489625432827</v>
      </c>
      <c r="P16" s="101">
        <f t="shared" si="2"/>
        <v>2.9400485996209298</v>
      </c>
      <c r="Q16" s="101">
        <f t="shared" si="2"/>
        <v>6.1299366714765604</v>
      </c>
    </row>
    <row r="17" spans="1:17" ht="12.95" customHeight="1" x14ac:dyDescent="0.25">
      <c r="A17" s="88" t="s">
        <v>101</v>
      </c>
      <c r="B17" s="103"/>
      <c r="C17" s="103">
        <v>1.6805469977362669E-3</v>
      </c>
      <c r="D17" s="103">
        <v>3.7817701606948015E-3</v>
      </c>
      <c r="E17" s="103">
        <v>0</v>
      </c>
      <c r="F17" s="103">
        <v>8.5481273886308488E-3</v>
      </c>
      <c r="G17" s="103">
        <v>4.2343636006806898E-3</v>
      </c>
      <c r="H17" s="103">
        <v>1.6401731466454145E-2</v>
      </c>
      <c r="I17" s="103">
        <v>4.0091796171853027E-3</v>
      </c>
      <c r="J17" s="103">
        <v>3.5465755279618314E-5</v>
      </c>
      <c r="K17" s="103">
        <v>2.4235155416667726E-2</v>
      </c>
      <c r="L17" s="103">
        <v>0</v>
      </c>
      <c r="M17" s="103">
        <v>9.8893252479139403E-3</v>
      </c>
      <c r="N17" s="103">
        <v>2.1161667125071646E-2</v>
      </c>
      <c r="O17" s="103">
        <v>4.2085406575506072E-2</v>
      </c>
      <c r="P17" s="103">
        <v>8.1873920380532761E-2</v>
      </c>
      <c r="Q17" s="103">
        <v>0.14936147558000507</v>
      </c>
    </row>
    <row r="18" spans="1:17" ht="12" customHeight="1" x14ac:dyDescent="0.25">
      <c r="A18" s="88" t="s">
        <v>100</v>
      </c>
      <c r="B18" s="103"/>
      <c r="C18" s="103">
        <v>2.5646436805112884</v>
      </c>
      <c r="D18" s="103">
        <v>2.9017474355169326</v>
      </c>
      <c r="E18" s="103">
        <v>2.4067838826156964</v>
      </c>
      <c r="F18" s="103">
        <v>3.0294209190462218</v>
      </c>
      <c r="G18" s="103">
        <v>4.1283276943737128</v>
      </c>
      <c r="H18" s="103">
        <v>4.4802158341822444</v>
      </c>
      <c r="I18" s="103">
        <v>4.6394184347078244</v>
      </c>
      <c r="J18" s="103">
        <v>2.3005118949971681</v>
      </c>
      <c r="K18" s="103">
        <v>1.6781562678039483</v>
      </c>
      <c r="L18" s="103">
        <v>0.33924558427919066</v>
      </c>
      <c r="M18" s="103">
        <v>0.89174407508502795</v>
      </c>
      <c r="N18" s="103">
        <v>0.58891006817037617</v>
      </c>
      <c r="O18" s="103">
        <v>0.98356355596777667</v>
      </c>
      <c r="P18" s="103">
        <v>2.8581746792403968</v>
      </c>
      <c r="Q18" s="103">
        <v>5.980575195896555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3.8637397747273807</v>
      </c>
      <c r="D19" s="101">
        <f t="shared" si="3"/>
        <v>3.972123258866457</v>
      </c>
      <c r="E19" s="101">
        <f t="shared" si="3"/>
        <v>3.5561189434087241</v>
      </c>
      <c r="F19" s="101">
        <f t="shared" si="3"/>
        <v>3.8493520211455916</v>
      </c>
      <c r="G19" s="101">
        <f t="shared" si="3"/>
        <v>4.8218423860020163</v>
      </c>
      <c r="H19" s="101">
        <f t="shared" si="3"/>
        <v>4.6497892018969535</v>
      </c>
      <c r="I19" s="101">
        <f t="shared" si="3"/>
        <v>6.9754996175174107</v>
      </c>
      <c r="J19" s="101">
        <f t="shared" si="3"/>
        <v>5.7658707257676394</v>
      </c>
      <c r="K19" s="101">
        <f t="shared" si="3"/>
        <v>1.9033818831530671</v>
      </c>
      <c r="L19" s="101">
        <f t="shared" si="3"/>
        <v>1.3810738292050979</v>
      </c>
      <c r="M19" s="101">
        <f t="shared" si="3"/>
        <v>2.6610564451164365</v>
      </c>
      <c r="N19" s="101">
        <f t="shared" si="3"/>
        <v>2.4146666598441326</v>
      </c>
      <c r="O19" s="101">
        <f t="shared" si="3"/>
        <v>2.8482063534652355</v>
      </c>
      <c r="P19" s="101">
        <f t="shared" si="3"/>
        <v>4.2419770895015683</v>
      </c>
      <c r="Q19" s="101">
        <f t="shared" si="3"/>
        <v>3.8174278568541919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1.5944233388678779</v>
      </c>
      <c r="F22" s="100">
        <v>1.6043005278969098</v>
      </c>
      <c r="G22" s="100">
        <v>1.8988885872721024</v>
      </c>
      <c r="H22" s="100">
        <v>1.8102702738857472</v>
      </c>
      <c r="I22" s="100">
        <v>2.5304481835295287</v>
      </c>
      <c r="J22" s="100">
        <v>2.8867198453466729</v>
      </c>
      <c r="K22" s="100">
        <v>0.65538680339070299</v>
      </c>
      <c r="L22" s="100">
        <v>0.77344254428652459</v>
      </c>
      <c r="M22" s="100">
        <v>0.61637235138971558</v>
      </c>
      <c r="N22" s="100">
        <v>1.0463250867512055</v>
      </c>
      <c r="O22" s="100">
        <v>0</v>
      </c>
      <c r="P22" s="100">
        <v>0</v>
      </c>
      <c r="Q22" s="100">
        <v>0.24364850371388727</v>
      </c>
    </row>
    <row r="23" spans="1:17" ht="12" customHeight="1" x14ac:dyDescent="0.25">
      <c r="A23" s="88" t="s">
        <v>98</v>
      </c>
      <c r="B23" s="100"/>
      <c r="C23" s="100">
        <v>0.6761471122546564</v>
      </c>
      <c r="D23" s="100">
        <v>0.41800266998741054</v>
      </c>
      <c r="E23" s="100">
        <v>0.50559284781174652</v>
      </c>
      <c r="F23" s="100">
        <v>0.88575549315608626</v>
      </c>
      <c r="G23" s="100">
        <v>1.1748504345857798</v>
      </c>
      <c r="H23" s="100">
        <v>1.1804698311457542</v>
      </c>
      <c r="I23" s="100">
        <v>1.7418337493548086</v>
      </c>
      <c r="J23" s="100">
        <v>1.4122756878736316</v>
      </c>
      <c r="K23" s="100">
        <v>1.246089797570141</v>
      </c>
      <c r="L23" s="100">
        <v>0.59186631658128452</v>
      </c>
      <c r="M23" s="100">
        <v>2.0379077048335668</v>
      </c>
      <c r="N23" s="100">
        <v>1.3649216883798436</v>
      </c>
      <c r="O23" s="100">
        <v>0.72886693469277686</v>
      </c>
      <c r="P23" s="100">
        <v>1.5257095381417751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3.1875926624727242</v>
      </c>
      <c r="D26" s="22">
        <v>3.5541205888790466</v>
      </c>
      <c r="E26" s="22">
        <v>1.4561027567291001</v>
      </c>
      <c r="F26" s="22">
        <v>1.3592960000925955</v>
      </c>
      <c r="G26" s="22">
        <v>1.7481033641441339</v>
      </c>
      <c r="H26" s="22">
        <v>1.6590490968654523</v>
      </c>
      <c r="I26" s="22">
        <v>2.7032176846330733</v>
      </c>
      <c r="J26" s="22">
        <v>1.3776139161046332</v>
      </c>
      <c r="K26" s="22">
        <v>0</v>
      </c>
      <c r="L26" s="22">
        <v>4.4072347849177197E-3</v>
      </c>
      <c r="M26" s="22">
        <v>0</v>
      </c>
      <c r="N26" s="22">
        <v>0</v>
      </c>
      <c r="O26" s="22">
        <v>2.1164833497704838</v>
      </c>
      <c r="P26" s="22">
        <v>2.7116347879523879</v>
      </c>
      <c r="Q26" s="22">
        <v>3.5691398852049105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8.9261276442701029E-2</v>
      </c>
      <c r="K27" s="121">
        <v>1.9052821922231115E-3</v>
      </c>
      <c r="L27" s="121">
        <v>1.1357733552370821E-2</v>
      </c>
      <c r="M27" s="121">
        <v>6.7763888931542367E-3</v>
      </c>
      <c r="N27" s="121">
        <v>3.4198847130834527E-3</v>
      </c>
      <c r="O27" s="121">
        <v>2.8560690019748558E-3</v>
      </c>
      <c r="P27" s="121">
        <v>4.6327634074046359E-3</v>
      </c>
      <c r="Q27" s="121">
        <v>4.6394679353939016E-3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3.9138384059566382</v>
      </c>
      <c r="D29" s="101">
        <f t="shared" si="4"/>
        <v>3.9504747694058269</v>
      </c>
      <c r="E29" s="101">
        <f t="shared" si="4"/>
        <v>3.5617200711094394</v>
      </c>
      <c r="F29" s="101">
        <f t="shared" si="4"/>
        <v>3.8446946835640712</v>
      </c>
      <c r="G29" s="101">
        <f t="shared" si="4"/>
        <v>4.8200120863079947</v>
      </c>
      <c r="H29" s="101">
        <f t="shared" si="4"/>
        <v>4.4006974120653943</v>
      </c>
      <c r="I29" s="101">
        <f t="shared" si="4"/>
        <v>6.9693191784988997</v>
      </c>
      <c r="J29" s="101">
        <f t="shared" si="4"/>
        <v>5.7464412664856885</v>
      </c>
      <c r="K29" s="101">
        <f t="shared" si="4"/>
        <v>1.9904667821319471</v>
      </c>
      <c r="L29" s="101">
        <f t="shared" si="4"/>
        <v>1.4255694235151941</v>
      </c>
      <c r="M29" s="101">
        <f t="shared" si="4"/>
        <v>2.7699609841231414</v>
      </c>
      <c r="N29" s="101">
        <f t="shared" si="4"/>
        <v>2.4949565079428049</v>
      </c>
      <c r="O29" s="101">
        <f t="shared" si="4"/>
        <v>2.8226076730214809</v>
      </c>
      <c r="P29" s="101">
        <f t="shared" si="4"/>
        <v>4.0882701380377036</v>
      </c>
      <c r="Q29" s="101">
        <f t="shared" si="4"/>
        <v>3.5256755424283144</v>
      </c>
    </row>
    <row r="30" spans="1:17" s="28" customFormat="1" ht="12" customHeight="1" x14ac:dyDescent="0.25">
      <c r="A30" s="88" t="s">
        <v>66</v>
      </c>
      <c r="B30" s="100"/>
      <c r="C30" s="100">
        <v>0.20567212444967053</v>
      </c>
      <c r="D30" s="100">
        <v>0.21053443591900856</v>
      </c>
      <c r="E30" s="100">
        <v>0.18095766796379648</v>
      </c>
      <c r="F30" s="100">
        <v>0.20792618557523168</v>
      </c>
      <c r="G30" s="100">
        <v>0.21918523643214391</v>
      </c>
      <c r="H30" s="100">
        <v>0</v>
      </c>
      <c r="I30" s="100">
        <v>0.80743374995201489</v>
      </c>
      <c r="J30" s="100">
        <v>0.18981041704287616</v>
      </c>
      <c r="K30" s="100">
        <v>1.9773101406654409E-2</v>
      </c>
      <c r="L30" s="100">
        <v>5.8410149519723308E-2</v>
      </c>
      <c r="M30" s="100">
        <v>8.6889895623291455E-2</v>
      </c>
      <c r="N30" s="100">
        <v>0</v>
      </c>
      <c r="O30" s="100">
        <v>0.70727882780272799</v>
      </c>
      <c r="P30" s="100">
        <v>9.8478644785212538E-2</v>
      </c>
      <c r="Q30" s="100">
        <v>0.14880753797597313</v>
      </c>
    </row>
    <row r="31" spans="1:17" ht="12" customHeight="1" x14ac:dyDescent="0.25">
      <c r="A31" s="88" t="s">
        <v>98</v>
      </c>
      <c r="B31" s="100"/>
      <c r="C31" s="100">
        <v>1.0810499560390201</v>
      </c>
      <c r="D31" s="100">
        <v>0.66707886830526653</v>
      </c>
      <c r="E31" s="100">
        <v>0.47382105300987892</v>
      </c>
      <c r="F31" s="100">
        <v>0.90325405622624588</v>
      </c>
      <c r="G31" s="100">
        <v>1.1487835236076047</v>
      </c>
      <c r="H31" s="100">
        <v>1.3398274498185523</v>
      </c>
      <c r="I31" s="100">
        <v>2.180656800961414</v>
      </c>
      <c r="J31" s="100">
        <v>1.6077919391310276</v>
      </c>
      <c r="K31" s="100">
        <v>1.9706936807252926</v>
      </c>
      <c r="L31" s="100">
        <v>0.92072393967389232</v>
      </c>
      <c r="M31" s="100">
        <v>2.6830710884998501</v>
      </c>
      <c r="N31" s="100">
        <v>2.4949565079428049</v>
      </c>
      <c r="O31" s="100">
        <v>2.1153288452187531</v>
      </c>
      <c r="P31" s="100">
        <v>3.240742097504671</v>
      </c>
      <c r="Q31" s="100">
        <v>0.71538066126948407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2.6271163254679477</v>
      </c>
      <c r="D33" s="18">
        <v>3.0728614651815516</v>
      </c>
      <c r="E33" s="18">
        <v>2.9069413501357642</v>
      </c>
      <c r="F33" s="18">
        <v>2.7335144417625936</v>
      </c>
      <c r="G33" s="18">
        <v>3.4520433262682459</v>
      </c>
      <c r="H33" s="18">
        <v>3.060869962246842</v>
      </c>
      <c r="I33" s="18">
        <v>3.9812286275854714</v>
      </c>
      <c r="J33" s="18">
        <v>3.9488389103117849</v>
      </c>
      <c r="K33" s="18">
        <v>0</v>
      </c>
      <c r="L33" s="18">
        <v>0.44643533432157839</v>
      </c>
      <c r="M33" s="18">
        <v>0</v>
      </c>
      <c r="N33" s="18">
        <v>0</v>
      </c>
      <c r="O33" s="18">
        <v>0</v>
      </c>
      <c r="P33" s="18">
        <v>0.74904939574782037</v>
      </c>
      <c r="Q33" s="18">
        <v>2.661487343182857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0.7046005893271865</v>
      </c>
      <c r="D3" s="115">
        <f>IF(SER_hh_tes_in!D3=0,"",SER_hh_tes_in!D3/SER_hh_fec_in!D3)</f>
        <v>0.74054634597686597</v>
      </c>
      <c r="E3" s="115">
        <f>IF(SER_hh_tes_in!E3=0,"",SER_hh_tes_in!E3/SER_hh_fec_in!E3)</f>
        <v>0.72821291644769803</v>
      </c>
      <c r="F3" s="115">
        <f>IF(SER_hh_tes_in!F3=0,"",SER_hh_tes_in!F3/SER_hh_fec_in!F3)</f>
        <v>0.68421408789733307</v>
      </c>
      <c r="G3" s="115">
        <f>IF(SER_hh_tes_in!G3=0,"",SER_hh_tes_in!G3/SER_hh_fec_in!G3)</f>
        <v>0.7203921359838138</v>
      </c>
      <c r="H3" s="115">
        <f>IF(SER_hh_tes_in!H3=0,"",SER_hh_tes_in!H3/SER_hh_fec_in!H3)</f>
        <v>0.73033854482250171</v>
      </c>
      <c r="I3" s="115">
        <f>IF(SER_hh_tes_in!I3=0,"",SER_hh_tes_in!I3/SER_hh_fec_in!I3)</f>
        <v>0.73280104203058782</v>
      </c>
      <c r="J3" s="115">
        <f>IF(SER_hh_tes_in!J3=0,"",SER_hh_tes_in!J3/SER_hh_fec_in!J3)</f>
        <v>0.76522124616876741</v>
      </c>
      <c r="K3" s="115">
        <f>IF(SER_hh_tes_in!K3=0,"",SER_hh_tes_in!K3/SER_hh_fec_in!K3)</f>
        <v>0.73840211033699232</v>
      </c>
      <c r="L3" s="115">
        <f>IF(SER_hh_tes_in!L3=0,"",SER_hh_tes_in!L3/SER_hh_fec_in!L3)</f>
        <v>0.71178792806088831</v>
      </c>
      <c r="M3" s="115">
        <f>IF(SER_hh_tes_in!M3=0,"",SER_hh_tes_in!M3/SER_hh_fec_in!M3)</f>
        <v>0.67232751565034998</v>
      </c>
      <c r="N3" s="115">
        <f>IF(SER_hh_tes_in!N3=0,"",SER_hh_tes_in!N3/SER_hh_fec_in!N3)</f>
        <v>0.78873164484325242</v>
      </c>
      <c r="O3" s="115">
        <f>IF(SER_hh_tes_in!O3=0,"",SER_hh_tes_in!O3/SER_hh_fec_in!O3)</f>
        <v>0.86408008299259265</v>
      </c>
      <c r="P3" s="115">
        <f>IF(SER_hh_tes_in!P3=0,"",SER_hh_tes_in!P3/SER_hh_fec_in!P3)</f>
        <v>0.86551147777424831</v>
      </c>
      <c r="Q3" s="115">
        <f>IF(SER_hh_tes_in!Q3=0,"",SER_hh_tes_in!Q3/SER_hh_fec_in!Q3)</f>
        <v>1.0333062780780973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0.68600495371645576</v>
      </c>
      <c r="D4" s="110">
        <f>IF(SER_hh_tes_in!D4=0,"",SER_hh_tes_in!D4/SER_hh_fec_in!D4)</f>
        <v>0.72177712226904289</v>
      </c>
      <c r="E4" s="110">
        <f>IF(SER_hh_tes_in!E4=0,"",SER_hh_tes_in!E4/SER_hh_fec_in!E4)</f>
        <v>0.7205347067813842</v>
      </c>
      <c r="F4" s="110">
        <f>IF(SER_hh_tes_in!F4=0,"",SER_hh_tes_in!F4/SER_hh_fec_in!F4)</f>
        <v>0.65551853971843876</v>
      </c>
      <c r="G4" s="110">
        <f>IF(SER_hh_tes_in!G4=0,"",SER_hh_tes_in!G4/SER_hh_fec_in!G4)</f>
        <v>0.69642286085925231</v>
      </c>
      <c r="H4" s="110">
        <f>IF(SER_hh_tes_in!H4=0,"",SER_hh_tes_in!H4/SER_hh_fec_in!H4)</f>
        <v>0.69662278303767988</v>
      </c>
      <c r="I4" s="110">
        <f>IF(SER_hh_tes_in!I4=0,"",SER_hh_tes_in!I4/SER_hh_fec_in!I4)</f>
        <v>0.7240091272786775</v>
      </c>
      <c r="J4" s="110">
        <f>IF(SER_hh_tes_in!J4=0,"",SER_hh_tes_in!J4/SER_hh_fec_in!J4)</f>
        <v>0.78268494546668232</v>
      </c>
      <c r="K4" s="110">
        <f>IF(SER_hh_tes_in!K4=0,"",SER_hh_tes_in!K4/SER_hh_fec_in!K4)</f>
        <v>0.74072393478411935</v>
      </c>
      <c r="L4" s="110">
        <f>IF(SER_hh_tes_in!L4=0,"",SER_hh_tes_in!L4/SER_hh_fec_in!L4)</f>
        <v>0.74282096896796423</v>
      </c>
      <c r="M4" s="110">
        <f>IF(SER_hh_tes_in!M4=0,"",SER_hh_tes_in!M4/SER_hh_fec_in!M4)</f>
        <v>0.68955320532038544</v>
      </c>
      <c r="N4" s="110">
        <f>IF(SER_hh_tes_in!N4=0,"",SER_hh_tes_in!N4/SER_hh_fec_in!N4)</f>
        <v>0.89875027131010476</v>
      </c>
      <c r="O4" s="110">
        <f>IF(SER_hh_tes_in!O4=0,"",SER_hh_tes_in!O4/SER_hh_fec_in!O4)</f>
        <v>0.99199998365598263</v>
      </c>
      <c r="P4" s="110">
        <f>IF(SER_hh_tes_in!P4=0,"",SER_hh_tes_in!P4/SER_hh_fec_in!P4)</f>
        <v>0.92820710427760689</v>
      </c>
      <c r="Q4" s="110">
        <f>IF(SER_hh_tes_in!Q4=0,"",SER_hh_tes_in!Q4/SER_hh_fec_in!Q4)</f>
        <v>0.99340600604927054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0.50560819813259272</v>
      </c>
      <c r="D5" s="109">
        <f>IF(SER_hh_tes_in!D5=0,"",SER_hh_tes_in!D5/SER_hh_fec_in!D5)</f>
        <v>0.50937233355929368</v>
      </c>
      <c r="E5" s="109">
        <f>IF(SER_hh_tes_in!E5=0,"",SER_hh_tes_in!E5/SER_hh_fec_in!E5)</f>
        <v>0.51446937084049682</v>
      </c>
      <c r="F5" s="109">
        <f>IF(SER_hh_tes_in!F5=0,"",SER_hh_tes_in!F5/SER_hh_fec_in!F5)</f>
        <v>0.51805138829301123</v>
      </c>
      <c r="G5" s="109">
        <f>IF(SER_hh_tes_in!G5=0,"",SER_hh_tes_in!G5/SER_hh_fec_in!G5)</f>
        <v>0.52224145886336781</v>
      </c>
      <c r="H5" s="109">
        <f>IF(SER_hh_tes_in!H5=0,"",SER_hh_tes_in!H5/SER_hh_fec_in!H5)</f>
        <v>0.52628565618877043</v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0.62380152570650227</v>
      </c>
      <c r="D7" s="109">
        <f>IF(SER_hh_tes_in!D7=0,"",SER_hh_tes_in!D7/SER_hh_fec_in!D7)</f>
        <v>0.62856578443452149</v>
      </c>
      <c r="E7" s="109" t="str">
        <f>IF(SER_hh_tes_in!E7=0,"",SER_hh_tes_in!E7/SER_hh_fec_in!E7)</f>
        <v/>
      </c>
      <c r="F7" s="109">
        <f>IF(SER_hh_tes_in!F7=0,"",SER_hh_tes_in!F7/SER_hh_fec_in!F7)</f>
        <v>0.63790810575153878</v>
      </c>
      <c r="G7" s="109">
        <f>IF(SER_hh_tes_in!G7=0,"",SER_hh_tes_in!G7/SER_hh_fec_in!G7)</f>
        <v>0.64358842237106872</v>
      </c>
      <c r="H7" s="109">
        <f>IF(SER_hh_tes_in!H7=0,"",SER_hh_tes_in!H7/SER_hh_fec_in!H7)</f>
        <v>0.64917017873282457</v>
      </c>
      <c r="I7" s="109">
        <f>IF(SER_hh_tes_in!I7=0,"",SER_hh_tes_in!I7/SER_hh_fec_in!I7)</f>
        <v>0.65458408658238543</v>
      </c>
      <c r="J7" s="109" t="str">
        <f>IF(SER_hh_tes_in!J7=0,"",SER_hh_tes_in!J7/SER_hh_fec_in!J7)</f>
        <v/>
      </c>
      <c r="K7" s="109">
        <f>IF(SER_hh_tes_in!K7=0,"",SER_hh_tes_in!K7/SER_hh_fec_in!K7)</f>
        <v>0.6626612387672014</v>
      </c>
      <c r="L7" s="109">
        <f>IF(SER_hh_tes_in!L7=0,"",SER_hh_tes_in!L7/SER_hh_fec_in!L7)</f>
        <v>0.66605447839958754</v>
      </c>
      <c r="M7" s="109">
        <f>IF(SER_hh_tes_in!M7=0,"",SER_hh_tes_in!M7/SER_hh_fec_in!M7)</f>
        <v>0.66923696347828288</v>
      </c>
      <c r="N7" s="109" t="str">
        <f>IF(SER_hh_tes_in!N7=0,"",SER_hh_tes_in!N7/SER_hh_fec_in!N7)</f>
        <v/>
      </c>
      <c r="O7" s="109" t="str">
        <f>IF(SER_hh_tes_in!O7=0,"",SER_hh_tes_in!O7/SER_hh_fec_in!O7)</f>
        <v/>
      </c>
      <c r="P7" s="109" t="str">
        <f>IF(SER_hh_tes_in!P7=0,"",SER_hh_tes_in!P7/SER_hh_fec_in!P7)</f>
        <v/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0.72943987466046256</v>
      </c>
      <c r="D9" s="109" t="str">
        <f>IF(SER_hh_tes_in!D9=0,"",SER_hh_tes_in!D9/SER_hh_fec_in!D9)</f>
        <v/>
      </c>
      <c r="E9" s="109" t="str">
        <f>IF(SER_hh_tes_in!E9=0,"",SER_hh_tes_in!E9/SER_hh_fec_in!E9)</f>
        <v/>
      </c>
      <c r="F9" s="109">
        <f>IF(SER_hh_tes_in!F9=0,"",SER_hh_tes_in!F9/SER_hh_fec_in!F9)</f>
        <v>0.74563269176991054</v>
      </c>
      <c r="G9" s="109">
        <f>IF(SER_hh_tes_in!G9=0,"",SER_hh_tes_in!G9/SER_hh_fec_in!G9)</f>
        <v>0.75372911401832898</v>
      </c>
      <c r="H9" s="109">
        <f>IF(SER_hh_tes_in!H9=0,"",SER_hh_tes_in!H9/SER_hh_fec_in!H9)</f>
        <v>0.76117278749625439</v>
      </c>
      <c r="I9" s="109">
        <f>IF(SER_hh_tes_in!I9=0,"",SER_hh_tes_in!I9/SER_hh_fec_in!I9)</f>
        <v>0.76785192185969531</v>
      </c>
      <c r="J9" s="109">
        <f>IF(SER_hh_tes_in!J9=0,"",SER_hh_tes_in!J9/SER_hh_fec_in!J9)</f>
        <v>0.77315283840444982</v>
      </c>
      <c r="K9" s="109">
        <f>IF(SER_hh_tes_in!K9=0,"",SER_hh_tes_in!K9/SER_hh_fec_in!K9)</f>
        <v>0.77676364058257252</v>
      </c>
      <c r="L9" s="109">
        <f>IF(SER_hh_tes_in!L9=0,"",SER_hh_tes_in!L9/SER_hh_fec_in!L9)</f>
        <v>0.77996274186607384</v>
      </c>
      <c r="M9" s="109" t="str">
        <f>IF(SER_hh_tes_in!M9=0,"",SER_hh_tes_in!M9/SER_hh_fec_in!M9)</f>
        <v/>
      </c>
      <c r="N9" s="109">
        <f>IF(SER_hh_tes_in!N9=0,"",SER_hh_tes_in!N9/SER_hh_fec_in!N9)</f>
        <v>0.78597485642099862</v>
      </c>
      <c r="O9" s="109">
        <f>IF(SER_hh_tes_in!O9=0,"",SER_hh_tes_in!O9/SER_hh_fec_in!O9)</f>
        <v>0.78918414060691355</v>
      </c>
      <c r="P9" s="109">
        <f>IF(SER_hh_tes_in!P9=0,"",SER_hh_tes_in!P9/SER_hh_fec_in!P9)</f>
        <v>0.7926915351248317</v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 t="str">
        <f>IF(SER_hh_tes_in!C10=0,"",SER_hh_tes_in!C10/SER_hh_fec_in!C10)</f>
        <v/>
      </c>
      <c r="D10" s="109" t="str">
        <f>IF(SER_hh_tes_in!D10=0,"",SER_hh_tes_in!D10/SER_hh_fec_in!D10)</f>
        <v/>
      </c>
      <c r="E10" s="109" t="str">
        <f>IF(SER_hh_tes_in!E10=0,"",SER_hh_tes_in!E10/SER_hh_fec_in!E10)</f>
        <v/>
      </c>
      <c r="F10" s="109" t="str">
        <f>IF(SER_hh_tes_in!F10=0,"",SER_hh_tes_in!F10/SER_hh_fec_in!F10)</f>
        <v/>
      </c>
      <c r="G10" s="109">
        <f>IF(SER_hh_tes_in!G10=0,"",SER_hh_tes_in!G10/SER_hh_fec_in!G10)</f>
        <v>0.61069132083901201</v>
      </c>
      <c r="H10" s="109">
        <f>IF(SER_hh_tes_in!H10=0,"",SER_hh_tes_in!H10/SER_hh_fec_in!H10)</f>
        <v>0.61534262955401609</v>
      </c>
      <c r="I10" s="109">
        <f>IF(SER_hh_tes_in!I10=0,"",SER_hh_tes_in!I10/SER_hh_fec_in!I10)</f>
        <v>0.62003486123351093</v>
      </c>
      <c r="J10" s="109">
        <f>IF(SER_hh_tes_in!J10=0,"",SER_hh_tes_in!J10/SER_hh_fec_in!J10)</f>
        <v>0.62409515679630045</v>
      </c>
      <c r="K10" s="109">
        <f>IF(SER_hh_tes_in!K10=0,"",SER_hh_tes_in!K10/SER_hh_fec_in!K10)</f>
        <v>0.62686253890401067</v>
      </c>
      <c r="L10" s="109">
        <f>IF(SER_hh_tes_in!L10=0,"",SER_hh_tes_in!L10/SER_hh_fec_in!L10)</f>
        <v>0.62964128288230869</v>
      </c>
      <c r="M10" s="109">
        <f>IF(SER_hh_tes_in!M10=0,"",SER_hh_tes_in!M10/SER_hh_fec_in!M10)</f>
        <v>0.63189729694230357</v>
      </c>
      <c r="N10" s="109">
        <f>IF(SER_hh_tes_in!N10=0,"",SER_hh_tes_in!N10/SER_hh_fec_in!N10)</f>
        <v>0.63369207850766507</v>
      </c>
      <c r="O10" s="109">
        <f>IF(SER_hh_tes_in!O10=0,"",SER_hh_tes_in!O10/SER_hh_fec_in!O10)</f>
        <v>0.63513381293941995</v>
      </c>
      <c r="P10" s="109">
        <f>IF(SER_hh_tes_in!P10=0,"",SER_hh_tes_in!P10/SER_hh_fec_in!P10)</f>
        <v>0.63628630606491809</v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 t="str">
        <f>IF(SER_hh_tes_in!D12=0,"",SER_hh_tes_in!D12/SER_hh_fec_in!D12)</f>
        <v/>
      </c>
      <c r="E12" s="109" t="str">
        <f>IF(SER_hh_tes_in!E12=0,"",SER_hh_tes_in!E12/SER_hh_fec_in!E12)</f>
        <v/>
      </c>
      <c r="F12" s="109" t="str">
        <f>IF(SER_hh_tes_in!F12=0,"",SER_hh_tes_in!F12/SER_hh_fec_in!F12)</f>
        <v/>
      </c>
      <c r="G12" s="109" t="str">
        <f>IF(SER_hh_tes_in!G12=0,"",SER_hh_tes_in!G12/SER_hh_fec_in!G12)</f>
        <v/>
      </c>
      <c r="H12" s="109" t="str">
        <f>IF(SER_hh_tes_in!H12=0,"",SER_hh_tes_in!H12/SER_hh_fec_in!H12)</f>
        <v/>
      </c>
      <c r="I12" s="109" t="str">
        <f>IF(SER_hh_tes_in!I12=0,"",SER_hh_tes_in!I12/SER_hh_fec_in!I12)</f>
        <v/>
      </c>
      <c r="J12" s="109" t="str">
        <f>IF(SER_hh_tes_in!J12=0,"",SER_hh_tes_in!J12/SER_hh_fec_in!J12)</f>
        <v/>
      </c>
      <c r="K12" s="109" t="str">
        <f>IF(SER_hh_tes_in!K12=0,"",SER_hh_tes_in!K12/SER_hh_fec_in!K12)</f>
        <v/>
      </c>
      <c r="L12" s="109" t="str">
        <f>IF(SER_hh_tes_in!L12=0,"",SER_hh_tes_in!L12/SER_hh_fec_in!L12)</f>
        <v/>
      </c>
      <c r="M12" s="109" t="str">
        <f>IF(SER_hh_tes_in!M12=0,"",SER_hh_tes_in!M12/SER_hh_fec_in!M12)</f>
        <v/>
      </c>
      <c r="N12" s="109" t="str">
        <f>IF(SER_hh_tes_in!N12=0,"",SER_hh_tes_in!N12/SER_hh_fec_in!N12)</f>
        <v/>
      </c>
      <c r="O12" s="109" t="str">
        <f>IF(SER_hh_tes_in!O12=0,"",SER_hh_tes_in!O12/SER_hh_fec_in!O12)</f>
        <v/>
      </c>
      <c r="P12" s="109" t="str">
        <f>IF(SER_hh_tes_in!P12=0,"",SER_hh_tes_in!P12/SER_hh_fec_in!P12)</f>
        <v/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1.2747424486693064</v>
      </c>
      <c r="D13" s="109">
        <f>IF(SER_hh_tes_in!D13=0,"",SER_hh_tes_in!D13/SER_hh_fec_in!D13)</f>
        <v>1.2742322290530153</v>
      </c>
      <c r="E13" s="109">
        <f>IF(SER_hh_tes_in!E13=0,"",SER_hh_tes_in!E13/SER_hh_fec_in!E13)</f>
        <v>1.2740901916005447</v>
      </c>
      <c r="F13" s="109">
        <f>IF(SER_hh_tes_in!F13=0,"",SER_hh_tes_in!F13/SER_hh_fec_in!F13)</f>
        <v>1.2740693296765089</v>
      </c>
      <c r="G13" s="109">
        <f>IF(SER_hh_tes_in!G13=0,"",SER_hh_tes_in!G13/SER_hh_fec_in!G13)</f>
        <v>1.2740555077862918</v>
      </c>
      <c r="H13" s="109">
        <f>IF(SER_hh_tes_in!H13=0,"",SER_hh_tes_in!H13/SER_hh_fec_in!H13)</f>
        <v>1.2740497190345992</v>
      </c>
      <c r="I13" s="109">
        <f>IF(SER_hh_tes_in!I13=0,"",SER_hh_tes_in!I13/SER_hh_fec_in!I13)</f>
        <v>1.274040329613749</v>
      </c>
      <c r="J13" s="109">
        <f>IF(SER_hh_tes_in!J13=0,"",SER_hh_tes_in!J13/SER_hh_fec_in!J13)</f>
        <v>1.274030015163871</v>
      </c>
      <c r="K13" s="109">
        <f>IF(SER_hh_tes_in!K13=0,"",SER_hh_tes_in!K13/SER_hh_fec_in!K13)</f>
        <v>1.2740271877547735</v>
      </c>
      <c r="L13" s="109">
        <f>IF(SER_hh_tes_in!L13=0,"",SER_hh_tes_in!L13/SER_hh_fec_in!L13)</f>
        <v>1.8328273682317322</v>
      </c>
      <c r="M13" s="109">
        <f>IF(SER_hh_tes_in!M13=0,"",SER_hh_tes_in!M13/SER_hh_fec_in!M13)</f>
        <v>2.4236062025388492</v>
      </c>
      <c r="N13" s="109">
        <f>IF(SER_hh_tes_in!N13=0,"",SER_hh_tes_in!N13/SER_hh_fec_in!N13)</f>
        <v>2.6984940501888168</v>
      </c>
      <c r="O13" s="109">
        <f>IF(SER_hh_tes_in!O13=0,"",SER_hh_tes_in!O13/SER_hh_fec_in!O13)</f>
        <v>2.8500431912620883</v>
      </c>
      <c r="P13" s="109">
        <f>IF(SER_hh_tes_in!P13=0,"",SER_hh_tes_in!P13/SER_hh_fec_in!P13)</f>
        <v>2.9675785895105813</v>
      </c>
      <c r="Q13" s="109">
        <f>IF(SER_hh_tes_in!Q13=0,"",SER_hh_tes_in!Q13/SER_hh_fec_in!Q13)</f>
        <v>3.0439805795278416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0.75854487965592199</v>
      </c>
      <c r="D14" s="112">
        <f>IF(SER_hh_tes_in!D14=0,"",SER_hh_tes_in!D14/SER_hh_fec_in!D14)</f>
        <v>0.76386483229373991</v>
      </c>
      <c r="E14" s="112">
        <f>IF(SER_hh_tes_in!E14=0,"",SER_hh_tes_in!E14/SER_hh_fec_in!E14)</f>
        <v>0.7688702736533739</v>
      </c>
      <c r="F14" s="112">
        <f>IF(SER_hh_tes_in!F14=0,"",SER_hh_tes_in!F14/SER_hh_fec_in!F14)</f>
        <v>0.77415205308660473</v>
      </c>
      <c r="G14" s="112">
        <f>IF(SER_hh_tes_in!G14=0,"",SER_hh_tes_in!G14/SER_hh_fec_in!G14)</f>
        <v>0.7803701467771933</v>
      </c>
      <c r="H14" s="112" t="str">
        <f>IF(SER_hh_tes_in!H14=0,"",SER_hh_tes_in!H14/SER_hh_fec_in!H14)</f>
        <v/>
      </c>
      <c r="I14" s="112">
        <f>IF(SER_hh_tes_in!I14=0,"",SER_hh_tes_in!I14/SER_hh_fec_in!I14)</f>
        <v>0.79232889816797469</v>
      </c>
      <c r="J14" s="112">
        <f>IF(SER_hh_tes_in!J14=0,"",SER_hh_tes_in!J14/SER_hh_fec_in!J14)</f>
        <v>0.79770193599830996</v>
      </c>
      <c r="K14" s="112" t="str">
        <f>IF(SER_hh_tes_in!K14=0,"",SER_hh_tes_in!K14/SER_hh_fec_in!K14)</f>
        <v/>
      </c>
      <c r="L14" s="112" t="str">
        <f>IF(SER_hh_tes_in!L14=0,"",SER_hh_tes_in!L14/SER_hh_fec_in!L14)</f>
        <v/>
      </c>
      <c r="M14" s="112" t="str">
        <f>IF(SER_hh_tes_in!M14=0,"",SER_hh_tes_in!M14/SER_hh_fec_in!M14)</f>
        <v/>
      </c>
      <c r="N14" s="112">
        <f>IF(SER_hh_tes_in!N14=0,"",SER_hh_tes_in!N14/SER_hh_fec_in!N14)</f>
        <v>0.81118202225103919</v>
      </c>
      <c r="O14" s="112">
        <f>IF(SER_hh_tes_in!O14=0,"",SER_hh_tes_in!O14/SER_hh_fec_in!O14)</f>
        <v>0.81428336516173427</v>
      </c>
      <c r="P14" s="112">
        <f>IF(SER_hh_tes_in!P14=0,"",SER_hh_tes_in!P14/SER_hh_fec_in!P14)</f>
        <v>0.81721791346245942</v>
      </c>
      <c r="Q14" s="112">
        <f>IF(SER_hh_tes_in!Q14=0,"",SER_hh_tes_in!Q14/SER_hh_fec_in!Q14)</f>
        <v>0.82000838319749236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1.0652740887832644</v>
      </c>
      <c r="D15" s="114">
        <f>IF(SER_hh_tes_in!D15=0,"",SER_hh_tes_in!D15/SER_hh_fec_in!D15)</f>
        <v>1.0316655215392816</v>
      </c>
      <c r="E15" s="114">
        <f>IF(SER_hh_tes_in!E15=0,"",SER_hh_tes_in!E15/SER_hh_fec_in!E15)</f>
        <v>0.99632595798284185</v>
      </c>
      <c r="F15" s="114">
        <f>IF(SER_hh_tes_in!F15=0,"",SER_hh_tes_in!F15/SER_hh_fec_in!F15)</f>
        <v>1.0487243532165356</v>
      </c>
      <c r="G15" s="114">
        <f>IF(SER_hh_tes_in!G15=0,"",SER_hh_tes_in!G15/SER_hh_fec_in!G15)</f>
        <v>1.0724756196812464</v>
      </c>
      <c r="H15" s="114">
        <f>IF(SER_hh_tes_in!H15=0,"",SER_hh_tes_in!H15/SER_hh_fec_in!H15)</f>
        <v>1.0653249952402102</v>
      </c>
      <c r="I15" s="114">
        <f>IF(SER_hh_tes_in!I15=0,"",SER_hh_tes_in!I15/SER_hh_fec_in!I15)</f>
        <v>1.064580154938638</v>
      </c>
      <c r="J15" s="114">
        <f>IF(SER_hh_tes_in!J15=0,"",SER_hh_tes_in!J15/SER_hh_fec_in!J15)</f>
        <v>1.069875983417647</v>
      </c>
      <c r="K15" s="114">
        <f>IF(SER_hh_tes_in!K15=0,"",SER_hh_tes_in!K15/SER_hh_fec_in!K15)</f>
        <v>1.0517856143391673</v>
      </c>
      <c r="L15" s="114">
        <f>IF(SER_hh_tes_in!L15=0,"",SER_hh_tes_in!L15/SER_hh_fec_in!L15)</f>
        <v>1.0453692154312022</v>
      </c>
      <c r="M15" s="114">
        <f>IF(SER_hh_tes_in!M15=0,"",SER_hh_tes_in!M15/SER_hh_fec_in!M15)</f>
        <v>1.0368672878901433</v>
      </c>
      <c r="N15" s="114">
        <f>IF(SER_hh_tes_in!N15=0,"",SER_hh_tes_in!N15/SER_hh_fec_in!N15)</f>
        <v>1.0316270957984637</v>
      </c>
      <c r="O15" s="114">
        <f>IF(SER_hh_tes_in!O15=0,"",SER_hh_tes_in!O15/SER_hh_fec_in!O15)</f>
        <v>1.0263608315735477</v>
      </c>
      <c r="P15" s="114">
        <f>IF(SER_hh_tes_in!P15=0,"",SER_hh_tes_in!P15/SER_hh_fec_in!P15)</f>
        <v>1.0257729631442645</v>
      </c>
      <c r="Q15" s="114" t="str">
        <f>IF(SER_hh_tes_in!Q15=0,"",SER_hh_tes_in!Q15/SER_hh_fec_in!Q15)</f>
        <v/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1.5486911722780043</v>
      </c>
      <c r="D16" s="110">
        <f>IF(SER_hh_tes_in!D16=0,"",SER_hh_tes_in!D16/SER_hh_fec_in!D16)</f>
        <v>1.6423624778127963</v>
      </c>
      <c r="E16" s="110">
        <f>IF(SER_hh_tes_in!E16=0,"",SER_hh_tes_in!E16/SER_hh_fec_in!E16)</f>
        <v>1.7145557420834738</v>
      </c>
      <c r="F16" s="110">
        <f>IF(SER_hh_tes_in!F16=0,"",SER_hh_tes_in!F16/SER_hh_fec_in!F16)</f>
        <v>1.7850688957689536</v>
      </c>
      <c r="G16" s="110">
        <f>IF(SER_hh_tes_in!G16=0,"",SER_hh_tes_in!G16/SER_hh_fec_in!G16)</f>
        <v>1.8533817241497363</v>
      </c>
      <c r="H16" s="110">
        <f>IF(SER_hh_tes_in!H16=0,"",SER_hh_tes_in!H16/SER_hh_fec_in!H16)</f>
        <v>1.9159940735398611</v>
      </c>
      <c r="I16" s="110">
        <f>IF(SER_hh_tes_in!I16=0,"",SER_hh_tes_in!I16/SER_hh_fec_in!I16)</f>
        <v>1.9734320110777166</v>
      </c>
      <c r="J16" s="110">
        <f>IF(SER_hh_tes_in!J16=0,"",SER_hh_tes_in!J16/SER_hh_fec_in!J16)</f>
        <v>2.0226384401061797</v>
      </c>
      <c r="K16" s="110">
        <f>IF(SER_hh_tes_in!K16=0,"",SER_hh_tes_in!K16/SER_hh_fec_in!K16)</f>
        <v>2.0753600435211919</v>
      </c>
      <c r="L16" s="110">
        <f>IF(SER_hh_tes_in!L16=0,"",SER_hh_tes_in!L16/SER_hh_fec_in!L16)</f>
        <v>2.1248290787337289</v>
      </c>
      <c r="M16" s="110">
        <f>IF(SER_hh_tes_in!M16=0,"",SER_hh_tes_in!M16/SER_hh_fec_in!M16)</f>
        <v>2.2053574758406387</v>
      </c>
      <c r="N16" s="110">
        <f>IF(SER_hh_tes_in!N16=0,"",SER_hh_tes_in!N16/SER_hh_fec_in!N16)</f>
        <v>2.3177878649618697</v>
      </c>
      <c r="O16" s="110">
        <f>IF(SER_hh_tes_in!O16=0,"",SER_hh_tes_in!O16/SER_hh_fec_in!O16)</f>
        <v>2.4599777087508974</v>
      </c>
      <c r="P16" s="110">
        <f>IF(SER_hh_tes_in!P16=0,"",SER_hh_tes_in!P16/SER_hh_fec_in!P16)</f>
        <v>2.6804098356504991</v>
      </c>
      <c r="Q16" s="110">
        <f>IF(SER_hh_tes_in!Q16=0,"",SER_hh_tes_in!Q16/SER_hh_fec_in!Q16)</f>
        <v>3.0378873209140562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1.9586201748295355</v>
      </c>
      <c r="D17" s="113">
        <f>IF(SER_hh_tes_in!D17=0,"",SER_hh_tes_in!D17/SER_hh_fec_in!D17)</f>
        <v>1.9782647828304381</v>
      </c>
      <c r="E17" s="113" t="str">
        <f>IF(SER_hh_tes_in!E17=0,"",SER_hh_tes_in!E17/SER_hh_fec_in!E17)</f>
        <v/>
      </c>
      <c r="F17" s="113">
        <f>IF(SER_hh_tes_in!F17=0,"",SER_hh_tes_in!F17/SER_hh_fec_in!F17)</f>
        <v>2.0231735172527037</v>
      </c>
      <c r="G17" s="113">
        <f>IF(SER_hh_tes_in!G17=0,"",SER_hh_tes_in!G17/SER_hh_fec_in!G17)</f>
        <v>2.0506762335059472</v>
      </c>
      <c r="H17" s="113">
        <f>IF(SER_hh_tes_in!H17=0,"",SER_hh_tes_in!H17/SER_hh_fec_in!H17)</f>
        <v>2.0826124503091261</v>
      </c>
      <c r="I17" s="113">
        <f>IF(SER_hh_tes_in!I17=0,"",SER_hh_tes_in!I17/SER_hh_fec_in!I17)</f>
        <v>2.1200265651082679</v>
      </c>
      <c r="J17" s="113">
        <f>IF(SER_hh_tes_in!J17=0,"",SER_hh_tes_in!J17/SER_hh_fec_in!J17)</f>
        <v>2.1647270589953953</v>
      </c>
      <c r="K17" s="113">
        <f>IF(SER_hh_tes_in!K17=0,"",SER_hh_tes_in!K17/SER_hh_fec_in!K17)</f>
        <v>2.2193678074623002</v>
      </c>
      <c r="L17" s="113" t="str">
        <f>IF(SER_hh_tes_in!L17=0,"",SER_hh_tes_in!L17/SER_hh_fec_in!L17)</f>
        <v/>
      </c>
      <c r="M17" s="113">
        <f>IF(SER_hh_tes_in!M17=0,"",SER_hh_tes_in!M17/SER_hh_fec_in!M17)</f>
        <v>2.3775385072916904</v>
      </c>
      <c r="N17" s="113">
        <f>IF(SER_hh_tes_in!N17=0,"",SER_hh_tes_in!N17/SER_hh_fec_in!N17)</f>
        <v>2.5080627771608897</v>
      </c>
      <c r="O17" s="113">
        <f>IF(SER_hh_tes_in!O17=0,"",SER_hh_tes_in!O17/SER_hh_fec_in!O17)</f>
        <v>2.6883737032366106</v>
      </c>
      <c r="P17" s="113">
        <f>IF(SER_hh_tes_in!P17=0,"",SER_hh_tes_in!P17/SER_hh_fec_in!P17)</f>
        <v>2.9481318998522452</v>
      </c>
      <c r="Q17" s="113">
        <f>IF(SER_hh_tes_in!Q17=0,"",SER_hh_tes_in!Q17/SER_hh_fec_in!Q17)</f>
        <v>3.3177769737078848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1.5484788051396372</v>
      </c>
      <c r="D18" s="113">
        <f>IF(SER_hh_tes_in!D18=0,"",SER_hh_tes_in!D18/SER_hh_fec_in!D18)</f>
        <v>1.6419991179061382</v>
      </c>
      <c r="E18" s="113">
        <f>IF(SER_hh_tes_in!E18=0,"",SER_hh_tes_in!E18/SER_hh_fec_in!E18)</f>
        <v>1.7145557420834738</v>
      </c>
      <c r="F18" s="113">
        <f>IF(SER_hh_tes_in!F18=0,"",SER_hh_tes_in!F18/SER_hh_fec_in!F18)</f>
        <v>1.7844763023230477</v>
      </c>
      <c r="G18" s="113">
        <f>IF(SER_hh_tes_in!G18=0,"",SER_hh_tes_in!G18/SER_hh_fec_in!G18)</f>
        <v>1.8531988493314491</v>
      </c>
      <c r="H18" s="113">
        <f>IF(SER_hh_tes_in!H18=0,"",SER_hh_tes_in!H18/SER_hh_fec_in!H18)</f>
        <v>1.9154330615038697</v>
      </c>
      <c r="I18" s="113">
        <f>IF(SER_hh_tes_in!I18=0,"",SER_hh_tes_in!I18/SER_hh_fec_in!I18)</f>
        <v>1.97331409725423</v>
      </c>
      <c r="J18" s="113">
        <f>IF(SER_hh_tes_in!J18=0,"",SER_hh_tes_in!J18/SER_hh_fec_in!J18)</f>
        <v>2.0226363933849503</v>
      </c>
      <c r="K18" s="113">
        <f>IF(SER_hh_tes_in!K18=0,"",SER_hh_tes_in!K18/SER_hh_fec_in!K18)</f>
        <v>2.0734171154908956</v>
      </c>
      <c r="L18" s="113">
        <f>IF(SER_hh_tes_in!L18=0,"",SER_hh_tes_in!L18/SER_hh_fec_in!L18)</f>
        <v>2.1248290787337289</v>
      </c>
      <c r="M18" s="113">
        <f>IF(SER_hh_tes_in!M18=0,"",SER_hh_tes_in!M18/SER_hh_fec_in!M18)</f>
        <v>2.2035877152654293</v>
      </c>
      <c r="N18" s="113">
        <f>IF(SER_hh_tes_in!N18=0,"",SER_hh_tes_in!N18/SER_hh_fec_in!N18)</f>
        <v>2.311486489083336</v>
      </c>
      <c r="O18" s="113">
        <f>IF(SER_hh_tes_in!O18=0,"",SER_hh_tes_in!O18/SER_hh_fec_in!O18)</f>
        <v>2.4510675953466086</v>
      </c>
      <c r="P18" s="113">
        <f>IF(SER_hh_tes_in!P18=0,"",SER_hh_tes_in!P18/SER_hh_fec_in!P18)</f>
        <v>2.6734553181597422</v>
      </c>
      <c r="Q18" s="113">
        <f>IF(SER_hh_tes_in!Q18=0,"",SER_hh_tes_in!Q18/SER_hh_fec_in!Q18)</f>
        <v>3.031500379656908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0.70557807084422186</v>
      </c>
      <c r="D19" s="110">
        <f>IF(SER_hh_tes_in!D19=0,"",SER_hh_tes_in!D19/SER_hh_fec_in!D19)</f>
        <v>0.7217517582338312</v>
      </c>
      <c r="E19" s="110">
        <f>IF(SER_hh_tes_in!E19=0,"",SER_hh_tes_in!E19/SER_hh_fec_in!E19)</f>
        <v>0.64164318243965135</v>
      </c>
      <c r="F19" s="110">
        <f>IF(SER_hh_tes_in!F19=0,"",SER_hh_tes_in!F19/SER_hh_fec_in!F19)</f>
        <v>0.64011438787112129</v>
      </c>
      <c r="G19" s="110">
        <f>IF(SER_hh_tes_in!G19=0,"",SER_hh_tes_in!G19/SER_hh_fec_in!G19)</f>
        <v>0.64731680336186248</v>
      </c>
      <c r="H19" s="110">
        <f>IF(SER_hh_tes_in!H19=0,"",SER_hh_tes_in!H19/SER_hh_fec_in!H19)</f>
        <v>0.65181076418471029</v>
      </c>
      <c r="I19" s="110">
        <f>IF(SER_hh_tes_in!I19=0,"",SER_hh_tes_in!I19/SER_hh_fec_in!I19)</f>
        <v>0.66172642958324079</v>
      </c>
      <c r="J19" s="110">
        <f>IF(SER_hh_tes_in!J19=0,"",SER_hh_tes_in!J19/SER_hh_fec_in!J19)</f>
        <v>0.64701640399557547</v>
      </c>
      <c r="K19" s="110">
        <f>IF(SER_hh_tes_in!K19=0,"",SER_hh_tes_in!K19/SER_hh_fec_in!K19)</f>
        <v>0.62277159701922014</v>
      </c>
      <c r="L19" s="110">
        <f>IF(SER_hh_tes_in!L19=0,"",SER_hh_tes_in!L19/SER_hh_fec_in!L19)</f>
        <v>0.62160606357151238</v>
      </c>
      <c r="M19" s="110">
        <f>IF(SER_hh_tes_in!M19=0,"",SER_hh_tes_in!M19/SER_hh_fec_in!M19)</f>
        <v>0.63028496546140189</v>
      </c>
      <c r="N19" s="110">
        <f>IF(SER_hh_tes_in!N19=0,"",SER_hh_tes_in!N19/SER_hh_fec_in!N19)</f>
        <v>0.62503712895960628</v>
      </c>
      <c r="O19" s="110">
        <f>IF(SER_hh_tes_in!O19=0,"",SER_hh_tes_in!O19/SER_hh_fec_in!O19)</f>
        <v>0.73858384024148549</v>
      </c>
      <c r="P19" s="110">
        <f>IF(SER_hh_tes_in!P19=0,"",SER_hh_tes_in!P19/SER_hh_fec_in!P19)</f>
        <v>0.72269600891436836</v>
      </c>
      <c r="Q19" s="110">
        <f>IF(SER_hh_tes_in!Q19=0,"",SER_hh_tes_in!Q19/SER_hh_fec_in!Q19)</f>
        <v>0.76780237473444446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 t="str">
        <f>IF(SER_hh_tes_in!C22=0,"",SER_hh_tes_in!C22/SER_hh_fec_in!C22)</f>
        <v/>
      </c>
      <c r="D22" s="109" t="str">
        <f>IF(SER_hh_tes_in!D22=0,"",SER_hh_tes_in!D22/SER_hh_fec_in!D22)</f>
        <v/>
      </c>
      <c r="E22" s="109">
        <f>IF(SER_hh_tes_in!E22=0,"",SER_hh_tes_in!E22/SER_hh_fec_in!E22)</f>
        <v>0.57963477862633683</v>
      </c>
      <c r="F22" s="109">
        <f>IF(SER_hh_tes_in!F22=0,"",SER_hh_tes_in!F22/SER_hh_fec_in!F22)</f>
        <v>0.58384747558325301</v>
      </c>
      <c r="G22" s="109">
        <f>IF(SER_hh_tes_in!G22=0,"",SER_hh_tes_in!G22/SER_hh_fec_in!G22)</f>
        <v>0.58878102472210647</v>
      </c>
      <c r="H22" s="109">
        <f>IF(SER_hh_tes_in!H22=0,"",SER_hh_tes_in!H22/SER_hh_fec_in!H22)</f>
        <v>0.59348254526563438</v>
      </c>
      <c r="I22" s="109">
        <f>IF(SER_hh_tes_in!I22=0,"",SER_hh_tes_in!I22/SER_hh_fec_in!I22)</f>
        <v>0.59823275468177495</v>
      </c>
      <c r="J22" s="109">
        <f>IF(SER_hh_tes_in!J22=0,"",SER_hh_tes_in!J22/SER_hh_fec_in!J22)</f>
        <v>0.60227256253759276</v>
      </c>
      <c r="K22" s="109">
        <f>IF(SER_hh_tes_in!K22=0,"",SER_hh_tes_in!K22/SER_hh_fec_in!K22)</f>
        <v>0.60504485087001436</v>
      </c>
      <c r="L22" s="109">
        <f>IF(SER_hh_tes_in!L22=0,"",SER_hh_tes_in!L22/SER_hh_fec_in!L22)</f>
        <v>0.60774732481661153</v>
      </c>
      <c r="M22" s="109">
        <f>IF(SER_hh_tes_in!M22=0,"",SER_hh_tes_in!M22/SER_hh_fec_in!M22)</f>
        <v>0.60906414833948719</v>
      </c>
      <c r="N22" s="109">
        <f>IF(SER_hh_tes_in!N22=0,"",SER_hh_tes_in!N22/SER_hh_fec_in!N22)</f>
        <v>0.60960684127357923</v>
      </c>
      <c r="O22" s="109" t="str">
        <f>IF(SER_hh_tes_in!O22=0,"",SER_hh_tes_in!O22/SER_hh_fec_in!O22)</f>
        <v/>
      </c>
      <c r="P22" s="109" t="str">
        <f>IF(SER_hh_tes_in!P22=0,"",SER_hh_tes_in!P22/SER_hh_fec_in!P22)</f>
        <v/>
      </c>
      <c r="Q22" s="109">
        <f>IF(SER_hh_tes_in!Q22=0,"",SER_hh_tes_in!Q22/SER_hh_fec_in!Q22)</f>
        <v>0.60903776034042978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0.59777254040962369</v>
      </c>
      <c r="D23" s="109">
        <f>IF(SER_hh_tes_in!D23=0,"",SER_hh_tes_in!D23/SER_hh_fec_in!D23)</f>
        <v>0.60210349192832258</v>
      </c>
      <c r="E23" s="109">
        <f>IF(SER_hh_tes_in!E23=0,"",SER_hh_tes_in!E23/SER_hh_fec_in!E23)</f>
        <v>0.60612391572579871</v>
      </c>
      <c r="F23" s="109">
        <f>IF(SER_hh_tes_in!F23=0,"",SER_hh_tes_in!F23/SER_hh_fec_in!F23)</f>
        <v>0.61039966859436623</v>
      </c>
      <c r="G23" s="109">
        <f>IF(SER_hh_tes_in!G23=0,"",SER_hh_tes_in!G23/SER_hh_fec_in!G23)</f>
        <v>0.61543815350369424</v>
      </c>
      <c r="H23" s="109">
        <f>IF(SER_hh_tes_in!H23=0,"",SER_hh_tes_in!H23/SER_hh_fec_in!H23)</f>
        <v>0.62024934587924607</v>
      </c>
      <c r="I23" s="109">
        <f>IF(SER_hh_tes_in!I23=0,"",SER_hh_tes_in!I23/SER_hh_fec_in!I23)</f>
        <v>0.62511168320936827</v>
      </c>
      <c r="J23" s="109">
        <f>IF(SER_hh_tes_in!J23=0,"",SER_hh_tes_in!J23/SER_hh_fec_in!J23)</f>
        <v>0.62924772256164241</v>
      </c>
      <c r="K23" s="109">
        <f>IF(SER_hh_tes_in!K23=0,"",SER_hh_tes_in!K23/SER_hh_fec_in!K23)</f>
        <v>0.63214583997431639</v>
      </c>
      <c r="L23" s="109">
        <f>IF(SER_hh_tes_in!L23=0,"",SER_hh_tes_in!L23/SER_hh_fec_in!L23)</f>
        <v>0.63492119952124459</v>
      </c>
      <c r="M23" s="109">
        <f>IF(SER_hh_tes_in!M23=0,"",SER_hh_tes_in!M23/SER_hh_fec_in!M23)</f>
        <v>0.63620087395518288</v>
      </c>
      <c r="N23" s="109">
        <f>IF(SER_hh_tes_in!N23=0,"",SER_hh_tes_in!N23/SER_hh_fec_in!N23)</f>
        <v>0.63678963202625771</v>
      </c>
      <c r="O23" s="109">
        <f>IF(SER_hh_tes_in!O23=0,"",SER_hh_tes_in!O23/SER_hh_fec_in!O23)</f>
        <v>0.63704739829531642</v>
      </c>
      <c r="P23" s="109">
        <f>IF(SER_hh_tes_in!P23=0,"",SER_hh_tes_in!P23/SER_hh_fec_in!P23)</f>
        <v>0.63710977212561504</v>
      </c>
      <c r="Q23" s="109" t="str">
        <f>IF(SER_hh_tes_in!Q23=0,"",SER_hh_tes_in!Q23/SER_hh_fec_in!Q23)</f>
        <v/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 t="str">
        <f>IF(SER_hh_tes_in!C25=0,"",SER_hh_tes_in!C25/SER_hh_fec_in!C25)</f>
        <v/>
      </c>
      <c r="D25" s="109" t="str">
        <f>IF(SER_hh_tes_in!D25=0,"",SER_hh_tes_in!D25/SER_hh_fec_in!D25)</f>
        <v/>
      </c>
      <c r="E25" s="109" t="str">
        <f>IF(SER_hh_tes_in!E25=0,"",SER_hh_tes_in!E25/SER_hh_fec_in!E25)</f>
        <v/>
      </c>
      <c r="F25" s="109" t="str">
        <f>IF(SER_hh_tes_in!F25=0,"",SER_hh_tes_in!F25/SER_hh_fec_in!F25)</f>
        <v/>
      </c>
      <c r="G25" s="109" t="str">
        <f>IF(SER_hh_tes_in!G25=0,"",SER_hh_tes_in!G25/SER_hh_fec_in!G25)</f>
        <v/>
      </c>
      <c r="H25" s="109" t="str">
        <f>IF(SER_hh_tes_in!H25=0,"",SER_hh_tes_in!H25/SER_hh_fec_in!H25)</f>
        <v/>
      </c>
      <c r="I25" s="109" t="str">
        <f>IF(SER_hh_tes_in!I25=0,"",SER_hh_tes_in!I25/SER_hh_fec_in!I25)</f>
        <v/>
      </c>
      <c r="J25" s="109" t="str">
        <f>IF(SER_hh_tes_in!J25=0,"",SER_hh_tes_in!J25/SER_hh_fec_in!J25)</f>
        <v/>
      </c>
      <c r="K25" s="109" t="str">
        <f>IF(SER_hh_tes_in!K25=0,"",SER_hh_tes_in!K25/SER_hh_fec_in!K25)</f>
        <v/>
      </c>
      <c r="L25" s="109" t="str">
        <f>IF(SER_hh_tes_in!L25=0,"",SER_hh_tes_in!L25/SER_hh_fec_in!L25)</f>
        <v/>
      </c>
      <c r="M25" s="109" t="str">
        <f>IF(SER_hh_tes_in!M25=0,"",SER_hh_tes_in!M25/SER_hh_fec_in!M25)</f>
        <v/>
      </c>
      <c r="N25" s="109" t="str">
        <f>IF(SER_hh_tes_in!N25=0,"",SER_hh_tes_in!N25/SER_hh_fec_in!N25)</f>
        <v/>
      </c>
      <c r="O25" s="109" t="str">
        <f>IF(SER_hh_tes_in!O25=0,"",SER_hh_tes_in!O25/SER_hh_fec_in!O25)</f>
        <v/>
      </c>
      <c r="P25" s="109" t="str">
        <f>IF(SER_hh_tes_in!P25=0,"",SER_hh_tes_in!P25/SER_hh_fec_in!P25)</f>
        <v/>
      </c>
      <c r="Q25" s="109" t="str">
        <f>IF(SER_hh_tes_in!Q25=0,"",SER_hh_tes_in!Q25/SER_hh_fec_in!Q25)</f>
        <v/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0.73364328802328893</v>
      </c>
      <c r="D26" s="112">
        <f>IF(SER_hh_tes_in!D26=0,"",SER_hh_tes_in!D26/SER_hh_fec_in!D26)</f>
        <v>0.73902367402200586</v>
      </c>
      <c r="E26" s="112">
        <f>IF(SER_hh_tes_in!E26=0,"",SER_hh_tes_in!E26/SER_hh_fec_in!E26)</f>
        <v>0.74392394491825309</v>
      </c>
      <c r="F26" s="112">
        <f>IF(SER_hh_tes_in!F26=0,"",SER_hh_tes_in!F26/SER_hh_fec_in!F26)</f>
        <v>0.749079132109299</v>
      </c>
      <c r="G26" s="112">
        <f>IF(SER_hh_tes_in!G26=0,"",SER_hh_tes_in!G26/SER_hh_fec_in!G26)</f>
        <v>0.75515809598427708</v>
      </c>
      <c r="H26" s="112">
        <f>IF(SER_hh_tes_in!H26=0,"",SER_hh_tes_in!H26/SER_hh_fec_in!H26)</f>
        <v>0.76096866197683422</v>
      </c>
      <c r="I26" s="112">
        <f>IF(SER_hh_tes_in!I26=0,"",SER_hh_tes_in!I26/SER_hh_fec_in!I26)</f>
        <v>0.76685802528322755</v>
      </c>
      <c r="J26" s="112">
        <f>IF(SER_hh_tes_in!J26=0,"",SER_hh_tes_in!J26/SER_hh_fec_in!J26)</f>
        <v>0.77186718782327512</v>
      </c>
      <c r="K26" s="112" t="str">
        <f>IF(SER_hh_tes_in!K26=0,"",SER_hh_tes_in!K26/SER_hh_fec_in!K26)</f>
        <v/>
      </c>
      <c r="L26" s="112">
        <f>IF(SER_hh_tes_in!L26=0,"",SER_hh_tes_in!L26/SER_hh_fec_in!L26)</f>
        <v>0.77811106769798744</v>
      </c>
      <c r="M26" s="112" t="str">
        <f>IF(SER_hh_tes_in!M26=0,"",SER_hh_tes_in!M26/SER_hh_fec_in!M26)</f>
        <v/>
      </c>
      <c r="N26" s="112" t="str">
        <f>IF(SER_hh_tes_in!N26=0,"",SER_hh_tes_in!N26/SER_hh_fec_in!N26)</f>
        <v/>
      </c>
      <c r="O26" s="112">
        <f>IF(SER_hh_tes_in!O26=0,"",SER_hh_tes_in!O26/SER_hh_fec_in!O26)</f>
        <v>0.7811831669298861</v>
      </c>
      <c r="P26" s="112">
        <f>IF(SER_hh_tes_in!P26=0,"",SER_hh_tes_in!P26/SER_hh_fec_in!P26)</f>
        <v>0.78138246864743199</v>
      </c>
      <c r="Q26" s="112">
        <f>IF(SER_hh_tes_in!Q26=0,"",SER_hh_tes_in!Q26/SER_hh_fec_in!Q26)</f>
        <v>0.78147127629191748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>
        <f>IF(SER_hh_tes_in!J27=0,"",SER_hh_tes_in!J27/SER_hh_fec_in!J27)</f>
        <v>0.99999999999999989</v>
      </c>
      <c r="K27" s="122">
        <f>IF(SER_hh_tes_in!K27=0,"",SER_hh_tes_in!K27/SER_hh_fec_in!K27)</f>
        <v>1.0037085382312019</v>
      </c>
      <c r="L27" s="122">
        <f>IF(SER_hh_tes_in!L27=0,"",SER_hh_tes_in!L27/SER_hh_fec_in!L27)</f>
        <v>1.0058125156919742</v>
      </c>
      <c r="M27" s="122">
        <f>IF(SER_hh_tes_in!M27=0,"",SER_hh_tes_in!M27/SER_hh_fec_in!M27)</f>
        <v>1.004706123646623</v>
      </c>
      <c r="N27" s="122">
        <f>IF(SER_hh_tes_in!N27=0,"",SER_hh_tes_in!N27/SER_hh_fec_in!N27)</f>
        <v>1.0053158325415703</v>
      </c>
      <c r="O27" s="122">
        <f>IF(SER_hh_tes_in!O27=0,"",SER_hh_tes_in!O27/SER_hh_fec_in!O27)</f>
        <v>1.0042443250472528</v>
      </c>
      <c r="P27" s="122">
        <f>IF(SER_hh_tes_in!P27=0,"",SER_hh_tes_in!P27/SER_hh_fec_in!P27)</f>
        <v>1.0035590622977149</v>
      </c>
      <c r="Q27" s="122">
        <f>IF(SER_hh_tes_in!Q27=0,"",SER_hh_tes_in!Q27/SER_hh_fec_in!Q27)</f>
        <v>1.0024192498415727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0.58785365095938147</v>
      </c>
      <c r="D29" s="110">
        <f>IF(SER_hh_tes_in!D29=0,"",SER_hh_tes_in!D29/SER_hh_fec_in!D29)</f>
        <v>0.60926069343955402</v>
      </c>
      <c r="E29" s="110">
        <f>IF(SER_hh_tes_in!E29=0,"",SER_hh_tes_in!E29/SER_hh_fec_in!E29)</f>
        <v>0.61998177352643158</v>
      </c>
      <c r="F29" s="110">
        <f>IF(SER_hh_tes_in!F29=0,"",SER_hh_tes_in!F29/SER_hh_fec_in!F29)</f>
        <v>0.60677796283389485</v>
      </c>
      <c r="G29" s="110">
        <f>IF(SER_hh_tes_in!G29=0,"",SER_hh_tes_in!G29/SER_hh_fec_in!G29)</f>
        <v>0.61321050523792431</v>
      </c>
      <c r="H29" s="110">
        <f>IF(SER_hh_tes_in!H29=0,"",SER_hh_tes_in!H29/SER_hh_fec_in!H29)</f>
        <v>0.6176097088816821</v>
      </c>
      <c r="I29" s="110">
        <f>IF(SER_hh_tes_in!I29=0,"",SER_hh_tes_in!I29/SER_hh_fec_in!I29)</f>
        <v>0.59547808821709125</v>
      </c>
      <c r="J29" s="110">
        <f>IF(SER_hh_tes_in!J29=0,"",SER_hh_tes_in!J29/SER_hh_fec_in!J29)</f>
        <v>0.62285771782888932</v>
      </c>
      <c r="K29" s="110">
        <f>IF(SER_hh_tes_in!K29=0,"",SER_hh_tes_in!K29/SER_hh_fec_in!K29)</f>
        <v>0.53066907079359671</v>
      </c>
      <c r="L29" s="110">
        <f>IF(SER_hh_tes_in!L29=0,"",SER_hh_tes_in!L29/SER_hh_fec_in!L29)</f>
        <v>0.57113291156193968</v>
      </c>
      <c r="M29" s="110">
        <f>IF(SER_hh_tes_in!M29=0,"",SER_hh_tes_in!M29/SER_hh_fec_in!M29)</f>
        <v>0.53236653791612365</v>
      </c>
      <c r="N29" s="110">
        <f>IF(SER_hh_tes_in!N29=0,"",SER_hh_tes_in!N29/SER_hh_fec_in!N29)</f>
        <v>0.53404247278865136</v>
      </c>
      <c r="O29" s="110">
        <f>IF(SER_hh_tes_in!O29=0,"",SER_hh_tes_in!O29/SER_hh_fec_in!O29)</f>
        <v>0.5226222410177721</v>
      </c>
      <c r="P29" s="110">
        <f>IF(SER_hh_tes_in!P29=0,"",SER_hh_tes_in!P29/SER_hh_fec_in!P29)</f>
        <v>0.55613752939002559</v>
      </c>
      <c r="Q29" s="110">
        <f>IF(SER_hh_tes_in!Q29=0,"",SER_hh_tes_in!Q29/SER_hh_fec_in!Q29)</f>
        <v>0.64099549724401628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0.46087220968155168</v>
      </c>
      <c r="D30" s="109">
        <f>IF(SER_hh_tes_in!D30=0,"",SER_hh_tes_in!D30/SER_hh_fec_in!D30)</f>
        <v>0.46441716631881136</v>
      </c>
      <c r="E30" s="109">
        <f>IF(SER_hh_tes_in!E30=0,"",SER_hh_tes_in!E30/SER_hh_fec_in!E30)</f>
        <v>0.46768402978453505</v>
      </c>
      <c r="F30" s="109">
        <f>IF(SER_hh_tes_in!F30=0,"",SER_hh_tes_in!F30/SER_hh_fec_in!F30)</f>
        <v>0.47107749002244859</v>
      </c>
      <c r="G30" s="109">
        <f>IF(SER_hh_tes_in!G30=0,"",SER_hh_tes_in!G30/SER_hh_fec_in!G30)</f>
        <v>0.4750052875568081</v>
      </c>
      <c r="H30" s="109" t="str">
        <f>IF(SER_hh_tes_in!H30=0,"",SER_hh_tes_in!H30/SER_hh_fec_in!H30)</f>
        <v/>
      </c>
      <c r="I30" s="109">
        <f>IF(SER_hh_tes_in!I30=0,"",SER_hh_tes_in!I30/SER_hh_fec_in!I30)</f>
        <v>0.48236887614809637</v>
      </c>
      <c r="J30" s="109">
        <f>IF(SER_hh_tes_in!J30=0,"",SER_hh_tes_in!J30/SER_hh_fec_in!J30)</f>
        <v>0.48536150973487918</v>
      </c>
      <c r="K30" s="109">
        <f>IF(SER_hh_tes_in!K30=0,"",SER_hh_tes_in!K30/SER_hh_fec_in!K30)</f>
        <v>0.48726154408012295</v>
      </c>
      <c r="L30" s="109">
        <f>IF(SER_hh_tes_in!L30=0,"",SER_hh_tes_in!L30/SER_hh_fec_in!L30)</f>
        <v>0.48906596202240288</v>
      </c>
      <c r="M30" s="109">
        <f>IF(SER_hh_tes_in!M30=0,"",SER_hh_tes_in!M30/SER_hh_fec_in!M30)</f>
        <v>0.48991267037246861</v>
      </c>
      <c r="N30" s="109" t="str">
        <f>IF(SER_hh_tes_in!N30=0,"",SER_hh_tes_in!N30/SER_hh_fec_in!N30)</f>
        <v/>
      </c>
      <c r="O30" s="109">
        <f>IF(SER_hh_tes_in!O30=0,"",SER_hh_tes_in!O30/SER_hh_fec_in!O30)</f>
        <v>0.49065637710961807</v>
      </c>
      <c r="P30" s="109">
        <f>IF(SER_hh_tes_in!P30=0,"",SER_hh_tes_in!P30/SER_hh_fec_in!P30)</f>
        <v>0.49079149323627869</v>
      </c>
      <c r="Q30" s="109">
        <f>IF(SER_hh_tes_in!Q30=0,"",SER_hh_tes_in!Q30/SER_hh_fec_in!Q30)</f>
        <v>0.49082546079588502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0.50196685900822124</v>
      </c>
      <c r="D31" s="109">
        <f>IF(SER_hh_tes_in!D31=0,"",SER_hh_tes_in!D31/SER_hh_fec_in!D31)</f>
        <v>0.50580925957931666</v>
      </c>
      <c r="E31" s="109">
        <f>IF(SER_hh_tes_in!E31=0,"",SER_hh_tes_in!E31/SER_hh_fec_in!E31)</f>
        <v>0.50932914126312012</v>
      </c>
      <c r="F31" s="109">
        <f>IF(SER_hh_tes_in!F31=0,"",SER_hh_tes_in!F31/SER_hh_fec_in!F31)</f>
        <v>0.51312272909583934</v>
      </c>
      <c r="G31" s="109">
        <f>IF(SER_hh_tes_in!G31=0,"",SER_hh_tes_in!G31/SER_hh_fec_in!G31)</f>
        <v>0.517506771159704</v>
      </c>
      <c r="H31" s="109">
        <f>IF(SER_hh_tes_in!H31=0,"",SER_hh_tes_in!H31/SER_hh_fec_in!H31)</f>
        <v>0.52164469997697793</v>
      </c>
      <c r="I31" s="109">
        <f>IF(SER_hh_tes_in!I31=0,"",SER_hh_tes_in!I31/SER_hh_fec_in!I31)</f>
        <v>0.52570340402940829</v>
      </c>
      <c r="J31" s="109">
        <f>IF(SER_hh_tes_in!J31=0,"",SER_hh_tes_in!J31/SER_hh_fec_in!J31)</f>
        <v>0.52905557963681027</v>
      </c>
      <c r="K31" s="109">
        <f>IF(SER_hh_tes_in!K31=0,"",SER_hh_tes_in!K31/SER_hh_fec_in!K31)</f>
        <v>0.53114382706706464</v>
      </c>
      <c r="L31" s="109">
        <f>IF(SER_hh_tes_in!L31=0,"",SER_hh_tes_in!L31/SER_hh_fec_in!L31)</f>
        <v>0.53315866080203145</v>
      </c>
      <c r="M31" s="109">
        <f>IF(SER_hh_tes_in!M31=0,"",SER_hh_tes_in!M31/SER_hh_fec_in!M31)</f>
        <v>0.5338647279829527</v>
      </c>
      <c r="N31" s="109">
        <f>IF(SER_hh_tes_in!N31=0,"",SER_hh_tes_in!N31/SER_hh_fec_in!N31)</f>
        <v>0.53404247278865136</v>
      </c>
      <c r="O31" s="109">
        <f>IF(SER_hh_tes_in!O31=0,"",SER_hh_tes_in!O31/SER_hh_fec_in!O31)</f>
        <v>0.53426013876746614</v>
      </c>
      <c r="P31" s="109">
        <f>IF(SER_hh_tes_in!P31=0,"",SER_hh_tes_in!P31/SER_hh_fec_in!P31)</f>
        <v>0.5343839247523251</v>
      </c>
      <c r="Q31" s="109">
        <f>IF(SER_hh_tes_in!Q31=0,"",SER_hh_tes_in!Q31/SER_hh_fec_in!Q31)</f>
        <v>0.53445037894448977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0.64739994488194885</v>
      </c>
      <c r="D33" s="108">
        <f>IF(SER_hh_tes_in!D33=0,"",SER_hh_tes_in!D33/SER_hh_fec_in!D33)</f>
        <v>0.65215169935427941</v>
      </c>
      <c r="E33" s="108">
        <f>IF(SER_hh_tes_in!E33=0,"",SER_hh_tes_in!E33/SER_hh_fec_in!E33)</f>
        <v>0.65653957552062647</v>
      </c>
      <c r="F33" s="108">
        <f>IF(SER_hh_tes_in!F33=0,"",SER_hh_tes_in!F33/SER_hh_fec_in!F33)</f>
        <v>0.66113886947252332</v>
      </c>
      <c r="G33" s="108">
        <f>IF(SER_hh_tes_in!G33=0,"",SER_hh_tes_in!G33/SER_hh_fec_in!G33)</f>
        <v>0.66654508215390462</v>
      </c>
      <c r="H33" s="108">
        <f>IF(SER_hh_tes_in!H33=0,"",SER_hh_tes_in!H33/SER_hh_fec_in!H33)</f>
        <v>0.67169974668504329</v>
      </c>
      <c r="I33" s="108">
        <f>IF(SER_hh_tes_in!I33=0,"",SER_hh_tes_in!I33/SER_hh_fec_in!I33)</f>
        <v>0.67687590471369974</v>
      </c>
      <c r="J33" s="108">
        <f>IF(SER_hh_tes_in!J33=0,"",SER_hh_tes_in!J33/SER_hh_fec_in!J33)</f>
        <v>0.68131895137724852</v>
      </c>
      <c r="K33" s="108" t="str">
        <f>IF(SER_hh_tes_in!K33=0,"",SER_hh_tes_in!K33/SER_hh_fec_in!K33)</f>
        <v/>
      </c>
      <c r="L33" s="108">
        <f>IF(SER_hh_tes_in!L33=0,"",SER_hh_tes_in!L33/SER_hh_fec_in!L33)</f>
        <v>0.68715878542223363</v>
      </c>
      <c r="M33" s="108" t="str">
        <f>IF(SER_hh_tes_in!M33=0,"",SER_hh_tes_in!M33/SER_hh_fec_in!M33)</f>
        <v/>
      </c>
      <c r="N33" s="108" t="str">
        <f>IF(SER_hh_tes_in!N33=0,"",SER_hh_tes_in!N33/SER_hh_fec_in!N33)</f>
        <v/>
      </c>
      <c r="O33" s="108" t="str">
        <f>IF(SER_hh_tes_in!O33=0,"",SER_hh_tes_in!O33/SER_hh_fec_in!O33)</f>
        <v/>
      </c>
      <c r="P33" s="108">
        <f>IF(SER_hh_tes_in!P33=0,"",SER_hh_tes_in!P33/SER_hh_fec_in!P33)</f>
        <v>0.6896768735407931</v>
      </c>
      <c r="Q33" s="108">
        <f>IF(SER_hh_tes_in!Q33=0,"",SER_hh_tes_in!Q33/SER_hh_fec_in!Q33)</f>
        <v>0.68975481528005267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89.99224729343878</v>
      </c>
      <c r="D3" s="106">
        <f t="shared" si="0"/>
        <v>40.1370116256047</v>
      </c>
      <c r="E3" s="106">
        <f t="shared" si="0"/>
        <v>42.307095322880734</v>
      </c>
      <c r="F3" s="106">
        <f t="shared" si="0"/>
        <v>131.114681905081</v>
      </c>
      <c r="G3" s="106">
        <f t="shared" si="0"/>
        <v>149.13694370766422</v>
      </c>
      <c r="H3" s="106">
        <f t="shared" si="0"/>
        <v>134.5881413077355</v>
      </c>
      <c r="I3" s="106">
        <f t="shared" si="0"/>
        <v>176.95113327068631</v>
      </c>
      <c r="J3" s="106">
        <f t="shared" si="0"/>
        <v>65.542077057499611</v>
      </c>
      <c r="K3" s="106">
        <f t="shared" si="0"/>
        <v>54.530972230866809</v>
      </c>
      <c r="L3" s="106">
        <f t="shared" si="0"/>
        <v>37.443821574461872</v>
      </c>
      <c r="M3" s="106">
        <f t="shared" si="0"/>
        <v>65.837832268137944</v>
      </c>
      <c r="N3" s="106">
        <f t="shared" si="0"/>
        <v>44.129187749160486</v>
      </c>
      <c r="O3" s="106">
        <f t="shared" si="0"/>
        <v>27.873909071837673</v>
      </c>
      <c r="P3" s="106">
        <f t="shared" si="0"/>
        <v>46.090615194322325</v>
      </c>
      <c r="Q3" s="106">
        <f t="shared" si="0"/>
        <v>5.2477647583633305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81.096073541456036</v>
      </c>
      <c r="D4" s="101">
        <f t="shared" si="1"/>
        <v>34.206587868288345</v>
      </c>
      <c r="E4" s="101">
        <f t="shared" si="1"/>
        <v>28.631811520996621</v>
      </c>
      <c r="F4" s="101">
        <f t="shared" si="1"/>
        <v>113.929286960648</v>
      </c>
      <c r="G4" s="101">
        <f t="shared" si="1"/>
        <v>128.29777097147041</v>
      </c>
      <c r="H4" s="101">
        <f t="shared" si="1"/>
        <v>114.74903839071729</v>
      </c>
      <c r="I4" s="101">
        <f t="shared" si="1"/>
        <v>143.27509277456545</v>
      </c>
      <c r="J4" s="101">
        <f t="shared" si="1"/>
        <v>37.336784355824619</v>
      </c>
      <c r="K4" s="101">
        <f t="shared" si="1"/>
        <v>37.810542070666742</v>
      </c>
      <c r="L4" s="101">
        <f t="shared" si="1"/>
        <v>26.984388015703949</v>
      </c>
      <c r="M4" s="101">
        <f t="shared" si="1"/>
        <v>43.109164105979204</v>
      </c>
      <c r="N4" s="101">
        <f t="shared" si="1"/>
        <v>22.932058147336242</v>
      </c>
      <c r="O4" s="101">
        <f t="shared" si="1"/>
        <v>12.171988824074703</v>
      </c>
      <c r="P4" s="101">
        <f t="shared" si="1"/>
        <v>25.881115745800212</v>
      </c>
      <c r="Q4" s="101">
        <f t="shared" si="1"/>
        <v>0</v>
      </c>
    </row>
    <row r="5" spans="1:17" ht="12" customHeight="1" x14ac:dyDescent="0.25">
      <c r="A5" s="88" t="s">
        <v>38</v>
      </c>
      <c r="B5" s="100"/>
      <c r="C5" s="100">
        <v>1.2606873954598163</v>
      </c>
      <c r="D5" s="100">
        <v>0.31495018917418144</v>
      </c>
      <c r="E5" s="100">
        <v>28.631811520996621</v>
      </c>
      <c r="F5" s="100">
        <v>3.8754947505091271</v>
      </c>
      <c r="G5" s="100">
        <v>0.83188741744846317</v>
      </c>
      <c r="H5" s="100">
        <v>4.4090302540590942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48.663001431062519</v>
      </c>
      <c r="D7" s="100">
        <v>33.891637679114162</v>
      </c>
      <c r="E7" s="100">
        <v>0</v>
      </c>
      <c r="F7" s="100">
        <v>100.70114125862803</v>
      </c>
      <c r="G7" s="100">
        <v>82.118989333934024</v>
      </c>
      <c r="H7" s="100">
        <v>71.007972834268841</v>
      </c>
      <c r="I7" s="100">
        <v>76.225046121030331</v>
      </c>
      <c r="J7" s="100">
        <v>0</v>
      </c>
      <c r="K7" s="100">
        <v>14.652132007265489</v>
      </c>
      <c r="L7" s="100">
        <v>11.801727072393767</v>
      </c>
      <c r="M7" s="100">
        <v>43.109164105979204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31.172384714933706</v>
      </c>
      <c r="D9" s="100">
        <v>0</v>
      </c>
      <c r="E9" s="100">
        <v>0</v>
      </c>
      <c r="F9" s="100">
        <v>9.3526509515108422</v>
      </c>
      <c r="G9" s="100">
        <v>45.346894220087947</v>
      </c>
      <c r="H9" s="100">
        <v>39.33203530238935</v>
      </c>
      <c r="I9" s="100">
        <v>67.050046653535134</v>
      </c>
      <c r="J9" s="100">
        <v>37.336784355824619</v>
      </c>
      <c r="K9" s="100">
        <v>23.158410063401252</v>
      </c>
      <c r="L9" s="100">
        <v>15.18266094331018</v>
      </c>
      <c r="M9" s="100">
        <v>0</v>
      </c>
      <c r="N9" s="100">
        <v>22.932058147336242</v>
      </c>
      <c r="O9" s="100">
        <v>12.171988824074703</v>
      </c>
      <c r="P9" s="100">
        <v>25.881115745800212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2.0153269634231646E-3</v>
      </c>
      <c r="D16" s="101">
        <f t="shared" si="2"/>
        <v>4.4900976680817082E-3</v>
      </c>
      <c r="E16" s="101">
        <f t="shared" si="2"/>
        <v>0</v>
      </c>
      <c r="F16" s="101">
        <f t="shared" si="2"/>
        <v>9.8378198486654047E-3</v>
      </c>
      <c r="G16" s="101">
        <f t="shared" si="2"/>
        <v>4.8021941343230831E-3</v>
      </c>
      <c r="H16" s="101">
        <f t="shared" si="2"/>
        <v>1.822541093823914E-2</v>
      </c>
      <c r="I16" s="101">
        <f t="shared" si="2"/>
        <v>4.3951663484636154E-3</v>
      </c>
      <c r="J16" s="101">
        <f t="shared" si="2"/>
        <v>3.8112546660283687E-5</v>
      </c>
      <c r="K16" s="101">
        <f t="shared" si="2"/>
        <v>2.5417068712057855E-2</v>
      </c>
      <c r="L16" s="101">
        <f t="shared" si="2"/>
        <v>0</v>
      </c>
      <c r="M16" s="101">
        <f t="shared" si="2"/>
        <v>9.6580778892688835E-3</v>
      </c>
      <c r="N16" s="101">
        <f t="shared" si="2"/>
        <v>1.962577619710976E-2</v>
      </c>
      <c r="O16" s="101">
        <f t="shared" si="2"/>
        <v>3.6371419181431705E-2</v>
      </c>
      <c r="P16" s="101">
        <f t="shared" si="2"/>
        <v>6.4395982947499916E-2</v>
      </c>
      <c r="Q16" s="101">
        <f t="shared" si="2"/>
        <v>0.10430716356704936</v>
      </c>
    </row>
    <row r="17" spans="1:17" ht="12.95" customHeight="1" x14ac:dyDescent="0.25">
      <c r="A17" s="88" t="s">
        <v>101</v>
      </c>
      <c r="B17" s="103"/>
      <c r="C17" s="103">
        <v>2.0153269634231646E-3</v>
      </c>
      <c r="D17" s="103">
        <v>4.4900976680817082E-3</v>
      </c>
      <c r="E17" s="103">
        <v>0</v>
      </c>
      <c r="F17" s="103">
        <v>9.8378198486654047E-3</v>
      </c>
      <c r="G17" s="103">
        <v>4.8021941343230831E-3</v>
      </c>
      <c r="H17" s="103">
        <v>1.822541093823914E-2</v>
      </c>
      <c r="I17" s="103">
        <v>4.3951663484636154E-3</v>
      </c>
      <c r="J17" s="103">
        <v>3.8112546660283687E-5</v>
      </c>
      <c r="K17" s="103">
        <v>2.5417068712057855E-2</v>
      </c>
      <c r="L17" s="103">
        <v>0</v>
      </c>
      <c r="M17" s="103">
        <v>9.6580778892688835E-3</v>
      </c>
      <c r="N17" s="103">
        <v>1.962577619710976E-2</v>
      </c>
      <c r="O17" s="103">
        <v>3.6371419181431705E-2</v>
      </c>
      <c r="P17" s="103">
        <v>6.4395982947499916E-2</v>
      </c>
      <c r="Q17" s="103">
        <v>0.10430716356704936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2.6567476990670844</v>
      </c>
      <c r="D19" s="101">
        <f t="shared" si="3"/>
        <v>1.63062083315309</v>
      </c>
      <c r="E19" s="101">
        <f t="shared" si="3"/>
        <v>10.485530766002732</v>
      </c>
      <c r="F19" s="101">
        <f t="shared" si="3"/>
        <v>11.910743475252779</v>
      </c>
      <c r="G19" s="101">
        <f t="shared" si="3"/>
        <v>14.452684464029796</v>
      </c>
      <c r="H19" s="101">
        <f t="shared" si="3"/>
        <v>13.876995705759775</v>
      </c>
      <c r="I19" s="101">
        <f t="shared" si="3"/>
        <v>19.608757708918134</v>
      </c>
      <c r="J19" s="101">
        <f t="shared" si="3"/>
        <v>20.102569174423103</v>
      </c>
      <c r="K19" s="101">
        <f t="shared" si="3"/>
        <v>7.9517404431757033</v>
      </c>
      <c r="L19" s="101">
        <f t="shared" si="3"/>
        <v>6.1227037764680032</v>
      </c>
      <c r="M19" s="101">
        <f t="shared" si="3"/>
        <v>10.580945147389686</v>
      </c>
      <c r="N19" s="101">
        <f t="shared" si="3"/>
        <v>10.310681972863094</v>
      </c>
      <c r="O19" s="101">
        <f t="shared" si="3"/>
        <v>2.6582441147620863</v>
      </c>
      <c r="P19" s="101">
        <f t="shared" si="3"/>
        <v>5.5528724179985689</v>
      </c>
      <c r="Q19" s="101">
        <f t="shared" si="3"/>
        <v>1.2411376563766974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8.5419914275789406</v>
      </c>
      <c r="F22" s="100">
        <v>8.5319583263828598</v>
      </c>
      <c r="G22" s="100">
        <v>10.013053938451487</v>
      </c>
      <c r="H22" s="100">
        <v>9.4726168400364159</v>
      </c>
      <c r="I22" s="100">
        <v>13.132707736303436</v>
      </c>
      <c r="J22" s="100">
        <v>14.881496572458881</v>
      </c>
      <c r="K22" s="100">
        <v>3.3635546906046341</v>
      </c>
      <c r="L22" s="100">
        <v>3.952067165531604</v>
      </c>
      <c r="M22" s="100">
        <v>3.1431904225621472</v>
      </c>
      <c r="N22" s="100">
        <v>5.3249707848862045</v>
      </c>
      <c r="O22" s="100">
        <v>0</v>
      </c>
      <c r="P22" s="100">
        <v>0</v>
      </c>
      <c r="Q22" s="100">
        <v>1.2411376563766974</v>
      </c>
    </row>
    <row r="23" spans="1:17" ht="12" customHeight="1" x14ac:dyDescent="0.25">
      <c r="A23" s="88" t="s">
        <v>98</v>
      </c>
      <c r="B23" s="100"/>
      <c r="C23" s="100">
        <v>2.6567476990670844</v>
      </c>
      <c r="D23" s="100">
        <v>1.63062083315309</v>
      </c>
      <c r="E23" s="100">
        <v>1.9435393384237918</v>
      </c>
      <c r="F23" s="100">
        <v>3.3787851488699192</v>
      </c>
      <c r="G23" s="100">
        <v>4.4396305255783091</v>
      </c>
      <c r="H23" s="100">
        <v>4.4043788657233591</v>
      </c>
      <c r="I23" s="100">
        <v>6.4760499726146996</v>
      </c>
      <c r="J23" s="100">
        <v>5.221072601964222</v>
      </c>
      <c r="K23" s="100">
        <v>4.5881857525710688</v>
      </c>
      <c r="L23" s="100">
        <v>2.1706366109363993</v>
      </c>
      <c r="M23" s="100">
        <v>7.4377547248275384</v>
      </c>
      <c r="N23" s="100">
        <v>4.9857111879768903</v>
      </c>
      <c r="O23" s="100">
        <v>2.6582441147620863</v>
      </c>
      <c r="P23" s="100">
        <v>5.5528724179985689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6.2374107259522509</v>
      </c>
      <c r="D29" s="101">
        <f t="shared" si="4"/>
        <v>4.2953128264951843</v>
      </c>
      <c r="E29" s="101">
        <f t="shared" si="4"/>
        <v>3.1897530358813837</v>
      </c>
      <c r="F29" s="101">
        <f t="shared" si="4"/>
        <v>5.2648136493315594</v>
      </c>
      <c r="G29" s="101">
        <f t="shared" si="4"/>
        <v>6.3816860780296674</v>
      </c>
      <c r="H29" s="101">
        <f t="shared" si="4"/>
        <v>5.9438818003201712</v>
      </c>
      <c r="I29" s="101">
        <f t="shared" si="4"/>
        <v>14.062887620854234</v>
      </c>
      <c r="J29" s="101">
        <f t="shared" si="4"/>
        <v>8.1026854147052312</v>
      </c>
      <c r="K29" s="101">
        <f t="shared" si="4"/>
        <v>8.7432726483123098</v>
      </c>
      <c r="L29" s="101">
        <f t="shared" si="4"/>
        <v>4.3367297822899191</v>
      </c>
      <c r="M29" s="101">
        <f t="shared" si="4"/>
        <v>12.138064936879784</v>
      </c>
      <c r="N29" s="101">
        <f t="shared" si="4"/>
        <v>10.866821852764041</v>
      </c>
      <c r="O29" s="101">
        <f t="shared" si="4"/>
        <v>13.007304713819455</v>
      </c>
      <c r="P29" s="101">
        <f t="shared" si="4"/>
        <v>14.592231047576046</v>
      </c>
      <c r="Q29" s="101">
        <f t="shared" si="4"/>
        <v>3.9023199384195837</v>
      </c>
    </row>
    <row r="30" spans="1:17" s="28" customFormat="1" ht="12" customHeight="1" x14ac:dyDescent="0.25">
      <c r="A30" s="88" t="s">
        <v>66</v>
      </c>
      <c r="B30" s="100"/>
      <c r="C30" s="100">
        <v>1.1789801349337055</v>
      </c>
      <c r="D30" s="100">
        <v>1.1976404383533892</v>
      </c>
      <c r="E30" s="100">
        <v>1.0222003502020325</v>
      </c>
      <c r="F30" s="100">
        <v>1.1660801669814644</v>
      </c>
      <c r="G30" s="100">
        <v>1.2190581685933861</v>
      </c>
      <c r="H30" s="100">
        <v>0</v>
      </c>
      <c r="I30" s="100">
        <v>4.4222082982771411</v>
      </c>
      <c r="J30" s="100">
        <v>1.0331569114232162</v>
      </c>
      <c r="K30" s="100">
        <v>0.10720726859390624</v>
      </c>
      <c r="L30" s="100">
        <v>0.31552404056433281</v>
      </c>
      <c r="M30" s="100">
        <v>0.46855672846284802</v>
      </c>
      <c r="N30" s="100">
        <v>0</v>
      </c>
      <c r="O30" s="100">
        <v>3.8082441598691448</v>
      </c>
      <c r="P30" s="100">
        <v>0.53009854422308489</v>
      </c>
      <c r="Q30" s="100">
        <v>0.80095740909842916</v>
      </c>
    </row>
    <row r="31" spans="1:17" ht="12" customHeight="1" x14ac:dyDescent="0.25">
      <c r="A31" s="88" t="s">
        <v>98</v>
      </c>
      <c r="B31" s="100"/>
      <c r="C31" s="100">
        <v>5.0584305910185456</v>
      </c>
      <c r="D31" s="100">
        <v>3.0976723881417954</v>
      </c>
      <c r="E31" s="100">
        <v>2.1675526856793512</v>
      </c>
      <c r="F31" s="100">
        <v>4.0987334823500952</v>
      </c>
      <c r="G31" s="100">
        <v>5.1626279094362815</v>
      </c>
      <c r="H31" s="100">
        <v>5.9438818003201712</v>
      </c>
      <c r="I31" s="100">
        <v>9.6406793225770926</v>
      </c>
      <c r="J31" s="100">
        <v>7.0695285032820152</v>
      </c>
      <c r="K31" s="100">
        <v>8.6360653797184028</v>
      </c>
      <c r="L31" s="100">
        <v>4.021205741725586</v>
      </c>
      <c r="M31" s="100">
        <v>11.669508208416936</v>
      </c>
      <c r="N31" s="100">
        <v>10.866821852764041</v>
      </c>
      <c r="O31" s="100">
        <v>9.199060553950309</v>
      </c>
      <c r="P31" s="100">
        <v>14.062132503352961</v>
      </c>
      <c r="Q31" s="100">
        <v>3.1013625293211544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72283.693477127352</v>
      </c>
      <c r="D3" s="106">
        <f>IF(SER_hh_fec_in!D3=0,0,1000000/0.086*SER_hh_fec_in!D3/SER_hh_num_in!D3)</f>
        <v>71537.184933662706</v>
      </c>
      <c r="E3" s="106">
        <f>IF(SER_hh_fec_in!E3=0,0,1000000/0.086*SER_hh_fec_in!E3/SER_hh_num_in!E3)</f>
        <v>81321.384953611298</v>
      </c>
      <c r="F3" s="106">
        <f>IF(SER_hh_fec_in!F3=0,0,1000000/0.086*SER_hh_fec_in!F3/SER_hh_num_in!F3)</f>
        <v>80314.097098573809</v>
      </c>
      <c r="G3" s="106">
        <f>IF(SER_hh_fec_in!G3=0,0,1000000/0.086*SER_hh_fec_in!G3/SER_hh_num_in!G3)</f>
        <v>78492.423507791056</v>
      </c>
      <c r="H3" s="106">
        <f>IF(SER_hh_fec_in!H3=0,0,1000000/0.086*SER_hh_fec_in!H3/SER_hh_num_in!H3)</f>
        <v>73528.812159312205</v>
      </c>
      <c r="I3" s="106">
        <f>IF(SER_hh_fec_in!I3=0,0,1000000/0.086*SER_hh_fec_in!I3/SER_hh_num_in!I3)</f>
        <v>73569.18640546556</v>
      </c>
      <c r="J3" s="106">
        <f>IF(SER_hh_fec_in!J3=0,0,1000000/0.086*SER_hh_fec_in!J3/SER_hh_num_in!J3)</f>
        <v>73303.704538171543</v>
      </c>
      <c r="K3" s="106">
        <f>IF(SER_hh_fec_in!K3=0,0,1000000/0.086*SER_hh_fec_in!K3/SER_hh_num_in!K3)</f>
        <v>70708.559214984649</v>
      </c>
      <c r="L3" s="106">
        <f>IF(SER_hh_fec_in!L3=0,0,1000000/0.086*SER_hh_fec_in!L3/SER_hh_num_in!L3)</f>
        <v>64465.41165093943</v>
      </c>
      <c r="M3" s="106">
        <f>IF(SER_hh_fec_in!M3=0,0,1000000/0.086*SER_hh_fec_in!M3/SER_hh_num_in!M3)</f>
        <v>54834.380133665814</v>
      </c>
      <c r="N3" s="106">
        <f>IF(SER_hh_fec_in!N3=0,0,1000000/0.086*SER_hh_fec_in!N3/SER_hh_num_in!N3)</f>
        <v>49755.69564824117</v>
      </c>
      <c r="O3" s="106">
        <f>IF(SER_hh_fec_in!O3=0,0,1000000/0.086*SER_hh_fec_in!O3/SER_hh_num_in!O3)</f>
        <v>45532.680881240332</v>
      </c>
      <c r="P3" s="106">
        <f>IF(SER_hh_fec_in!P3=0,0,1000000/0.086*SER_hh_fec_in!P3/SER_hh_num_in!P3)</f>
        <v>44451.857624024473</v>
      </c>
      <c r="Q3" s="106">
        <f>IF(SER_hh_fec_in!Q3=0,0,1000000/0.086*SER_hh_fec_in!Q3/SER_hh_num_in!Q3)</f>
        <v>43169.415983414234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51296.32891506033</v>
      </c>
      <c r="D4" s="101">
        <f>IF(SER_hh_fec_in!D4=0,0,1000000/0.086*SER_hh_fec_in!D4/SER_hh_num_in!D4)</f>
        <v>50989.246758108995</v>
      </c>
      <c r="E4" s="101">
        <f>IF(SER_hh_fec_in!E4=0,0,1000000/0.086*SER_hh_fec_in!E4/SER_hh_num_in!E4)</f>
        <v>60492.706303160187</v>
      </c>
      <c r="F4" s="101">
        <f>IF(SER_hh_fec_in!F4=0,0,1000000/0.086*SER_hh_fec_in!F4/SER_hh_num_in!F4)</f>
        <v>59021.141685308859</v>
      </c>
      <c r="G4" s="101">
        <f>IF(SER_hh_fec_in!G4=0,0,1000000/0.086*SER_hh_fec_in!G4/SER_hh_num_in!G4)</f>
        <v>57337.921195213195</v>
      </c>
      <c r="H4" s="101">
        <f>IF(SER_hh_fec_in!H4=0,0,1000000/0.086*SER_hh_fec_in!H4/SER_hh_num_in!H4)</f>
        <v>52727.271650864408</v>
      </c>
      <c r="I4" s="101">
        <f>IF(SER_hh_fec_in!I4=0,0,1000000/0.086*SER_hh_fec_in!I4/SER_hh_num_in!I4)</f>
        <v>53145.532412997702</v>
      </c>
      <c r="J4" s="101">
        <f>IF(SER_hh_fec_in!J4=0,0,1000000/0.086*SER_hh_fec_in!J4/SER_hh_num_in!J4)</f>
        <v>53924.227557531223</v>
      </c>
      <c r="K4" s="101">
        <f>IF(SER_hh_fec_in!K4=0,0,1000000/0.086*SER_hh_fec_in!K4/SER_hh_num_in!K4)</f>
        <v>47346.483929919843</v>
      </c>
      <c r="L4" s="101">
        <f>IF(SER_hh_fec_in!L4=0,0,1000000/0.086*SER_hh_fec_in!L4/SER_hh_num_in!L4)</f>
        <v>44017.839360534039</v>
      </c>
      <c r="M4" s="101">
        <f>IF(SER_hh_fec_in!M4=0,0,1000000/0.086*SER_hh_fec_in!M4/SER_hh_num_in!M4)</f>
        <v>34117.744224612237</v>
      </c>
      <c r="N4" s="101">
        <f>IF(SER_hh_fec_in!N4=0,0,1000000/0.086*SER_hh_fec_in!N4/SER_hh_num_in!N4)</f>
        <v>29585.243362567562</v>
      </c>
      <c r="O4" s="101">
        <f>IF(SER_hh_fec_in!O4=0,0,1000000/0.086*SER_hh_fec_in!O4/SER_hh_num_in!O4)</f>
        <v>26104.257390604813</v>
      </c>
      <c r="P4" s="101">
        <f>IF(SER_hh_fec_in!P4=0,0,1000000/0.086*SER_hh_fec_in!P4/SER_hh_num_in!P4)</f>
        <v>24693.244944371232</v>
      </c>
      <c r="Q4" s="101">
        <f>IF(SER_hh_fec_in!Q4=0,0,1000000/0.086*SER_hh_fec_in!Q4/SER_hh_num_in!Q4)</f>
        <v>22975.743074181322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70367.143867261722</v>
      </c>
      <c r="D5" s="100">
        <f>IF(SER_hh_fec_in!D5=0,0,1000000/0.086*SER_hh_fec_in!D5/SER_hh_num_in!D5)</f>
        <v>48724.503307731866</v>
      </c>
      <c r="E5" s="100">
        <f>IF(SER_hh_fec_in!E5=0,0,1000000/0.086*SER_hh_fec_in!E5/SER_hh_num_in!E5)</f>
        <v>79585.425125856549</v>
      </c>
      <c r="F5" s="100">
        <f>IF(SER_hh_fec_in!F5=0,0,1000000/0.086*SER_hh_fec_in!F5/SER_hh_num_in!F5)</f>
        <v>72124.780608281711</v>
      </c>
      <c r="G5" s="100">
        <f>IF(SER_hh_fec_in!G5=0,0,1000000/0.086*SER_hh_fec_in!G5/SER_hh_num_in!G5)</f>
        <v>71435.266202534753</v>
      </c>
      <c r="H5" s="100">
        <f>IF(SER_hh_fec_in!H5=0,0,1000000/0.086*SER_hh_fec_in!H5/SER_hh_num_in!H5)</f>
        <v>64779.181460588014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54790.586532295587</v>
      </c>
      <c r="D7" s="100">
        <f>IF(SER_hh_fec_in!D7=0,0,1000000/0.086*SER_hh_fec_in!D7/SER_hh_num_in!D7)</f>
        <v>56079.46509075928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59232.769405028266</v>
      </c>
      <c r="G7" s="100">
        <f>IF(SER_hh_fec_in!G7=0,0,1000000/0.086*SER_hh_fec_in!G7/SER_hh_num_in!G7)</f>
        <v>59842.573123367489</v>
      </c>
      <c r="H7" s="100">
        <f>IF(SER_hh_fec_in!H7=0,0,1000000/0.086*SER_hh_fec_in!H7/SER_hh_num_in!H7)</f>
        <v>54159.712472187821</v>
      </c>
      <c r="I7" s="100">
        <f>IF(SER_hh_fec_in!I7=0,0,1000000/0.086*SER_hh_fec_in!I7/SER_hh_num_in!I7)</f>
        <v>55338.229947676358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49374.548992875265</v>
      </c>
      <c r="L7" s="100">
        <f>IF(SER_hh_fec_in!L7=0,0,1000000/0.086*SER_hh_fec_in!L7/SER_hh_num_in!L7)</f>
        <v>44558.391118754982</v>
      </c>
      <c r="M7" s="100">
        <f>IF(SER_hh_fec_in!M7=0,0,1000000/0.086*SER_hh_fec_in!M7/SER_hh_num_in!M7)</f>
        <v>33835.631267726152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0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47432.756795018111</v>
      </c>
      <c r="D9" s="100">
        <f>IF(SER_hh_fec_in!D9=0,0,1000000/0.086*SER_hh_fec_in!D9/SER_hh_num_in!D9)</f>
        <v>0</v>
      </c>
      <c r="E9" s="100">
        <f>IF(SER_hh_fec_in!E9=0,0,1000000/0.086*SER_hh_fec_in!E9/SER_hh_num_in!E9)</f>
        <v>0</v>
      </c>
      <c r="F9" s="100">
        <f>IF(SER_hh_fec_in!F9=0,0,1000000/0.086*SER_hh_fec_in!F9/SER_hh_num_in!F9)</f>
        <v>51304.890816831678</v>
      </c>
      <c r="G9" s="100">
        <f>IF(SER_hh_fec_in!G9=0,0,1000000/0.086*SER_hh_fec_in!G9/SER_hh_num_in!G9)</f>
        <v>52702.360483957229</v>
      </c>
      <c r="H9" s="100">
        <f>IF(SER_hh_fec_in!H9=0,0,1000000/0.086*SER_hh_fec_in!H9/SER_hh_num_in!H9)</f>
        <v>48434.98958592397</v>
      </c>
      <c r="I9" s="100">
        <f>IF(SER_hh_fec_in!I9=0,0,1000000/0.086*SER_hh_fec_in!I9/SER_hh_num_in!I9)</f>
        <v>50180.874774108874</v>
      </c>
      <c r="J9" s="100">
        <f>IF(SER_hh_fec_in!J9=0,0,1000000/0.086*SER_hh_fec_in!J9/SER_hh_num_in!J9)</f>
        <v>54806.026697799287</v>
      </c>
      <c r="K9" s="100">
        <f>IF(SER_hh_fec_in!K9=0,0,1000000/0.086*SER_hh_fec_in!K9/SER_hh_num_in!K9)</f>
        <v>44741.947177423084</v>
      </c>
      <c r="L9" s="100">
        <f>IF(SER_hh_fec_in!L9=0,0,1000000/0.086*SER_hh_fec_in!L9/SER_hh_num_in!L9)</f>
        <v>42716.919880915884</v>
      </c>
      <c r="M9" s="100">
        <f>IF(SER_hh_fec_in!M9=0,0,1000000/0.086*SER_hh_fec_in!M9/SER_hh_num_in!M9)</f>
        <v>0</v>
      </c>
      <c r="N9" s="100">
        <f>IF(SER_hh_fec_in!N9=0,0,1000000/0.086*SER_hh_fec_in!N9/SER_hh_num_in!N9)</f>
        <v>32943.299388737847</v>
      </c>
      <c r="O9" s="100">
        <f>IF(SER_hh_fec_in!O9=0,0,1000000/0.086*SER_hh_fec_in!O9/SER_hh_num_in!O9)</f>
        <v>32100.171030150424</v>
      </c>
      <c r="P9" s="100">
        <f>IF(SER_hh_fec_in!P9=0,0,1000000/0.086*SER_hh_fec_in!P9/SER_hh_num_in!P9)</f>
        <v>28048.814851179264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0</v>
      </c>
      <c r="D10" s="100">
        <f>IF(SER_hh_fec_in!D10=0,0,1000000/0.086*SER_hh_fec_in!D10/SER_hh_num_in!D10)</f>
        <v>0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0</v>
      </c>
      <c r="G10" s="100">
        <f>IF(SER_hh_fec_in!G10=0,0,1000000/0.086*SER_hh_fec_in!G10/SER_hh_num_in!G10)</f>
        <v>76326.594787276073</v>
      </c>
      <c r="H10" s="100">
        <f>IF(SER_hh_fec_in!H10=0,0,1000000/0.086*SER_hh_fec_in!H10/SER_hh_num_in!H10)</f>
        <v>69115.375468709986</v>
      </c>
      <c r="I10" s="100">
        <f>IF(SER_hh_fec_in!I10=0,0,1000000/0.086*SER_hh_fec_in!I10/SER_hh_num_in!I10)</f>
        <v>70737.524800892483</v>
      </c>
      <c r="J10" s="100">
        <f>IF(SER_hh_fec_in!J10=0,0,1000000/0.086*SER_hh_fec_in!J10/SER_hh_num_in!J10)</f>
        <v>76688.645698379318</v>
      </c>
      <c r="K10" s="100">
        <f>IF(SER_hh_fec_in!K10=0,0,1000000/0.086*SER_hh_fec_in!K10/SER_hh_num_in!K10)</f>
        <v>67223.548888213743</v>
      </c>
      <c r="L10" s="100">
        <f>IF(SER_hh_fec_in!L10=0,0,1000000/0.086*SER_hh_fec_in!L10/SER_hh_num_in!L10)</f>
        <v>54730.617583742329</v>
      </c>
      <c r="M10" s="100">
        <f>IF(SER_hh_fec_in!M10=0,0,1000000/0.086*SER_hh_fec_in!M10/SER_hh_num_in!M10)</f>
        <v>42413.823293751018</v>
      </c>
      <c r="N10" s="100">
        <f>IF(SER_hh_fec_in!N10=0,0,1000000/0.086*SER_hh_fec_in!N10/SER_hh_num_in!N10)</f>
        <v>43476.167738551565</v>
      </c>
      <c r="O10" s="100">
        <f>IF(SER_hh_fec_in!O10=0,0,1000000/0.086*SER_hh_fec_in!O10/SER_hh_num_in!O10)</f>
        <v>42025.983295881313</v>
      </c>
      <c r="P10" s="100">
        <f>IF(SER_hh_fec_in!P10=0,0,1000000/0.086*SER_hh_fec_in!P10/SER_hh_num_in!P10)</f>
        <v>36455.067020296759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0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0</v>
      </c>
      <c r="G12" s="100">
        <f>IF(SER_hh_fec_in!G12=0,0,1000000/0.086*SER_hh_fec_in!G12/SER_hh_num_in!G12)</f>
        <v>0</v>
      </c>
      <c r="H12" s="100">
        <f>IF(SER_hh_fec_in!H12=0,0,1000000/0.086*SER_hh_fec_in!H12/SER_hh_num_in!H12)</f>
        <v>0</v>
      </c>
      <c r="I12" s="100">
        <f>IF(SER_hh_fec_in!I12=0,0,1000000/0.086*SER_hh_fec_in!I12/SER_hh_num_in!I12)</f>
        <v>0</v>
      </c>
      <c r="J12" s="100">
        <f>IF(SER_hh_fec_in!J12=0,0,1000000/0.086*SER_hh_fec_in!J12/SER_hh_num_in!J12)</f>
        <v>0</v>
      </c>
      <c r="K12" s="100">
        <f>IF(SER_hh_fec_in!K12=0,0,1000000/0.086*SER_hh_fec_in!K12/SER_hh_num_in!K12)</f>
        <v>0</v>
      </c>
      <c r="L12" s="100">
        <f>IF(SER_hh_fec_in!L12=0,0,1000000/0.086*SER_hh_fec_in!L12/SER_hh_num_in!L12)</f>
        <v>0</v>
      </c>
      <c r="M12" s="100">
        <f>IF(SER_hh_fec_in!M12=0,0,1000000/0.086*SER_hh_fec_in!M12/SER_hh_num_in!M12)</f>
        <v>0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27980.255161553847</v>
      </c>
      <c r="D13" s="100">
        <f>IF(SER_hh_fec_in!D13=0,0,1000000/0.086*SER_hh_fec_in!D13/SER_hh_num_in!D13)</f>
        <v>29307.448878581818</v>
      </c>
      <c r="E13" s="100">
        <f>IF(SER_hh_fec_in!E13=0,0,1000000/0.086*SER_hh_fec_in!E13/SER_hh_num_in!E13)</f>
        <v>34583.09789154461</v>
      </c>
      <c r="F13" s="100">
        <f>IF(SER_hh_fec_in!F13=0,0,1000000/0.086*SER_hh_fec_in!F13/SER_hh_num_in!F13)</f>
        <v>31319.228713399694</v>
      </c>
      <c r="G13" s="100">
        <f>IF(SER_hh_fec_in!G13=0,0,1000000/0.086*SER_hh_fec_in!G13/SER_hh_num_in!G13)</f>
        <v>31754.309639717125</v>
      </c>
      <c r="H13" s="100">
        <f>IF(SER_hh_fec_in!H13=0,0,1000000/0.086*SER_hh_fec_in!H13/SER_hh_num_in!H13)</f>
        <v>28757.564962905104</v>
      </c>
      <c r="I13" s="100">
        <f>IF(SER_hh_fec_in!I13=0,0,1000000/0.086*SER_hh_fec_in!I13/SER_hh_num_in!I13)</f>
        <v>29470.419417737867</v>
      </c>
      <c r="J13" s="100">
        <f>IF(SER_hh_fec_in!J13=0,0,1000000/0.086*SER_hh_fec_in!J13/SER_hh_num_in!J13)</f>
        <v>32065.494892499912</v>
      </c>
      <c r="K13" s="100">
        <f>IF(SER_hh_fec_in!K13=0,0,1000000/0.086*SER_hh_fec_in!K13/SER_hh_num_in!K13)</f>
        <v>26021.869367367726</v>
      </c>
      <c r="L13" s="100">
        <f>IF(SER_hh_fec_in!L13=0,0,1000000/0.086*SER_hh_fec_in!L13/SER_hh_num_in!L13)</f>
        <v>17026.853118352512</v>
      </c>
      <c r="M13" s="100">
        <f>IF(SER_hh_fec_in!M13=0,0,1000000/0.086*SER_hh_fec_in!M13/SER_hh_num_in!M13)</f>
        <v>10982.076314398297</v>
      </c>
      <c r="N13" s="100">
        <f>IF(SER_hh_fec_in!N13=0,0,1000000/0.086*SER_hh_fec_in!N13/SER_hh_num_in!N13)</f>
        <v>10300.129079738323</v>
      </c>
      <c r="O13" s="100">
        <f>IF(SER_hh_fec_in!O13=0,0,1000000/0.086*SER_hh_fec_in!O13/SER_hh_num_in!O13)</f>
        <v>9621.721055080965</v>
      </c>
      <c r="P13" s="100">
        <f>IF(SER_hh_fec_in!P13=0,0,1000000/0.086*SER_hh_fec_in!P13/SER_hh_num_in!P13)</f>
        <v>8176.019775014378</v>
      </c>
      <c r="Q13" s="100">
        <f>IF(SER_hh_fec_in!Q13=0,0,1000000/0.086*SER_hh_fec_in!Q13/SER_hh_num_in!Q13)</f>
        <v>8274.3886887200442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46903.350465176598</v>
      </c>
      <c r="D14" s="22">
        <f>IF(SER_hh_fec_in!D14=0,0,1000000/0.086*SER_hh_fec_in!D14/SER_hh_num_in!D14)</f>
        <v>48651.969924330362</v>
      </c>
      <c r="E14" s="22">
        <f>IF(SER_hh_fec_in!E14=0,0,1000000/0.086*SER_hh_fec_in!E14/SER_hh_num_in!E14)</f>
        <v>57185.558560167497</v>
      </c>
      <c r="F14" s="22">
        <f>IF(SER_hh_fec_in!F14=0,0,1000000/0.086*SER_hh_fec_in!F14/SER_hh_num_in!F14)</f>
        <v>51421.45960955866</v>
      </c>
      <c r="G14" s="22">
        <f>IF(SER_hh_fec_in!G14=0,0,1000000/0.086*SER_hh_fec_in!G14/SER_hh_num_in!G14)</f>
        <v>51710.473748327182</v>
      </c>
      <c r="H14" s="22">
        <f>IF(SER_hh_fec_in!H14=0,0,1000000/0.086*SER_hh_fec_in!H14/SER_hh_num_in!H14)</f>
        <v>0</v>
      </c>
      <c r="I14" s="22">
        <f>IF(SER_hh_fec_in!I14=0,0,1000000/0.086*SER_hh_fec_in!I14/SER_hh_num_in!I14)</f>
        <v>47455.391129637472</v>
      </c>
      <c r="J14" s="22">
        <f>IF(SER_hh_fec_in!J14=0,0,1000000/0.086*SER_hh_fec_in!J14/SER_hh_num_in!J14)</f>
        <v>51786.139896997382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30063.353894694796</v>
      </c>
      <c r="O14" s="22">
        <f>IF(SER_hh_fec_in!O14=0,0,1000000/0.086*SER_hh_fec_in!O14/SER_hh_num_in!O14)</f>
        <v>29568.782932872706</v>
      </c>
      <c r="P14" s="22">
        <f>IF(SER_hh_fec_in!P14=0,0,1000000/0.086*SER_hh_fec_in!P14/SER_hh_num_in!P14)</f>
        <v>25890.351116049576</v>
      </c>
      <c r="Q14" s="22">
        <f>IF(SER_hh_fec_in!Q14=0,0,1000000/0.086*SER_hh_fec_in!Q14/SER_hh_num_in!Q14)</f>
        <v>27037.957907413402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689.83688984736375</v>
      </c>
      <c r="D15" s="104">
        <f>IF(SER_hh_fec_in!D15=0,0,1000000/0.086*SER_hh_fec_in!D15/SER_hh_num_in!D15)</f>
        <v>735.3586041239364</v>
      </c>
      <c r="E15" s="104">
        <f>IF(SER_hh_fec_in!E15=0,0,1000000/0.086*SER_hh_fec_in!E15/SER_hh_num_in!E15)</f>
        <v>448.20578797593231</v>
      </c>
      <c r="F15" s="104">
        <f>IF(SER_hh_fec_in!F15=0,0,1000000/0.086*SER_hh_fec_in!F15/SER_hh_num_in!F15)</f>
        <v>781.43527685216907</v>
      </c>
      <c r="G15" s="104">
        <f>IF(SER_hh_fec_in!G15=0,0,1000000/0.086*SER_hh_fec_in!G15/SER_hh_num_in!G15)</f>
        <v>795.57378661719383</v>
      </c>
      <c r="H15" s="104">
        <f>IF(SER_hh_fec_in!H15=0,0,1000000/0.086*SER_hh_fec_in!H15/SER_hh_num_in!H15)</f>
        <v>725.06437010728882</v>
      </c>
      <c r="I15" s="104">
        <f>IF(SER_hh_fec_in!I15=0,0,1000000/0.086*SER_hh_fec_in!I15/SER_hh_num_in!I15)</f>
        <v>754.79361905227438</v>
      </c>
      <c r="J15" s="104">
        <f>IF(SER_hh_fec_in!J15=0,0,1000000/0.086*SER_hh_fec_in!J15/SER_hh_num_in!J15)</f>
        <v>813.88933884650794</v>
      </c>
      <c r="K15" s="104">
        <f>IF(SER_hh_fec_in!K15=0,0,1000000/0.086*SER_hh_fec_in!K15/SER_hh_num_in!K15)</f>
        <v>690.4771255718864</v>
      </c>
      <c r="L15" s="104">
        <f>IF(SER_hh_fec_in!L15=0,0,1000000/0.086*SER_hh_fec_in!L15/SER_hh_num_in!L15)</f>
        <v>652.67714089924243</v>
      </c>
      <c r="M15" s="104">
        <f>IF(SER_hh_fec_in!M15=0,0,1000000/0.086*SER_hh_fec_in!M15/SER_hh_num_in!M15)</f>
        <v>325.13740462385726</v>
      </c>
      <c r="N15" s="104">
        <f>IF(SER_hh_fec_in!N15=0,0,1000000/0.086*SER_hh_fec_in!N15/SER_hh_num_in!N15)</f>
        <v>365.12593934619724</v>
      </c>
      <c r="O15" s="104">
        <f>IF(SER_hh_fec_in!O15=0,0,1000000/0.086*SER_hh_fec_in!O15/SER_hh_num_in!O15)</f>
        <v>358.34265534609023</v>
      </c>
      <c r="P15" s="104">
        <f>IF(SER_hh_fec_in!P15=0,0,1000000/0.086*SER_hh_fec_in!P15/SER_hh_num_in!P15)</f>
        <v>385.18805051627379</v>
      </c>
      <c r="Q15" s="104">
        <f>IF(SER_hh_fec_in!Q15=0,0,1000000/0.086*SER_hh_fec_in!Q15/SER_hh_num_in!Q15)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6969.8843654071434</v>
      </c>
      <c r="D16" s="101">
        <f>IF(SER_hh_fec_in!D16=0,0,1000000/0.086*SER_hh_fec_in!D16/SER_hh_num_in!D16)</f>
        <v>6580.3295871806649</v>
      </c>
      <c r="E16" s="101">
        <f>IF(SER_hh_fec_in!E16=0,0,1000000/0.086*SER_hh_fec_in!E16/SER_hh_num_in!E16)</f>
        <v>6371.0044553349881</v>
      </c>
      <c r="F16" s="101">
        <f>IF(SER_hh_fec_in!F16=0,0,1000000/0.086*SER_hh_fec_in!F16/SER_hh_num_in!F16)</f>
        <v>6097.30086697363</v>
      </c>
      <c r="G16" s="101">
        <f>IF(SER_hh_fec_in!G16=0,0,1000000/0.086*SER_hh_fec_in!G16/SER_hh_num_in!G16)</f>
        <v>5963.9976827640312</v>
      </c>
      <c r="H16" s="101">
        <f>IF(SER_hh_fec_in!H16=0,0,1000000/0.086*SER_hh_fec_in!H16/SER_hh_num_in!H16)</f>
        <v>5766.4434060892581</v>
      </c>
      <c r="I16" s="101">
        <f>IF(SER_hh_fec_in!I16=0,0,1000000/0.086*SER_hh_fec_in!I16/SER_hh_num_in!I16)</f>
        <v>5679.7611791112749</v>
      </c>
      <c r="J16" s="101">
        <f>IF(SER_hh_fec_in!J16=0,0,1000000/0.086*SER_hh_fec_in!J16/SER_hh_num_in!J16)</f>
        <v>5580.1092240728594</v>
      </c>
      <c r="K16" s="101">
        <f>IF(SER_hh_fec_in!K16=0,0,1000000/0.086*SER_hh_fec_in!K16/SER_hh_num_in!K16)</f>
        <v>5258.9676297362948</v>
      </c>
      <c r="L16" s="101">
        <f>IF(SER_hh_fec_in!L16=0,0,1000000/0.086*SER_hh_fec_in!L16/SER_hh_num_in!L16)</f>
        <v>5289.1347870092868</v>
      </c>
      <c r="M16" s="101">
        <f>IF(SER_hh_fec_in!M16=0,0,1000000/0.086*SER_hh_fec_in!M16/SER_hh_num_in!M16)</f>
        <v>5085.6199393209263</v>
      </c>
      <c r="N16" s="101">
        <f>IF(SER_hh_fec_in!N16=0,0,1000000/0.086*SER_hh_fec_in!N16/SER_hh_num_in!N16)</f>
        <v>4760.4497728608485</v>
      </c>
      <c r="O16" s="101">
        <f>IF(SER_hh_fec_in!O16=0,0,1000000/0.086*SER_hh_fec_in!O16/SER_hh_num_in!O16)</f>
        <v>4571.7038482688795</v>
      </c>
      <c r="P16" s="101">
        <f>IF(SER_hh_fec_in!P16=0,0,1000000/0.086*SER_hh_fec_in!P16/SER_hh_num_in!P16)</f>
        <v>4487.5712541926077</v>
      </c>
      <c r="Q16" s="101">
        <f>IF(SER_hh_fec_in!Q16=0,0,1000000/0.086*SER_hh_fec_in!Q16/SER_hh_num_in!Q16)</f>
        <v>4231.2564891629609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864.65802408583886</v>
      </c>
      <c r="D17" s="103">
        <f>IF(SER_hh_fec_in!D17=0,0,1000000/0.086*SER_hh_fec_in!D17/SER_hh_num_in!D17)</f>
        <v>960.10338381263909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1127.3393219867833</v>
      </c>
      <c r="G17" s="103">
        <f>IF(SER_hh_fec_in!G17=0,0,1000000/0.086*SER_hh_fec_in!G17/SER_hh_num_in!G17)</f>
        <v>1244.7016044115023</v>
      </c>
      <c r="H17" s="103">
        <f>IF(SER_hh_fec_in!H17=0,0,1000000/0.086*SER_hh_fec_in!H17/SER_hh_num_in!H17)</f>
        <v>1378.2870193545439</v>
      </c>
      <c r="I17" s="103">
        <f>IF(SER_hh_fec_in!I17=0,0,1000000/0.086*SER_hh_fec_in!I17/SER_hh_num_in!I17)</f>
        <v>1453.7791361209527</v>
      </c>
      <c r="J17" s="103">
        <f>IF(SER_hh_fec_in!J17=0,0,1000000/0.086*SER_hh_fec_in!J17/SER_hh_num_in!J17)</f>
        <v>1490.2519738807393</v>
      </c>
      <c r="K17" s="103">
        <f>IF(SER_hh_fec_in!K17=0,0,1000000/0.086*SER_hh_fec_in!K17/SER_hh_num_in!K17)</f>
        <v>1573.2917499462296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1571.4312681950992</v>
      </c>
      <c r="N17" s="103">
        <f>IF(SER_hh_fec_in!N17=0,0,1000000/0.086*SER_hh_fec_in!N17/SER_hh_num_in!N17)</f>
        <v>1610.3213508551148</v>
      </c>
      <c r="O17" s="103">
        <f>IF(SER_hh_fec_in!O17=0,0,1000000/0.086*SER_hh_fec_in!O17/SER_hh_num_in!O17)</f>
        <v>1604.46822203997</v>
      </c>
      <c r="P17" s="103">
        <f>IF(SER_hh_fec_in!P17=0,0,1000000/0.086*SER_hh_fec_in!P17/SER_hh_num_in!P17)</f>
        <v>1689.5767395260857</v>
      </c>
      <c r="Q17" s="103">
        <f>IF(SER_hh_fec_in!Q17=0,0,1000000/0.086*SER_hh_fec_in!Q17/SER_hh_num_in!Q17)</f>
        <v>1797.6897824993225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6995.473356862115</v>
      </c>
      <c r="D18" s="103">
        <f>IF(SER_hh_fec_in!D18=0,0,1000000/0.086*SER_hh_fec_in!D18/SER_hh_num_in!D18)</f>
        <v>6622.2635860705359</v>
      </c>
      <c r="E18" s="103">
        <f>IF(SER_hh_fec_in!E18=0,0,1000000/0.086*SER_hh_fec_in!E18/SER_hh_num_in!E18)</f>
        <v>6371.0044553349881</v>
      </c>
      <c r="F18" s="103">
        <f>IF(SER_hh_fec_in!F18=0,0,1000000/0.086*SER_hh_fec_in!F18/SER_hh_num_in!F18)</f>
        <v>6164.9428682060543</v>
      </c>
      <c r="G18" s="103">
        <f>IF(SER_hh_fec_in!G18=0,0,1000000/0.086*SER_hh_fec_in!G18/SER_hh_num_in!G18)</f>
        <v>5985.0314625028077</v>
      </c>
      <c r="H18" s="103">
        <f>IF(SER_hh_fec_in!H18=0,0,1000000/0.086*SER_hh_fec_in!H18/SER_hh_num_in!H18)</f>
        <v>5828.9290834261101</v>
      </c>
      <c r="I18" s="103">
        <f>IF(SER_hh_fec_in!I18=0,0,1000000/0.086*SER_hh_fec_in!I18/SER_hh_num_in!I18)</f>
        <v>5693.0725510791917</v>
      </c>
      <c r="J18" s="103">
        <f>IF(SER_hh_fec_in!J18=0,0,1000000/0.086*SER_hh_fec_in!J18/SER_hh_num_in!J18)</f>
        <v>5580.329825193412</v>
      </c>
      <c r="K18" s="103">
        <f>IF(SER_hh_fec_in!K18=0,0,1000000/0.086*SER_hh_fec_in!K18/SER_hh_num_in!K18)</f>
        <v>5430.6111402013948</v>
      </c>
      <c r="L18" s="103">
        <f>IF(SER_hh_fec_in!L18=0,0,1000000/0.086*SER_hh_fec_in!L18/SER_hh_num_in!L18)</f>
        <v>5289.1347870092868</v>
      </c>
      <c r="M18" s="103">
        <f>IF(SER_hh_fec_in!M18=0,0,1000000/0.086*SER_hh_fec_in!M18/SER_hh_num_in!M18)</f>
        <v>5205.2669639561755</v>
      </c>
      <c r="N18" s="103">
        <f>IF(SER_hh_fec_in!N18=0,0,1000000/0.086*SER_hh_fec_in!N18/SER_hh_num_in!N18)</f>
        <v>5090.2156753349955</v>
      </c>
      <c r="O18" s="103">
        <f>IF(SER_hh_fec_in!O18=0,0,1000000/0.086*SER_hh_fec_in!O18/SER_hh_num_in!O18)</f>
        <v>4927.1831947350365</v>
      </c>
      <c r="P18" s="103">
        <f>IF(SER_hh_fec_in!P18=0,0,1000000/0.086*SER_hh_fec_in!P18/SER_hh_num_in!P18)</f>
        <v>4689.2961194605869</v>
      </c>
      <c r="Q18" s="103">
        <f>IF(SER_hh_fec_in!Q18=0,0,1000000/0.086*SER_hh_fec_in!Q18/SER_hh_num_in!Q18)</f>
        <v>4366.1314688418724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8333.4949628568575</v>
      </c>
      <c r="D19" s="101">
        <f>IF(SER_hh_fec_in!D19=0,0,1000000/0.086*SER_hh_fec_in!D19/SER_hh_num_in!D19)</f>
        <v>8220.3759667308659</v>
      </c>
      <c r="E19" s="101">
        <f>IF(SER_hh_fec_in!E19=0,0,1000000/0.086*SER_hh_fec_in!E19/SER_hh_num_in!E19)</f>
        <v>9096.0887287767309</v>
      </c>
      <c r="F19" s="101">
        <f>IF(SER_hh_fec_in!F19=0,0,1000000/0.086*SER_hh_fec_in!F19/SER_hh_num_in!F19)</f>
        <v>9112.515782934086</v>
      </c>
      <c r="G19" s="101">
        <f>IF(SER_hh_fec_in!G19=0,0,1000000/0.086*SER_hh_fec_in!G19/SER_hh_num_in!G19)</f>
        <v>8984.5045149731013</v>
      </c>
      <c r="H19" s="101">
        <f>IF(SER_hh_fec_in!H19=0,0,1000000/0.086*SER_hh_fec_in!H19/SER_hh_num_in!H19)</f>
        <v>8936.0322374962125</v>
      </c>
      <c r="I19" s="101">
        <f>IF(SER_hh_fec_in!I19=0,0,1000000/0.086*SER_hh_fec_in!I19/SER_hh_num_in!I19)</f>
        <v>8752.4411822986403</v>
      </c>
      <c r="J19" s="101">
        <f>IF(SER_hh_fec_in!J19=0,0,1000000/0.086*SER_hh_fec_in!J19/SER_hh_num_in!J19)</f>
        <v>8959.8697115433242</v>
      </c>
      <c r="K19" s="101">
        <f>IF(SER_hh_fec_in!K19=0,0,1000000/0.086*SER_hh_fec_in!K19/SER_hh_num_in!K19)</f>
        <v>9361.1397349940235</v>
      </c>
      <c r="L19" s="101">
        <f>IF(SER_hh_fec_in!L19=0,0,1000000/0.086*SER_hh_fec_in!L19/SER_hh_num_in!L19)</f>
        <v>9314.2525864389681</v>
      </c>
      <c r="M19" s="101">
        <f>IF(SER_hh_fec_in!M19=0,0,1000000/0.086*SER_hh_fec_in!M19/SER_hh_num_in!M19)</f>
        <v>8894.2431814851152</v>
      </c>
      <c r="N19" s="101">
        <f>IF(SER_hh_fec_in!N19=0,0,1000000/0.086*SER_hh_fec_in!N19/SER_hh_num_in!N19)</f>
        <v>8856.643076701268</v>
      </c>
      <c r="O19" s="101">
        <f>IF(SER_hh_fec_in!O19=0,0,1000000/0.086*SER_hh_fec_in!O19/SER_hh_num_in!O19)</f>
        <v>7744.5952387417947</v>
      </c>
      <c r="P19" s="101">
        <f>IF(SER_hh_fec_in!P19=0,0,1000000/0.086*SER_hh_fec_in!P19/SER_hh_num_in!P19)</f>
        <v>8100.198095319789</v>
      </c>
      <c r="Q19" s="101">
        <f>IF(SER_hh_fec_in!Q19=0,0,1000000/0.086*SER_hh_fec_in!Q19/SER_hh_num_in!Q19)</f>
        <v>8038.4668671325408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0</v>
      </c>
      <c r="D22" s="100">
        <f>IF(SER_hh_fec_in!D22=0,0,1000000/0.086*SER_hh_fec_in!D22/SER_hh_num_in!D22)</f>
        <v>0</v>
      </c>
      <c r="E22" s="100">
        <f>IF(SER_hh_fec_in!E22=0,0,1000000/0.086*SER_hh_fec_in!E22/SER_hh_num_in!E22)</f>
        <v>10020.355073410741</v>
      </c>
      <c r="F22" s="100">
        <f>IF(SER_hh_fec_in!F22=0,0,1000000/0.086*SER_hh_fec_in!F22/SER_hh_num_in!F22)</f>
        <v>9962.2789188845927</v>
      </c>
      <c r="G22" s="100">
        <f>IF(SER_hh_fec_in!G22=0,0,1000000/0.086*SER_hh_fec_in!G22/SER_hh_num_in!G22)</f>
        <v>9863.5986635863046</v>
      </c>
      <c r="H22" s="100">
        <f>IF(SER_hh_fec_in!H22=0,0,1000000/0.086*SER_hh_fec_in!H22/SER_hh_num_in!H22)</f>
        <v>9816.1759365275138</v>
      </c>
      <c r="I22" s="100">
        <f>IF(SER_hh_fec_in!I22=0,0,1000000/0.086*SER_hh_fec_in!I22/SER_hh_num_in!I22)</f>
        <v>9697.6788998709235</v>
      </c>
      <c r="J22" s="100">
        <f>IF(SER_hh_fec_in!J22=0,0,1000000/0.086*SER_hh_fec_in!J22/SER_hh_num_in!J22)</f>
        <v>9542.3275540996201</v>
      </c>
      <c r="K22" s="100">
        <f>IF(SER_hh_fec_in!K22=0,0,1000000/0.086*SER_hh_fec_in!K22/SER_hh_num_in!K22)</f>
        <v>9645.8935596755673</v>
      </c>
      <c r="L22" s="100">
        <f>IF(SER_hh_fec_in!L22=0,0,1000000/0.086*SER_hh_fec_in!L22/SER_hh_num_in!L22)</f>
        <v>9488.6244806506165</v>
      </c>
      <c r="M22" s="100">
        <f>IF(SER_hh_fec_in!M22=0,0,1000000/0.086*SER_hh_fec_in!M22/SER_hh_num_in!M22)</f>
        <v>9161.261409216675</v>
      </c>
      <c r="N22" s="100">
        <f>IF(SER_hh_fec_in!N22=0,0,1000000/0.086*SER_hh_fec_in!N22/SER_hh_num_in!N22)</f>
        <v>9078.5104365357583</v>
      </c>
      <c r="O22" s="100">
        <f>IF(SER_hh_fec_in!O22=0,0,1000000/0.086*SER_hh_fec_in!O22/SER_hh_num_in!O22)</f>
        <v>0</v>
      </c>
      <c r="P22" s="100">
        <f>IF(SER_hh_fec_in!P22=0,0,1000000/0.086*SER_hh_fec_in!P22/SER_hh_num_in!P22)</f>
        <v>0</v>
      </c>
      <c r="Q22" s="100">
        <f>IF(SER_hh_fec_in!Q22=0,0,1000000/0.086*SER_hh_fec_in!Q22/SER_hh_num_in!Q22)</f>
        <v>9474.7044165881798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9825.1009886007978</v>
      </c>
      <c r="D23" s="100">
        <f>IF(SER_hh_fec_in!D23=0,0,1000000/0.086*SER_hh_fec_in!D23/SER_hh_num_in!D23)</f>
        <v>9775.6220780079602</v>
      </c>
      <c r="E23" s="100">
        <f>IF(SER_hh_fec_in!E23=0,0,1000000/0.086*SER_hh_fec_in!E23/SER_hh_num_in!E23)</f>
        <v>9590.1770888537703</v>
      </c>
      <c r="F23" s="100">
        <f>IF(SER_hh_fec_in!F23=0,0,1000000/0.086*SER_hh_fec_in!F23/SER_hh_num_in!F23)</f>
        <v>9520.4836445817273</v>
      </c>
      <c r="G23" s="100">
        <f>IF(SER_hh_fec_in!G23=0,0,1000000/0.086*SER_hh_fec_in!G23/SER_hh_num_in!G23)</f>
        <v>9415.4987561166854</v>
      </c>
      <c r="H23" s="100">
        <f>IF(SER_hh_fec_in!H23=0,0,1000000/0.086*SER_hh_fec_in!H23/SER_hh_num_in!H23)</f>
        <v>9360.743498473601</v>
      </c>
      <c r="I23" s="100">
        <f>IF(SER_hh_fec_in!I23=0,0,1000000/0.086*SER_hh_fec_in!I23/SER_hh_num_in!I23)</f>
        <v>9237.7523591246118</v>
      </c>
      <c r="J23" s="100">
        <f>IF(SER_hh_fec_in!J23=0,0,1000000/0.086*SER_hh_fec_in!J23/SER_hh_num_in!J23)</f>
        <v>9050.8696041714702</v>
      </c>
      <c r="K23" s="100">
        <f>IF(SER_hh_fec_in!K23=0,0,1000000/0.086*SER_hh_fec_in!K23/SER_hh_num_in!K23)</f>
        <v>9202.9862864635124</v>
      </c>
      <c r="L23" s="100">
        <f>IF(SER_hh_fec_in!L23=0,0,1000000/0.086*SER_hh_fec_in!L23/SER_hh_num_in!L23)</f>
        <v>9035.3182052189022</v>
      </c>
      <c r="M23" s="100">
        <f>IF(SER_hh_fec_in!M23=0,0,1000000/0.086*SER_hh_fec_in!M23/SER_hh_num_in!M23)</f>
        <v>8794.7413879507203</v>
      </c>
      <c r="N23" s="100">
        <f>IF(SER_hh_fec_in!N23=0,0,1000000/0.086*SER_hh_fec_in!N23/SER_hh_num_in!N23)</f>
        <v>8673.1473725934266</v>
      </c>
      <c r="O23" s="100">
        <f>IF(SER_hh_fec_in!O23=0,0,1000000/0.086*SER_hh_fec_in!O23/SER_hh_num_in!O23)</f>
        <v>8701.8248209675457</v>
      </c>
      <c r="P23" s="100">
        <f>IF(SER_hh_fec_in!P23=0,0,1000000/0.086*SER_hh_fec_in!P23/SER_hh_num_in!P23)</f>
        <v>8748.7694184498287</v>
      </c>
      <c r="Q23" s="100">
        <f>IF(SER_hh_fec_in!Q23=0,0,1000000/0.086*SER_hh_fec_in!Q23/SER_hh_num_in!Q23)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0</v>
      </c>
      <c r="D25" s="100">
        <f>IF(SER_hh_fec_in!D25=0,0,1000000/0.086*SER_hh_fec_in!D25/SER_hh_num_in!D25)</f>
        <v>0</v>
      </c>
      <c r="E25" s="100">
        <f>IF(SER_hh_fec_in!E25=0,0,1000000/0.086*SER_hh_fec_in!E25/SER_hh_num_in!E25)</f>
        <v>0</v>
      </c>
      <c r="F25" s="100">
        <f>IF(SER_hh_fec_in!F25=0,0,1000000/0.086*SER_hh_fec_in!F25/SER_hh_num_in!F25)</f>
        <v>0</v>
      </c>
      <c r="G25" s="100">
        <f>IF(SER_hh_fec_in!G25=0,0,1000000/0.086*SER_hh_fec_in!G25/SER_hh_num_in!G25)</f>
        <v>0</v>
      </c>
      <c r="H25" s="100">
        <f>IF(SER_hh_fec_in!H25=0,0,1000000/0.086*SER_hh_fec_in!H25/SER_hh_num_in!H25)</f>
        <v>0</v>
      </c>
      <c r="I25" s="100">
        <f>IF(SER_hh_fec_in!I25=0,0,1000000/0.086*SER_hh_fec_in!I25/SER_hh_num_in!I25)</f>
        <v>0</v>
      </c>
      <c r="J25" s="100">
        <f>IF(SER_hh_fec_in!J25=0,0,1000000/0.086*SER_hh_fec_in!J25/SER_hh_num_in!J25)</f>
        <v>0</v>
      </c>
      <c r="K25" s="100">
        <f>IF(SER_hh_fec_in!K25=0,0,1000000/0.086*SER_hh_fec_in!K25/SER_hh_num_in!K25)</f>
        <v>0</v>
      </c>
      <c r="L25" s="100">
        <f>IF(SER_hh_fec_in!L25=0,0,1000000/0.086*SER_hh_fec_in!L25/SER_hh_num_in!L25)</f>
        <v>0</v>
      </c>
      <c r="M25" s="100">
        <f>IF(SER_hh_fec_in!M25=0,0,1000000/0.086*SER_hh_fec_in!M25/SER_hh_num_in!M25)</f>
        <v>0</v>
      </c>
      <c r="N25" s="100">
        <f>IF(SER_hh_fec_in!N25=0,0,1000000/0.086*SER_hh_fec_in!N25/SER_hh_num_in!N25)</f>
        <v>0</v>
      </c>
      <c r="O25" s="100">
        <f>IF(SER_hh_fec_in!O25=0,0,1000000/0.086*SER_hh_fec_in!O25/SER_hh_num_in!O25)</f>
        <v>0</v>
      </c>
      <c r="P25" s="100">
        <f>IF(SER_hh_fec_in!P25=0,0,1000000/0.086*SER_hh_fec_in!P25/SER_hh_num_in!P25)</f>
        <v>0</v>
      </c>
      <c r="Q25" s="100">
        <f>IF(SER_hh_fec_in!Q25=0,0,1000000/0.086*SER_hh_fec_in!Q25/SER_hh_num_in!Q25)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8016.6566051128239</v>
      </c>
      <c r="D26" s="22">
        <f>IF(SER_hh_fec_in!D26=0,0,1000000/0.086*SER_hh_fec_in!D26/SER_hh_num_in!D26)</f>
        <v>8035.8237670096987</v>
      </c>
      <c r="E26" s="22">
        <f>IF(SER_hh_fec_in!E26=0,0,1000000/0.086*SER_hh_fec_in!E26/SER_hh_num_in!E26)</f>
        <v>7898.7605111508356</v>
      </c>
      <c r="F26" s="22">
        <f>IF(SER_hh_fec_in!F26=0,0,1000000/0.086*SER_hh_fec_in!F26/SER_hh_num_in!F26)</f>
        <v>7832.45302642565</v>
      </c>
      <c r="G26" s="22">
        <f>IF(SER_hh_fec_in!G26=0,0,1000000/0.086*SER_hh_fec_in!G26/SER_hh_num_in!G26)</f>
        <v>7732.4758915191032</v>
      </c>
      <c r="H26" s="22">
        <f>IF(SER_hh_fec_in!H26=0,0,1000000/0.086*SER_hh_fec_in!H26/SER_hh_num_in!H26)</f>
        <v>7670.0653159029343</v>
      </c>
      <c r="I26" s="22">
        <f>IF(SER_hh_fec_in!I26=0,0,1000000/0.086*SER_hh_fec_in!I26/SER_hh_num_in!I26)</f>
        <v>7555.0631477159832</v>
      </c>
      <c r="J26" s="22">
        <f>IF(SER_hh_fec_in!J26=0,0,1000000/0.086*SER_hh_fec_in!J26/SER_hh_num_in!J26)</f>
        <v>7304.7715828927185</v>
      </c>
      <c r="K26" s="22">
        <f>IF(SER_hh_fec_in!K26=0,0,1000000/0.086*SER_hh_fec_in!K26/SER_hh_num_in!K26)</f>
        <v>0</v>
      </c>
      <c r="L26" s="22">
        <f>IF(SER_hh_fec_in!L26=0,0,1000000/0.086*SER_hh_fec_in!L26/SER_hh_num_in!L26)</f>
        <v>4561.6247890259447</v>
      </c>
      <c r="M26" s="22">
        <f>IF(SER_hh_fec_in!M26=0,0,1000000/0.086*SER_hh_fec_in!M26/SER_hh_num_in!M26)</f>
        <v>0</v>
      </c>
      <c r="N26" s="22">
        <f>IF(SER_hh_fec_in!N26=0,0,1000000/0.086*SER_hh_fec_in!N26/SER_hh_num_in!N26)</f>
        <v>0</v>
      </c>
      <c r="O26" s="22">
        <f>IF(SER_hh_fec_in!O26=0,0,1000000/0.086*SER_hh_fec_in!O26/SER_hh_num_in!O26)</f>
        <v>7393.3843182089176</v>
      </c>
      <c r="P26" s="22">
        <f>IF(SER_hh_fec_in!P26=0,0,1000000/0.086*SER_hh_fec_in!P26/SER_hh_num_in!P26)</f>
        <v>7696.2471709845458</v>
      </c>
      <c r="Q26" s="22">
        <f>IF(SER_hh_fec_in!Q26=0,0,1000000/0.086*SER_hh_fec_in!Q26/SER_hh_num_in!Q26)</f>
        <v>7925.2055645525243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89.746015908379761</v>
      </c>
      <c r="K27" s="116">
        <f>IF(SER_hh_fec_in!K27=0,0,1000000/0.086*SER_hh_fec_in!K27/SER_hh_num_in!K19)</f>
        <v>5.8141105317448289</v>
      </c>
      <c r="L27" s="116">
        <f>IF(SER_hh_fec_in!L27=0,0,1000000/0.086*SER_hh_fec_in!L27/SER_hh_num_in!L19)</f>
        <v>47.339209153618981</v>
      </c>
      <c r="M27" s="116">
        <f>IF(SER_hh_fec_in!M27=0,0,1000000/0.086*SER_hh_fec_in!M27/SER_hh_num_in!M19)</f>
        <v>14.208594931635927</v>
      </c>
      <c r="N27" s="116">
        <f>IF(SER_hh_fec_in!N27=0,0,1000000/0.086*SER_hh_fec_in!N27/SER_hh_num_in!N19)</f>
        <v>7.7987808630937003</v>
      </c>
      <c r="O27" s="116">
        <f>IF(SER_hh_fec_in!O27=0,0,1000000/0.086*SER_hh_fec_in!O27/SER_hh_num_in!O19)</f>
        <v>5.7115815857538337</v>
      </c>
      <c r="P27" s="116">
        <f>IF(SER_hh_fec_in!P27=0,0,1000000/0.086*SER_hh_fec_in!P27/SER_hh_num_in!P19)</f>
        <v>6.3705974324861678</v>
      </c>
      <c r="Q27" s="116">
        <f>IF(SER_hh_fec_in!Q27=0,0,1000000/0.086*SER_hh_fec_in!Q27/SER_hh_num_in!Q19)</f>
        <v>7.4829116614931976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2219.0826853454278</v>
      </c>
      <c r="K28" s="117">
        <f>IF(SER_hh_fec_in!K27=0,0,1000000/0.086*SER_hh_fec_in!K27/SER_hh_num_in!K27)</f>
        <v>2218.1099227372315</v>
      </c>
      <c r="L28" s="117">
        <f>IF(SER_hh_fec_in!L27=0,0,1000000/0.086*SER_hh_fec_in!L27/SER_hh_num_in!L27)</f>
        <v>2192.5261856326993</v>
      </c>
      <c r="M28" s="117">
        <f>IF(SER_hh_fec_in!M27=0,0,1000000/0.086*SER_hh_fec_in!M27/SER_hh_num_in!M27)</f>
        <v>2096.3677596062935</v>
      </c>
      <c r="N28" s="117">
        <f>IF(SER_hh_fec_in!N27=0,0,1000000/0.086*SER_hh_fec_in!N27/SER_hh_num_in!N27)</f>
        <v>2055.8982796750233</v>
      </c>
      <c r="O28" s="117">
        <f>IF(SER_hh_fec_in!O27=0,0,1000000/0.086*SER_hh_fec_in!O27/SER_hh_num_in!O27)</f>
        <v>2126.5684238668941</v>
      </c>
      <c r="P28" s="117">
        <f>IF(SER_hh_fec_in!P27=0,0,1000000/0.086*SER_hh_fec_in!P27/SER_hh_num_in!P27)</f>
        <v>2166.0978703855262</v>
      </c>
      <c r="Q28" s="117">
        <f>IF(SER_hh_fec_in!Q27=0,0,1000000/0.086*SER_hh_fec_in!Q27/SER_hh_num_in!Q27)</f>
        <v>2257.1709731022802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10132.06702195226</v>
      </c>
      <c r="D29" s="101">
        <f>IF(SER_hh_fec_in!D29=0,0,1000000/0.086*SER_hh_fec_in!D29/SER_hh_num_in!D29)</f>
        <v>9685.0740759428845</v>
      </c>
      <c r="E29" s="101">
        <f>IF(SER_hh_fec_in!E29=0,0,1000000/0.086*SER_hh_fec_in!E29/SER_hh_num_in!E29)</f>
        <v>9428.7225238264909</v>
      </c>
      <c r="F29" s="101">
        <f>IF(SER_hh_fec_in!F29=0,0,1000000/0.086*SER_hh_fec_in!F29/SER_hh_num_in!F29)</f>
        <v>9601.5270808738605</v>
      </c>
      <c r="G29" s="101">
        <f>IF(SER_hh_fec_in!G29=0,0,1000000/0.086*SER_hh_fec_in!G29/SER_hh_num_in!G29)</f>
        <v>9480.615699928534</v>
      </c>
      <c r="H29" s="101">
        <f>IF(SER_hh_fec_in!H29=0,0,1000000/0.086*SER_hh_fec_in!H29/SER_hh_num_in!H29)</f>
        <v>8925.6609121936035</v>
      </c>
      <c r="I29" s="101">
        <f>IF(SER_hh_fec_in!I29=0,0,1000000/0.086*SER_hh_fec_in!I29/SER_hh_num_in!I29)</f>
        <v>9717.5533093423091</v>
      </c>
      <c r="J29" s="101">
        <f>IF(SER_hh_fec_in!J29=0,0,1000000/0.086*SER_hh_fec_in!J29/SER_hh_num_in!J29)</f>
        <v>9276.0313364691083</v>
      </c>
      <c r="K29" s="101">
        <f>IF(SER_hh_fec_in!K29=0,0,1000000/0.086*SER_hh_fec_in!K29/SER_hh_num_in!K29)</f>
        <v>11488.484752007804</v>
      </c>
      <c r="L29" s="101">
        <f>IF(SER_hh_fec_in!L29=0,0,1000000/0.086*SER_hh_fec_in!L29/SER_hh_num_in!L29)</f>
        <v>10463.995454041833</v>
      </c>
      <c r="M29" s="101">
        <f>IF(SER_hh_fec_in!M29=0,0,1000000/0.086*SER_hh_fec_in!M29/SER_hh_num_in!M29)</f>
        <v>10961.11571539794</v>
      </c>
      <c r="N29" s="101">
        <f>IF(SER_hh_fec_in!N29=0,0,1000000/0.086*SER_hh_fec_in!N29/SER_hh_num_in!N29)</f>
        <v>10710.381854767313</v>
      </c>
      <c r="O29" s="101">
        <f>IF(SER_hh_fec_in!O29=0,0,1000000/0.086*SER_hh_fec_in!O29/SER_hh_num_in!O29)</f>
        <v>10846.502113399027</v>
      </c>
      <c r="P29" s="101">
        <f>IF(SER_hh_fec_in!P29=0,0,1000000/0.086*SER_hh_fec_in!P29/SER_hh_num_in!P29)</f>
        <v>10144.726876297247</v>
      </c>
      <c r="Q29" s="101">
        <f>IF(SER_hh_fec_in!Q29=0,0,1000000/0.086*SER_hh_fec_in!Q29/SER_hh_num_in!Q29)</f>
        <v>8892.813878548739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12989.479746196461</v>
      </c>
      <c r="D30" s="100">
        <f>IF(SER_hh_fec_in!D30=0,0,1000000/0.086*SER_hh_fec_in!D30/SER_hh_num_in!D30)</f>
        <v>12804.558700974281</v>
      </c>
      <c r="E30" s="100">
        <f>IF(SER_hh_fec_in!E30=0,0,1000000/0.086*SER_hh_fec_in!E30/SER_hh_num_in!E30)</f>
        <v>11311.810638958321</v>
      </c>
      <c r="F30" s="100">
        <f>IF(SER_hh_fec_in!F30=0,0,1000000/0.086*SER_hh_fec_in!F30/SER_hh_num_in!F30)</f>
        <v>12508.924260899617</v>
      </c>
      <c r="G30" s="100">
        <f>IF(SER_hh_fec_in!G30=0,0,1000000/0.086*SER_hh_fec_in!G30/SER_hh_num_in!G30)</f>
        <v>12396.340748923676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11153.243347889531</v>
      </c>
      <c r="J30" s="100">
        <f>IF(SER_hh_fec_in!J30=0,0,1000000/0.086*SER_hh_fec_in!J30/SER_hh_num_in!J30)</f>
        <v>12898.182929011402</v>
      </c>
      <c r="K30" s="100">
        <f>IF(SER_hh_fec_in!K30=0,0,1000000/0.086*SER_hh_fec_in!K30/SER_hh_num_in!K30)</f>
        <v>11045.40569010489</v>
      </c>
      <c r="L30" s="100">
        <f>IF(SER_hh_fec_in!L30=0,0,1000000/0.086*SER_hh_fec_in!L30/SER_hh_num_in!L30)</f>
        <v>13040.678503810503</v>
      </c>
      <c r="M30" s="100">
        <f>IF(SER_hh_fec_in!M30=0,0,1000000/0.086*SER_hh_fec_in!M30/SER_hh_num_in!M30)</f>
        <v>11732.176628358411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11610.492864205966</v>
      </c>
      <c r="P30" s="100">
        <f>IF(SER_hh_fec_in!P30=0,0,1000000/0.086*SER_hh_fec_in!P30/SER_hh_num_in!P30)</f>
        <v>11370.511210960516</v>
      </c>
      <c r="Q30" s="100">
        <f>IF(SER_hh_fec_in!Q30=0,0,1000000/0.086*SER_hh_fec_in!Q30/SER_hh_num_in!Q30)</f>
        <v>11285.574165707705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11954.321728240307</v>
      </c>
      <c r="D31" s="100">
        <f>IF(SER_hh_fec_in!D31=0,0,1000000/0.086*SER_hh_fec_in!D31/SER_hh_num_in!D31)</f>
        <v>11767.660316077596</v>
      </c>
      <c r="E31" s="100">
        <f>IF(SER_hh_fec_in!E31=0,0,1000000/0.086*SER_hh_fec_in!E31/SER_hh_num_in!E31)</f>
        <v>11563.293522491931</v>
      </c>
      <c r="F31" s="100">
        <f>IF(SER_hh_fec_in!F31=0,0,1000000/0.086*SER_hh_fec_in!F31/SER_hh_num_in!F31)</f>
        <v>11480.482589570662</v>
      </c>
      <c r="G31" s="100">
        <f>IF(SER_hh_fec_in!G31=0,0,1000000/0.086*SER_hh_fec_in!G31/SER_hh_num_in!G31)</f>
        <v>11406.298785098104</v>
      </c>
      <c r="H31" s="100">
        <f>IF(SER_hh_fec_in!H31=0,0,1000000/0.086*SER_hh_fec_in!H31/SER_hh_num_in!H31)</f>
        <v>11339.709903280676</v>
      </c>
      <c r="I31" s="100">
        <f>IF(SER_hh_fec_in!I31=0,0,1000000/0.086*SER_hh_fec_in!I31/SER_hh_num_in!I31)</f>
        <v>11332.676462314783</v>
      </c>
      <c r="J31" s="100">
        <f>IF(SER_hh_fec_in!J31=0,0,1000000/0.086*SER_hh_fec_in!J31/SER_hh_num_in!J31)</f>
        <v>11248.563428222567</v>
      </c>
      <c r="K31" s="100">
        <f>IF(SER_hh_fec_in!K31=0,0,1000000/0.086*SER_hh_fec_in!K31/SER_hh_num_in!K31)</f>
        <v>11493.527398948409</v>
      </c>
      <c r="L31" s="100">
        <f>IF(SER_hh_fec_in!L31=0,0,1000000/0.086*SER_hh_fec_in!L31/SER_hh_num_in!L31)</f>
        <v>11430.124019715817</v>
      </c>
      <c r="M31" s="100">
        <f>IF(SER_hh_fec_in!M31=0,0,1000000/0.086*SER_hh_fec_in!M31/SER_hh_num_in!M31)</f>
        <v>10935.752260472513</v>
      </c>
      <c r="N31" s="100">
        <f>IF(SER_hh_fec_in!N31=0,0,1000000/0.086*SER_hh_fec_in!N31/SER_hh_num_in!N31)</f>
        <v>10710.381854767313</v>
      </c>
      <c r="O31" s="100">
        <f>IF(SER_hh_fec_in!O31=0,0,1000000/0.086*SER_hh_fec_in!O31/SER_hh_num_in!O31)</f>
        <v>10592.735967824079</v>
      </c>
      <c r="P31" s="100">
        <f>IF(SER_hh_fec_in!P31=0,0,1000000/0.086*SER_hh_fec_in!P31/SER_hh_num_in!P31)</f>
        <v>10562.662804970112</v>
      </c>
      <c r="Q31" s="100">
        <f>IF(SER_hh_fec_in!Q31=0,0,1000000/0.086*SER_hh_fec_in!Q31/SER_hh_num_in!Q31)</f>
        <v>10538.838412632947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9168.5296032613114</v>
      </c>
      <c r="D33" s="18">
        <f>IF(SER_hh_fec_in!D33=0,0,1000000/0.086*SER_hh_fec_in!D33/SER_hh_num_in!D33)</f>
        <v>9026.3860695023104</v>
      </c>
      <c r="E33" s="18">
        <f>IF(SER_hh_fec_in!E33=0,0,1000000/0.086*SER_hh_fec_in!E33/SER_hh_num_in!E33)</f>
        <v>8951.3218024208763</v>
      </c>
      <c r="F33" s="18">
        <f>IF(SER_hh_fec_in!F33=0,0,1000000/0.086*SER_hh_fec_in!F33/SER_hh_num_in!F33)</f>
        <v>8772.5722438282792</v>
      </c>
      <c r="G33" s="18">
        <f>IF(SER_hh_fec_in!G33=0,0,1000000/0.086*SER_hh_fec_in!G33/SER_hh_num_in!G33)</f>
        <v>8671.4057609439315</v>
      </c>
      <c r="H33" s="18">
        <f>IF(SER_hh_fec_in!H33=0,0,1000000/0.086*SER_hh_fec_in!H33/SER_hh_num_in!H33)</f>
        <v>7969.404455824877</v>
      </c>
      <c r="I33" s="18">
        <f>IF(SER_hh_fec_in!I33=0,0,1000000/0.086*SER_hh_fec_in!I33/SER_hh_num_in!I33)</f>
        <v>8545.5777549087124</v>
      </c>
      <c r="J33" s="18">
        <f>IF(SER_hh_fec_in!J33=0,0,1000000/0.086*SER_hh_fec_in!J33/SER_hh_num_in!J33)</f>
        <v>8350.0503607648297</v>
      </c>
      <c r="K33" s="18">
        <f>IF(SER_hh_fec_in!K33=0,0,1000000/0.086*SER_hh_fec_in!K33/SER_hh_num_in!K33)</f>
        <v>0</v>
      </c>
      <c r="L33" s="18">
        <f>IF(SER_hh_fec_in!L33=0,0,1000000/0.086*SER_hh_fec_in!L33/SER_hh_num_in!L33)</f>
        <v>8298.1839006061746</v>
      </c>
      <c r="M33" s="18">
        <f>IF(SER_hh_fec_in!M33=0,0,1000000/0.086*SER_hh_fec_in!M33/SER_hh_num_in!M33)</f>
        <v>0</v>
      </c>
      <c r="N33" s="18">
        <f>IF(SER_hh_fec_in!N33=0,0,1000000/0.086*SER_hh_fec_in!N33/SER_hh_num_in!N33)</f>
        <v>0</v>
      </c>
      <c r="O33" s="18">
        <f>IF(SER_hh_fec_in!O33=0,0,1000000/0.086*SER_hh_fec_in!O33/SER_hh_num_in!O33)</f>
        <v>0</v>
      </c>
      <c r="P33" s="18">
        <f>IF(SER_hh_fec_in!P33=0,0,1000000/0.086*SER_hh_fec_in!P33/SER_hh_num_in!P33)</f>
        <v>8175.6233143134741</v>
      </c>
      <c r="Q33" s="18">
        <f>IF(SER_hh_fec_in!Q33=0,0,1000000/0.086*SER_hh_fec_in!Q33/SER_hh_num_in!Q33)</f>
        <v>8304.5263286518148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50931.133022729628</v>
      </c>
      <c r="D3" s="106">
        <f>IF(SER_hh_tes_in!D3=0,0,1000000/0.086*SER_hh_tes_in!D3/SER_hh_num_in!D3)</f>
        <v>52976.600904095219</v>
      </c>
      <c r="E3" s="106">
        <f>IF(SER_hh_tes_in!E3=0,0,1000000/0.086*SER_hh_tes_in!E3/SER_hh_num_in!E3)</f>
        <v>59219.282906635228</v>
      </c>
      <c r="F3" s="106">
        <f>IF(SER_hh_tes_in!F3=0,0,1000000/0.086*SER_hh_tes_in!F3/SER_hh_num_in!F3)</f>
        <v>54952.036691598514</v>
      </c>
      <c r="G3" s="106">
        <f>IF(SER_hh_tes_in!G3=0,0,1000000/0.086*SER_hh_tes_in!G3/SER_hh_num_in!G3)</f>
        <v>56545.32462932371</v>
      </c>
      <c r="H3" s="106">
        <f>IF(SER_hh_tes_in!H3=0,0,1000000/0.086*SER_hh_tes_in!H3/SER_hh_num_in!H3)</f>
        <v>53700.925674959137</v>
      </c>
      <c r="I3" s="106">
        <f>IF(SER_hh_tes_in!I3=0,0,1000000/0.086*SER_hh_tes_in!I3/SER_hh_num_in!I3)</f>
        <v>53911.576459267708</v>
      </c>
      <c r="J3" s="106">
        <f>IF(SER_hh_tes_in!J3=0,0,1000000/0.086*SER_hh_tes_in!J3/SER_hh_num_in!J3)</f>
        <v>56093.55213548676</v>
      </c>
      <c r="K3" s="106">
        <f>IF(SER_hh_tes_in!K3=0,0,1000000/0.086*SER_hh_tes_in!K3/SER_hh_num_in!K3)</f>
        <v>52211.349343232854</v>
      </c>
      <c r="L3" s="106">
        <f>IF(SER_hh_tes_in!L3=0,0,1000000/0.086*SER_hh_tes_in!L3/SER_hh_num_in!L3)</f>
        <v>45885.701790614432</v>
      </c>
      <c r="M3" s="106">
        <f>IF(SER_hh_tes_in!M3=0,0,1000000/0.086*SER_hh_tes_in!M3/SER_hh_num_in!M3)</f>
        <v>36866.662567494444</v>
      </c>
      <c r="N3" s="106">
        <f>IF(SER_hh_tes_in!N3=0,0,1000000/0.086*SER_hh_tes_in!N3/SER_hh_num_in!N3)</f>
        <v>39243.891668957513</v>
      </c>
      <c r="O3" s="106">
        <f>IF(SER_hh_tes_in!O3=0,0,1000000/0.086*SER_hh_tes_in!O3/SER_hh_num_in!O3)</f>
        <v>39343.882674737375</v>
      </c>
      <c r="P3" s="106">
        <f>IF(SER_hh_tes_in!P3=0,0,1000000/0.086*SER_hh_tes_in!P3/SER_hh_num_in!P3)</f>
        <v>38473.592981979906</v>
      </c>
      <c r="Q3" s="106">
        <f>IF(SER_hh_tes_in!Q3=0,0,1000000/0.086*SER_hh_tes_in!Q3/SER_hh_num_in!Q3)</f>
        <v>44607.228556626891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35189.53574320006</v>
      </c>
      <c r="D4" s="101">
        <f>IF(SER_hh_tes_in!D4=0,0,1000000/0.086*SER_hh_tes_in!D4/SER_hh_num_in!D4)</f>
        <v>36802.871791734033</v>
      </c>
      <c r="E4" s="101">
        <f>IF(SER_hh_tes_in!E4=0,0,1000000/0.086*SER_hh_tes_in!E4/SER_hh_num_in!E4)</f>
        <v>43587.094398559915</v>
      </c>
      <c r="F4" s="101">
        <f>IF(SER_hh_tes_in!F4=0,0,1000000/0.086*SER_hh_tes_in!F4/SER_hh_num_in!F4)</f>
        <v>38689.452610068736</v>
      </c>
      <c r="G4" s="101">
        <f>IF(SER_hh_tes_in!G4=0,0,1000000/0.086*SER_hh_tes_in!G4/SER_hh_num_in!G4)</f>
        <v>39931.439114492736</v>
      </c>
      <c r="H4" s="101">
        <f>IF(SER_hh_tes_in!H4=0,0,1000000/0.086*SER_hh_tes_in!H4/SER_hh_num_in!H4)</f>
        <v>36731.01871940893</v>
      </c>
      <c r="I4" s="101">
        <f>IF(SER_hh_tes_in!I4=0,0,1000000/0.086*SER_hh_tes_in!I4/SER_hh_num_in!I4)</f>
        <v>38477.850541095133</v>
      </c>
      <c r="J4" s="101">
        <f>IF(SER_hh_tes_in!J4=0,0,1000000/0.086*SER_hh_tes_in!J4/SER_hh_num_in!J4)</f>
        <v>42205.681105199299</v>
      </c>
      <c r="K4" s="101">
        <f>IF(SER_hh_tes_in!K4=0,0,1000000/0.086*SER_hh_tes_in!K4/SER_hh_num_in!K4)</f>
        <v>35070.673874763299</v>
      </c>
      <c r="L4" s="101">
        <f>IF(SER_hh_tes_in!L4=0,0,1000000/0.086*SER_hh_tes_in!L4/SER_hh_num_in!L4)</f>
        <v>32697.374085668089</v>
      </c>
      <c r="M4" s="101">
        <f>IF(SER_hh_tes_in!M4=0,0,1000000/0.086*SER_hh_tes_in!M4/SER_hh_num_in!M4)</f>
        <v>23525.999888382437</v>
      </c>
      <c r="N4" s="101">
        <f>IF(SER_hh_tes_in!N4=0,0,1000000/0.086*SER_hh_tes_in!N4/SER_hh_num_in!N4)</f>
        <v>26589.745498883072</v>
      </c>
      <c r="O4" s="101">
        <f>IF(SER_hh_tes_in!O4=0,0,1000000/0.086*SER_hh_tes_in!O4/SER_hh_num_in!O4)</f>
        <v>25895.422904831543</v>
      </c>
      <c r="P4" s="101">
        <f>IF(SER_hh_tes_in!P4=0,0,1000000/0.086*SER_hh_tes_in!P4/SER_hh_num_in!P4)</f>
        <v>22920.445385032475</v>
      </c>
      <c r="Q4" s="101">
        <f>IF(SER_hh_tes_in!Q4=0,0,1000000/0.086*SER_hh_tes_in!Q4/SER_hh_num_in!Q4)</f>
        <v>22824.241163336661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35578.204818463128</v>
      </c>
      <c r="D5" s="100">
        <f>IF(SER_hh_tes_in!D5=0,0,1000000/0.086*SER_hh_tes_in!D5/SER_hh_num_in!D5)</f>
        <v>24818.913951376904</v>
      </c>
      <c r="E5" s="100">
        <f>IF(SER_hh_tes_in!E5=0,0,1000000/0.086*SER_hh_tes_in!E5/SER_hh_num_in!E5)</f>
        <v>40944.263592572883</v>
      </c>
      <c r="F5" s="100">
        <f>IF(SER_hh_tes_in!F5=0,0,1000000/0.086*SER_hh_tes_in!F5/SER_hh_num_in!F5)</f>
        <v>37364.342724449198</v>
      </c>
      <c r="G5" s="100">
        <f>IF(SER_hh_tes_in!G5=0,0,1000000/0.086*SER_hh_tes_in!G5/SER_hh_num_in!G5)</f>
        <v>37306.457635904779</v>
      </c>
      <c r="H5" s="100">
        <f>IF(SER_hh_tes_in!H5=0,0,1000000/0.086*SER_hh_tes_in!H5/SER_hh_num_in!H5)</f>
        <v>34092.354022356994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34178.451473200126</v>
      </c>
      <c r="D7" s="100">
        <f>IF(SER_hh_tes_in!D7=0,0,1000000/0.086*SER_hh_tes_in!D7/SER_hh_num_in!D7)</f>
        <v>35249.632965441466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37785.063729579284</v>
      </c>
      <c r="G7" s="100">
        <f>IF(SER_hh_tes_in!G7=0,0,1000000/0.086*SER_hh_tes_in!G7/SER_hh_num_in!G7)</f>
        <v>38513.987227093399</v>
      </c>
      <c r="H7" s="100">
        <f>IF(SER_hh_tes_in!H7=0,0,1000000/0.086*SER_hh_tes_in!H7/SER_hh_num_in!H7)</f>
        <v>35158.870225688552</v>
      </c>
      <c r="I7" s="100">
        <f>IF(SER_hh_tes_in!I7=0,0,1000000/0.086*SER_hh_tes_in!I7/SER_hh_num_in!I7)</f>
        <v>36223.524703385738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32718.599799190597</v>
      </c>
      <c r="L7" s="100">
        <f>IF(SER_hh_tes_in!L7=0,0,1000000/0.086*SER_hh_tes_in!L7/SER_hh_num_in!L7)</f>
        <v>29678.315954927162</v>
      </c>
      <c r="M7" s="100">
        <f>IF(SER_hh_tes_in!M7=0,0,1000000/0.086*SER_hh_tes_in!M7/SER_hh_num_in!M7)</f>
        <v>22644.055126983898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0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34599.344171358222</v>
      </c>
      <c r="D9" s="100">
        <f>IF(SER_hh_tes_in!D9=0,0,1000000/0.086*SER_hh_tes_in!D9/SER_hh_num_in!D9)</f>
        <v>0</v>
      </c>
      <c r="E9" s="100">
        <f>IF(SER_hh_tes_in!E9=0,0,1000000/0.086*SER_hh_tes_in!E9/SER_hh_num_in!E9)</f>
        <v>0</v>
      </c>
      <c r="F9" s="100">
        <f>IF(SER_hh_tes_in!F9=0,0,1000000/0.086*SER_hh_tes_in!F9/SER_hh_num_in!F9)</f>
        <v>38254.603840715572</v>
      </c>
      <c r="G9" s="100">
        <f>IF(SER_hh_tes_in!G9=0,0,1000000/0.086*SER_hh_tes_in!G9/SER_hh_num_in!G9)</f>
        <v>39723.303474247681</v>
      </c>
      <c r="H9" s="100">
        <f>IF(SER_hh_tes_in!H9=0,0,1000000/0.086*SER_hh_tes_in!H9/SER_hh_num_in!H9)</f>
        <v>36867.396035469799</v>
      </c>
      <c r="I9" s="100">
        <f>IF(SER_hh_tes_in!I9=0,0,1000000/0.086*SER_hh_tes_in!I9/SER_hh_num_in!I9)</f>
        <v>38531.481135900198</v>
      </c>
      <c r="J9" s="100">
        <f>IF(SER_hh_tes_in!J9=0,0,1000000/0.086*SER_hh_tes_in!J9/SER_hh_num_in!J9)</f>
        <v>42373.435103073578</v>
      </c>
      <c r="K9" s="100">
        <f>IF(SER_hh_tes_in!K9=0,0,1000000/0.086*SER_hh_tes_in!K9/SER_hh_num_in!K9)</f>
        <v>34753.917776288312</v>
      </c>
      <c r="L9" s="100">
        <f>IF(SER_hh_tes_in!L9=0,0,1000000/0.086*SER_hh_tes_in!L9/SER_hh_num_in!L9)</f>
        <v>33317.605954392551</v>
      </c>
      <c r="M9" s="100">
        <f>IF(SER_hh_tes_in!M9=0,0,1000000/0.086*SER_hh_tes_in!M9/SER_hh_num_in!M9)</f>
        <v>0</v>
      </c>
      <c r="N9" s="100">
        <f>IF(SER_hh_tes_in!N9=0,0,1000000/0.086*SER_hh_tes_in!N9/SER_hh_num_in!N9)</f>
        <v>25892.605007097201</v>
      </c>
      <c r="O9" s="100">
        <f>IF(SER_hh_tes_in!O9=0,0,1000000/0.086*SER_hh_tes_in!O9/SER_hh_num_in!O9)</f>
        <v>25332.945887764206</v>
      </c>
      <c r="P9" s="100">
        <f>IF(SER_hh_tes_in!P9=0,0,1000000/0.086*SER_hh_tes_in!P9/SER_hh_num_in!P9)</f>
        <v>22234.058102813466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0</v>
      </c>
      <c r="D10" s="100">
        <f>IF(SER_hh_tes_in!D10=0,0,1000000/0.086*SER_hh_tes_in!D10/SER_hh_num_in!D10)</f>
        <v>0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0</v>
      </c>
      <c r="G10" s="100">
        <f>IF(SER_hh_tes_in!G10=0,0,1000000/0.086*SER_hh_tes_in!G10/SER_hh_num_in!G10)</f>
        <v>46611.988985785691</v>
      </c>
      <c r="H10" s="100">
        <f>IF(SER_hh_tes_in!H10=0,0,1000000/0.086*SER_hh_tes_in!H10/SER_hh_num_in!H10)</f>
        <v>42529.636883529143</v>
      </c>
      <c r="I10" s="100">
        <f>IF(SER_hh_tes_in!I10=0,0,1000000/0.086*SER_hh_tes_in!I10/SER_hh_num_in!I10)</f>
        <v>43859.731373923409</v>
      </c>
      <c r="J10" s="100">
        <f>IF(SER_hh_tes_in!J10=0,0,1000000/0.086*SER_hh_tes_in!J10/SER_hh_num_in!J10)</f>
        <v>47861.012361625973</v>
      </c>
      <c r="K10" s="100">
        <f>IF(SER_hh_tes_in!K10=0,0,1000000/0.086*SER_hh_tes_in!K10/SER_hh_num_in!K10)</f>
        <v>42139.924530203542</v>
      </c>
      <c r="L10" s="100">
        <f>IF(SER_hh_tes_in!L10=0,0,1000000/0.086*SER_hh_tes_in!L10/SER_hh_num_in!L10)</f>
        <v>34460.656268368562</v>
      </c>
      <c r="M10" s="100">
        <f>IF(SER_hh_tes_in!M10=0,0,1000000/0.086*SER_hh_tes_in!M10/SER_hh_num_in!M10)</f>
        <v>26801.180292309782</v>
      </c>
      <c r="N10" s="100">
        <f>IF(SER_hh_tes_in!N10=0,0,1000000/0.086*SER_hh_tes_in!N10/SER_hh_num_in!N10)</f>
        <v>27550.503099790629</v>
      </c>
      <c r="O10" s="100">
        <f>IF(SER_hh_tes_in!O10=0,0,1000000/0.086*SER_hh_tes_in!O10/SER_hh_num_in!O10)</f>
        <v>26692.123013241471</v>
      </c>
      <c r="P10" s="100">
        <f>IF(SER_hh_tes_in!P10=0,0,1000000/0.086*SER_hh_tes_in!P10/SER_hh_num_in!P10)</f>
        <v>23195.859931693649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0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0</v>
      </c>
      <c r="G12" s="100">
        <f>IF(SER_hh_tes_in!G12=0,0,1000000/0.086*SER_hh_tes_in!G12/SER_hh_num_in!G12)</f>
        <v>0</v>
      </c>
      <c r="H12" s="100">
        <f>IF(SER_hh_tes_in!H12=0,0,1000000/0.086*SER_hh_tes_in!H12/SER_hh_num_in!H12)</f>
        <v>0</v>
      </c>
      <c r="I12" s="100">
        <f>IF(SER_hh_tes_in!I12=0,0,1000000/0.086*SER_hh_tes_in!I12/SER_hh_num_in!I12)</f>
        <v>0</v>
      </c>
      <c r="J12" s="100">
        <f>IF(SER_hh_tes_in!J12=0,0,1000000/0.086*SER_hh_tes_in!J12/SER_hh_num_in!J12)</f>
        <v>0</v>
      </c>
      <c r="K12" s="100">
        <f>IF(SER_hh_tes_in!K12=0,0,1000000/0.086*SER_hh_tes_in!K12/SER_hh_num_in!K12)</f>
        <v>0</v>
      </c>
      <c r="L12" s="100">
        <f>IF(SER_hh_tes_in!L12=0,0,1000000/0.086*SER_hh_tes_in!L12/SER_hh_num_in!L12)</f>
        <v>0</v>
      </c>
      <c r="M12" s="100">
        <f>IF(SER_hh_tes_in!M12=0,0,1000000/0.086*SER_hh_tes_in!M12/SER_hh_num_in!M12)</f>
        <v>0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35667.618979031155</v>
      </c>
      <c r="D13" s="100">
        <f>IF(SER_hh_tes_in!D13=0,0,1000000/0.086*SER_hh_tes_in!D13/SER_hh_num_in!D13)</f>
        <v>37344.495912412596</v>
      </c>
      <c r="E13" s="100">
        <f>IF(SER_hh_tes_in!E13=0,0,1000000/0.086*SER_hh_tes_in!E13/SER_hh_num_in!E13)</f>
        <v>44061.985818778463</v>
      </c>
      <c r="F13" s="100">
        <f>IF(SER_hh_tes_in!F13=0,0,1000000/0.086*SER_hh_tes_in!F13/SER_hh_num_in!F13)</f>
        <v>39902.868732866416</v>
      </c>
      <c r="G13" s="100">
        <f>IF(SER_hh_tes_in!G13=0,0,1000000/0.086*SER_hh_tes_in!G13/SER_hh_num_in!G13)</f>
        <v>40456.75309243294</v>
      </c>
      <c r="H13" s="100">
        <f>IF(SER_hh_tes_in!H13=0,0,1000000/0.086*SER_hh_tes_in!H13/SER_hh_num_in!H13)</f>
        <v>36638.567561108481</v>
      </c>
      <c r="I13" s="100">
        <f>IF(SER_hh_tes_in!I13=0,0,1000000/0.086*SER_hh_tes_in!I13/SER_hh_num_in!I13)</f>
        <v>37546.502868830175</v>
      </c>
      <c r="J13" s="100">
        <f>IF(SER_hh_tes_in!J13=0,0,1000000/0.086*SER_hh_tes_in!J13/SER_hh_num_in!J13)</f>
        <v>40852.402944128691</v>
      </c>
      <c r="K13" s="100">
        <f>IF(SER_hh_tes_in!K13=0,0,1000000/0.086*SER_hh_tes_in!K13/SER_hh_num_in!K13)</f>
        <v>33152.569050229591</v>
      </c>
      <c r="L13" s="100">
        <f>IF(SER_hh_tes_in!L13=0,0,1000000/0.086*SER_hh_tes_in!L13/SER_hh_num_in!L13)</f>
        <v>31207.282390178298</v>
      </c>
      <c r="M13" s="100">
        <f>IF(SER_hh_tes_in!M13=0,0,1000000/0.086*SER_hh_tes_in!M13/SER_hh_num_in!M13)</f>
        <v>26616.228272330696</v>
      </c>
      <c r="N13" s="100">
        <f>IF(SER_hh_tes_in!N13=0,0,1000000/0.086*SER_hh_tes_in!N13/SER_hh_num_in!N13)</f>
        <v>27794.837037850681</v>
      </c>
      <c r="O13" s="100">
        <f>IF(SER_hh_tes_in!O13=0,0,1000000/0.086*SER_hh_tes_in!O13/SER_hh_num_in!O13)</f>
        <v>27422.320581256579</v>
      </c>
      <c r="P13" s="100">
        <f>IF(SER_hh_tes_in!P13=0,0,1000000/0.086*SER_hh_tes_in!P13/SER_hh_num_in!P13)</f>
        <v>24262.981231747784</v>
      </c>
      <c r="Q13" s="100">
        <f>IF(SER_hh_tes_in!Q13=0,0,1000000/0.086*SER_hh_tes_in!Q13/SER_hh_num_in!Q13)</f>
        <v>25187.078475928654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35578.296334066916</v>
      </c>
      <c r="D14" s="22">
        <f>IF(SER_hh_tes_in!D14=0,0,1000000/0.086*SER_hh_tes_in!D14/SER_hh_num_in!D14)</f>
        <v>37163.528847008689</v>
      </c>
      <c r="E14" s="22">
        <f>IF(SER_hh_tes_in!E14=0,0,1000000/0.086*SER_hh_tes_in!E14/SER_hh_num_in!E14)</f>
        <v>43968.276059177013</v>
      </c>
      <c r="F14" s="22">
        <f>IF(SER_hh_tes_in!F14=0,0,1000000/0.086*SER_hh_tes_in!F14/SER_hh_num_in!F14)</f>
        <v>39808.028529449759</v>
      </c>
      <c r="G14" s="22">
        <f>IF(SER_hh_tes_in!G14=0,0,1000000/0.086*SER_hh_tes_in!G14/SER_hh_num_in!G14)</f>
        <v>40353.309988900277</v>
      </c>
      <c r="H14" s="22">
        <f>IF(SER_hh_tes_in!H14=0,0,1000000/0.086*SER_hh_tes_in!H14/SER_hh_num_in!H14)</f>
        <v>0</v>
      </c>
      <c r="I14" s="22">
        <f>IF(SER_hh_tes_in!I14=0,0,1000000/0.086*SER_hh_tes_in!I14/SER_hh_num_in!I14)</f>
        <v>37600.277765875937</v>
      </c>
      <c r="J14" s="22">
        <f>IF(SER_hh_tes_in!J14=0,0,1000000/0.086*SER_hh_tes_in!J14/SER_hh_num_in!J14)</f>
        <v>41309.904053714126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24386.852207947177</v>
      </c>
      <c r="O14" s="22">
        <f>IF(SER_hh_tes_in!O14=0,0,1000000/0.086*SER_hh_tes_in!O14/SER_hh_num_in!O14)</f>
        <v>24077.368070316439</v>
      </c>
      <c r="P14" s="22">
        <f>IF(SER_hh_tes_in!P14=0,0,1000000/0.086*SER_hh_tes_in!P14/SER_hh_num_in!P14)</f>
        <v>21158.058717868495</v>
      </c>
      <c r="Q14" s="22">
        <f>IF(SER_hh_tes_in!Q14=0,0,1000000/0.086*SER_hh_tes_in!Q14/SER_hh_num_in!Q14)</f>
        <v>22171.352148619917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734.86536424123165</v>
      </c>
      <c r="D15" s="104">
        <f>IF(SER_hh_tes_in!D15=0,0,1000000/0.086*SER_hh_tes_in!D15/SER_hh_num_in!D15)</f>
        <v>758.64411784191896</v>
      </c>
      <c r="E15" s="104">
        <f>IF(SER_hh_tes_in!E15=0,0,1000000/0.086*SER_hh_tes_in!E15/SER_hh_num_in!E15)</f>
        <v>446.55906107857521</v>
      </c>
      <c r="F15" s="104">
        <f>IF(SER_hh_tes_in!F15=0,0,1000000/0.086*SER_hh_tes_in!F15/SER_hh_num_in!F15)</f>
        <v>819.51020529737536</v>
      </c>
      <c r="G15" s="104">
        <f>IF(SER_hh_tes_in!G15=0,0,1000000/0.086*SER_hh_tes_in!G15/SER_hh_num_in!G15)</f>
        <v>853.23348980443052</v>
      </c>
      <c r="H15" s="104">
        <f>IF(SER_hh_tes_in!H15=0,0,1000000/0.086*SER_hh_tes_in!H15/SER_hh_num_in!H15)</f>
        <v>772.42919663339342</v>
      </c>
      <c r="I15" s="104">
        <f>IF(SER_hh_tes_in!I15=0,0,1000000/0.086*SER_hh_tes_in!I15/SER_hh_num_in!I15)</f>
        <v>803.53830791736561</v>
      </c>
      <c r="J15" s="104">
        <f>IF(SER_hh_tes_in!J15=0,0,1000000/0.086*SER_hh_tes_in!J15/SER_hh_num_in!J15)</f>
        <v>870.76065679154624</v>
      </c>
      <c r="K15" s="104">
        <f>IF(SER_hh_tes_in!K15=0,0,1000000/0.086*SER_hh_tes_in!K15/SER_hh_num_in!K15)</f>
        <v>726.23390770676883</v>
      </c>
      <c r="L15" s="104">
        <f>IF(SER_hh_tes_in!L15=0,0,1000000/0.086*SER_hh_tes_in!L15/SER_hh_num_in!L15)</f>
        <v>682.28859071172121</v>
      </c>
      <c r="M15" s="104">
        <f>IF(SER_hh_tes_in!M15=0,0,1000000/0.086*SER_hh_tes_in!M15/SER_hh_num_in!M15)</f>
        <v>337.124338923979</v>
      </c>
      <c r="N15" s="104">
        <f>IF(SER_hh_tes_in!N15=0,0,1000000/0.086*SER_hh_tes_in!N15/SER_hh_num_in!N15)</f>
        <v>376.67381240840342</v>
      </c>
      <c r="O15" s="104">
        <f>IF(SER_hh_tes_in!O15=0,0,1000000/0.086*SER_hh_tes_in!O15/SER_hh_num_in!O15)</f>
        <v>367.78886572928633</v>
      </c>
      <c r="P15" s="104">
        <f>IF(SER_hh_tes_in!P15=0,0,1000000/0.086*SER_hh_tes_in!P15/SER_hh_num_in!P15)</f>
        <v>395.1154879458407</v>
      </c>
      <c r="Q15" s="104">
        <f>IF(SER_hh_tes_in!Q15=0,0,1000000/0.086*SER_hh_tes_in!Q15/SER_hh_num_in!Q15)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10794.198388504523</v>
      </c>
      <c r="D16" s="101">
        <f>IF(SER_hh_tes_in!D16=0,0,1000000/0.086*SER_hh_tes_in!D16/SER_hh_num_in!D16)</f>
        <v>10807.286405626892</v>
      </c>
      <c r="E16" s="101">
        <f>IF(SER_hh_tes_in!E16=0,0,1000000/0.086*SER_hh_tes_in!E16/SER_hh_num_in!E16)</f>
        <v>10923.442271733998</v>
      </c>
      <c r="F16" s="101">
        <f>IF(SER_hh_tes_in!F16=0,0,1000000/0.086*SER_hh_tes_in!F16/SER_hh_num_in!F16)</f>
        <v>10884.1021257797</v>
      </c>
      <c r="G16" s="101">
        <f>IF(SER_hh_tes_in!G16=0,0,1000000/0.086*SER_hh_tes_in!G16/SER_hh_num_in!G16)</f>
        <v>11053.564308106234</v>
      </c>
      <c r="H16" s="101">
        <f>IF(SER_hh_tes_in!H16=0,0,1000000/0.086*SER_hh_tes_in!H16/SER_hh_num_in!H16)</f>
        <v>11048.471391470028</v>
      </c>
      <c r="I16" s="101">
        <f>IF(SER_hh_tes_in!I16=0,0,1000000/0.086*SER_hh_tes_in!I16/SER_hh_num_in!I16)</f>
        <v>11208.622526134708</v>
      </c>
      <c r="J16" s="101">
        <f>IF(SER_hh_tes_in!J16=0,0,1000000/0.086*SER_hh_tes_in!J16/SER_hh_num_in!J16)</f>
        <v>11286.543416600831</v>
      </c>
      <c r="K16" s="101">
        <f>IF(SER_hh_tes_in!K16=0,0,1000000/0.086*SER_hh_tes_in!K16/SER_hh_num_in!K16)</f>
        <v>10914.251288926058</v>
      </c>
      <c r="L16" s="101">
        <f>IF(SER_hh_tes_in!L16=0,0,1000000/0.086*SER_hh_tes_in!L16/SER_hh_num_in!L16)</f>
        <v>11238.50739677946</v>
      </c>
      <c r="M16" s="101">
        <f>IF(SER_hh_tes_in!M16=0,0,1000000/0.086*SER_hh_tes_in!M16/SER_hh_num_in!M16)</f>
        <v>11215.60995246562</v>
      </c>
      <c r="N16" s="101">
        <f>IF(SER_hh_tes_in!N16=0,0,1000000/0.086*SER_hh_tes_in!N16/SER_hh_num_in!N16)</f>
        <v>11033.712715297363</v>
      </c>
      <c r="O16" s="101">
        <f>IF(SER_hh_tes_in!O16=0,0,1000000/0.086*SER_hh_tes_in!O16/SER_hh_num_in!O16)</f>
        <v>11246.289557752139</v>
      </c>
      <c r="P16" s="101">
        <f>IF(SER_hh_tes_in!P16=0,0,1000000/0.086*SER_hh_tes_in!P16/SER_hh_num_in!P16)</f>
        <v>12028.530127920312</v>
      </c>
      <c r="Q16" s="101">
        <f>IF(SER_hh_tes_in!Q16=0,0,1000000/0.086*SER_hh_tes_in!Q16/SER_hh_num_in!Q16)</f>
        <v>12854.080439963484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1693.5366503027665</v>
      </c>
      <c r="D17" s="103">
        <f>IF(SER_hh_tes_in!D17=0,0,1000000/0.086*SER_hh_tes_in!D17/SER_hh_num_in!D17)</f>
        <v>1899.3387120728792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2280.803061201279</v>
      </c>
      <c r="G17" s="103">
        <f>IF(SER_hh_tes_in!G17=0,0,1000000/0.086*SER_hh_tes_in!G17/SER_hh_num_in!G17)</f>
        <v>2552.4799979733889</v>
      </c>
      <c r="H17" s="103">
        <f>IF(SER_hh_tes_in!H17=0,0,1000000/0.086*SER_hh_tes_in!H17/SER_hh_num_in!H17)</f>
        <v>2870.4377066072284</v>
      </c>
      <c r="I17" s="103">
        <f>IF(SER_hh_tes_in!I17=0,0,1000000/0.086*SER_hh_tes_in!I17/SER_hh_num_in!I17)</f>
        <v>3082.0503883765682</v>
      </c>
      <c r="J17" s="103">
        <f>IF(SER_hh_tes_in!J17=0,0,1000000/0.086*SER_hh_tes_in!J17/SER_hh_num_in!J17)</f>
        <v>3225.9887725809353</v>
      </c>
      <c r="K17" s="103">
        <f>IF(SER_hh_tes_in!K17=0,0,1000000/0.086*SER_hh_tes_in!K17/SER_hh_num_in!K17)</f>
        <v>3491.7130615766891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3736.1383516960645</v>
      </c>
      <c r="N17" s="103">
        <f>IF(SER_hh_tes_in!N17=0,0,1000000/0.086*SER_hh_tes_in!N17/SER_hh_num_in!N17)</f>
        <v>4038.7870393471553</v>
      </c>
      <c r="O17" s="103">
        <f>IF(SER_hh_tes_in!O17=0,0,1000000/0.086*SER_hh_tes_in!O17/SER_hh_num_in!O17)</f>
        <v>4313.4101758110537</v>
      </c>
      <c r="P17" s="103">
        <f>IF(SER_hh_tes_in!P17=0,0,1000000/0.086*SER_hh_tes_in!P17/SER_hh_num_in!P17)</f>
        <v>4981.0950830452011</v>
      </c>
      <c r="Q17" s="103">
        <f>IF(SER_hh_tes_in!Q17=0,0,1000000/0.086*SER_hh_tes_in!Q17/SER_hh_num_in!Q17)</f>
        <v>5964.3337662461881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10832.342225020015</v>
      </c>
      <c r="D18" s="103">
        <f>IF(SER_hh_tes_in!D18=0,0,1000000/0.086*SER_hh_tes_in!D18/SER_hh_num_in!D18)</f>
        <v>10873.75096686976</v>
      </c>
      <c r="E18" s="103">
        <f>IF(SER_hh_tes_in!E18=0,0,1000000/0.086*SER_hh_tes_in!E18/SER_hh_num_in!E18)</f>
        <v>10923.442271733998</v>
      </c>
      <c r="F18" s="103">
        <f>IF(SER_hh_tes_in!F18=0,0,1000000/0.086*SER_hh_tes_in!F18/SER_hh_num_in!F18)</f>
        <v>11001.194453489183</v>
      </c>
      <c r="G18" s="103">
        <f>IF(SER_hh_tes_in!G18=0,0,1000000/0.086*SER_hh_tes_in!G18/SER_hh_num_in!G18)</f>
        <v>11091.453419522724</v>
      </c>
      <c r="H18" s="103">
        <f>IF(SER_hh_tes_in!H18=0,0,1000000/0.086*SER_hh_tes_in!H18/SER_hh_num_in!H18)</f>
        <v>11164.923479555817</v>
      </c>
      <c r="I18" s="103">
        <f>IF(SER_hh_tes_in!I18=0,0,1000000/0.086*SER_hh_tes_in!I18/SER_hh_num_in!I18)</f>
        <v>11234.220321735671</v>
      </c>
      <c r="J18" s="103">
        <f>IF(SER_hh_tes_in!J18=0,0,1000000/0.086*SER_hh_tes_in!J18/SER_hh_num_in!J18)</f>
        <v>11286.978191527674</v>
      </c>
      <c r="K18" s="103">
        <f>IF(SER_hh_tes_in!K18=0,0,1000000/0.086*SER_hh_tes_in!K18/SER_hh_num_in!K18)</f>
        <v>11259.922085669101</v>
      </c>
      <c r="L18" s="103">
        <f>IF(SER_hh_tes_in!L18=0,0,1000000/0.086*SER_hh_tes_in!L18/SER_hh_num_in!L18)</f>
        <v>11238.50739677946</v>
      </c>
      <c r="M18" s="103">
        <f>IF(SER_hh_tes_in!M18=0,0,1000000/0.086*SER_hh_tes_in!M18/SER_hh_num_in!M18)</f>
        <v>11470.262336450804</v>
      </c>
      <c r="N18" s="103">
        <f>IF(SER_hh_tes_in!N18=0,0,1000000/0.086*SER_hh_tes_in!N18/SER_hh_num_in!N18)</f>
        <v>11765.96476005705</v>
      </c>
      <c r="O18" s="103">
        <f>IF(SER_hh_tes_in!O18=0,0,1000000/0.086*SER_hh_tes_in!O18/SER_hh_num_in!O18)</f>
        <v>12076.859064951424</v>
      </c>
      <c r="P18" s="103">
        <f>IF(SER_hh_tes_in!P18=0,0,1000000/0.086*SER_hh_tes_in!P18/SER_hh_num_in!P18)</f>
        <v>12536.623648997747</v>
      </c>
      <c r="Q18" s="103">
        <f>IF(SER_hh_tes_in!Q18=0,0,1000000/0.086*SER_hh_tes_in!Q18/SER_hh_num_in!Q18)</f>
        <v>13235.929205426113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5879.9312992825817</v>
      </c>
      <c r="D19" s="101">
        <f>IF(SER_hh_tes_in!D19=0,0,1000000/0.086*SER_hh_tes_in!D19/SER_hh_num_in!D19)</f>
        <v>5933.0708073311334</v>
      </c>
      <c r="E19" s="101">
        <f>IF(SER_hh_tes_in!E19=0,0,1000000/0.086*SER_hh_tes_in!E19/SER_hh_num_in!E19)</f>
        <v>5836.4433196857435</v>
      </c>
      <c r="F19" s="101">
        <f>IF(SER_hh_tes_in!F19=0,0,1000000/0.086*SER_hh_tes_in!F19/SER_hh_num_in!F19)</f>
        <v>5833.0524623587853</v>
      </c>
      <c r="G19" s="101">
        <f>IF(SER_hh_tes_in!G19=0,0,1000000/0.086*SER_hh_tes_in!G19/SER_hh_num_in!G19)</f>
        <v>5815.8207424226084</v>
      </c>
      <c r="H19" s="101">
        <f>IF(SER_hh_tes_in!H19=0,0,1000000/0.086*SER_hh_tes_in!H19/SER_hh_num_in!H19)</f>
        <v>5824.602001501612</v>
      </c>
      <c r="I19" s="101">
        <f>IF(SER_hh_tes_in!I19=0,0,1000000/0.086*SER_hh_tes_in!I19/SER_hh_num_in!I19)</f>
        <v>5791.7216536997985</v>
      </c>
      <c r="J19" s="101">
        <f>IF(SER_hh_tes_in!J19=0,0,1000000/0.086*SER_hh_tes_in!J19/SER_hh_num_in!J19)</f>
        <v>5797.1826810316361</v>
      </c>
      <c r="K19" s="101">
        <f>IF(SER_hh_tes_in!K19=0,0,1000000/0.086*SER_hh_tes_in!K19/SER_hh_num_in!K19)</f>
        <v>5829.8519426823068</v>
      </c>
      <c r="L19" s="101">
        <f>IF(SER_hh_tes_in!L19=0,0,1000000/0.086*SER_hh_tes_in!L19/SER_hh_num_in!L19)</f>
        <v>5789.7958853671053</v>
      </c>
      <c r="M19" s="101">
        <f>IF(SER_hh_tes_in!M19=0,0,1000000/0.086*SER_hh_tes_in!M19/SER_hh_num_in!M19)</f>
        <v>5605.9077564476556</v>
      </c>
      <c r="N19" s="101">
        <f>IF(SER_hh_tes_in!N19=0,0,1000000/0.086*SER_hh_tes_in!N19/SER_hh_num_in!N19)</f>
        <v>5535.7307608813353</v>
      </c>
      <c r="O19" s="101">
        <f>IF(SER_hh_tes_in!O19=0,0,1000000/0.086*SER_hh_tes_in!O19/SER_hh_num_in!O19)</f>
        <v>5720.0328925458389</v>
      </c>
      <c r="P19" s="101">
        <f>IF(SER_hh_tes_in!P19=0,0,1000000/0.086*SER_hh_tes_in!P19/SER_hh_num_in!P19)</f>
        <v>5853.9808349033801</v>
      </c>
      <c r="Q19" s="101">
        <f>IF(SER_hh_tes_in!Q19=0,0,1000000/0.086*SER_hh_tes_in!Q19/SER_hh_num_in!Q19)</f>
        <v>6171.9539498085151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0</v>
      </c>
      <c r="D22" s="100">
        <f>IF(SER_hh_tes_in!D22=0,0,1000000/0.086*SER_hh_tes_in!D22/SER_hh_num_in!D22)</f>
        <v>0</v>
      </c>
      <c r="E22" s="100">
        <f>IF(SER_hh_tes_in!E22=0,0,1000000/0.086*SER_hh_tes_in!E22/SER_hh_num_in!E22)</f>
        <v>5808.1462947337241</v>
      </c>
      <c r="F22" s="100">
        <f>IF(SER_hh_tes_in!F22=0,0,1000000/0.086*SER_hh_tes_in!F22/SER_hh_num_in!F22)</f>
        <v>5816.4513978470295</v>
      </c>
      <c r="G22" s="100">
        <f>IF(SER_hh_tes_in!G22=0,0,1000000/0.086*SER_hh_tes_in!G22/SER_hh_num_in!G22)</f>
        <v>5807.4997285939444</v>
      </c>
      <c r="H22" s="100">
        <f>IF(SER_hh_tes_in!H22=0,0,1000000/0.086*SER_hh_tes_in!H22/SER_hh_num_in!H22)</f>
        <v>5825.7290795856215</v>
      </c>
      <c r="I22" s="100">
        <f>IF(SER_hh_tes_in!I22=0,0,1000000/0.086*SER_hh_tes_in!I22/SER_hh_num_in!I22)</f>
        <v>5801.4691622891078</v>
      </c>
      <c r="J22" s="100">
        <f>IF(SER_hh_tes_in!J22=0,0,1000000/0.086*SER_hh_tes_in!J22/SER_hh_num_in!J22)</f>
        <v>5747.0820685806584</v>
      </c>
      <c r="K22" s="100">
        <f>IF(SER_hh_tes_in!K22=0,0,1000000/0.086*SER_hh_tes_in!K22/SER_hh_num_in!K22)</f>
        <v>5836.1982303219356</v>
      </c>
      <c r="L22" s="100">
        <f>IF(SER_hh_tes_in!L22=0,0,1000000/0.086*SER_hh_tes_in!L22/SER_hh_num_in!L22)</f>
        <v>5766.6861443048228</v>
      </c>
      <c r="M22" s="100">
        <f>IF(SER_hh_tes_in!M22=0,0,1000000/0.086*SER_hh_tes_in!M22/SER_hh_num_in!M22)</f>
        <v>5579.7958779199653</v>
      </c>
      <c r="N22" s="100">
        <f>IF(SER_hh_tes_in!N22=0,0,1000000/0.086*SER_hh_tes_in!N22/SER_hh_num_in!N22)</f>
        <v>5534.3220706857874</v>
      </c>
      <c r="O22" s="100">
        <f>IF(SER_hh_tes_in!O22=0,0,1000000/0.086*SER_hh_tes_in!O22/SER_hh_num_in!O22)</f>
        <v>0</v>
      </c>
      <c r="P22" s="100">
        <f>IF(SER_hh_tes_in!P22=0,0,1000000/0.086*SER_hh_tes_in!P22/SER_hh_num_in!P22)</f>
        <v>0</v>
      </c>
      <c r="Q22" s="100">
        <f>IF(SER_hh_tes_in!Q22=0,0,1000000/0.086*SER_hh_tes_in!Q22/SER_hh_num_in!Q22)</f>
        <v>5770.4527577664439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5873.1755777370026</v>
      </c>
      <c r="D23" s="100">
        <f>IF(SER_hh_tes_in!D23=0,0,1000000/0.086*SER_hh_tes_in!D23/SER_hh_num_in!D23)</f>
        <v>5885.936188940198</v>
      </c>
      <c r="E23" s="100">
        <f>IF(SER_hh_tes_in!E23=0,0,1000000/0.086*SER_hh_tes_in!E23/SER_hh_num_in!E23)</f>
        <v>5812.8356895998877</v>
      </c>
      <c r="F23" s="100">
        <f>IF(SER_hh_tes_in!F23=0,0,1000000/0.086*SER_hh_tes_in!F23/SER_hh_num_in!F23)</f>
        <v>5811.3000615107694</v>
      </c>
      <c r="G23" s="100">
        <f>IF(SER_hh_tes_in!G23=0,0,1000000/0.086*SER_hh_tes_in!G23/SER_hh_num_in!G23)</f>
        <v>5794.6571687807827</v>
      </c>
      <c r="H23" s="100">
        <f>IF(SER_hh_tes_in!H23=0,0,1000000/0.086*SER_hh_tes_in!H23/SER_hh_num_in!H23)</f>
        <v>5805.9950318716556</v>
      </c>
      <c r="I23" s="100">
        <f>IF(SER_hh_tes_in!I23=0,0,1000000/0.086*SER_hh_tes_in!I23/SER_hh_num_in!I23)</f>
        <v>5774.6269262836995</v>
      </c>
      <c r="J23" s="100">
        <f>IF(SER_hh_tes_in!J23=0,0,1000000/0.086*SER_hh_tes_in!J23/SER_hh_num_in!J23)</f>
        <v>5695.2390856272914</v>
      </c>
      <c r="K23" s="100">
        <f>IF(SER_hh_tes_in!K23=0,0,1000000/0.086*SER_hh_tes_in!K23/SER_hh_num_in!K23)</f>
        <v>5817.6294963285927</v>
      </c>
      <c r="L23" s="100">
        <f>IF(SER_hh_tes_in!L23=0,0,1000000/0.086*SER_hh_tes_in!L23/SER_hh_num_in!L23)</f>
        <v>5736.7150729137238</v>
      </c>
      <c r="M23" s="100">
        <f>IF(SER_hh_tes_in!M23=0,0,1000000/0.086*SER_hh_tes_in!M23/SER_hh_num_in!M23)</f>
        <v>5595.2221572240669</v>
      </c>
      <c r="N23" s="100">
        <f>IF(SER_hh_tes_in!N23=0,0,1000000/0.086*SER_hh_tes_in!N23/SER_hh_num_in!N23)</f>
        <v>5522.9703239032715</v>
      </c>
      <c r="O23" s="100">
        <f>IF(SER_hh_tes_in!O23=0,0,1000000/0.086*SER_hh_tes_in!O23/SER_hh_num_in!O23)</f>
        <v>5543.474862618983</v>
      </c>
      <c r="P23" s="100">
        <f>IF(SER_hh_tes_in!P23=0,0,1000000/0.086*SER_hh_tes_in!P23/SER_hh_num_in!P23)</f>
        <v>5573.9264905681193</v>
      </c>
      <c r="Q23" s="100">
        <f>IF(SER_hh_tes_in!Q23=0,0,1000000/0.086*SER_hh_tes_in!Q23/SER_hh_num_in!Q23)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0</v>
      </c>
      <c r="D25" s="100">
        <f>IF(SER_hh_tes_in!D25=0,0,1000000/0.086*SER_hh_tes_in!D25/SER_hh_num_in!D25)</f>
        <v>0</v>
      </c>
      <c r="E25" s="100">
        <f>IF(SER_hh_tes_in!E25=0,0,1000000/0.086*SER_hh_tes_in!E25/SER_hh_num_in!E25)</f>
        <v>0</v>
      </c>
      <c r="F25" s="100">
        <f>IF(SER_hh_tes_in!F25=0,0,1000000/0.086*SER_hh_tes_in!F25/SER_hh_num_in!F25)</f>
        <v>0</v>
      </c>
      <c r="G25" s="100">
        <f>IF(SER_hh_tes_in!G25=0,0,1000000/0.086*SER_hh_tes_in!G25/SER_hh_num_in!G25)</f>
        <v>0</v>
      </c>
      <c r="H25" s="100">
        <f>IF(SER_hh_tes_in!H25=0,0,1000000/0.086*SER_hh_tes_in!H25/SER_hh_num_in!H25)</f>
        <v>0</v>
      </c>
      <c r="I25" s="100">
        <f>IF(SER_hh_tes_in!I25=0,0,1000000/0.086*SER_hh_tes_in!I25/SER_hh_num_in!I25)</f>
        <v>0</v>
      </c>
      <c r="J25" s="100">
        <f>IF(SER_hh_tes_in!J25=0,0,1000000/0.086*SER_hh_tes_in!J25/SER_hh_num_in!J25)</f>
        <v>0</v>
      </c>
      <c r="K25" s="100">
        <f>IF(SER_hh_tes_in!K25=0,0,1000000/0.086*SER_hh_tes_in!K25/SER_hh_num_in!K25)</f>
        <v>0</v>
      </c>
      <c r="L25" s="100">
        <f>IF(SER_hh_tes_in!L25=0,0,1000000/0.086*SER_hh_tes_in!L25/SER_hh_num_in!L25)</f>
        <v>0</v>
      </c>
      <c r="M25" s="100">
        <f>IF(SER_hh_tes_in!M25=0,0,1000000/0.086*SER_hh_tes_in!M25/SER_hh_num_in!M25)</f>
        <v>0</v>
      </c>
      <c r="N25" s="100">
        <f>IF(SER_hh_tes_in!N25=0,0,1000000/0.086*SER_hh_tes_in!N25/SER_hh_num_in!N25)</f>
        <v>0</v>
      </c>
      <c r="O25" s="100">
        <f>IF(SER_hh_tes_in!O25=0,0,1000000/0.086*SER_hh_tes_in!O25/SER_hh_num_in!O25)</f>
        <v>0</v>
      </c>
      <c r="P25" s="100">
        <f>IF(SER_hh_tes_in!P25=0,0,1000000/0.086*SER_hh_tes_in!P25/SER_hh_num_in!P25)</f>
        <v>0</v>
      </c>
      <c r="Q25" s="100">
        <f>IF(SER_hh_tes_in!Q25=0,0,1000000/0.086*SER_hh_tes_in!Q25/SER_hh_num_in!Q25)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5881.3663107285893</v>
      </c>
      <c r="D26" s="22">
        <f>IF(SER_hh_tes_in!D26=0,0,1000000/0.086*SER_hh_tes_in!D26/SER_hh_num_in!D26)</f>
        <v>5938.6640040888624</v>
      </c>
      <c r="E26" s="22">
        <f>IF(SER_hh_tes_in!E26=0,0,1000000/0.086*SER_hh_tes_in!E26/SER_hh_num_in!E26)</f>
        <v>5876.0770794198461</v>
      </c>
      <c r="F26" s="22">
        <f>IF(SER_hh_tes_in!F26=0,0,1000000/0.086*SER_hh_tes_in!F26/SER_hh_num_in!F26)</f>
        <v>5867.1271153217785</v>
      </c>
      <c r="G26" s="22">
        <f>IF(SER_hh_tes_in!G26=0,0,1000000/0.086*SER_hh_tes_in!G26/SER_hh_num_in!G26)</f>
        <v>5839.2417714838921</v>
      </c>
      <c r="H26" s="22">
        <f>IF(SER_hh_tes_in!H26=0,0,1000000/0.086*SER_hh_tes_in!H26/SER_hh_num_in!H26)</f>
        <v>5836.679340717581</v>
      </c>
      <c r="I26" s="22">
        <f>IF(SER_hh_tes_in!I26=0,0,1000000/0.086*SER_hh_tes_in!I26/SER_hh_num_in!I26)</f>
        <v>5793.6608063475651</v>
      </c>
      <c r="J26" s="22">
        <f>IF(SER_hh_tes_in!J26=0,0,1000000/0.086*SER_hh_tes_in!J26/SER_hh_num_in!J26)</f>
        <v>5638.3134993787762</v>
      </c>
      <c r="K26" s="22">
        <f>IF(SER_hh_tes_in!K26=0,0,1000000/0.086*SER_hh_tes_in!K26/SER_hh_num_in!K26)</f>
        <v>0</v>
      </c>
      <c r="L26" s="22">
        <f>IF(SER_hh_tes_in!L26=0,0,1000000/0.086*SER_hh_tes_in!L26/SER_hh_num_in!L26)</f>
        <v>3549.4507350265844</v>
      </c>
      <c r="M26" s="22">
        <f>IF(SER_hh_tes_in!M26=0,0,1000000/0.086*SER_hh_tes_in!M26/SER_hh_num_in!M26)</f>
        <v>0</v>
      </c>
      <c r="N26" s="22">
        <f>IF(SER_hh_tes_in!N26=0,0,1000000/0.086*SER_hh_tes_in!N26/SER_hh_num_in!N26)</f>
        <v>0</v>
      </c>
      <c r="O26" s="22">
        <f>IF(SER_hh_tes_in!O26=0,0,1000000/0.086*SER_hh_tes_in!O26/SER_hh_num_in!O26)</f>
        <v>5775.5873760281993</v>
      </c>
      <c r="P26" s="22">
        <f>IF(SER_hh_tes_in!P26=0,0,1000000/0.086*SER_hh_tes_in!P26/SER_hh_num_in!P26)</f>
        <v>6013.7126137847199</v>
      </c>
      <c r="Q26" s="22">
        <f>IF(SER_hh_tes_in!Q26=0,0,1000000/0.086*SER_hh_tes_in!Q26/SER_hh_num_in!Q26)</f>
        <v>6193.3205074066682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89.746015908379732</v>
      </c>
      <c r="K27" s="116">
        <f>IF(SER_hh_tes_in!K27=0,0,1000000/0.086*SER_hh_tes_in!K27/SER_hh_num_in!K19)</f>
        <v>5.8356723829322386</v>
      </c>
      <c r="L27" s="116">
        <f>IF(SER_hh_tes_in!L27=0,0,1000000/0.086*SER_hh_tes_in!L27/SER_hh_num_in!L19)</f>
        <v>47.614369049670032</v>
      </c>
      <c r="M27" s="116">
        <f>IF(SER_hh_tes_in!M27=0,0,1000000/0.086*SER_hh_tes_in!M27/SER_hh_num_in!M19)</f>
        <v>14.275462336228983</v>
      </c>
      <c r="N27" s="116">
        <f>IF(SER_hh_tes_in!N27=0,0,1000000/0.086*SER_hh_tes_in!N27/SER_hh_num_in!N19)</f>
        <v>7.8402378761903089</v>
      </c>
      <c r="O27" s="116">
        <f>IF(SER_hh_tes_in!O27=0,0,1000000/0.086*SER_hh_tes_in!O27/SER_hh_num_in!O19)</f>
        <v>5.7358233945376762</v>
      </c>
      <c r="P27" s="116">
        <f>IF(SER_hh_tes_in!P27=0,0,1000000/0.086*SER_hh_tes_in!P27/SER_hh_num_in!P19)</f>
        <v>6.3932707856220476</v>
      </c>
      <c r="Q27" s="116">
        <f>IF(SER_hh_tes_in!Q27=0,0,1000000/0.086*SER_hh_tes_in!Q27/SER_hh_num_in!Q19)</f>
        <v>7.501014694344768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2219.0826853454273</v>
      </c>
      <c r="K28" s="117">
        <f>IF(SER_hh_tes_in!K27=0,0,1000000/0.086*SER_hh_tes_in!K27/SER_hh_num_in!K27)</f>
        <v>2226.3358681867112</v>
      </c>
      <c r="L28" s="117">
        <f>IF(SER_hh_tes_in!L27=0,0,1000000/0.086*SER_hh_tes_in!L27/SER_hh_num_in!L27)</f>
        <v>2205.2702784917533</v>
      </c>
      <c r="M28" s="117">
        <f>IF(SER_hh_tes_in!M27=0,0,1000000/0.086*SER_hh_tes_in!M27/SER_hh_num_in!M27)</f>
        <v>2106.2335254917944</v>
      </c>
      <c r="N28" s="117">
        <f>IF(SER_hh_tes_in!N27=0,0,1000000/0.086*SER_hh_tes_in!N27/SER_hh_num_in!N27)</f>
        <v>2066.827090652278</v>
      </c>
      <c r="O28" s="117">
        <f>IF(SER_hh_tes_in!O27=0,0,1000000/0.086*SER_hh_tes_in!O27/SER_hh_num_in!O27)</f>
        <v>2135.5942714930088</v>
      </c>
      <c r="P28" s="117">
        <f>IF(SER_hh_tes_in!P27=0,0,1000000/0.086*SER_hh_tes_in!P27/SER_hh_num_in!P27)</f>
        <v>2173.8071476491759</v>
      </c>
      <c r="Q28" s="117">
        <f>IF(SER_hh_tes_in!Q27=0,0,1000000/0.086*SER_hh_tes_in!Q27/SER_hh_num_in!Q27)</f>
        <v>2262.6316336213604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5956.1725906197844</v>
      </c>
      <c r="D29" s="101">
        <f>IF(SER_hh_tes_in!D29=0,0,1000000/0.086*SER_hh_tes_in!D29/SER_hh_num_in!D29)</f>
        <v>5900.7349475224091</v>
      </c>
      <c r="E29" s="101">
        <f>IF(SER_hh_tes_in!E29=0,0,1000000/0.086*SER_hh_tes_in!E29/SER_hh_num_in!E29)</f>
        <v>5845.6361124105606</v>
      </c>
      <c r="F29" s="101">
        <f>IF(SER_hh_tes_in!F29=0,0,1000000/0.086*SER_hh_tes_in!F29/SER_hh_num_in!F29)</f>
        <v>5825.9950422271149</v>
      </c>
      <c r="G29" s="101">
        <f>IF(SER_hh_tes_in!G29=0,0,1000000/0.086*SER_hh_tes_in!G29/SER_hh_num_in!G29)</f>
        <v>5813.6131433197743</v>
      </c>
      <c r="H29" s="101">
        <f>IF(SER_hh_tes_in!H29=0,0,1000000/0.086*SER_hh_tes_in!H29/SER_hh_num_in!H29)</f>
        <v>5512.5748375564999</v>
      </c>
      <c r="I29" s="101">
        <f>IF(SER_hh_tes_in!I29=0,0,1000000/0.086*SER_hh_tes_in!I29/SER_hh_num_in!I29)</f>
        <v>5786.5900667948272</v>
      </c>
      <c r="J29" s="101">
        <f>IF(SER_hh_tes_in!J29=0,0,1000000/0.086*SER_hh_tes_in!J29/SER_hh_num_in!J29)</f>
        <v>5777.6477087424109</v>
      </c>
      <c r="K29" s="101">
        <f>IF(SER_hh_tes_in!K29=0,0,1000000/0.086*SER_hh_tes_in!K29/SER_hh_num_in!K29)</f>
        <v>6096.5835281743866</v>
      </c>
      <c r="L29" s="101">
        <f>IF(SER_hh_tes_in!L29=0,0,1000000/0.086*SER_hh_tes_in!L29/SER_hh_num_in!L29)</f>
        <v>5976.3321902378129</v>
      </c>
      <c r="M29" s="101">
        <f>IF(SER_hh_tes_in!M29=0,0,1000000/0.086*SER_hh_tes_in!M29/SER_hh_num_in!M29)</f>
        <v>5835.3312251044172</v>
      </c>
      <c r="N29" s="101">
        <f>IF(SER_hh_tes_in!N29=0,0,1000000/0.086*SER_hh_tes_in!N29/SER_hh_num_in!N29)</f>
        <v>5719.7988102306381</v>
      </c>
      <c r="O29" s="101">
        <f>IF(SER_hh_tes_in!O29=0,0,1000000/0.086*SER_hh_tes_in!O29/SER_hh_num_in!O29)</f>
        <v>5668.6232417085994</v>
      </c>
      <c r="P29" s="101">
        <f>IF(SER_hh_tes_in!P29=0,0,1000000/0.086*SER_hh_tes_in!P29/SER_hh_num_in!P29)</f>
        <v>5641.8633413205425</v>
      </c>
      <c r="Q29" s="101">
        <f>IF(SER_hh_tes_in!Q29=0,0,1000000/0.086*SER_hh_tes_in!Q29/SER_hh_num_in!Q29)</f>
        <v>5700.253653978838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5986.4902332433248</v>
      </c>
      <c r="D30" s="100">
        <f>IF(SER_hh_tes_in!D30=0,0,1000000/0.086*SER_hh_tes_in!D30/SER_hh_num_in!D30)</f>
        <v>5946.6568678693548</v>
      </c>
      <c r="E30" s="100">
        <f>IF(SER_hh_tes_in!E30=0,0,1000000/0.086*SER_hh_tes_in!E30/SER_hh_num_in!E30)</f>
        <v>5290.3531837876044</v>
      </c>
      <c r="F30" s="100">
        <f>IF(SER_hh_tes_in!F30=0,0,1000000/0.086*SER_hh_tes_in!F30/SER_hh_num_in!F30)</f>
        <v>5892.6726437055049</v>
      </c>
      <c r="G30" s="100">
        <f>IF(SER_hh_tes_in!G30=0,0,1000000/0.086*SER_hh_tes_in!G30/SER_hh_num_in!G30)</f>
        <v>5888.3274020946692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5379.9774591277046</v>
      </c>
      <c r="J30" s="100">
        <f>IF(SER_hh_tes_in!J30=0,0,1000000/0.086*SER_hh_tes_in!J30/SER_hh_num_in!J30)</f>
        <v>6260.2815392616185</v>
      </c>
      <c r="K30" s="100">
        <f>IF(SER_hh_tes_in!K30=0,0,1000000/0.086*SER_hh_tes_in!K30/SER_hh_num_in!K30)</f>
        <v>5382.0014315518838</v>
      </c>
      <c r="L30" s="100">
        <f>IF(SER_hh_tes_in!L30=0,0,1000000/0.086*SER_hh_tes_in!L30/SER_hh_num_in!L30)</f>
        <v>6377.7519778909536</v>
      </c>
      <c r="M30" s="100">
        <f>IF(SER_hh_tes_in!M30=0,0,1000000/0.086*SER_hh_tes_in!M30/SER_hh_num_in!M30)</f>
        <v>5747.7419812805347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5696.7623652083712</v>
      </c>
      <c r="P30" s="100">
        <f>IF(SER_hh_tes_in!P30=0,0,1000000/0.086*SER_hh_tes_in!P30/SER_hh_num_in!P30)</f>
        <v>5580.5501760871593</v>
      </c>
      <c r="Q30" s="100">
        <f>IF(SER_hh_tes_in!Q30=0,0,1000000/0.086*SER_hh_tes_in!Q30/SER_hh_num_in!Q30)</f>
        <v>5539.2471402296205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6000.6733294985179</v>
      </c>
      <c r="D31" s="100">
        <f>IF(SER_hh_tes_in!D31=0,0,1000000/0.086*SER_hh_tes_in!D31/SER_hh_num_in!D31)</f>
        <v>5952.1915514561169</v>
      </c>
      <c r="E31" s="100">
        <f>IF(SER_hh_tes_in!E31=0,0,1000000/0.086*SER_hh_tes_in!E31/SER_hh_num_in!E31)</f>
        <v>5889.5223599842147</v>
      </c>
      <c r="F31" s="100">
        <f>IF(SER_hh_tes_in!F31=0,0,1000000/0.086*SER_hh_tes_in!F31/SER_hh_num_in!F31)</f>
        <v>5890.8965576977662</v>
      </c>
      <c r="G31" s="100">
        <f>IF(SER_hh_tes_in!G31=0,0,1000000/0.086*SER_hh_tes_in!G31/SER_hh_num_in!G31)</f>
        <v>5902.8368551589747</v>
      </c>
      <c r="H31" s="100">
        <f>IF(SER_hh_tes_in!H31=0,0,1000000/0.086*SER_hh_tes_in!H31/SER_hh_num_in!H31)</f>
        <v>5915.2995703228144</v>
      </c>
      <c r="I31" s="100">
        <f>IF(SER_hh_tes_in!I31=0,0,1000000/0.086*SER_hh_tes_in!I31/SER_hh_num_in!I31)</f>
        <v>5957.6265930028339</v>
      </c>
      <c r="J31" s="100">
        <f>IF(SER_hh_tes_in!J31=0,0,1000000/0.086*SER_hh_tes_in!J31/SER_hh_num_in!J31)</f>
        <v>5951.1152445997177</v>
      </c>
      <c r="K31" s="100">
        <f>IF(SER_hh_tes_in!K31=0,0,1000000/0.086*SER_hh_tes_in!K31/SER_hh_num_in!K31)</f>
        <v>6104.7161291776229</v>
      </c>
      <c r="L31" s="100">
        <f>IF(SER_hh_tes_in!L31=0,0,1000000/0.086*SER_hh_tes_in!L31/SER_hh_num_in!L31)</f>
        <v>6094.0696151528164</v>
      </c>
      <c r="M31" s="100">
        <f>IF(SER_hh_tes_in!M31=0,0,1000000/0.086*SER_hh_tes_in!M31/SER_hh_num_in!M31)</f>
        <v>5838.2124058261188</v>
      </c>
      <c r="N31" s="100">
        <f>IF(SER_hh_tes_in!N31=0,0,1000000/0.086*SER_hh_tes_in!N31/SER_hh_num_in!N31)</f>
        <v>5719.7988102306381</v>
      </c>
      <c r="O31" s="100">
        <f>IF(SER_hh_tes_in!O31=0,0,1000000/0.086*SER_hh_tes_in!O31/SER_hh_num_in!O31)</f>
        <v>5659.2765880968227</v>
      </c>
      <c r="P31" s="100">
        <f>IF(SER_hh_tes_in!P31=0,0,1000000/0.086*SER_hh_tes_in!P31/SER_hh_num_in!P31)</f>
        <v>5644.5172055553321</v>
      </c>
      <c r="Q31" s="100">
        <f>IF(SER_hh_tes_in!Q31=0,0,1000000/0.086*SER_hh_tes_in!Q31/SER_hh_num_in!Q31)</f>
        <v>5632.4861832664246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5935.7055597998888</v>
      </c>
      <c r="D33" s="18">
        <f>IF(SER_hh_tes_in!D33=0,0,1000000/0.086*SER_hh_tes_in!D33/SER_hh_num_in!D33)</f>
        <v>5886.5730142537259</v>
      </c>
      <c r="E33" s="18">
        <f>IF(SER_hh_tes_in!E33=0,0,1000000/0.086*SER_hh_tes_in!E33/SER_hh_num_in!E33)</f>
        <v>5876.8970165099327</v>
      </c>
      <c r="F33" s="18">
        <f>IF(SER_hh_tes_in!F33=0,0,1000000/0.086*SER_hh_tes_in!F33/SER_hh_num_in!F33)</f>
        <v>5799.8884956506654</v>
      </c>
      <c r="G33" s="18">
        <f>IF(SER_hh_tes_in!G33=0,0,1000000/0.086*SER_hh_tes_in!G33/SER_hh_num_in!G33)</f>
        <v>5779.8828653182154</v>
      </c>
      <c r="H33" s="18">
        <f>IF(SER_hh_tes_in!H33=0,0,1000000/0.086*SER_hh_tes_in!H33/SER_hh_num_in!H33)</f>
        <v>5353.0469542082246</v>
      </c>
      <c r="I33" s="18">
        <f>IF(SER_hh_tes_in!I33=0,0,1000000/0.086*SER_hh_tes_in!I33/SER_hh_num_in!I33)</f>
        <v>5784.2956741551016</v>
      </c>
      <c r="J33" s="18">
        <f>IF(SER_hh_tes_in!J33=0,0,1000000/0.086*SER_hh_tes_in!J33/SER_hh_num_in!J33)</f>
        <v>5689.0475557435102</v>
      </c>
      <c r="K33" s="18">
        <f>IF(SER_hh_tes_in!K33=0,0,1000000/0.086*SER_hh_tes_in!K33/SER_hh_num_in!K33)</f>
        <v>0</v>
      </c>
      <c r="L33" s="18">
        <f>IF(SER_hh_tes_in!L33=0,0,1000000/0.086*SER_hh_tes_in!L33/SER_hh_num_in!L33)</f>
        <v>5702.1699703508712</v>
      </c>
      <c r="M33" s="18">
        <f>IF(SER_hh_tes_in!M33=0,0,1000000/0.086*SER_hh_tes_in!M33/SER_hh_num_in!M33)</f>
        <v>0</v>
      </c>
      <c r="N33" s="18">
        <f>IF(SER_hh_tes_in!N33=0,0,1000000/0.086*SER_hh_tes_in!N33/SER_hh_num_in!N33)</f>
        <v>0</v>
      </c>
      <c r="O33" s="18">
        <f>IF(SER_hh_tes_in!O33=0,0,1000000/0.086*SER_hh_tes_in!O33/SER_hh_num_in!O33)</f>
        <v>0</v>
      </c>
      <c r="P33" s="18">
        <f>IF(SER_hh_tes_in!P33=0,0,1000000/0.086*SER_hh_tes_in!P33/SER_hh_num_in!P33)</f>
        <v>5638.5383266629333</v>
      </c>
      <c r="Q33" s="18">
        <f>IF(SER_hh_tes_in!Q33=0,0,1000000/0.086*SER_hh_tes_in!Q33/SER_hh_num_in!Q33)</f>
        <v>5728.0870238075668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11777.901868872421</v>
      </c>
      <c r="D3" s="106">
        <f>IF(SER_hh_emi_in!D3=0,0,1000000*SER_hh_emi_in!D3/SER_hh_num_in!D3)</f>
        <v>5155.8503134697612</v>
      </c>
      <c r="E3" s="106">
        <f>IF(SER_hh_emi_in!E3=0,0,1000000*SER_hh_emi_in!E3/SER_hh_num_in!E3)</f>
        <v>5971.5029870971712</v>
      </c>
      <c r="F3" s="106">
        <f>IF(SER_hh_emi_in!F3=0,0,1000000*SER_hh_emi_in!F3/SER_hh_num_in!F3)</f>
        <v>17086.693552199031</v>
      </c>
      <c r="G3" s="106">
        <f>IF(SER_hh_emi_in!G3=0,0,1000000*SER_hh_emi_in!G3/SER_hh_num_in!G3)</f>
        <v>15469.692882274107</v>
      </c>
      <c r="H3" s="106">
        <f>IF(SER_hh_emi_in!H3=0,0,1000000*SER_hh_emi_in!H3/SER_hh_num_in!H3)</f>
        <v>14499.006254968721</v>
      </c>
      <c r="I3" s="106">
        <f>IF(SER_hh_emi_in!I3=0,0,1000000*SER_hh_emi_in!I3/SER_hh_num_in!I3)</f>
        <v>12635.259395150775</v>
      </c>
      <c r="J3" s="106">
        <f>IF(SER_hh_emi_in!J3=0,0,1000000*SER_hh_emi_in!J3/SER_hh_num_in!J3)</f>
        <v>5667.2286698476573</v>
      </c>
      <c r="K3" s="106">
        <f>IF(SER_hh_emi_in!K3=0,0,1000000*SER_hh_emi_in!K3/SER_hh_num_in!K3)</f>
        <v>14363.930202386035</v>
      </c>
      <c r="L3" s="106">
        <f>IF(SER_hh_emi_in!L3=0,0,1000000*SER_hh_emi_in!L3/SER_hh_num_in!L3)</f>
        <v>13499.726688743029</v>
      </c>
      <c r="M3" s="106">
        <f>IF(SER_hh_emi_in!M3=0,0,1000000*SER_hh_emi_in!M3/SER_hh_num_in!M3)</f>
        <v>11927.950687442648</v>
      </c>
      <c r="N3" s="106">
        <f>IF(SER_hh_emi_in!N3=0,0,1000000*SER_hh_emi_in!N3/SER_hh_num_in!N3)</f>
        <v>8700.458878191228</v>
      </c>
      <c r="O3" s="106">
        <f>IF(SER_hh_emi_in!O3=0,0,1000000*SER_hh_emi_in!O3/SER_hh_num_in!O3)</f>
        <v>4814.1919852491101</v>
      </c>
      <c r="P3" s="106">
        <f>IF(SER_hh_emi_in!P3=0,0,1000000*SER_hh_emi_in!P3/SER_hh_num_in!P3)</f>
        <v>5470.0832229489579</v>
      </c>
      <c r="Q3" s="106">
        <f>IF(SER_hh_emi_in!Q3=0,0,1000000*SER_hh_emi_in!Q3/SER_hh_num_in!Q3)</f>
        <v>729.66690485341337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10613.598669313022</v>
      </c>
      <c r="D4" s="101">
        <f>IF(SER_hh_emi_in!D4=0,0,1000000*SER_hh_emi_in!D4/SER_hh_num_in!D4)</f>
        <v>4394.0502703229922</v>
      </c>
      <c r="E4" s="101">
        <f>IF(SER_hh_emi_in!E4=0,0,1000000*SER_hh_emi_in!E4/SER_hh_num_in!E4)</f>
        <v>4041.283068922176</v>
      </c>
      <c r="F4" s="101">
        <f>IF(SER_hh_emi_in!F4=0,0,1000000*SER_hh_emi_in!F4/SER_hh_num_in!F4)</f>
        <v>14847.115400290644</v>
      </c>
      <c r="G4" s="101">
        <f>IF(SER_hh_emi_in!G4=0,0,1000000*SER_hh_emi_in!G4/SER_hh_num_in!G4)</f>
        <v>13308.08493903039</v>
      </c>
      <c r="H4" s="101">
        <f>IF(SER_hh_emi_in!H4=0,0,1000000*SER_hh_emi_in!H4/SER_hh_num_in!H4)</f>
        <v>12361.765377043894</v>
      </c>
      <c r="I4" s="101">
        <f>IF(SER_hh_emi_in!I4=0,0,1000000*SER_hh_emi_in!I4/SER_hh_num_in!I4)</f>
        <v>10230.609596049557</v>
      </c>
      <c r="J4" s="101">
        <f>IF(SER_hh_emi_in!J4=0,0,1000000*SER_hh_emi_in!J4/SER_hh_num_in!J4)</f>
        <v>3228.4008112165411</v>
      </c>
      <c r="K4" s="101">
        <f>IF(SER_hh_emi_in!K4=0,0,1000000*SER_hh_emi_in!K4/SER_hh_num_in!K4)</f>
        <v>9959.6241365015685</v>
      </c>
      <c r="L4" s="101">
        <f>IF(SER_hh_emi_in!L4=0,0,1000000*SER_hh_emi_in!L4/SER_hh_num_in!L4)</f>
        <v>9728.7575828918707</v>
      </c>
      <c r="M4" s="101">
        <f>IF(SER_hh_emi_in!M4=0,0,1000000*SER_hh_emi_in!M4/SER_hh_num_in!M4)</f>
        <v>7810.15968962636</v>
      </c>
      <c r="N4" s="101">
        <f>IF(SER_hh_emi_in!N4=0,0,1000000*SER_hh_emi_in!N4/SER_hh_num_in!N4)</f>
        <v>4521.2576772837774</v>
      </c>
      <c r="O4" s="101">
        <f>IF(SER_hh_emi_in!O4=0,0,1000000*SER_hh_emi_in!O4/SER_hh_num_in!O4)</f>
        <v>2102.2631196213088</v>
      </c>
      <c r="P4" s="101">
        <f>IF(SER_hh_emi_in!P4=0,0,1000000*SER_hh_emi_in!P4/SER_hh_num_in!P4)</f>
        <v>3071.5983380873026</v>
      </c>
      <c r="Q4" s="101">
        <f>IF(SER_hh_emi_in!Q4=0,0,1000000*SER_hh_emi_in!Q4/SER_hh_num_in!Q4)</f>
        <v>0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26856.935478125033</v>
      </c>
      <c r="D5" s="100">
        <f>IF(SER_hh_emi_in!D5=0,0,1000000*SER_hh_emi_in!D5/SER_hh_num_in!D5)</f>
        <v>18596.617250913678</v>
      </c>
      <c r="E5" s="100">
        <f>IF(SER_hh_emi_in!E5=0,0,1000000*SER_hh_emi_in!E5/SER_hh_num_in!E5)</f>
        <v>27303.969142630929</v>
      </c>
      <c r="F5" s="100">
        <f>IF(SER_hh_emi_in!F5=0,0,1000000*SER_hh_emi_in!F5/SER_hh_num_in!F5)</f>
        <v>24682.592171469569</v>
      </c>
      <c r="G5" s="100">
        <f>IF(SER_hh_emi_in!G5=0,0,1000000*SER_hh_emi_in!G5/SER_hh_num_in!G5)</f>
        <v>24445.035587829942</v>
      </c>
      <c r="H5" s="100">
        <f>IF(SER_hh_emi_in!H5=0,0,1000000*SER_hh_emi_in!H5/SER_hh_num_in!H5)</f>
        <v>22168.916370876901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14635.586957949217</v>
      </c>
      <c r="D7" s="100">
        <f>IF(SER_hh_emi_in!D7=0,0,1000000*SER_hh_emi_in!D7/SER_hh_num_in!D7)</f>
        <v>14977.675723564345</v>
      </c>
      <c r="E7" s="100">
        <f>IF(SER_hh_emi_in!E7=0,0,1000000*SER_hh_emi_in!E7/SER_hh_num_in!E7)</f>
        <v>0</v>
      </c>
      <c r="F7" s="100">
        <f>IF(SER_hh_emi_in!F7=0,0,1000000*SER_hh_emi_in!F7/SER_hh_num_in!F7)</f>
        <v>15816.955599386898</v>
      </c>
      <c r="G7" s="100">
        <f>IF(SER_hh_emi_in!G7=0,0,1000000*SER_hh_emi_in!G7/SER_hh_num_in!G7)</f>
        <v>15978.263790792935</v>
      </c>
      <c r="H7" s="100">
        <f>IF(SER_hh_emi_in!H7=0,0,1000000*SER_hh_emi_in!H7/SER_hh_num_in!H7)</f>
        <v>14464.695734109393</v>
      </c>
      <c r="I7" s="100">
        <f>IF(SER_hh_emi_in!I7=0,0,1000000*SER_hh_emi_in!I7/SER_hh_num_in!I7)</f>
        <v>14775.790800123366</v>
      </c>
      <c r="J7" s="100">
        <f>IF(SER_hh_emi_in!J7=0,0,1000000*SER_hh_emi_in!J7/SER_hh_num_in!J7)</f>
        <v>0</v>
      </c>
      <c r="K7" s="100">
        <f>IF(SER_hh_emi_in!K7=0,0,1000000*SER_hh_emi_in!K7/SER_hh_num_in!K7)</f>
        <v>13185.298416752297</v>
      </c>
      <c r="L7" s="100">
        <f>IF(SER_hh_emi_in!L7=0,0,1000000*SER_hh_emi_in!L7/SER_hh_num_in!L7)</f>
        <v>11900.008396153158</v>
      </c>
      <c r="M7" s="100">
        <f>IF(SER_hh_emi_in!M7=0,0,1000000*SER_hh_emi_in!M7/SER_hh_num_in!M7)</f>
        <v>9037.81222711173</v>
      </c>
      <c r="N7" s="100">
        <f>IF(SER_hh_emi_in!N7=0,0,1000000*SER_hh_emi_in!N7/SER_hh_num_in!N7)</f>
        <v>0</v>
      </c>
      <c r="O7" s="100">
        <f>IF(SER_hh_emi_in!O7=0,0,1000000*SER_hh_emi_in!O7/SER_hh_num_in!O7)</f>
        <v>0</v>
      </c>
      <c r="P7" s="100">
        <f>IF(SER_hh_emi_in!P7=0,0,1000000*SER_hh_emi_in!P7/SER_hh_num_in!P7)</f>
        <v>0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9581.2438758430781</v>
      </c>
      <c r="D9" s="100">
        <f>IF(SER_hh_emi_in!D9=0,0,1000000*SER_hh_emi_in!D9/SER_hh_num_in!D9)</f>
        <v>0</v>
      </c>
      <c r="E9" s="100">
        <f>IF(SER_hh_emi_in!E9=0,0,1000000*SER_hh_emi_in!E9/SER_hh_num_in!E9)</f>
        <v>0</v>
      </c>
      <c r="F9" s="100">
        <f>IF(SER_hh_emi_in!F9=0,0,1000000*SER_hh_emi_in!F9/SER_hh_num_in!F9)</f>
        <v>10273.495389531379</v>
      </c>
      <c r="G9" s="100">
        <f>IF(SER_hh_emi_in!G9=0,0,1000000*SER_hh_emi_in!G9/SER_hh_num_in!G9)</f>
        <v>10540.887587463827</v>
      </c>
      <c r="H9" s="100">
        <f>IF(SER_hh_emi_in!H9=0,0,1000000*SER_hh_emi_in!H9/SER_hh_num_in!H9)</f>
        <v>9639.4832816648905</v>
      </c>
      <c r="I9" s="100">
        <f>IF(SER_hh_emi_in!I9=0,0,1000000*SER_hh_emi_in!I9/SER_hh_num_in!I9)</f>
        <v>10029.927301625139</v>
      </c>
      <c r="J9" s="100">
        <f>IF(SER_hh_emi_in!J9=0,0,1000000*SER_hh_emi_in!J9/SER_hh_num_in!J9)</f>
        <v>10964.495939461203</v>
      </c>
      <c r="K9" s="100">
        <f>IF(SER_hh_emi_in!K9=0,0,1000000*SER_hh_emi_in!K9/SER_hh_num_in!K9)</f>
        <v>8956.168753507458</v>
      </c>
      <c r="L9" s="100">
        <f>IF(SER_hh_emi_in!L9=0,0,1000000*SER_hh_emi_in!L9/SER_hh_num_in!L9)</f>
        <v>8554.2454702076011</v>
      </c>
      <c r="M9" s="100">
        <f>IF(SER_hh_emi_in!M9=0,0,1000000*SER_hh_emi_in!M9/SER_hh_num_in!M9)</f>
        <v>0</v>
      </c>
      <c r="N9" s="100">
        <f>IF(SER_hh_emi_in!N9=0,0,1000000*SER_hh_emi_in!N9/SER_hh_num_in!N9)</f>
        <v>6589.931656268247</v>
      </c>
      <c r="O9" s="100">
        <f>IF(SER_hh_emi_in!O9=0,0,1000000*SER_hh_emi_in!O9/SER_hh_num_in!O9)</f>
        <v>6413.9291200956777</v>
      </c>
      <c r="P9" s="100">
        <f>IF(SER_hh_emi_in!P9=0,0,1000000*SER_hh_emi_in!P9/SER_hh_num_in!P9)</f>
        <v>5593.3638005966723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0.72899212780008571</v>
      </c>
      <c r="D16" s="101">
        <f>IF(SER_hh_emi_in!D16=0,0,1000000*SER_hh_emi_in!D16/SER_hh_num_in!D16)</f>
        <v>1.4363016347693596</v>
      </c>
      <c r="E16" s="101">
        <f>IF(SER_hh_emi_in!E16=0,0,1000000*SER_hh_emi_in!E16/SER_hh_num_in!E16)</f>
        <v>0</v>
      </c>
      <c r="F16" s="101">
        <f>IF(SER_hh_emi_in!F16=0,0,1000000*SER_hh_emi_in!F16/SER_hh_num_in!F16)</f>
        <v>3.0311440798271487</v>
      </c>
      <c r="G16" s="101">
        <f>IF(SER_hh_emi_in!G16=0,0,1000000*SER_hh_emi_in!G16/SER_hh_num_in!G16)</f>
        <v>1.1046409081731083</v>
      </c>
      <c r="H16" s="101">
        <f>IF(SER_hh_emi_in!H16=0,0,1000000*SER_hh_emi_in!H16/SER_hh_num_in!H16)</f>
        <v>3.851164090159596</v>
      </c>
      <c r="I16" s="101">
        <f>IF(SER_hh_emi_in!I16=0,0,1000000*SER_hh_emi_in!I16/SER_hh_num_in!I16)</f>
        <v>0.91240431816502765</v>
      </c>
      <c r="J16" s="101">
        <f>IF(SER_hh_emi_in!J16=0,0,1000000*SER_hh_emi_in!J16/SER_hh_num_in!J16)</f>
        <v>1.6080375963819674E-2</v>
      </c>
      <c r="K16" s="101">
        <f>IF(SER_hh_emi_in!K16=0,0,1000000*SER_hh_emi_in!K16/SER_hh_num_in!K16)</f>
        <v>14.013881484834101</v>
      </c>
      <c r="L16" s="101">
        <f>IF(SER_hh_emi_in!L16=0,0,1000000*SER_hh_emi_in!L16/SER_hh_num_in!L16)</f>
        <v>0</v>
      </c>
      <c r="M16" s="101">
        <f>IF(SER_hh_emi_in!M16=0,0,1000000*SER_hh_emi_in!M16/SER_hh_num_in!M16)</f>
        <v>10.331944405858605</v>
      </c>
      <c r="N16" s="101">
        <f>IF(SER_hh_emi_in!N16=0,0,1000000*SER_hh_emi_in!N16/SER_hh_num_in!N16)</f>
        <v>30.525730157148566</v>
      </c>
      <c r="O16" s="101">
        <f>IF(SER_hh_emi_in!O16=0,0,1000000*SER_hh_emi_in!O16/SER_hh_num_in!O16)</f>
        <v>34.298033044830333</v>
      </c>
      <c r="P16" s="101">
        <f>IF(SER_hh_emi_in!P16=0,0,1000000*SER_hh_emi_in!P16/SER_hh_num_in!P16)</f>
        <v>22.657671650284538</v>
      </c>
      <c r="Q16" s="101">
        <f>IF(SER_hh_emi_in!Q16=0,0,1000000*SER_hh_emi_in!Q16/SER_hh_num_in!Q16)</f>
        <v>18.810381881870157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174.65776728459403</v>
      </c>
      <c r="D17" s="103">
        <f>IF(SER_hh_emi_in!D17=0,0,1000000*SER_hh_emi_in!D17/SER_hh_num_in!D17)</f>
        <v>193.93738184109171</v>
      </c>
      <c r="E17" s="103">
        <f>IF(SER_hh_emi_in!E17=0,0,1000000*SER_hh_emi_in!E17/SER_hh_num_in!E17)</f>
        <v>0</v>
      </c>
      <c r="F17" s="103">
        <f>IF(SER_hh_emi_in!F17=0,0,1000000*SER_hh_emi_in!F17/SER_hh_num_in!F17)</f>
        <v>225.74290954477615</v>
      </c>
      <c r="G17" s="103">
        <f>IF(SER_hh_emi_in!G17=0,0,1000000*SER_hh_emi_in!G17/SER_hh_num_in!G17)</f>
        <v>248.95013376168151</v>
      </c>
      <c r="H17" s="103">
        <f>IF(SER_hh_emi_in!H17=0,0,1000000*SER_hh_emi_in!H17/SER_hh_num_in!H17)</f>
        <v>274.30530684505368</v>
      </c>
      <c r="I17" s="103">
        <f>IF(SER_hh_emi_in!I17=0,0,1000000*SER_hh_emi_in!I17/SER_hh_num_in!I17)</f>
        <v>290.57482783133679</v>
      </c>
      <c r="J17" s="103">
        <f>IF(SER_hh_emi_in!J17=0,0,1000000*SER_hh_emi_in!J17/SER_hh_num_in!J17)</f>
        <v>298.13987075705177</v>
      </c>
      <c r="K17" s="103">
        <f>IF(SER_hh_emi_in!K17=0,0,1000000*SER_hh_emi_in!K17/SER_hh_num_in!K17)</f>
        <v>314.93189947999582</v>
      </c>
      <c r="L17" s="103">
        <f>IF(SER_hh_emi_in!L17=0,0,1000000*SER_hh_emi_in!L17/SER_hh_num_in!L17)</f>
        <v>0</v>
      </c>
      <c r="M17" s="103">
        <f>IF(SER_hh_emi_in!M17=0,0,1000000*SER_hh_emi_in!M17/SER_hh_num_in!M17)</f>
        <v>313.79458455473548</v>
      </c>
      <c r="N17" s="103">
        <f>IF(SER_hh_emi_in!N17=0,0,1000000*SER_hh_emi_in!N17/SER_hh_num_in!N17)</f>
        <v>322.12643674642402</v>
      </c>
      <c r="O17" s="103">
        <f>IF(SER_hh_emi_in!O17=0,0,1000000*SER_hh_emi_in!O17/SER_hh_num_in!O17)</f>
        <v>320.5884928757676</v>
      </c>
      <c r="P17" s="103">
        <f>IF(SER_hh_emi_in!P17=0,0,1000000*SER_hh_emi_in!P17/SER_hh_num_in!P17)</f>
        <v>336.92751096034402</v>
      </c>
      <c r="Q17" s="103">
        <f>IF(SER_hh_emi_in!Q17=0,0,1000000*SER_hh_emi_in!Q17/SER_hh_num_in!Q17)</f>
        <v>358.20853561153211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347.70677065029912</v>
      </c>
      <c r="D19" s="101">
        <f>IF(SER_hh_emi_in!D19=0,0,1000000*SER_hh_emi_in!D19/SER_hh_num_in!D19)</f>
        <v>209.46345014882561</v>
      </c>
      <c r="E19" s="101">
        <f>IF(SER_hh_emi_in!E19=0,0,1000000*SER_hh_emi_in!E19/SER_hh_num_in!E19)</f>
        <v>1479.9970977119096</v>
      </c>
      <c r="F19" s="101">
        <f>IF(SER_hh_emi_in!F19=0,0,1000000*SER_hh_emi_in!F19/SER_hh_num_in!F19)</f>
        <v>1552.1924835834234</v>
      </c>
      <c r="G19" s="101">
        <f>IF(SER_hh_emi_in!G19=0,0,1000000*SER_hh_emi_in!G19/SER_hh_num_in!G19)</f>
        <v>1499.1496032077096</v>
      </c>
      <c r="H19" s="101">
        <f>IF(SER_hh_emi_in!H19=0,0,1000000*SER_hh_emi_in!H19/SER_hh_num_in!H19)</f>
        <v>1494.9507852845343</v>
      </c>
      <c r="I19" s="101">
        <f>IF(SER_hh_emi_in!I19=0,0,1000000*SER_hh_emi_in!I19/SER_hh_num_in!I19)</f>
        <v>1400.1704057460663</v>
      </c>
      <c r="J19" s="101">
        <f>IF(SER_hh_emi_in!J19=0,0,1000000*SER_hh_emi_in!J19/SER_hh_num_in!J19)</f>
        <v>1738.2094293859498</v>
      </c>
      <c r="K19" s="101">
        <f>IF(SER_hh_emi_in!K19=0,0,1000000*SER_hh_emi_in!K19/SER_hh_num_in!K19)</f>
        <v>2094.5572770957069</v>
      </c>
      <c r="L19" s="101">
        <f>IF(SER_hh_emi_in!L19=0,0,1000000*SER_hh_emi_in!L19/SER_hh_num_in!L19)</f>
        <v>2207.4356757117598</v>
      </c>
      <c r="M19" s="101">
        <f>IF(SER_hh_emi_in!M19=0,0,1000000*SER_hh_emi_in!M19/SER_hh_num_in!M19)</f>
        <v>1916.9676096045798</v>
      </c>
      <c r="N19" s="101">
        <f>IF(SER_hh_emi_in!N19=0,0,1000000*SER_hh_emi_in!N19/SER_hh_num_in!N19)</f>
        <v>2032.8419598593127</v>
      </c>
      <c r="O19" s="101">
        <f>IF(SER_hh_emi_in!O19=0,0,1000000*SER_hh_emi_in!O19/SER_hh_num_in!O19)</f>
        <v>459.1138429540535</v>
      </c>
      <c r="P19" s="101">
        <f>IF(SER_hh_emi_in!P19=0,0,1000000*SER_hh_emi_in!P19/SER_hh_num_in!P19)</f>
        <v>659.02080336327731</v>
      </c>
      <c r="Q19" s="101">
        <f>IF(SER_hh_emi_in!Q19=0,0,1000000*SER_hh_emi_in!Q19/SER_hh_num_in!Q19)</f>
        <v>172.57196424099001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0</v>
      </c>
      <c r="D22" s="100">
        <f>IF(SER_hh_emi_in!D22=0,0,1000000*SER_hh_emi_in!D22/SER_hh_num_in!D22)</f>
        <v>0</v>
      </c>
      <c r="E22" s="100">
        <f>IF(SER_hh_emi_in!E22=0,0,1000000*SER_hh_emi_in!E22/SER_hh_num_in!E22)</f>
        <v>2676.0331336890895</v>
      </c>
      <c r="F22" s="100">
        <f>IF(SER_hh_emi_in!F22=0,0,1000000*SER_hh_emi_in!F22/SER_hh_num_in!F22)</f>
        <v>2660.2322483224862</v>
      </c>
      <c r="G22" s="100">
        <f>IF(SER_hh_emi_in!G22=0,0,1000000*SER_hh_emi_in!G22/SER_hh_num_in!G22)</f>
        <v>2633.6297580050632</v>
      </c>
      <c r="H22" s="100">
        <f>IF(SER_hh_emi_in!H22=0,0,1000000*SER_hh_emi_in!H22/SER_hh_num_in!H22)</f>
        <v>2621.6534710606288</v>
      </c>
      <c r="I22" s="100">
        <f>IF(SER_hh_emi_in!I22=0,0,1000000*SER_hh_emi_in!I22/SER_hh_num_in!I22)</f>
        <v>2589.3649798113947</v>
      </c>
      <c r="J22" s="100">
        <f>IF(SER_hh_emi_in!J22=0,0,1000000*SER_hh_emi_in!J22/SER_hh_num_in!J22)</f>
        <v>2547.931927965069</v>
      </c>
      <c r="K22" s="100">
        <f>IF(SER_hh_emi_in!K22=0,0,1000000*SER_hh_emi_in!K22/SER_hh_num_in!K22)</f>
        <v>2575.9017079609998</v>
      </c>
      <c r="L22" s="100">
        <f>IF(SER_hh_emi_in!L22=0,0,1000000*SER_hh_emi_in!L22/SER_hh_num_in!L22)</f>
        <v>2534.0841119409279</v>
      </c>
      <c r="M22" s="100">
        <f>IF(SER_hh_emi_in!M22=0,0,1000000*SER_hh_emi_in!M22/SER_hh_num_in!M22)</f>
        <v>2447.0582423848928</v>
      </c>
      <c r="N22" s="100">
        <f>IF(SER_hh_emi_in!N22=0,0,1000000*SER_hh_emi_in!N22/SER_hh_num_in!N22)</f>
        <v>2422.2193650702084</v>
      </c>
      <c r="O22" s="100">
        <f>IF(SER_hh_emi_in!O22=0,0,1000000*SER_hh_emi_in!O22/SER_hh_num_in!O22)</f>
        <v>0</v>
      </c>
      <c r="P22" s="100">
        <f>IF(SER_hh_emi_in!P22=0,0,1000000*SER_hh_emi_in!P22/SER_hh_num_in!P22)</f>
        <v>0</v>
      </c>
      <c r="Q22" s="100">
        <f>IF(SER_hh_emi_in!Q22=0,0,1000000*SER_hh_emi_in!Q22/SER_hh_num_in!Q22)</f>
        <v>2527.9270951560934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1984.6345655890357</v>
      </c>
      <c r="D23" s="100">
        <f>IF(SER_hh_emi_in!D23=0,0,1000000*SER_hh_emi_in!D23/SER_hh_num_in!D23)</f>
        <v>1974.6400061087654</v>
      </c>
      <c r="E23" s="100">
        <f>IF(SER_hh_emi_in!E23=0,0,1000000*SER_hh_emi_in!E23/SER_hh_num_in!E23)</f>
        <v>1921.670450107795</v>
      </c>
      <c r="F23" s="100">
        <f>IF(SER_hh_emi_in!F23=0,0,1000000*SER_hh_emi_in!F23/SER_hh_num_in!F23)</f>
        <v>1906.4195103331363</v>
      </c>
      <c r="G23" s="100">
        <f>IF(SER_hh_emi_in!G23=0,0,1000000*SER_hh_emi_in!G23/SER_hh_num_in!G23)</f>
        <v>1883.1739803825819</v>
      </c>
      <c r="H23" s="100">
        <f>IF(SER_hh_emi_in!H23=0,0,1000000*SER_hh_emi_in!H23/SER_hh_num_in!H23)</f>
        <v>1862.9658275742199</v>
      </c>
      <c r="I23" s="100">
        <f>IF(SER_hh_emi_in!I23=0,0,1000000*SER_hh_emi_in!I23/SER_hh_num_in!I23)</f>
        <v>1846.4003469353904</v>
      </c>
      <c r="J23" s="100">
        <f>IF(SER_hh_emi_in!J23=0,0,1000000*SER_hh_emi_in!J23/SER_hh_num_in!J23)</f>
        <v>1810.7173426515842</v>
      </c>
      <c r="K23" s="100">
        <f>IF(SER_hh_emi_in!K23=0,0,1000000*SER_hh_emi_in!K23/SER_hh_num_in!K23)</f>
        <v>1842.1973878547085</v>
      </c>
      <c r="L23" s="100">
        <f>IF(SER_hh_emi_in!L23=0,0,1000000*SER_hh_emi_in!L23/SER_hh_num_in!L23)</f>
        <v>1809.3610223851394</v>
      </c>
      <c r="M23" s="100">
        <f>IF(SER_hh_emi_in!M23=0,0,1000000*SER_hh_emi_in!M23/SER_hh_num_in!M23)</f>
        <v>1756.1965807566589</v>
      </c>
      <c r="N23" s="100">
        <f>IF(SER_hh_emi_in!N23=0,0,1000000*SER_hh_emi_in!N23/SER_hh_num_in!N23)</f>
        <v>1734.9643020174426</v>
      </c>
      <c r="O23" s="100">
        <f>IF(SER_hh_emi_in!O23=0,0,1000000*SER_hh_emi_in!O23/SER_hh_num_in!O23)</f>
        <v>1738.7099764905386</v>
      </c>
      <c r="P23" s="100">
        <f>IF(SER_hh_emi_in!P23=0,0,1000000*SER_hh_emi_in!P23/SER_hh_num_in!P23)</f>
        <v>1744.6387815158294</v>
      </c>
      <c r="Q23" s="100">
        <f>IF(SER_hh_emi_in!Q23=0,0,1000000*SER_hh_emi_in!Q23/SER_hh_num_in!Q23)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816.33266926398926</v>
      </c>
      <c r="D29" s="101">
        <f>IF(SER_hh_emi_in!D29=0,0,1000000*SER_hh_emi_in!D29/SER_hh_num_in!D29)</f>
        <v>551.75981185425997</v>
      </c>
      <c r="E29" s="101">
        <f>IF(SER_hh_emi_in!E29=0,0,1000000*SER_hh_emi_in!E29/SER_hh_num_in!E29)</f>
        <v>450.22282046308493</v>
      </c>
      <c r="F29" s="101">
        <f>IF(SER_hh_emi_in!F29=0,0,1000000*SER_hh_emi_in!F29/SER_hh_num_in!F29)</f>
        <v>686.10361653233656</v>
      </c>
      <c r="G29" s="101">
        <f>IF(SER_hh_emi_in!G29=0,0,1000000*SER_hh_emi_in!G29/SER_hh_num_in!G29)</f>
        <v>661.96021752811259</v>
      </c>
      <c r="H29" s="101">
        <f>IF(SER_hh_emi_in!H29=0,0,1000000*SER_hh_emi_in!H29/SER_hh_num_in!H29)</f>
        <v>640.32669271050906</v>
      </c>
      <c r="I29" s="101">
        <f>IF(SER_hh_emi_in!I29=0,0,1000000*SER_hh_emi_in!I29/SER_hh_num_in!I29)</f>
        <v>1004.1655549192453</v>
      </c>
      <c r="J29" s="101">
        <f>IF(SER_hh_emi_in!J29=0,0,1000000*SER_hh_emi_in!J29/SER_hh_num_in!J29)</f>
        <v>700.61513376649395</v>
      </c>
      <c r="K29" s="101">
        <f>IF(SER_hh_emi_in!K29=0,0,1000000*SER_hh_emi_in!K29/SER_hh_num_in!K29)</f>
        <v>2303.0537128347955</v>
      </c>
      <c r="L29" s="101">
        <f>IF(SER_hh_emi_in!L29=0,0,1000000*SER_hh_emi_in!L29/SER_hh_num_in!L29)</f>
        <v>1563.5334301393975</v>
      </c>
      <c r="M29" s="101">
        <f>IF(SER_hh_emi_in!M29=0,0,1000000*SER_hh_emi_in!M29/SER_hh_num_in!M29)</f>
        <v>2199.0736180137819</v>
      </c>
      <c r="N29" s="101">
        <f>IF(SER_hh_emi_in!N29=0,0,1000000*SER_hh_emi_in!N29/SER_hh_num_in!N29)</f>
        <v>2142.4898460407762</v>
      </c>
      <c r="O29" s="101">
        <f>IF(SER_hh_emi_in!O29=0,0,1000000*SER_hh_emi_in!O29/SER_hh_num_in!O29)</f>
        <v>2246.5331985397825</v>
      </c>
      <c r="P29" s="101">
        <f>IF(SER_hh_emi_in!P29=0,0,1000000*SER_hh_emi_in!P29/SER_hh_num_in!P29)</f>
        <v>1731.8214977649789</v>
      </c>
      <c r="Q29" s="101">
        <f>IF(SER_hh_emi_in!Q29=0,0,1000000*SER_hh_emi_in!Q29/SER_hh_num_in!Q29)</f>
        <v>542.59172091822643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2951.2213433854349</v>
      </c>
      <c r="D30" s="100">
        <f>IF(SER_hh_emi_in!D30=0,0,1000000*SER_hh_emi_in!D30/SER_hh_num_in!D30)</f>
        <v>2909.2071175531314</v>
      </c>
      <c r="E30" s="100">
        <f>IF(SER_hh_emi_in!E30=0,0,1000000*SER_hh_emi_in!E30/SER_hh_num_in!E30)</f>
        <v>2570.0534311086276</v>
      </c>
      <c r="F30" s="100">
        <f>IF(SER_hh_emi_in!F30=0,0,1000000*SER_hh_emi_in!F30/SER_hh_num_in!F30)</f>
        <v>2842.0387100082776</v>
      </c>
      <c r="G30" s="100">
        <f>IF(SER_hh_emi_in!G30=0,0,1000000*SER_hh_emi_in!G30/SER_hh_num_in!G30)</f>
        <v>2816.4596360231176</v>
      </c>
      <c r="H30" s="100">
        <f>IF(SER_hh_emi_in!H30=0,0,1000000*SER_hh_emi_in!H30/SER_hh_num_in!H30)</f>
        <v>0</v>
      </c>
      <c r="I30" s="100">
        <f>IF(SER_hh_emi_in!I30=0,0,1000000*SER_hh_emi_in!I30/SER_hh_num_in!I30)</f>
        <v>2534.0268016431901</v>
      </c>
      <c r="J30" s="100">
        <f>IF(SER_hh_emi_in!J30=0,0,1000000*SER_hh_emi_in!J30/SER_hh_num_in!J30)</f>
        <v>2930.4786253763787</v>
      </c>
      <c r="K30" s="100">
        <f>IF(SER_hh_emi_in!K30=0,0,1000000*SER_hh_emi_in!K30/SER_hh_num_in!K30)</f>
        <v>2509.5259899484086</v>
      </c>
      <c r="L30" s="100">
        <f>IF(SER_hh_emi_in!L30=0,0,1000000*SER_hh_emi_in!L30/SER_hh_num_in!L30)</f>
        <v>2962.8537466208018</v>
      </c>
      <c r="M30" s="100">
        <f>IF(SER_hh_emi_in!M30=0,0,1000000*SER_hh_emi_in!M30/SER_hh_num_in!M30)</f>
        <v>2665.560957521619</v>
      </c>
      <c r="N30" s="100">
        <f>IF(SER_hh_emi_in!N30=0,0,1000000*SER_hh_emi_in!N30/SER_hh_num_in!N30)</f>
        <v>0</v>
      </c>
      <c r="O30" s="100">
        <f>IF(SER_hh_emi_in!O30=0,0,1000000*SER_hh_emi_in!O30/SER_hh_num_in!O30)</f>
        <v>2637.9142981536534</v>
      </c>
      <c r="P30" s="100">
        <f>IF(SER_hh_emi_in!P30=0,0,1000000*SER_hh_emi_in!P30/SER_hh_num_in!P30)</f>
        <v>2583.3902532405946</v>
      </c>
      <c r="Q30" s="100">
        <f>IF(SER_hh_emi_in!Q30=0,0,1000000*SER_hh_emi_in!Q30/SER_hh_num_in!Q30)</f>
        <v>2564.0924810671104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2414.7293893023352</v>
      </c>
      <c r="D31" s="100">
        <f>IF(SER_hh_emi_in!D31=0,0,1000000*SER_hh_emi_in!D31/SER_hh_num_in!D31)</f>
        <v>2377.0244648369703</v>
      </c>
      <c r="E31" s="100">
        <f>IF(SER_hh_emi_in!E31=0,0,1000000*SER_hh_emi_in!E31/SER_hh_num_in!E31)</f>
        <v>2317.0416210480512</v>
      </c>
      <c r="F31" s="100">
        <f>IF(SER_hh_emi_in!F31=0,0,1000000*SER_hh_emi_in!F31/SER_hh_num_in!F31)</f>
        <v>2298.8974944832185</v>
      </c>
      <c r="G31" s="100">
        <f>IF(SER_hh_emi_in!G31=0,0,1000000*SER_hh_emi_in!G31/SER_hh_num_in!G31)</f>
        <v>2281.3496810895876</v>
      </c>
      <c r="H31" s="100">
        <f>IF(SER_hh_emi_in!H31=0,0,1000000*SER_hh_emi_in!H31/SER_hh_num_in!H31)</f>
        <v>2256.8177461396808</v>
      </c>
      <c r="I31" s="100">
        <f>IF(SER_hh_emi_in!I31=0,0,1000000*SER_hh_emi_in!I31/SER_hh_num_in!I31)</f>
        <v>2265.124343916425</v>
      </c>
      <c r="J31" s="100">
        <f>IF(SER_hh_emi_in!J31=0,0,1000000*SER_hh_emi_in!J31/SER_hh_num_in!J31)</f>
        <v>2250.3880588459187</v>
      </c>
      <c r="K31" s="100">
        <f>IF(SER_hh_emi_in!K31=0,0,1000000*SER_hh_emi_in!K31/SER_hh_num_in!K31)</f>
        <v>2300.7038685608741</v>
      </c>
      <c r="L31" s="100">
        <f>IF(SER_hh_emi_in!L31=0,0,1000000*SER_hh_emi_in!L31/SER_hh_num_in!L31)</f>
        <v>2288.93110486759</v>
      </c>
      <c r="M31" s="100">
        <f>IF(SER_hh_emi_in!M31=0,0,1000000*SER_hh_emi_in!M31/SER_hh_num_in!M31)</f>
        <v>2183.7288762300727</v>
      </c>
      <c r="N31" s="100">
        <f>IF(SER_hh_emi_in!N31=0,0,1000000*SER_hh_emi_in!N31/SER_hh_num_in!N31)</f>
        <v>2142.4898460407762</v>
      </c>
      <c r="O31" s="100">
        <f>IF(SER_hh_emi_in!O31=0,0,1000000*SER_hh_emi_in!O31/SER_hh_num_in!O31)</f>
        <v>2116.5325761566005</v>
      </c>
      <c r="P31" s="100">
        <f>IF(SER_hh_emi_in!P31=0,0,1000000*SER_hh_emi_in!P31/SER_hh_num_in!P31)</f>
        <v>2106.3569382413598</v>
      </c>
      <c r="Q31" s="100">
        <f>IF(SER_hh_emi_in!Q31=0,0,1000000*SER_hh_emi_in!Q31/SER_hh_num_in!Q31)</f>
        <v>2099.9740397852734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160.63042994917188</v>
      </c>
      <c r="D3" s="106">
        <f>IF(SER_hh_fech_in!D3=0,0,SER_hh_fech_in!D3/SER_summary!D$27)</f>
        <v>158.97152207480602</v>
      </c>
      <c r="E3" s="106">
        <f>IF(SER_hh_fech_in!E3=0,0,SER_hh_fech_in!E3/SER_summary!E$27)</f>
        <v>180.71418878580286</v>
      </c>
      <c r="F3" s="106">
        <f>IF(SER_hh_fech_in!F3=0,0,SER_hh_fech_in!F3/SER_summary!F$27)</f>
        <v>178.47577133016401</v>
      </c>
      <c r="G3" s="106">
        <f>IF(SER_hh_fech_in!G3=0,0,SER_hh_fech_in!G3/SER_summary!G$27)</f>
        <v>174.42760779509121</v>
      </c>
      <c r="H3" s="106">
        <f>IF(SER_hh_fech_in!H3=0,0,SER_hh_fech_in!H3/SER_summary!H$27)</f>
        <v>163.39736035402711</v>
      </c>
      <c r="I3" s="106">
        <f>IF(SER_hh_fech_in!I3=0,0,SER_hh_fech_in!I3/SER_summary!I$27)</f>
        <v>163.48708090103455</v>
      </c>
      <c r="J3" s="106">
        <f>IF(SER_hh_fech_in!J3=0,0,SER_hh_fech_in!J3/SER_summary!J$27)</f>
        <v>162.89712119593673</v>
      </c>
      <c r="K3" s="106">
        <f>IF(SER_hh_fech_in!K3=0,0,SER_hh_fech_in!K3/SER_summary!K$27)</f>
        <v>157.13013158885477</v>
      </c>
      <c r="L3" s="106">
        <f>IF(SER_hh_fech_in!L3=0,0,SER_hh_fech_in!L3/SER_summary!L$27)</f>
        <v>143.25647033542094</v>
      </c>
      <c r="M3" s="106">
        <f>IF(SER_hh_fech_in!M3=0,0,SER_hh_fech_in!M3/SER_summary!M$27)</f>
        <v>121.85417807481291</v>
      </c>
      <c r="N3" s="106">
        <f>IF(SER_hh_fech_in!N3=0,0,SER_hh_fech_in!N3/SER_summary!N$27)</f>
        <v>110.56821255164705</v>
      </c>
      <c r="O3" s="106">
        <f>IF(SER_hh_fech_in!O3=0,0,SER_hh_fech_in!O3/SER_summary!O$27)</f>
        <v>101.18373529164518</v>
      </c>
      <c r="P3" s="106">
        <f>IF(SER_hh_fech_in!P3=0,0,SER_hh_fech_in!P3/SER_summary!P$27)</f>
        <v>98.781905831165503</v>
      </c>
      <c r="Q3" s="106">
        <f>IF(SER_hh_fech_in!Q3=0,0,SER_hh_fech_in!Q3/SER_summary!Q$27)</f>
        <v>95.932035518698299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113.99184203346741</v>
      </c>
      <c r="D4" s="101">
        <f>IF(SER_hh_fech_in!D4=0,0,SER_hh_fech_in!D4/SER_summary!D$27)</f>
        <v>113.30943724024222</v>
      </c>
      <c r="E4" s="101">
        <f>IF(SER_hh_fech_in!E4=0,0,SER_hh_fech_in!E4/SER_summary!E$27)</f>
        <v>134.42823622924485</v>
      </c>
      <c r="F4" s="101">
        <f>IF(SER_hh_fech_in!F4=0,0,SER_hh_fech_in!F4/SER_summary!F$27)</f>
        <v>131.15809263401968</v>
      </c>
      <c r="G4" s="101">
        <f>IF(SER_hh_fech_in!G4=0,0,SER_hh_fech_in!G4/SER_summary!G$27)</f>
        <v>127.4176026560293</v>
      </c>
      <c r="H4" s="101">
        <f>IF(SER_hh_fech_in!H4=0,0,SER_hh_fech_in!H4/SER_summary!H$27)</f>
        <v>117.17171477969868</v>
      </c>
      <c r="I4" s="101">
        <f>IF(SER_hh_fech_in!I4=0,0,SER_hh_fech_in!I4/SER_summary!I$27)</f>
        <v>118.10118313999487</v>
      </c>
      <c r="J4" s="101">
        <f>IF(SER_hh_fech_in!J4=0,0,SER_hh_fech_in!J4/SER_summary!J$27)</f>
        <v>119.83161679451382</v>
      </c>
      <c r="K4" s="101">
        <f>IF(SER_hh_fech_in!K4=0,0,SER_hh_fech_in!K4/SER_summary!K$27)</f>
        <v>105.21440873315521</v>
      </c>
      <c r="L4" s="101">
        <f>IF(SER_hh_fech_in!L4=0,0,SER_hh_fech_in!L4/SER_summary!L$27)</f>
        <v>97.817420801186756</v>
      </c>
      <c r="M4" s="101">
        <f>IF(SER_hh_fech_in!M4=0,0,SER_hh_fech_in!M4/SER_summary!M$27)</f>
        <v>75.81720938802718</v>
      </c>
      <c r="N4" s="101">
        <f>IF(SER_hh_fech_in!N4=0,0,SER_hh_fech_in!N4/SER_summary!N$27)</f>
        <v>65.744985250150137</v>
      </c>
      <c r="O4" s="101">
        <f>IF(SER_hh_fech_in!O4=0,0,SER_hh_fech_in!O4/SER_summary!O$27)</f>
        <v>58.009460868010699</v>
      </c>
      <c r="P4" s="101">
        <f>IF(SER_hh_fech_in!P4=0,0,SER_hh_fech_in!P4/SER_summary!P$27)</f>
        <v>54.873877654158299</v>
      </c>
      <c r="Q4" s="101">
        <f>IF(SER_hh_fech_in!Q4=0,0,SER_hh_fech_in!Q4/SER_summary!Q$27)</f>
        <v>51.057206831514051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156.37143081613715</v>
      </c>
      <c r="D5" s="100">
        <f>IF(SER_hh_fech_in!D5=0,0,SER_hh_fech_in!D5/SER_summary!D$27)</f>
        <v>108.27667401718192</v>
      </c>
      <c r="E5" s="100">
        <f>IF(SER_hh_fech_in!E5=0,0,SER_hh_fech_in!E5/SER_summary!E$27)</f>
        <v>176.8565002796812</v>
      </c>
      <c r="F5" s="100">
        <f>IF(SER_hh_fech_in!F5=0,0,SER_hh_fech_in!F5/SER_summary!F$27)</f>
        <v>160.27729024062603</v>
      </c>
      <c r="G5" s="100">
        <f>IF(SER_hh_fech_in!G5=0,0,SER_hh_fech_in!G5/SER_summary!G$27)</f>
        <v>158.74503600563276</v>
      </c>
      <c r="H5" s="100">
        <f>IF(SER_hh_fech_in!H5=0,0,SER_hh_fech_in!H5/SER_summary!H$27)</f>
        <v>143.95373657908445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121.75685896065686</v>
      </c>
      <c r="D7" s="100">
        <f>IF(SER_hh_fech_in!D7=0,0,SER_hh_fech_in!D7/SER_summary!D$27)</f>
        <v>124.62103353502063</v>
      </c>
      <c r="E7" s="100">
        <f>IF(SER_hh_fech_in!E7=0,0,SER_hh_fech_in!E7/SER_summary!E$27)</f>
        <v>0</v>
      </c>
      <c r="F7" s="100">
        <f>IF(SER_hh_fech_in!F7=0,0,SER_hh_fech_in!F7/SER_summary!F$27)</f>
        <v>131.62837645561837</v>
      </c>
      <c r="G7" s="100">
        <f>IF(SER_hh_fech_in!G7=0,0,SER_hh_fech_in!G7/SER_summary!G$27)</f>
        <v>132.9834958297055</v>
      </c>
      <c r="H7" s="100">
        <f>IF(SER_hh_fech_in!H7=0,0,SER_hh_fech_in!H7/SER_summary!H$27)</f>
        <v>120.35491660486181</v>
      </c>
      <c r="I7" s="100">
        <f>IF(SER_hh_fech_in!I7=0,0,SER_hh_fech_in!I7/SER_summary!I$27)</f>
        <v>122.97384432816968</v>
      </c>
      <c r="J7" s="100">
        <f>IF(SER_hh_fech_in!J7=0,0,SER_hh_fech_in!J7/SER_summary!J$27)</f>
        <v>0</v>
      </c>
      <c r="K7" s="100">
        <f>IF(SER_hh_fech_in!K7=0,0,SER_hh_fech_in!K7/SER_summary!K$27)</f>
        <v>109.72121998416725</v>
      </c>
      <c r="L7" s="100">
        <f>IF(SER_hh_fech_in!L7=0,0,SER_hh_fech_in!L7/SER_summary!L$27)</f>
        <v>99.018646930566632</v>
      </c>
      <c r="M7" s="100">
        <f>IF(SER_hh_fech_in!M7=0,0,SER_hh_fech_in!M7/SER_summary!M$27)</f>
        <v>75.190291706058105</v>
      </c>
      <c r="N7" s="100">
        <f>IF(SER_hh_fech_in!N7=0,0,SER_hh_fech_in!N7/SER_summary!N$27)</f>
        <v>0</v>
      </c>
      <c r="O7" s="100">
        <f>IF(SER_hh_fech_in!O7=0,0,SER_hh_fech_in!O7/SER_summary!O$27)</f>
        <v>0</v>
      </c>
      <c r="P7" s="100">
        <f>IF(SER_hh_fech_in!P7=0,0,SER_hh_fech_in!P7/SER_summary!P$27)</f>
        <v>0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105.40612621115136</v>
      </c>
      <c r="D9" s="100">
        <f>IF(SER_hh_fech_in!D9=0,0,SER_hh_fech_in!D9/SER_summary!D$27)</f>
        <v>0</v>
      </c>
      <c r="E9" s="100">
        <f>IF(SER_hh_fech_in!E9=0,0,SER_hh_fech_in!E9/SER_summary!E$27)</f>
        <v>0</v>
      </c>
      <c r="F9" s="100">
        <f>IF(SER_hh_fech_in!F9=0,0,SER_hh_fech_in!F9/SER_summary!F$27)</f>
        <v>114.01086848184818</v>
      </c>
      <c r="G9" s="100">
        <f>IF(SER_hh_fech_in!G9=0,0,SER_hh_fech_in!G9/SER_summary!G$27)</f>
        <v>117.11635663101605</v>
      </c>
      <c r="H9" s="100">
        <f>IF(SER_hh_fech_in!H9=0,0,SER_hh_fech_in!H9/SER_summary!H$27)</f>
        <v>107.63331019094214</v>
      </c>
      <c r="I9" s="100">
        <f>IF(SER_hh_fech_in!I9=0,0,SER_hh_fech_in!I9/SER_summary!I$27)</f>
        <v>111.51305505357526</v>
      </c>
      <c r="J9" s="100">
        <f>IF(SER_hh_fech_in!J9=0,0,SER_hh_fech_in!J9/SER_summary!J$27)</f>
        <v>121.79117043955395</v>
      </c>
      <c r="K9" s="100">
        <f>IF(SER_hh_fech_in!K9=0,0,SER_hh_fech_in!K9/SER_summary!K$27)</f>
        <v>99.426549283162416</v>
      </c>
      <c r="L9" s="100">
        <f>IF(SER_hh_fech_in!L9=0,0,SER_hh_fech_in!L9/SER_summary!L$27)</f>
        <v>94.926488624257516</v>
      </c>
      <c r="M9" s="100">
        <f>IF(SER_hh_fech_in!M9=0,0,SER_hh_fech_in!M9/SER_summary!M$27)</f>
        <v>0</v>
      </c>
      <c r="N9" s="100">
        <f>IF(SER_hh_fech_in!N9=0,0,SER_hh_fech_in!N9/SER_summary!N$27)</f>
        <v>73.207331974972988</v>
      </c>
      <c r="O9" s="100">
        <f>IF(SER_hh_fech_in!O9=0,0,SER_hh_fech_in!O9/SER_summary!O$27)</f>
        <v>71.333713400334275</v>
      </c>
      <c r="P9" s="100">
        <f>IF(SER_hh_fech_in!P9=0,0,SER_hh_fech_in!P9/SER_summary!P$27)</f>
        <v>62.330699669287263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0</v>
      </c>
      <c r="D10" s="100">
        <f>IF(SER_hh_fech_in!D10=0,0,SER_hh_fech_in!D10/SER_summary!D$27)</f>
        <v>0</v>
      </c>
      <c r="E10" s="100">
        <f>IF(SER_hh_fech_in!E10=0,0,SER_hh_fech_in!E10/SER_summary!E$27)</f>
        <v>0</v>
      </c>
      <c r="F10" s="100">
        <f>IF(SER_hh_fech_in!F10=0,0,SER_hh_fech_in!F10/SER_summary!F$27)</f>
        <v>0</v>
      </c>
      <c r="G10" s="100">
        <f>IF(SER_hh_fech_in!G10=0,0,SER_hh_fech_in!G10/SER_summary!G$27)</f>
        <v>169.6146550828357</v>
      </c>
      <c r="H10" s="100">
        <f>IF(SER_hh_fech_in!H10=0,0,SER_hh_fech_in!H10/SER_summary!H$27)</f>
        <v>153.58972326379995</v>
      </c>
      <c r="I10" s="100">
        <f>IF(SER_hh_fech_in!I10=0,0,SER_hh_fech_in!I10/SER_summary!I$27)</f>
        <v>157.19449955753882</v>
      </c>
      <c r="J10" s="100">
        <f>IF(SER_hh_fech_in!J10=0,0,SER_hh_fech_in!J10/SER_summary!J$27)</f>
        <v>170.41921266306514</v>
      </c>
      <c r="K10" s="100">
        <f>IF(SER_hh_fech_in!K10=0,0,SER_hh_fech_in!K10/SER_summary!K$27)</f>
        <v>149.38566419603055</v>
      </c>
      <c r="L10" s="100">
        <f>IF(SER_hh_fech_in!L10=0,0,SER_hh_fech_in!L10/SER_summary!L$27)</f>
        <v>121.62359463053851</v>
      </c>
      <c r="M10" s="100">
        <f>IF(SER_hh_fech_in!M10=0,0,SER_hh_fech_in!M10/SER_summary!M$27)</f>
        <v>94.252940652780026</v>
      </c>
      <c r="N10" s="100">
        <f>IF(SER_hh_fech_in!N10=0,0,SER_hh_fech_in!N10/SER_summary!N$27)</f>
        <v>96.613706085670145</v>
      </c>
      <c r="O10" s="100">
        <f>IF(SER_hh_fech_in!O10=0,0,SER_hh_fech_in!O10/SER_summary!O$27)</f>
        <v>93.39107399084736</v>
      </c>
      <c r="P10" s="100">
        <f>IF(SER_hh_fech_in!P10=0,0,SER_hh_fech_in!P10/SER_summary!P$27)</f>
        <v>81.011260045103924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0</v>
      </c>
      <c r="E12" s="100">
        <f>IF(SER_hh_fech_in!E12=0,0,SER_hh_fech_in!E12/SER_summary!E$27)</f>
        <v>0</v>
      </c>
      <c r="F12" s="100">
        <f>IF(SER_hh_fech_in!F12=0,0,SER_hh_fech_in!F12/SER_summary!F$27)</f>
        <v>0</v>
      </c>
      <c r="G12" s="100">
        <f>IF(SER_hh_fech_in!G12=0,0,SER_hh_fech_in!G12/SER_summary!G$27)</f>
        <v>0</v>
      </c>
      <c r="H12" s="100">
        <f>IF(SER_hh_fech_in!H12=0,0,SER_hh_fech_in!H12/SER_summary!H$27)</f>
        <v>0</v>
      </c>
      <c r="I12" s="100">
        <f>IF(SER_hh_fech_in!I12=0,0,SER_hh_fech_in!I12/SER_summary!I$27)</f>
        <v>0</v>
      </c>
      <c r="J12" s="100">
        <f>IF(SER_hh_fech_in!J12=0,0,SER_hh_fech_in!J12/SER_summary!J$27)</f>
        <v>0</v>
      </c>
      <c r="K12" s="100">
        <f>IF(SER_hh_fech_in!K12=0,0,SER_hh_fech_in!K12/SER_summary!K$27)</f>
        <v>0</v>
      </c>
      <c r="L12" s="100">
        <f>IF(SER_hh_fech_in!L12=0,0,SER_hh_fech_in!L12/SER_summary!L$27)</f>
        <v>0</v>
      </c>
      <c r="M12" s="100">
        <f>IF(SER_hh_fech_in!M12=0,0,SER_hh_fech_in!M12/SER_summary!M$27)</f>
        <v>0</v>
      </c>
      <c r="N12" s="100">
        <f>IF(SER_hh_fech_in!N12=0,0,SER_hh_fech_in!N12/SER_summary!N$27)</f>
        <v>0</v>
      </c>
      <c r="O12" s="100">
        <f>IF(SER_hh_fech_in!O12=0,0,SER_hh_fech_in!O12/SER_summary!O$27)</f>
        <v>0</v>
      </c>
      <c r="P12" s="100">
        <f>IF(SER_hh_fech_in!P12=0,0,SER_hh_fech_in!P12/SER_summary!P$27)</f>
        <v>0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62.178344803452994</v>
      </c>
      <c r="D13" s="100">
        <f>IF(SER_hh_fech_in!D13=0,0,SER_hh_fech_in!D13/SER_summary!D$27)</f>
        <v>65.127664174626261</v>
      </c>
      <c r="E13" s="100">
        <f>IF(SER_hh_fech_in!E13=0,0,SER_hh_fech_in!E13/SER_summary!E$27)</f>
        <v>76.851328647876898</v>
      </c>
      <c r="F13" s="100">
        <f>IF(SER_hh_fech_in!F13=0,0,SER_hh_fech_in!F13/SER_summary!F$27)</f>
        <v>69.5982860297771</v>
      </c>
      <c r="G13" s="100">
        <f>IF(SER_hh_fech_in!G13=0,0,SER_hh_fech_in!G13/SER_summary!G$27)</f>
        <v>70.565132532704709</v>
      </c>
      <c r="H13" s="100">
        <f>IF(SER_hh_fech_in!H13=0,0,SER_hh_fech_in!H13/SER_summary!H$27)</f>
        <v>63.905699917566892</v>
      </c>
      <c r="I13" s="100">
        <f>IF(SER_hh_fech_in!I13=0,0,SER_hh_fech_in!I13/SER_summary!I$27)</f>
        <v>65.489820928306358</v>
      </c>
      <c r="J13" s="100">
        <f>IF(SER_hh_fech_in!J13=0,0,SER_hh_fech_in!J13/SER_summary!J$27)</f>
        <v>71.256655316666468</v>
      </c>
      <c r="K13" s="100">
        <f>IF(SER_hh_fech_in!K13=0,0,SER_hh_fech_in!K13/SER_summary!K$27)</f>
        <v>57.826376371928284</v>
      </c>
      <c r="L13" s="100">
        <f>IF(SER_hh_fech_in!L13=0,0,SER_hh_fech_in!L13/SER_summary!L$27)</f>
        <v>37.837451374116696</v>
      </c>
      <c r="M13" s="100">
        <f>IF(SER_hh_fech_in!M13=0,0,SER_hh_fech_in!M13/SER_summary!M$27)</f>
        <v>24.404614031996211</v>
      </c>
      <c r="N13" s="100">
        <f>IF(SER_hh_fech_in!N13=0,0,SER_hh_fech_in!N13/SER_summary!N$27)</f>
        <v>22.889175732751827</v>
      </c>
      <c r="O13" s="100">
        <f>IF(SER_hh_fech_in!O13=0,0,SER_hh_fech_in!O13/SER_summary!O$27)</f>
        <v>21.381602344624365</v>
      </c>
      <c r="P13" s="100">
        <f>IF(SER_hh_fech_in!P13=0,0,SER_hh_fech_in!P13/SER_summary!P$27)</f>
        <v>18.168932833365286</v>
      </c>
      <c r="Q13" s="100">
        <f>IF(SER_hh_fech_in!Q13=0,0,SER_hh_fech_in!Q13/SER_summary!Q$27)</f>
        <v>18.387530419377875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104.22966770039244</v>
      </c>
      <c r="D14" s="22">
        <f>IF(SER_hh_fech_in!D14=0,0,SER_hh_fech_in!D14/SER_summary!D$27)</f>
        <v>108.11548872073413</v>
      </c>
      <c r="E14" s="22">
        <f>IF(SER_hh_fech_in!E14=0,0,SER_hh_fech_in!E14/SER_summary!E$27)</f>
        <v>127.07901902259442</v>
      </c>
      <c r="F14" s="22">
        <f>IF(SER_hh_fech_in!F14=0,0,SER_hh_fech_in!F14/SER_summary!F$27)</f>
        <v>114.26991024346368</v>
      </c>
      <c r="G14" s="22">
        <f>IF(SER_hh_fech_in!G14=0,0,SER_hh_fech_in!G14/SER_summary!G$27)</f>
        <v>114.91216388517149</v>
      </c>
      <c r="H14" s="22">
        <f>IF(SER_hh_fech_in!H14=0,0,SER_hh_fech_in!H14/SER_summary!H$27)</f>
        <v>0</v>
      </c>
      <c r="I14" s="22">
        <f>IF(SER_hh_fech_in!I14=0,0,SER_hh_fech_in!I14/SER_summary!I$27)</f>
        <v>105.45642473252771</v>
      </c>
      <c r="J14" s="22">
        <f>IF(SER_hh_fech_in!J14=0,0,SER_hh_fech_in!J14/SER_summary!J$27)</f>
        <v>115.08031088221639</v>
      </c>
      <c r="K14" s="22">
        <f>IF(SER_hh_fech_in!K14=0,0,SER_hh_fech_in!K14/SER_summary!K$27)</f>
        <v>0</v>
      </c>
      <c r="L14" s="22">
        <f>IF(SER_hh_fech_in!L14=0,0,SER_hh_fech_in!L14/SER_summary!L$27)</f>
        <v>0</v>
      </c>
      <c r="M14" s="22">
        <f>IF(SER_hh_fech_in!M14=0,0,SER_hh_fech_in!M14/SER_summary!M$27)</f>
        <v>0</v>
      </c>
      <c r="N14" s="22">
        <f>IF(SER_hh_fech_in!N14=0,0,SER_hh_fech_in!N14/SER_summary!N$27)</f>
        <v>66.807453099321762</v>
      </c>
      <c r="O14" s="22">
        <f>IF(SER_hh_fech_in!O14=0,0,SER_hh_fech_in!O14/SER_summary!O$27)</f>
        <v>65.708406517494907</v>
      </c>
      <c r="P14" s="22">
        <f>IF(SER_hh_fech_in!P14=0,0,SER_hh_fech_in!P14/SER_summary!P$27)</f>
        <v>57.534113591221285</v>
      </c>
      <c r="Q14" s="22">
        <f>IF(SER_hh_fech_in!Q14=0,0,SER_hh_fech_in!Q14/SER_summary!Q$27)</f>
        <v>60.084350905363117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1.532970866327475</v>
      </c>
      <c r="D15" s="104">
        <f>IF(SER_hh_fech_in!D15=0,0,SER_hh_fech_in!D15/SER_summary!D$27)</f>
        <v>1.6341302313865254</v>
      </c>
      <c r="E15" s="104">
        <f>IF(SER_hh_fech_in!E15=0,0,SER_hh_fech_in!E15/SER_summary!E$27)</f>
        <v>0.9960128621687383</v>
      </c>
      <c r="F15" s="104">
        <f>IF(SER_hh_fech_in!F15=0,0,SER_hh_fech_in!F15/SER_summary!F$27)</f>
        <v>1.7365228374492645</v>
      </c>
      <c r="G15" s="104">
        <f>IF(SER_hh_fech_in!G15=0,0,SER_hh_fech_in!G15/SER_summary!G$27)</f>
        <v>1.7679417480382082</v>
      </c>
      <c r="H15" s="104">
        <f>IF(SER_hh_fech_in!H15=0,0,SER_hh_fech_in!H15/SER_summary!H$27)</f>
        <v>1.611254155793975</v>
      </c>
      <c r="I15" s="104">
        <f>IF(SER_hh_fech_in!I15=0,0,SER_hh_fech_in!I15/SER_summary!I$27)</f>
        <v>1.6773191534494984</v>
      </c>
      <c r="J15" s="104">
        <f>IF(SER_hh_fech_in!J15=0,0,SER_hh_fech_in!J15/SER_summary!J$27)</f>
        <v>1.8086429752144619</v>
      </c>
      <c r="K15" s="104">
        <f>IF(SER_hh_fech_in!K15=0,0,SER_hh_fech_in!K15/SER_summary!K$27)</f>
        <v>1.5343936123819697</v>
      </c>
      <c r="L15" s="104">
        <f>IF(SER_hh_fech_in!L15=0,0,SER_hh_fech_in!L15/SER_summary!L$27)</f>
        <v>1.4503936464427609</v>
      </c>
      <c r="M15" s="104">
        <f>IF(SER_hh_fech_in!M15=0,0,SER_hh_fech_in!M15/SER_summary!M$27)</f>
        <v>0.72252756583079381</v>
      </c>
      <c r="N15" s="104">
        <f>IF(SER_hh_fech_in!N15=0,0,SER_hh_fech_in!N15/SER_summary!N$27)</f>
        <v>0.81139097632488277</v>
      </c>
      <c r="O15" s="104">
        <f>IF(SER_hh_fech_in!O15=0,0,SER_hh_fech_in!O15/SER_summary!O$27)</f>
        <v>0.79631701188020054</v>
      </c>
      <c r="P15" s="104">
        <f>IF(SER_hh_fech_in!P15=0,0,SER_hh_fech_in!P15/SER_summary!P$27)</f>
        <v>0.85597344559171962</v>
      </c>
      <c r="Q15" s="104">
        <f>IF(SER_hh_fech_in!Q15=0,0,SER_hh_fech_in!Q15/SER_summary!Q$27)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15.488631923126984</v>
      </c>
      <c r="D16" s="101">
        <f>IF(SER_hh_fech_in!D16=0,0,SER_hh_fech_in!D16/SER_summary!D$27)</f>
        <v>14.622954638179255</v>
      </c>
      <c r="E16" s="101">
        <f>IF(SER_hh_fech_in!E16=0,0,SER_hh_fech_in!E16/SER_summary!E$27)</f>
        <v>14.157787678522194</v>
      </c>
      <c r="F16" s="101">
        <f>IF(SER_hh_fech_in!F16=0,0,SER_hh_fech_in!F16/SER_summary!F$27)</f>
        <v>13.549557482163623</v>
      </c>
      <c r="G16" s="101">
        <f>IF(SER_hh_fech_in!G16=0,0,SER_hh_fech_in!G16/SER_summary!G$27)</f>
        <v>13.253328183920068</v>
      </c>
      <c r="H16" s="101">
        <f>IF(SER_hh_fech_in!H16=0,0,SER_hh_fech_in!H16/SER_summary!H$27)</f>
        <v>12.814318680198349</v>
      </c>
      <c r="I16" s="101">
        <f>IF(SER_hh_fech_in!I16=0,0,SER_hh_fech_in!I16/SER_summary!I$27)</f>
        <v>12.621691509136165</v>
      </c>
      <c r="J16" s="101">
        <f>IF(SER_hh_fech_in!J16=0,0,SER_hh_fech_in!J16/SER_summary!J$27)</f>
        <v>12.400242720161907</v>
      </c>
      <c r="K16" s="101">
        <f>IF(SER_hh_fech_in!K16=0,0,SER_hh_fech_in!K16/SER_summary!K$27)</f>
        <v>11.686594732747322</v>
      </c>
      <c r="L16" s="101">
        <f>IF(SER_hh_fech_in!L16=0,0,SER_hh_fech_in!L16/SER_summary!L$27)</f>
        <v>11.753632860020637</v>
      </c>
      <c r="M16" s="101">
        <f>IF(SER_hh_fech_in!M16=0,0,SER_hh_fech_in!M16/SER_summary!M$27)</f>
        <v>11.301377642935391</v>
      </c>
      <c r="N16" s="101">
        <f>IF(SER_hh_fech_in!N16=0,0,SER_hh_fech_in!N16/SER_summary!N$27)</f>
        <v>10.578777273024107</v>
      </c>
      <c r="O16" s="101">
        <f>IF(SER_hh_fech_in!O16=0,0,SER_hh_fech_in!O16/SER_summary!O$27)</f>
        <v>10.159341885041954</v>
      </c>
      <c r="P16" s="101">
        <f>IF(SER_hh_fech_in!P16=0,0,SER_hh_fech_in!P16/SER_summary!P$27)</f>
        <v>9.9723805648724628</v>
      </c>
      <c r="Q16" s="101">
        <f>IF(SER_hh_fech_in!Q16=0,0,SER_hh_fech_in!Q16/SER_summary!Q$27)</f>
        <v>9.4027921981399132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1.9214622757463087</v>
      </c>
      <c r="D17" s="103">
        <f>IF(SER_hh_fech_in!D17=0,0,SER_hh_fech_in!D17/SER_summary!D$27)</f>
        <v>2.1335630751391981</v>
      </c>
      <c r="E17" s="103">
        <f>IF(SER_hh_fech_in!E17=0,0,SER_hh_fech_in!E17/SER_summary!E$27)</f>
        <v>0</v>
      </c>
      <c r="F17" s="103">
        <f>IF(SER_hh_fech_in!F17=0,0,SER_hh_fech_in!F17/SER_summary!F$27)</f>
        <v>2.5051984933039626</v>
      </c>
      <c r="G17" s="103">
        <f>IF(SER_hh_fech_in!G17=0,0,SER_hh_fech_in!G17/SER_summary!G$27)</f>
        <v>2.7660035653588939</v>
      </c>
      <c r="H17" s="103">
        <f>IF(SER_hh_fech_in!H17=0,0,SER_hh_fech_in!H17/SER_summary!H$27)</f>
        <v>3.062860043010097</v>
      </c>
      <c r="I17" s="103">
        <f>IF(SER_hh_fech_in!I17=0,0,SER_hh_fech_in!I17/SER_summary!I$27)</f>
        <v>3.2306203024910056</v>
      </c>
      <c r="J17" s="103">
        <f>IF(SER_hh_fech_in!J17=0,0,SER_hh_fech_in!J17/SER_summary!J$27)</f>
        <v>3.3116710530683093</v>
      </c>
      <c r="K17" s="103">
        <f>IF(SER_hh_fech_in!K17=0,0,SER_hh_fech_in!K17/SER_summary!K$27)</f>
        <v>3.4962038887693994</v>
      </c>
      <c r="L17" s="103">
        <f>IF(SER_hh_fech_in!L17=0,0,SER_hh_fech_in!L17/SER_summary!L$27)</f>
        <v>0</v>
      </c>
      <c r="M17" s="103">
        <f>IF(SER_hh_fech_in!M17=0,0,SER_hh_fech_in!M17/SER_summary!M$27)</f>
        <v>3.4920694848779976</v>
      </c>
      <c r="N17" s="103">
        <f>IF(SER_hh_fech_in!N17=0,0,SER_hh_fech_in!N17/SER_summary!N$27)</f>
        <v>3.5784918907891439</v>
      </c>
      <c r="O17" s="103">
        <f>IF(SER_hh_fech_in!O17=0,0,SER_hh_fech_in!O17/SER_summary!O$27)</f>
        <v>3.5654849378666</v>
      </c>
      <c r="P17" s="103">
        <f>IF(SER_hh_fech_in!P17=0,0,SER_hh_fech_in!P17/SER_summary!P$27)</f>
        <v>3.7546149767246355</v>
      </c>
      <c r="Q17" s="103">
        <f>IF(SER_hh_fech_in!Q17=0,0,SER_hh_fech_in!Q17/SER_summary!Q$27)</f>
        <v>3.994866183331828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15.545496348582478</v>
      </c>
      <c r="D18" s="103">
        <f>IF(SER_hh_fech_in!D18=0,0,SER_hh_fech_in!D18/SER_summary!D$27)</f>
        <v>14.716141302378968</v>
      </c>
      <c r="E18" s="103">
        <f>IF(SER_hh_fech_in!E18=0,0,SER_hh_fech_in!E18/SER_summary!E$27)</f>
        <v>14.157787678522194</v>
      </c>
      <c r="F18" s="103">
        <f>IF(SER_hh_fech_in!F18=0,0,SER_hh_fech_in!F18/SER_summary!F$27)</f>
        <v>13.699873040457899</v>
      </c>
      <c r="G18" s="103">
        <f>IF(SER_hh_fech_in!G18=0,0,SER_hh_fech_in!G18/SER_summary!G$27)</f>
        <v>13.300069916672904</v>
      </c>
      <c r="H18" s="103">
        <f>IF(SER_hh_fech_in!H18=0,0,SER_hh_fech_in!H18/SER_summary!H$27)</f>
        <v>12.953175740946909</v>
      </c>
      <c r="I18" s="103">
        <f>IF(SER_hh_fech_in!I18=0,0,SER_hh_fech_in!I18/SER_summary!I$27)</f>
        <v>12.651272335731536</v>
      </c>
      <c r="J18" s="103">
        <f>IF(SER_hh_fech_in!J18=0,0,SER_hh_fech_in!J18/SER_summary!J$27)</f>
        <v>12.400732944874248</v>
      </c>
      <c r="K18" s="103">
        <f>IF(SER_hh_fech_in!K18=0,0,SER_hh_fech_in!K18/SER_summary!K$27)</f>
        <v>12.0680247560031</v>
      </c>
      <c r="L18" s="103">
        <f>IF(SER_hh_fech_in!L18=0,0,SER_hh_fech_in!L18/SER_summary!L$27)</f>
        <v>11.753632860020637</v>
      </c>
      <c r="M18" s="103">
        <f>IF(SER_hh_fech_in!M18=0,0,SER_hh_fech_in!M18/SER_summary!M$27)</f>
        <v>11.567259919902611</v>
      </c>
      <c r="N18" s="103">
        <f>IF(SER_hh_fech_in!N18=0,0,SER_hh_fech_in!N18/SER_summary!N$27)</f>
        <v>11.311590389633324</v>
      </c>
      <c r="O18" s="103">
        <f>IF(SER_hh_fech_in!O18=0,0,SER_hh_fech_in!O18/SER_summary!O$27)</f>
        <v>10.949295988300081</v>
      </c>
      <c r="P18" s="103">
        <f>IF(SER_hh_fech_in!P18=0,0,SER_hh_fech_in!P18/SER_summary!P$27)</f>
        <v>10.42065804324575</v>
      </c>
      <c r="Q18" s="103">
        <f>IF(SER_hh_fech_in!Q18=0,0,SER_hh_fech_in!Q18/SER_summary!Q$27)</f>
        <v>9.7025143752041618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18.51887769523746</v>
      </c>
      <c r="D19" s="101">
        <f>IF(SER_hh_fech_in!D19=0,0,SER_hh_fech_in!D19/SER_summary!D$27)</f>
        <v>18.267502148290813</v>
      </c>
      <c r="E19" s="101">
        <f>IF(SER_hh_fech_in!E19=0,0,SER_hh_fech_in!E19/SER_summary!E$27)</f>
        <v>20.213530508392733</v>
      </c>
      <c r="F19" s="101">
        <f>IF(SER_hh_fech_in!F19=0,0,SER_hh_fech_in!F19/SER_summary!F$27)</f>
        <v>20.250035073186858</v>
      </c>
      <c r="G19" s="101">
        <f>IF(SER_hh_fech_in!G19=0,0,SER_hh_fech_in!G19/SER_summary!G$27)</f>
        <v>19.965565588829111</v>
      </c>
      <c r="H19" s="101">
        <f>IF(SER_hh_fech_in!H19=0,0,SER_hh_fech_in!H19/SER_summary!H$27)</f>
        <v>19.857849416658247</v>
      </c>
      <c r="I19" s="101">
        <f>IF(SER_hh_fech_in!I19=0,0,SER_hh_fech_in!I19/SER_summary!I$27)</f>
        <v>19.449869293996976</v>
      </c>
      <c r="J19" s="101">
        <f>IF(SER_hh_fech_in!J19=0,0,SER_hh_fech_in!J19/SER_summary!J$27)</f>
        <v>19.910821581207383</v>
      </c>
      <c r="K19" s="101">
        <f>IF(SER_hh_fech_in!K19=0,0,SER_hh_fech_in!K19/SER_summary!K$27)</f>
        <v>20.802532744431165</v>
      </c>
      <c r="L19" s="101">
        <f>IF(SER_hh_fech_in!L19=0,0,SER_hh_fech_in!L19/SER_summary!L$27)</f>
        <v>20.698339080975483</v>
      </c>
      <c r="M19" s="101">
        <f>IF(SER_hh_fech_in!M19=0,0,SER_hh_fech_in!M19/SER_summary!M$27)</f>
        <v>19.764984847744699</v>
      </c>
      <c r="N19" s="101">
        <f>IF(SER_hh_fech_in!N19=0,0,SER_hh_fech_in!N19/SER_summary!N$27)</f>
        <v>19.68142905933615</v>
      </c>
      <c r="O19" s="101">
        <f>IF(SER_hh_fech_in!O19=0,0,SER_hh_fech_in!O19/SER_summary!O$27)</f>
        <v>17.210211641648431</v>
      </c>
      <c r="P19" s="101">
        <f>IF(SER_hh_fech_in!P19=0,0,SER_hh_fech_in!P19/SER_summary!P$27)</f>
        <v>18.000440211821754</v>
      </c>
      <c r="Q19" s="101">
        <f>IF(SER_hh_fech_in!Q19=0,0,SER_hh_fech_in!Q19/SER_summary!Q$27)</f>
        <v>17.863259704738979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0</v>
      </c>
      <c r="D22" s="100">
        <f>IF(SER_hh_fech_in!D22=0,0,SER_hh_fech_in!D22/SER_summary!D$27)</f>
        <v>0</v>
      </c>
      <c r="E22" s="100">
        <f>IF(SER_hh_fech_in!E22=0,0,SER_hh_fech_in!E22/SER_summary!E$27)</f>
        <v>22.267455718690535</v>
      </c>
      <c r="F22" s="100">
        <f>IF(SER_hh_fech_in!F22=0,0,SER_hh_fech_in!F22/SER_summary!F$27)</f>
        <v>22.138397597521315</v>
      </c>
      <c r="G22" s="100">
        <f>IF(SER_hh_fech_in!G22=0,0,SER_hh_fech_in!G22/SER_summary!G$27)</f>
        <v>21.919108141302896</v>
      </c>
      <c r="H22" s="100">
        <f>IF(SER_hh_fech_in!H22=0,0,SER_hh_fech_in!H22/SER_summary!H$27)</f>
        <v>21.813724303394473</v>
      </c>
      <c r="I22" s="100">
        <f>IF(SER_hh_fech_in!I22=0,0,SER_hh_fech_in!I22/SER_summary!I$27)</f>
        <v>21.550397555268717</v>
      </c>
      <c r="J22" s="100">
        <f>IF(SER_hh_fech_in!J22=0,0,SER_hh_fech_in!J22/SER_summary!J$27)</f>
        <v>21.205172342443596</v>
      </c>
      <c r="K22" s="100">
        <f>IF(SER_hh_fech_in!K22=0,0,SER_hh_fech_in!K22/SER_summary!K$27)</f>
        <v>21.435319021501261</v>
      </c>
      <c r="L22" s="100">
        <f>IF(SER_hh_fech_in!L22=0,0,SER_hh_fech_in!L22/SER_summary!L$27)</f>
        <v>21.085832179223591</v>
      </c>
      <c r="M22" s="100">
        <f>IF(SER_hh_fech_in!M22=0,0,SER_hh_fech_in!M22/SER_summary!M$27)</f>
        <v>20.358358687148165</v>
      </c>
      <c r="N22" s="100">
        <f>IF(SER_hh_fech_in!N22=0,0,SER_hh_fech_in!N22/SER_summary!N$27)</f>
        <v>20.17446763674613</v>
      </c>
      <c r="O22" s="100">
        <f>IF(SER_hh_fech_in!O22=0,0,SER_hh_fech_in!O22/SER_summary!O$27)</f>
        <v>0</v>
      </c>
      <c r="P22" s="100">
        <f>IF(SER_hh_fech_in!P22=0,0,SER_hh_fech_in!P22/SER_summary!P$27)</f>
        <v>0</v>
      </c>
      <c r="Q22" s="100">
        <f>IF(SER_hh_fech_in!Q22=0,0,SER_hh_fech_in!Q22/SER_summary!Q$27)</f>
        <v>21.05489870352929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21.833557752446218</v>
      </c>
      <c r="D23" s="100">
        <f>IF(SER_hh_fech_in!D23=0,0,SER_hh_fech_in!D23/SER_summary!D$27)</f>
        <v>21.723604617795466</v>
      </c>
      <c r="E23" s="100">
        <f>IF(SER_hh_fech_in!E23=0,0,SER_hh_fech_in!E23/SER_summary!E$27)</f>
        <v>21.311504641897265</v>
      </c>
      <c r="F23" s="100">
        <f>IF(SER_hh_fech_in!F23=0,0,SER_hh_fech_in!F23/SER_summary!F$27)</f>
        <v>21.156630321292727</v>
      </c>
      <c r="G23" s="100">
        <f>IF(SER_hh_fech_in!G23=0,0,SER_hh_fech_in!G23/SER_summary!G$27)</f>
        <v>20.923330569148188</v>
      </c>
      <c r="H23" s="100">
        <f>IF(SER_hh_fech_in!H23=0,0,SER_hh_fech_in!H23/SER_summary!H$27)</f>
        <v>20.80165221883022</v>
      </c>
      <c r="I23" s="100">
        <f>IF(SER_hh_fech_in!I23=0,0,SER_hh_fech_in!I23/SER_summary!I$27)</f>
        <v>20.528338575832468</v>
      </c>
      <c r="J23" s="100">
        <f>IF(SER_hh_fech_in!J23=0,0,SER_hh_fech_in!J23/SER_summary!J$27)</f>
        <v>20.113043564825485</v>
      </c>
      <c r="K23" s="100">
        <f>IF(SER_hh_fech_in!K23=0,0,SER_hh_fech_in!K23/SER_summary!K$27)</f>
        <v>20.451080636585584</v>
      </c>
      <c r="L23" s="100">
        <f>IF(SER_hh_fech_in!L23=0,0,SER_hh_fech_in!L23/SER_summary!L$27)</f>
        <v>20.078484900486448</v>
      </c>
      <c r="M23" s="100">
        <f>IF(SER_hh_fech_in!M23=0,0,SER_hh_fech_in!M23/SER_summary!M$27)</f>
        <v>19.543869751001598</v>
      </c>
      <c r="N23" s="100">
        <f>IF(SER_hh_fech_in!N23=0,0,SER_hh_fech_in!N23/SER_summary!N$27)</f>
        <v>19.273660827985392</v>
      </c>
      <c r="O23" s="100">
        <f>IF(SER_hh_fech_in!O23=0,0,SER_hh_fech_in!O23/SER_summary!O$27)</f>
        <v>19.33738849103899</v>
      </c>
      <c r="P23" s="100">
        <f>IF(SER_hh_fech_in!P23=0,0,SER_hh_fech_in!P23/SER_summary!P$27)</f>
        <v>19.441709818777401</v>
      </c>
      <c r="Q23" s="100">
        <f>IF(SER_hh_fech_in!Q23=0,0,SER_hh_fech_in!Q23/SER_summary!Q$27)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0</v>
      </c>
      <c r="D25" s="100">
        <f>IF(SER_hh_fech_in!D25=0,0,SER_hh_fech_in!D25/SER_summary!D$27)</f>
        <v>0</v>
      </c>
      <c r="E25" s="100">
        <f>IF(SER_hh_fech_in!E25=0,0,SER_hh_fech_in!E25/SER_summary!E$27)</f>
        <v>0</v>
      </c>
      <c r="F25" s="100">
        <f>IF(SER_hh_fech_in!F25=0,0,SER_hh_fech_in!F25/SER_summary!F$27)</f>
        <v>0</v>
      </c>
      <c r="G25" s="100">
        <f>IF(SER_hh_fech_in!G25=0,0,SER_hh_fech_in!G25/SER_summary!G$27)</f>
        <v>0</v>
      </c>
      <c r="H25" s="100">
        <f>IF(SER_hh_fech_in!H25=0,0,SER_hh_fech_in!H25/SER_summary!H$27)</f>
        <v>0</v>
      </c>
      <c r="I25" s="100">
        <f>IF(SER_hh_fech_in!I25=0,0,SER_hh_fech_in!I25/SER_summary!I$27)</f>
        <v>0</v>
      </c>
      <c r="J25" s="100">
        <f>IF(SER_hh_fech_in!J25=0,0,SER_hh_fech_in!J25/SER_summary!J$27)</f>
        <v>0</v>
      </c>
      <c r="K25" s="100">
        <f>IF(SER_hh_fech_in!K25=0,0,SER_hh_fech_in!K25/SER_summary!K$27)</f>
        <v>0</v>
      </c>
      <c r="L25" s="100">
        <f>IF(SER_hh_fech_in!L25=0,0,SER_hh_fech_in!L25/SER_summary!L$27)</f>
        <v>0</v>
      </c>
      <c r="M25" s="100">
        <f>IF(SER_hh_fech_in!M25=0,0,SER_hh_fech_in!M25/SER_summary!M$27)</f>
        <v>0</v>
      </c>
      <c r="N25" s="100">
        <f>IF(SER_hh_fech_in!N25=0,0,SER_hh_fech_in!N25/SER_summary!N$27)</f>
        <v>0</v>
      </c>
      <c r="O25" s="100">
        <f>IF(SER_hh_fech_in!O25=0,0,SER_hh_fech_in!O25/SER_summary!O$27)</f>
        <v>0</v>
      </c>
      <c r="P25" s="100">
        <f>IF(SER_hh_fech_in!P25=0,0,SER_hh_fech_in!P25/SER_summary!P$27)</f>
        <v>0</v>
      </c>
      <c r="Q25" s="100">
        <f>IF(SER_hh_fech_in!Q25=0,0,SER_hh_fech_in!Q25/SER_summary!Q$27)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17.814792455806277</v>
      </c>
      <c r="D26" s="22">
        <f>IF(SER_hh_fech_in!D26=0,0,SER_hh_fech_in!D26/SER_summary!D$27)</f>
        <v>17.857386148910443</v>
      </c>
      <c r="E26" s="22">
        <f>IF(SER_hh_fech_in!E26=0,0,SER_hh_fech_in!E26/SER_summary!E$27)</f>
        <v>17.552801135890743</v>
      </c>
      <c r="F26" s="22">
        <f>IF(SER_hh_fech_in!F26=0,0,SER_hh_fech_in!F26/SER_summary!F$27)</f>
        <v>17.405451169834777</v>
      </c>
      <c r="G26" s="22">
        <f>IF(SER_hh_fech_in!G26=0,0,SER_hh_fech_in!G26/SER_summary!G$27)</f>
        <v>17.183279758931338</v>
      </c>
      <c r="H26" s="22">
        <f>IF(SER_hh_fech_in!H26=0,0,SER_hh_fech_in!H26/SER_summary!H$27)</f>
        <v>17.044589590895409</v>
      </c>
      <c r="I26" s="22">
        <f>IF(SER_hh_fech_in!I26=0,0,SER_hh_fech_in!I26/SER_summary!I$27)</f>
        <v>16.789029217146627</v>
      </c>
      <c r="J26" s="22">
        <f>IF(SER_hh_fech_in!J26=0,0,SER_hh_fech_in!J26/SER_summary!J$27)</f>
        <v>16.232825739761594</v>
      </c>
      <c r="K26" s="22">
        <f>IF(SER_hh_fech_in!K26=0,0,SER_hh_fech_in!K26/SER_summary!K$27)</f>
        <v>0</v>
      </c>
      <c r="L26" s="22">
        <f>IF(SER_hh_fech_in!L26=0,0,SER_hh_fech_in!L26/SER_summary!L$27)</f>
        <v>10.13694397561321</v>
      </c>
      <c r="M26" s="22">
        <f>IF(SER_hh_fech_in!M26=0,0,SER_hh_fech_in!M26/SER_summary!M$27)</f>
        <v>0</v>
      </c>
      <c r="N26" s="22">
        <f>IF(SER_hh_fech_in!N26=0,0,SER_hh_fech_in!N26/SER_summary!N$27)</f>
        <v>0</v>
      </c>
      <c r="O26" s="22">
        <f>IF(SER_hh_fech_in!O26=0,0,SER_hh_fech_in!O26/SER_summary!O$27)</f>
        <v>16.42974292935315</v>
      </c>
      <c r="P26" s="22">
        <f>IF(SER_hh_fech_in!P26=0,0,SER_hh_fech_in!P26/SER_summary!P$27)</f>
        <v>17.102771491076769</v>
      </c>
      <c r="Q26" s="22">
        <f>IF(SER_hh_fech_in!Q26=0,0,SER_hh_fech_in!Q26/SER_summary!Q$27)</f>
        <v>17.611567921227831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0.19943559090751056</v>
      </c>
      <c r="K27" s="116">
        <f>IF(SER_hh_fech_in!K27=0,0,SER_hh_fech_in!K27/SER_summary!K$27)</f>
        <v>1.292024562609962E-2</v>
      </c>
      <c r="L27" s="116">
        <f>IF(SER_hh_fech_in!L27=0,0,SER_hh_fech_in!L27/SER_summary!L$27)</f>
        <v>0.10519824256359774</v>
      </c>
      <c r="M27" s="116">
        <f>IF(SER_hh_fech_in!M27=0,0,SER_hh_fech_in!M27/SER_summary!M$27)</f>
        <v>3.1574655403635389E-2</v>
      </c>
      <c r="N27" s="116">
        <f>IF(SER_hh_fech_in!N27=0,0,SER_hh_fech_in!N27/SER_summary!N$27)</f>
        <v>1.7330624140208223E-2</v>
      </c>
      <c r="O27" s="116">
        <f>IF(SER_hh_fech_in!O27=0,0,SER_hh_fech_in!O27/SER_summary!O$27)</f>
        <v>1.2692403523897408E-2</v>
      </c>
      <c r="P27" s="116">
        <f>IF(SER_hh_fech_in!P27=0,0,SER_hh_fech_in!P27/SER_summary!P$27)</f>
        <v>1.4156883183302597E-2</v>
      </c>
      <c r="Q27" s="116">
        <f>IF(SER_hh_fech_in!Q27=0,0,SER_hh_fech_in!Q27/SER_summary!Q$27)</f>
        <v>1.6628692581095995E-2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4.9312948563231718</v>
      </c>
      <c r="K28" s="117">
        <f>IF(SER_hh_fech_in!K28=0,0,SER_hh_fech_in!K28/SER_summary!K$27)</f>
        <v>4.9291331616382923</v>
      </c>
      <c r="L28" s="117">
        <f>IF(SER_hh_fech_in!L28=0,0,SER_hh_fech_in!L28/SER_summary!L$27)</f>
        <v>4.8722804125171093</v>
      </c>
      <c r="M28" s="117">
        <f>IF(SER_hh_fech_in!M28=0,0,SER_hh_fech_in!M28/SER_summary!M$27)</f>
        <v>4.6585950213473186</v>
      </c>
      <c r="N28" s="117">
        <f>IF(SER_hh_fech_in!N28=0,0,SER_hh_fech_in!N28/SER_summary!N$27)</f>
        <v>4.568662843722274</v>
      </c>
      <c r="O28" s="117">
        <f>IF(SER_hh_fech_in!O28=0,0,SER_hh_fech_in!O28/SER_summary!O$27)</f>
        <v>4.7257076085930985</v>
      </c>
      <c r="P28" s="117">
        <f>IF(SER_hh_fech_in!P28=0,0,SER_hh_fech_in!P28/SER_summary!P$27)</f>
        <v>4.8135508230789474</v>
      </c>
      <c r="Q28" s="117">
        <f>IF(SER_hh_fech_in!Q28=0,0,SER_hh_fech_in!Q28/SER_summary!Q$27)</f>
        <v>5.0159354957828448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22.515704493227243</v>
      </c>
      <c r="D29" s="101">
        <f>IF(SER_hh_fech_in!D29=0,0,SER_hh_fech_in!D29/SER_summary!D$27)</f>
        <v>21.522386835428634</v>
      </c>
      <c r="E29" s="101">
        <f>IF(SER_hh_fech_in!E29=0,0,SER_hh_fech_in!E29/SER_summary!E$27)</f>
        <v>20.952716719614422</v>
      </c>
      <c r="F29" s="101">
        <f>IF(SER_hh_fech_in!F29=0,0,SER_hh_fech_in!F29/SER_summary!F$27)</f>
        <v>21.336726846386355</v>
      </c>
      <c r="G29" s="101">
        <f>IF(SER_hh_fech_in!G29=0,0,SER_hh_fech_in!G29/SER_summary!G$27)</f>
        <v>21.068034888730072</v>
      </c>
      <c r="H29" s="101">
        <f>IF(SER_hh_fech_in!H29=0,0,SER_hh_fech_in!H29/SER_summary!H$27)</f>
        <v>19.834802027096895</v>
      </c>
      <c r="I29" s="101">
        <f>IF(SER_hh_fech_in!I29=0,0,SER_hh_fech_in!I29/SER_summary!I$27)</f>
        <v>21.594562909649571</v>
      </c>
      <c r="J29" s="101">
        <f>IF(SER_hh_fech_in!J29=0,0,SER_hh_fech_in!J29/SER_summary!J$27)</f>
        <v>20.61340296993135</v>
      </c>
      <c r="K29" s="101">
        <f>IF(SER_hh_fech_in!K29=0,0,SER_hh_fech_in!K29/SER_summary!K$27)</f>
        <v>25.529966115572897</v>
      </c>
      <c r="L29" s="101">
        <f>IF(SER_hh_fech_in!L29=0,0,SER_hh_fech_in!L29/SER_summary!L$27)</f>
        <v>23.253323231204075</v>
      </c>
      <c r="M29" s="101">
        <f>IF(SER_hh_fech_in!M29=0,0,SER_hh_fech_in!M29/SER_summary!M$27)</f>
        <v>24.35803492310653</v>
      </c>
      <c r="N29" s="101">
        <f>IF(SER_hh_fech_in!N29=0,0,SER_hh_fech_in!N29/SER_summary!N$27)</f>
        <v>23.800848566149583</v>
      </c>
      <c r="O29" s="101">
        <f>IF(SER_hh_fech_in!O29=0,0,SER_hh_fech_in!O29/SER_summary!O$27)</f>
        <v>24.103338029775614</v>
      </c>
      <c r="P29" s="101">
        <f>IF(SER_hh_fech_in!P29=0,0,SER_hh_fech_in!P29/SER_summary!P$27)</f>
        <v>22.543837502882774</v>
      </c>
      <c r="Q29" s="101">
        <f>IF(SER_hh_fech_in!Q29=0,0,SER_hh_fech_in!Q29/SER_summary!Q$27)</f>
        <v>19.761808618997197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28.865510547103245</v>
      </c>
      <c r="D30" s="100">
        <f>IF(SER_hh_fech_in!D30=0,0,SER_hh_fech_in!D30/SER_summary!D$27)</f>
        <v>28.454574891053959</v>
      </c>
      <c r="E30" s="100">
        <f>IF(SER_hh_fech_in!E30=0,0,SER_hh_fech_in!E30/SER_summary!E$27)</f>
        <v>25.137356975462932</v>
      </c>
      <c r="F30" s="100">
        <f>IF(SER_hh_fech_in!F30=0,0,SER_hh_fech_in!F30/SER_summary!F$27)</f>
        <v>27.797609468665815</v>
      </c>
      <c r="G30" s="100">
        <f>IF(SER_hh_fech_in!G30=0,0,SER_hh_fech_in!G30/SER_summary!G$27)</f>
        <v>27.547423886497054</v>
      </c>
      <c r="H30" s="100">
        <f>IF(SER_hh_fech_in!H30=0,0,SER_hh_fech_in!H30/SER_summary!H$27)</f>
        <v>0</v>
      </c>
      <c r="I30" s="100">
        <f>IF(SER_hh_fech_in!I30=0,0,SER_hh_fech_in!I30/SER_summary!I$27)</f>
        <v>24.784985217532288</v>
      </c>
      <c r="J30" s="100">
        <f>IF(SER_hh_fech_in!J30=0,0,SER_hh_fech_in!J30/SER_summary!J$27)</f>
        <v>28.662628731136444</v>
      </c>
      <c r="K30" s="100">
        <f>IF(SER_hh_fech_in!K30=0,0,SER_hh_fech_in!K30/SER_summary!K$27)</f>
        <v>24.545345978010864</v>
      </c>
      <c r="L30" s="100">
        <f>IF(SER_hh_fech_in!L30=0,0,SER_hh_fech_in!L30/SER_summary!L$27)</f>
        <v>28.979285564023339</v>
      </c>
      <c r="M30" s="100">
        <f>IF(SER_hh_fech_in!M30=0,0,SER_hh_fech_in!M30/SER_summary!M$27)</f>
        <v>26.071503618574244</v>
      </c>
      <c r="N30" s="100">
        <f>IF(SER_hh_fech_in!N30=0,0,SER_hh_fech_in!N30/SER_summary!N$27)</f>
        <v>0</v>
      </c>
      <c r="O30" s="100">
        <f>IF(SER_hh_fech_in!O30=0,0,SER_hh_fech_in!O30/SER_summary!O$27)</f>
        <v>25.801095253791036</v>
      </c>
      <c r="P30" s="100">
        <f>IF(SER_hh_fech_in!P30=0,0,SER_hh_fech_in!P30/SER_summary!P$27)</f>
        <v>25.267802691023373</v>
      </c>
      <c r="Q30" s="100">
        <f>IF(SER_hh_fech_in!Q30=0,0,SER_hh_fech_in!Q30/SER_summary!Q$27)</f>
        <v>25.079053701572679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26.565159396089573</v>
      </c>
      <c r="D31" s="100">
        <f>IF(SER_hh_fech_in!D31=0,0,SER_hh_fech_in!D31/SER_summary!D$27)</f>
        <v>26.150356257950214</v>
      </c>
      <c r="E31" s="100">
        <f>IF(SER_hh_fech_in!E31=0,0,SER_hh_fech_in!E31/SER_summary!E$27)</f>
        <v>25.696207827759842</v>
      </c>
      <c r="F31" s="100">
        <f>IF(SER_hh_fech_in!F31=0,0,SER_hh_fech_in!F31/SER_summary!F$27)</f>
        <v>25.512183532379247</v>
      </c>
      <c r="G31" s="100">
        <f>IF(SER_hh_fech_in!G31=0,0,SER_hh_fech_in!G31/SER_summary!G$27)</f>
        <v>25.347330633551341</v>
      </c>
      <c r="H31" s="100">
        <f>IF(SER_hh_fech_in!H31=0,0,SER_hh_fech_in!H31/SER_summary!H$27)</f>
        <v>25.199355340623722</v>
      </c>
      <c r="I31" s="100">
        <f>IF(SER_hh_fech_in!I31=0,0,SER_hh_fech_in!I31/SER_summary!I$27)</f>
        <v>25.183725471810625</v>
      </c>
      <c r="J31" s="100">
        <f>IF(SER_hh_fech_in!J31=0,0,SER_hh_fech_in!J31/SER_summary!J$27)</f>
        <v>24.996807618272367</v>
      </c>
      <c r="K31" s="100">
        <f>IF(SER_hh_fech_in!K31=0,0,SER_hh_fech_in!K31/SER_summary!K$27)</f>
        <v>25.541171997663131</v>
      </c>
      <c r="L31" s="100">
        <f>IF(SER_hh_fech_in!L31=0,0,SER_hh_fech_in!L31/SER_summary!L$27)</f>
        <v>25.400275599368481</v>
      </c>
      <c r="M31" s="100">
        <f>IF(SER_hh_fech_in!M31=0,0,SER_hh_fech_in!M31/SER_summary!M$27)</f>
        <v>24.301671689938914</v>
      </c>
      <c r="N31" s="100">
        <f>IF(SER_hh_fech_in!N31=0,0,SER_hh_fech_in!N31/SER_summary!N$27)</f>
        <v>23.800848566149583</v>
      </c>
      <c r="O31" s="100">
        <f>IF(SER_hh_fech_in!O31=0,0,SER_hh_fech_in!O31/SER_summary!O$27)</f>
        <v>23.539413261831285</v>
      </c>
      <c r="P31" s="100">
        <f>IF(SER_hh_fech_in!P31=0,0,SER_hh_fech_in!P31/SER_summary!P$27)</f>
        <v>23.472584011044695</v>
      </c>
      <c r="Q31" s="100">
        <f>IF(SER_hh_fech_in!Q31=0,0,SER_hh_fech_in!Q31/SER_summary!Q$27)</f>
        <v>23.419640916962106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20.374510229469582</v>
      </c>
      <c r="D33" s="18">
        <f>IF(SER_hh_fech_in!D33=0,0,SER_hh_fech_in!D33/SER_summary!D$27)</f>
        <v>20.058635710005134</v>
      </c>
      <c r="E33" s="18">
        <f>IF(SER_hh_fech_in!E33=0,0,SER_hh_fech_in!E33/SER_summary!E$27)</f>
        <v>19.891826227601946</v>
      </c>
      <c r="F33" s="18">
        <f>IF(SER_hh_fech_in!F33=0,0,SER_hh_fech_in!F33/SER_summary!F$27)</f>
        <v>19.494604986285065</v>
      </c>
      <c r="G33" s="18">
        <f>IF(SER_hh_fech_in!G33=0,0,SER_hh_fech_in!G33/SER_summary!G$27)</f>
        <v>19.269790579875401</v>
      </c>
      <c r="H33" s="18">
        <f>IF(SER_hh_fech_in!H33=0,0,SER_hh_fech_in!H33/SER_summary!H$27)</f>
        <v>17.709787679610834</v>
      </c>
      <c r="I33" s="18">
        <f>IF(SER_hh_fech_in!I33=0,0,SER_hh_fech_in!I33/SER_summary!I$27)</f>
        <v>18.990172788686024</v>
      </c>
      <c r="J33" s="18">
        <f>IF(SER_hh_fech_in!J33=0,0,SER_hh_fech_in!J33/SER_summary!J$27)</f>
        <v>18.555667468366288</v>
      </c>
      <c r="K33" s="18">
        <f>IF(SER_hh_fech_in!K33=0,0,SER_hh_fech_in!K33/SER_summary!K$27)</f>
        <v>0</v>
      </c>
      <c r="L33" s="18">
        <f>IF(SER_hh_fech_in!L33=0,0,SER_hh_fech_in!L33/SER_summary!L$27)</f>
        <v>18.44040866801372</v>
      </c>
      <c r="M33" s="18">
        <f>IF(SER_hh_fech_in!M33=0,0,SER_hh_fech_in!M33/SER_summary!M$27)</f>
        <v>0</v>
      </c>
      <c r="N33" s="18">
        <f>IF(SER_hh_fech_in!N33=0,0,SER_hh_fech_in!N33/SER_summary!N$27)</f>
        <v>0</v>
      </c>
      <c r="O33" s="18">
        <f>IF(SER_hh_fech_in!O33=0,0,SER_hh_fech_in!O33/SER_summary!O$27)</f>
        <v>0</v>
      </c>
      <c r="P33" s="18">
        <f>IF(SER_hh_fech_in!P33=0,0,SER_hh_fech_in!P33/SER_summary!P$27)</f>
        <v>18.168051809585499</v>
      </c>
      <c r="Q33" s="18">
        <f>IF(SER_hh_fech_in!Q33=0,0,SER_hh_fech_in!Q33/SER_summary!Q$27)</f>
        <v>18.45450295255959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113.18029560606584</v>
      </c>
      <c r="D3" s="106">
        <f>IF(SER_hh_tesh_in!D3=0,0,SER_hh_tesh_in!D3/SER_summary!D$27)</f>
        <v>117.72577978687826</v>
      </c>
      <c r="E3" s="106">
        <f>IF(SER_hh_tesh_in!E3=0,0,SER_hh_tesh_in!E3/SER_summary!E$27)</f>
        <v>131.59840645918939</v>
      </c>
      <c r="F3" s="106">
        <f>IF(SER_hh_tesh_in!F3=0,0,SER_hh_tesh_in!F3/SER_summary!F$27)</f>
        <v>122.11563709244115</v>
      </c>
      <c r="G3" s="106">
        <f>IF(SER_hh_tesh_in!G3=0,0,SER_hh_tesh_in!G3/SER_summary!G$27)</f>
        <v>125.65627695405267</v>
      </c>
      <c r="H3" s="106">
        <f>IF(SER_hh_tesh_in!H3=0,0,SER_hh_tesh_in!H3/SER_summary!H$27)</f>
        <v>119.33539038879806</v>
      </c>
      <c r="I3" s="106">
        <f>IF(SER_hh_tesh_in!I3=0,0,SER_hh_tesh_in!I3/SER_summary!I$27)</f>
        <v>119.80350324281711</v>
      </c>
      <c r="J3" s="106">
        <f>IF(SER_hh_tesh_in!J3=0,0,SER_hh_tesh_in!J3/SER_summary!J$27)</f>
        <v>124.65233807885944</v>
      </c>
      <c r="K3" s="106">
        <f>IF(SER_hh_tesh_in!K3=0,0,SER_hh_tesh_in!K3/SER_summary!K$27)</f>
        <v>116.02522076273968</v>
      </c>
      <c r="L3" s="106">
        <f>IF(SER_hh_tesh_in!L3=0,0,SER_hh_tesh_in!L3/SER_summary!L$27)</f>
        <v>101.96822620136541</v>
      </c>
      <c r="M3" s="106">
        <f>IF(SER_hh_tesh_in!M3=0,0,SER_hh_tesh_in!M3/SER_summary!M$27)</f>
        <v>81.925916816654308</v>
      </c>
      <c r="N3" s="106">
        <f>IF(SER_hh_tesh_in!N3=0,0,SER_hh_tesh_in!N3/SER_summary!N$27)</f>
        <v>87.208648153238912</v>
      </c>
      <c r="O3" s="106">
        <f>IF(SER_hh_tesh_in!O3=0,0,SER_hh_tesh_in!O3/SER_summary!O$27)</f>
        <v>87.430850388305274</v>
      </c>
      <c r="P3" s="106">
        <f>IF(SER_hh_tesh_in!P3=0,0,SER_hh_tesh_in!P3/SER_summary!P$27)</f>
        <v>85.496873293288687</v>
      </c>
      <c r="Q3" s="106">
        <f>IF(SER_hh_tesh_in!Q3=0,0,SER_hh_tesh_in!Q3/SER_summary!Q$27)</f>
        <v>99.12717457028198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78.198968318222356</v>
      </c>
      <c r="D4" s="101">
        <f>IF(SER_hh_tesh_in!D4=0,0,SER_hh_tesh_in!D4/SER_summary!D$27)</f>
        <v>81.784159537186738</v>
      </c>
      <c r="E4" s="101">
        <f>IF(SER_hh_tesh_in!E4=0,0,SER_hh_tesh_in!E4/SER_summary!E$27)</f>
        <v>96.860209774577584</v>
      </c>
      <c r="F4" s="101">
        <f>IF(SER_hh_tesh_in!F4=0,0,SER_hh_tesh_in!F4/SER_summary!F$27)</f>
        <v>85.976561355708299</v>
      </c>
      <c r="G4" s="101">
        <f>IF(SER_hh_tesh_in!G4=0,0,SER_hh_tesh_in!G4/SER_summary!G$27)</f>
        <v>88.736531365539406</v>
      </c>
      <c r="H4" s="101">
        <f>IF(SER_hh_tesh_in!H4=0,0,SER_hh_tesh_in!H4/SER_summary!H$27)</f>
        <v>81.624486043130943</v>
      </c>
      <c r="I4" s="101">
        <f>IF(SER_hh_tesh_in!I4=0,0,SER_hh_tesh_in!I4/SER_summary!I$27)</f>
        <v>85.506334535766953</v>
      </c>
      <c r="J4" s="101">
        <f>IF(SER_hh_tesh_in!J4=0,0,SER_hh_tesh_in!J4/SER_summary!J$27)</f>
        <v>93.790402455998432</v>
      </c>
      <c r="K4" s="101">
        <f>IF(SER_hh_tesh_in!K4=0,0,SER_hh_tesh_in!K4/SER_summary!K$27)</f>
        <v>77.934830832807336</v>
      </c>
      <c r="L4" s="101">
        <f>IF(SER_hh_tesh_in!L4=0,0,SER_hh_tesh_in!L4/SER_summary!L$27)</f>
        <v>72.660831301484649</v>
      </c>
      <c r="M4" s="101">
        <f>IF(SER_hh_tesh_in!M4=0,0,SER_hh_tesh_in!M4/SER_summary!M$27)</f>
        <v>52.279999751960965</v>
      </c>
      <c r="N4" s="101">
        <f>IF(SER_hh_tesh_in!N4=0,0,SER_hh_tesh_in!N4/SER_summary!N$27)</f>
        <v>59.088323330851274</v>
      </c>
      <c r="O4" s="101">
        <f>IF(SER_hh_tesh_in!O4=0,0,SER_hh_tesh_in!O4/SER_summary!O$27)</f>
        <v>57.545384232958988</v>
      </c>
      <c r="P4" s="101">
        <f>IF(SER_hh_tesh_in!P4=0,0,SER_hh_tesh_in!P4/SER_summary!P$27)</f>
        <v>50.934323077849953</v>
      </c>
      <c r="Q4" s="101">
        <f>IF(SER_hh_tesh_in!Q4=0,0,SER_hh_tesh_in!Q4/SER_summary!Q$27)</f>
        <v>50.720535918525911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79.062677374362508</v>
      </c>
      <c r="D5" s="100">
        <f>IF(SER_hh_tesh_in!D5=0,0,SER_hh_tesh_in!D5/SER_summary!D$27)</f>
        <v>55.153142114170898</v>
      </c>
      <c r="E5" s="100">
        <f>IF(SER_hh_tesh_in!E5=0,0,SER_hh_tesh_in!E5/SER_summary!E$27)</f>
        <v>90.987252427939723</v>
      </c>
      <c r="F5" s="100">
        <f>IF(SER_hh_tesh_in!F5=0,0,SER_hh_tesh_in!F5/SER_summary!F$27)</f>
        <v>83.031872720998223</v>
      </c>
      <c r="G5" s="100">
        <f>IF(SER_hh_tesh_in!G5=0,0,SER_hh_tesh_in!G5/SER_summary!G$27)</f>
        <v>82.903239190899498</v>
      </c>
      <c r="H5" s="100">
        <f>IF(SER_hh_tesh_in!H5=0,0,SER_hh_tesh_in!H5/SER_summary!H$27)</f>
        <v>75.760786716348861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75.952114384889171</v>
      </c>
      <c r="D7" s="100">
        <f>IF(SER_hh_tesh_in!D7=0,0,SER_hh_tesh_in!D7/SER_summary!D$27)</f>
        <v>78.332517700981029</v>
      </c>
      <c r="E7" s="100">
        <f>IF(SER_hh_tesh_in!E7=0,0,SER_hh_tesh_in!E7/SER_summary!E$27)</f>
        <v>0</v>
      </c>
      <c r="F7" s="100">
        <f>IF(SER_hh_tesh_in!F7=0,0,SER_hh_tesh_in!F7/SER_summary!F$27)</f>
        <v>83.966808287953967</v>
      </c>
      <c r="G7" s="100">
        <f>IF(SER_hh_tesh_in!G7=0,0,SER_hh_tesh_in!G7/SER_summary!G$27)</f>
        <v>85.58663828242976</v>
      </c>
      <c r="H7" s="100">
        <f>IF(SER_hh_tesh_in!H7=0,0,SER_hh_tesh_in!H7/SER_summary!H$27)</f>
        <v>78.130822723752331</v>
      </c>
      <c r="I7" s="100">
        <f>IF(SER_hh_tesh_in!I7=0,0,SER_hh_tesh_in!I7/SER_summary!I$27)</f>
        <v>80.496721563079404</v>
      </c>
      <c r="J7" s="100">
        <f>IF(SER_hh_tesh_in!J7=0,0,SER_hh_tesh_in!J7/SER_summary!J$27)</f>
        <v>0</v>
      </c>
      <c r="K7" s="100">
        <f>IF(SER_hh_tesh_in!K7=0,0,SER_hh_tesh_in!K7/SER_summary!K$27)</f>
        <v>72.707999553756878</v>
      </c>
      <c r="L7" s="100">
        <f>IF(SER_hh_tesh_in!L7=0,0,SER_hh_tesh_in!L7/SER_summary!L$27)</f>
        <v>65.951813233171478</v>
      </c>
      <c r="M7" s="100">
        <f>IF(SER_hh_tesh_in!M7=0,0,SER_hh_tesh_in!M7/SER_summary!M$27)</f>
        <v>50.320122504408658</v>
      </c>
      <c r="N7" s="100">
        <f>IF(SER_hh_tesh_in!N7=0,0,SER_hh_tesh_in!N7/SER_summary!N$27)</f>
        <v>0</v>
      </c>
      <c r="O7" s="100">
        <f>IF(SER_hh_tesh_in!O7=0,0,SER_hh_tesh_in!O7/SER_summary!O$27)</f>
        <v>0</v>
      </c>
      <c r="P7" s="100">
        <f>IF(SER_hh_tesh_in!P7=0,0,SER_hh_tesh_in!P7/SER_summary!P$27)</f>
        <v>0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76.887431491907165</v>
      </c>
      <c r="D9" s="100">
        <f>IF(SER_hh_tesh_in!D9=0,0,SER_hh_tesh_in!D9/SER_summary!D$27)</f>
        <v>0</v>
      </c>
      <c r="E9" s="100">
        <f>IF(SER_hh_tesh_in!E9=0,0,SER_hh_tesh_in!E9/SER_summary!E$27)</f>
        <v>0</v>
      </c>
      <c r="F9" s="100">
        <f>IF(SER_hh_tesh_in!F9=0,0,SER_hh_tesh_in!F9/SER_summary!F$27)</f>
        <v>85.01023075714572</v>
      </c>
      <c r="G9" s="100">
        <f>IF(SER_hh_tesh_in!G9=0,0,SER_hh_tesh_in!G9/SER_summary!G$27)</f>
        <v>88.274007720550387</v>
      </c>
      <c r="H9" s="100">
        <f>IF(SER_hh_tesh_in!H9=0,0,SER_hh_tesh_in!H9/SER_summary!H$27)</f>
        <v>81.927546745488428</v>
      </c>
      <c r="I9" s="100">
        <f>IF(SER_hh_tesh_in!I9=0,0,SER_hh_tesh_in!I9/SER_summary!I$27)</f>
        <v>85.62551363533376</v>
      </c>
      <c r="J9" s="100">
        <f>IF(SER_hh_tesh_in!J9=0,0,SER_hh_tesh_in!J9/SER_summary!J$27)</f>
        <v>94.163189117941272</v>
      </c>
      <c r="K9" s="100">
        <f>IF(SER_hh_tesh_in!K9=0,0,SER_hh_tesh_in!K9/SER_summary!K$27)</f>
        <v>77.230928391751803</v>
      </c>
      <c r="L9" s="100">
        <f>IF(SER_hh_tesh_in!L9=0,0,SER_hh_tesh_in!L9/SER_summary!L$27)</f>
        <v>74.039124343094556</v>
      </c>
      <c r="M9" s="100">
        <f>IF(SER_hh_tesh_in!M9=0,0,SER_hh_tesh_in!M9/SER_summary!M$27)</f>
        <v>0</v>
      </c>
      <c r="N9" s="100">
        <f>IF(SER_hh_tesh_in!N9=0,0,SER_hh_tesh_in!N9/SER_summary!N$27)</f>
        <v>57.53912223799378</v>
      </c>
      <c r="O9" s="100">
        <f>IF(SER_hh_tesh_in!O9=0,0,SER_hh_tesh_in!O9/SER_summary!O$27)</f>
        <v>56.295435306142679</v>
      </c>
      <c r="P9" s="100">
        <f>IF(SER_hh_tesh_in!P9=0,0,SER_hh_tesh_in!P9/SER_summary!P$27)</f>
        <v>49.409018006252154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0</v>
      </c>
      <c r="D10" s="100">
        <f>IF(SER_hh_tesh_in!D10=0,0,SER_hh_tesh_in!D10/SER_summary!D$27)</f>
        <v>0</v>
      </c>
      <c r="E10" s="100">
        <f>IF(SER_hh_tesh_in!E10=0,0,SER_hh_tesh_in!E10/SER_summary!E$27)</f>
        <v>0</v>
      </c>
      <c r="F10" s="100">
        <f>IF(SER_hh_tesh_in!F10=0,0,SER_hh_tesh_in!F10/SER_summary!F$27)</f>
        <v>0</v>
      </c>
      <c r="G10" s="100">
        <f>IF(SER_hh_tesh_in!G10=0,0,SER_hh_tesh_in!G10/SER_summary!G$27)</f>
        <v>103.58219774619042</v>
      </c>
      <c r="H10" s="100">
        <f>IF(SER_hh_tesh_in!H10=0,0,SER_hh_tesh_in!H10/SER_summary!H$27)</f>
        <v>94.510304185620313</v>
      </c>
      <c r="I10" s="100">
        <f>IF(SER_hh_tesh_in!I10=0,0,SER_hh_tesh_in!I10/SER_summary!I$27)</f>
        <v>97.46606971982979</v>
      </c>
      <c r="J10" s="100">
        <f>IF(SER_hh_tesh_in!J10=0,0,SER_hh_tesh_in!J10/SER_summary!J$27)</f>
        <v>106.3578052480577</v>
      </c>
      <c r="K10" s="100">
        <f>IF(SER_hh_tesh_in!K10=0,0,SER_hh_tesh_in!K10/SER_summary!K$27)</f>
        <v>93.644276733785645</v>
      </c>
      <c r="L10" s="100">
        <f>IF(SER_hh_tesh_in!L10=0,0,SER_hh_tesh_in!L10/SER_summary!L$27)</f>
        <v>76.579236151930132</v>
      </c>
      <c r="M10" s="100">
        <f>IF(SER_hh_tesh_in!M10=0,0,SER_hh_tesh_in!M10/SER_summary!M$27)</f>
        <v>59.558178427355067</v>
      </c>
      <c r="N10" s="100">
        <f>IF(SER_hh_tesh_in!N10=0,0,SER_hh_tesh_in!N10/SER_summary!N$27)</f>
        <v>61.223340221756956</v>
      </c>
      <c r="O10" s="100">
        <f>IF(SER_hh_tesh_in!O10=0,0,SER_hh_tesh_in!O10/SER_summary!O$27)</f>
        <v>59.315828918314381</v>
      </c>
      <c r="P10" s="100">
        <f>IF(SER_hh_tesh_in!P10=0,0,SER_hh_tesh_in!P10/SER_summary!P$27)</f>
        <v>51.54635540376367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0</v>
      </c>
      <c r="E12" s="100">
        <f>IF(SER_hh_tesh_in!E12=0,0,SER_hh_tesh_in!E12/SER_summary!E$27)</f>
        <v>0</v>
      </c>
      <c r="F12" s="100">
        <f>IF(SER_hh_tesh_in!F12=0,0,SER_hh_tesh_in!F12/SER_summary!F$27)</f>
        <v>0</v>
      </c>
      <c r="G12" s="100">
        <f>IF(SER_hh_tesh_in!G12=0,0,SER_hh_tesh_in!G12/SER_summary!G$27)</f>
        <v>0</v>
      </c>
      <c r="H12" s="100">
        <f>IF(SER_hh_tesh_in!H12=0,0,SER_hh_tesh_in!H12/SER_summary!H$27)</f>
        <v>0</v>
      </c>
      <c r="I12" s="100">
        <f>IF(SER_hh_tesh_in!I12=0,0,SER_hh_tesh_in!I12/SER_summary!I$27)</f>
        <v>0</v>
      </c>
      <c r="J12" s="100">
        <f>IF(SER_hh_tesh_in!J12=0,0,SER_hh_tesh_in!J12/SER_summary!J$27)</f>
        <v>0</v>
      </c>
      <c r="K12" s="100">
        <f>IF(SER_hh_tesh_in!K12=0,0,SER_hh_tesh_in!K12/SER_summary!K$27)</f>
        <v>0</v>
      </c>
      <c r="L12" s="100">
        <f>IF(SER_hh_tesh_in!L12=0,0,SER_hh_tesh_in!L12/SER_summary!L$27)</f>
        <v>0</v>
      </c>
      <c r="M12" s="100">
        <f>IF(SER_hh_tesh_in!M12=0,0,SER_hh_tesh_in!M12/SER_summary!M$27)</f>
        <v>0</v>
      </c>
      <c r="N12" s="100">
        <f>IF(SER_hh_tesh_in!N12=0,0,SER_hh_tesh_in!N12/SER_summary!N$27)</f>
        <v>0</v>
      </c>
      <c r="O12" s="100">
        <f>IF(SER_hh_tesh_in!O12=0,0,SER_hh_tesh_in!O12/SER_summary!O$27)</f>
        <v>0</v>
      </c>
      <c r="P12" s="100">
        <f>IF(SER_hh_tesh_in!P12=0,0,SER_hh_tesh_in!P12/SER_summary!P$27)</f>
        <v>0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79.261375508958125</v>
      </c>
      <c r="D13" s="100">
        <f>IF(SER_hh_tesh_in!D13=0,0,SER_hh_tesh_in!D13/SER_summary!D$27)</f>
        <v>82.987768694250221</v>
      </c>
      <c r="E13" s="100">
        <f>IF(SER_hh_tesh_in!E13=0,0,SER_hh_tesh_in!E13/SER_summary!E$27)</f>
        <v>97.91552404172991</v>
      </c>
      <c r="F13" s="100">
        <f>IF(SER_hh_tesh_in!F13=0,0,SER_hh_tesh_in!F13/SER_summary!F$27)</f>
        <v>88.673041628592031</v>
      </c>
      <c r="G13" s="100">
        <f>IF(SER_hh_tesh_in!G13=0,0,SER_hh_tesh_in!G13/SER_summary!G$27)</f>
        <v>89.903895760962072</v>
      </c>
      <c r="H13" s="100">
        <f>IF(SER_hh_tesh_in!H13=0,0,SER_hh_tesh_in!H13/SER_summary!H$27)</f>
        <v>81.419039024685503</v>
      </c>
      <c r="I13" s="100">
        <f>IF(SER_hh_tesh_in!I13=0,0,SER_hh_tesh_in!I13/SER_summary!I$27)</f>
        <v>83.436673041844827</v>
      </c>
      <c r="J13" s="100">
        <f>IF(SER_hh_tesh_in!J13=0,0,SER_hh_tesh_in!J13/SER_summary!J$27)</f>
        <v>90.7831176536193</v>
      </c>
      <c r="K13" s="100">
        <f>IF(SER_hh_tesh_in!K13=0,0,SER_hh_tesh_in!K13/SER_summary!K$27)</f>
        <v>73.672375667176865</v>
      </c>
      <c r="L13" s="100">
        <f>IF(SER_hh_tesh_in!L13=0,0,SER_hh_tesh_in!L13/SER_summary!L$27)</f>
        <v>69.349516422618436</v>
      </c>
      <c r="M13" s="100">
        <f>IF(SER_hh_tesh_in!M13=0,0,SER_hh_tesh_in!M13/SER_summary!M$27)</f>
        <v>59.147173938512651</v>
      </c>
      <c r="N13" s="100">
        <f>IF(SER_hh_tesh_in!N13=0,0,SER_hh_tesh_in!N13/SER_summary!N$27)</f>
        <v>61.766304528557065</v>
      </c>
      <c r="O13" s="100">
        <f>IF(SER_hh_tesh_in!O13=0,0,SER_hh_tesh_in!O13/SER_summary!O$27)</f>
        <v>60.938490180570177</v>
      </c>
      <c r="P13" s="100">
        <f>IF(SER_hh_tesh_in!P13=0,0,SER_hh_tesh_in!P13/SER_summary!P$27)</f>
        <v>53.917736070550639</v>
      </c>
      <c r="Q13" s="100">
        <f>IF(SER_hh_tesh_in!Q13=0,0,SER_hh_tesh_in!Q13/SER_summary!Q$27)</f>
        <v>55.971285502063679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79.062880742370922</v>
      </c>
      <c r="D14" s="22">
        <f>IF(SER_hh_tesh_in!D14=0,0,SER_hh_tesh_in!D14/SER_summary!D$27)</f>
        <v>82.585619660019304</v>
      </c>
      <c r="E14" s="22">
        <f>IF(SER_hh_tesh_in!E14=0,0,SER_hh_tesh_in!E14/SER_summary!E$27)</f>
        <v>97.707280131504461</v>
      </c>
      <c r="F14" s="22">
        <f>IF(SER_hh_tesh_in!F14=0,0,SER_hh_tesh_in!F14/SER_summary!F$27)</f>
        <v>88.462285620999467</v>
      </c>
      <c r="G14" s="22">
        <f>IF(SER_hh_tesh_in!G14=0,0,SER_hh_tesh_in!G14/SER_summary!G$27)</f>
        <v>89.674022197556155</v>
      </c>
      <c r="H14" s="22">
        <f>IF(SER_hh_tesh_in!H14=0,0,SER_hh_tesh_in!H14/SER_summary!H$27)</f>
        <v>0</v>
      </c>
      <c r="I14" s="22">
        <f>IF(SER_hh_tesh_in!I14=0,0,SER_hh_tesh_in!I14/SER_summary!I$27)</f>
        <v>83.556172813057628</v>
      </c>
      <c r="J14" s="22">
        <f>IF(SER_hh_tesh_in!J14=0,0,SER_hh_tesh_in!J14/SER_summary!J$27)</f>
        <v>91.799786786031376</v>
      </c>
      <c r="K14" s="22">
        <f>IF(SER_hh_tesh_in!K14=0,0,SER_hh_tesh_in!K14/SER_summary!K$27)</f>
        <v>0</v>
      </c>
      <c r="L14" s="22">
        <f>IF(SER_hh_tesh_in!L14=0,0,SER_hh_tesh_in!L14/SER_summary!L$27)</f>
        <v>0</v>
      </c>
      <c r="M14" s="22">
        <f>IF(SER_hh_tesh_in!M14=0,0,SER_hh_tesh_in!M14/SER_summary!M$27)</f>
        <v>0</v>
      </c>
      <c r="N14" s="22">
        <f>IF(SER_hh_tesh_in!N14=0,0,SER_hh_tesh_in!N14/SER_summary!N$27)</f>
        <v>54.193004906549284</v>
      </c>
      <c r="O14" s="22">
        <f>IF(SER_hh_tesh_in!O14=0,0,SER_hh_tesh_in!O14/SER_summary!O$27)</f>
        <v>53.505262378480978</v>
      </c>
      <c r="P14" s="22">
        <f>IF(SER_hh_tesh_in!P14=0,0,SER_hh_tesh_in!P14/SER_summary!P$27)</f>
        <v>47.017908261929996</v>
      </c>
      <c r="Q14" s="22">
        <f>IF(SER_hh_tesh_in!Q14=0,0,SER_hh_tesh_in!Q14/SER_summary!Q$27)</f>
        <v>49.269671441377596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1.6330341427582926</v>
      </c>
      <c r="D15" s="104">
        <f>IF(SER_hh_tesh_in!D15=0,0,SER_hh_tesh_in!D15/SER_summary!D$27)</f>
        <v>1.6858758174264865</v>
      </c>
      <c r="E15" s="104">
        <f>IF(SER_hh_tesh_in!E15=0,0,SER_hh_tesh_in!E15/SER_summary!E$27)</f>
        <v>0.9923534690635003</v>
      </c>
      <c r="F15" s="104">
        <f>IF(SER_hh_tesh_in!F15=0,0,SER_hh_tesh_in!F15/SER_summary!F$27)</f>
        <v>1.821133789549723</v>
      </c>
      <c r="G15" s="104">
        <f>IF(SER_hh_tesh_in!G15=0,0,SER_hh_tesh_in!G15/SER_summary!G$27)</f>
        <v>1.8960744217876231</v>
      </c>
      <c r="H15" s="104">
        <f>IF(SER_hh_tesh_in!H15=0,0,SER_hh_tesh_in!H15/SER_summary!H$27)</f>
        <v>1.7165093258519852</v>
      </c>
      <c r="I15" s="104">
        <f>IF(SER_hh_tesh_in!I15=0,0,SER_hh_tesh_in!I15/SER_summary!I$27)</f>
        <v>1.7856406842608123</v>
      </c>
      <c r="J15" s="104">
        <f>IF(SER_hh_tesh_in!J15=0,0,SER_hh_tesh_in!J15/SER_summary!J$27)</f>
        <v>1.9350236817589914</v>
      </c>
      <c r="K15" s="104">
        <f>IF(SER_hh_tesh_in!K15=0,0,SER_hh_tesh_in!K15/SER_summary!K$27)</f>
        <v>1.6138531282372641</v>
      </c>
      <c r="L15" s="104">
        <f>IF(SER_hh_tesh_in!L15=0,0,SER_hh_tesh_in!L15/SER_summary!L$27)</f>
        <v>1.5161968682482694</v>
      </c>
      <c r="M15" s="104">
        <f>IF(SER_hh_tesh_in!M15=0,0,SER_hh_tesh_in!M15/SER_summary!M$27)</f>
        <v>0.74916519760884215</v>
      </c>
      <c r="N15" s="104">
        <f>IF(SER_hh_tesh_in!N15=0,0,SER_hh_tesh_in!N15/SER_summary!N$27)</f>
        <v>0.83705291646311875</v>
      </c>
      <c r="O15" s="104">
        <f>IF(SER_hh_tesh_in!O15=0,0,SER_hh_tesh_in!O15/SER_summary!O$27)</f>
        <v>0.8173085905095252</v>
      </c>
      <c r="P15" s="104">
        <f>IF(SER_hh_tesh_in!P15=0,0,SER_hh_tesh_in!P15/SER_summary!P$27)</f>
        <v>0.87803441765742385</v>
      </c>
      <c r="Q15" s="104">
        <f>IF(SER_hh_tesh_in!Q15=0,0,SER_hh_tesh_in!Q15/SER_summary!Q$27)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23.98710753001005</v>
      </c>
      <c r="D16" s="101">
        <f>IF(SER_hh_tesh_in!D16=0,0,SER_hh_tesh_in!D16/SER_summary!D$27)</f>
        <v>24.016192012504202</v>
      </c>
      <c r="E16" s="101">
        <f>IF(SER_hh_tesh_in!E16=0,0,SER_hh_tesh_in!E16/SER_summary!E$27)</f>
        <v>24.274316159408883</v>
      </c>
      <c r="F16" s="101">
        <f>IF(SER_hh_tesh_in!F16=0,0,SER_hh_tesh_in!F16/SER_summary!F$27)</f>
        <v>24.186893612843779</v>
      </c>
      <c r="G16" s="101">
        <f>IF(SER_hh_tesh_in!G16=0,0,SER_hh_tesh_in!G16/SER_summary!G$27)</f>
        <v>24.563476240236071</v>
      </c>
      <c r="H16" s="101">
        <f>IF(SER_hh_tesh_in!H16=0,0,SER_hh_tesh_in!H16/SER_summary!H$27)</f>
        <v>24.55215864771117</v>
      </c>
      <c r="I16" s="101">
        <f>IF(SER_hh_tesh_in!I16=0,0,SER_hh_tesh_in!I16/SER_summary!I$27)</f>
        <v>24.908050058077126</v>
      </c>
      <c r="J16" s="101">
        <f>IF(SER_hh_tesh_in!J16=0,0,SER_hh_tesh_in!J16/SER_summary!J$27)</f>
        <v>25.081207592446287</v>
      </c>
      <c r="K16" s="101">
        <f>IF(SER_hh_tesh_in!K16=0,0,SER_hh_tesh_in!K16/SER_summary!K$27)</f>
        <v>24.253891753169018</v>
      </c>
      <c r="L16" s="101">
        <f>IF(SER_hh_tesh_in!L16=0,0,SER_hh_tesh_in!L16/SER_summary!L$27)</f>
        <v>24.974460881732131</v>
      </c>
      <c r="M16" s="101">
        <f>IF(SER_hh_tesh_in!M16=0,0,SER_hh_tesh_in!M16/SER_summary!M$27)</f>
        <v>24.923577672145818</v>
      </c>
      <c r="N16" s="101">
        <f>IF(SER_hh_tesh_in!N16=0,0,SER_hh_tesh_in!N16/SER_summary!N$27)</f>
        <v>24.519361589549696</v>
      </c>
      <c r="O16" s="101">
        <f>IF(SER_hh_tesh_in!O16=0,0,SER_hh_tesh_in!O16/SER_summary!O$27)</f>
        <v>24.991754572782533</v>
      </c>
      <c r="P16" s="101">
        <f>IF(SER_hh_tesh_in!P16=0,0,SER_hh_tesh_in!P16/SER_summary!P$27)</f>
        <v>26.730066950934031</v>
      </c>
      <c r="Q16" s="101">
        <f>IF(SER_hh_tesh_in!Q16=0,0,SER_hh_tesh_in!Q16/SER_summary!Q$27)</f>
        <v>28.564623199918852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3.763414778450592</v>
      </c>
      <c r="D17" s="103">
        <f>IF(SER_hh_tesh_in!D17=0,0,SER_hh_tesh_in!D17/SER_summary!D$27)</f>
        <v>4.220752693495287</v>
      </c>
      <c r="E17" s="103">
        <f>IF(SER_hh_tesh_in!E17=0,0,SER_hh_tesh_in!E17/SER_summary!E$27)</f>
        <v>0</v>
      </c>
      <c r="F17" s="103">
        <f>IF(SER_hh_tesh_in!F17=0,0,SER_hh_tesh_in!F17/SER_summary!F$27)</f>
        <v>5.0684512471139529</v>
      </c>
      <c r="G17" s="103">
        <f>IF(SER_hh_tesh_in!G17=0,0,SER_hh_tesh_in!G17/SER_summary!G$27)</f>
        <v>5.6721777732741971</v>
      </c>
      <c r="H17" s="103">
        <f>IF(SER_hh_tesh_in!H17=0,0,SER_hh_tesh_in!H17/SER_summary!H$27)</f>
        <v>6.3787504591271738</v>
      </c>
      <c r="I17" s="103">
        <f>IF(SER_hh_tesh_in!I17=0,0,SER_hh_tesh_in!I17/SER_summary!I$27)</f>
        <v>6.8490008630590395</v>
      </c>
      <c r="J17" s="103">
        <f>IF(SER_hh_tesh_in!J17=0,0,SER_hh_tesh_in!J17/SER_summary!J$27)</f>
        <v>7.1688639390687445</v>
      </c>
      <c r="K17" s="103">
        <f>IF(SER_hh_tesh_in!K17=0,0,SER_hh_tesh_in!K17/SER_summary!K$27)</f>
        <v>7.7593623590593088</v>
      </c>
      <c r="L17" s="103">
        <f>IF(SER_hh_tesh_in!L17=0,0,SER_hh_tesh_in!L17/SER_summary!L$27)</f>
        <v>0</v>
      </c>
      <c r="M17" s="103">
        <f>IF(SER_hh_tesh_in!M17=0,0,SER_hh_tesh_in!M17/SER_summary!M$27)</f>
        <v>8.3025296704356979</v>
      </c>
      <c r="N17" s="103">
        <f>IF(SER_hh_tesh_in!N17=0,0,SER_hh_tesh_in!N17/SER_summary!N$27)</f>
        <v>8.9750823096603458</v>
      </c>
      <c r="O17" s="103">
        <f>IF(SER_hh_tesh_in!O17=0,0,SER_hh_tesh_in!O17/SER_summary!O$27)</f>
        <v>9.5853559462467857</v>
      </c>
      <c r="P17" s="103">
        <f>IF(SER_hh_tesh_in!P17=0,0,SER_hh_tesh_in!P17/SER_summary!P$27)</f>
        <v>11.069100184544892</v>
      </c>
      <c r="Q17" s="103">
        <f>IF(SER_hh_tesh_in!Q17=0,0,SER_hh_tesh_in!Q17/SER_summary!Q$27)</f>
        <v>13.254075036102641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24.071871611155586</v>
      </c>
      <c r="D18" s="103">
        <f>IF(SER_hh_tesh_in!D18=0,0,SER_hh_tesh_in!D18/SER_summary!D$27)</f>
        <v>24.163891037488355</v>
      </c>
      <c r="E18" s="103">
        <f>IF(SER_hh_tesh_in!E18=0,0,SER_hh_tesh_in!E18/SER_summary!E$27)</f>
        <v>24.274316159408883</v>
      </c>
      <c r="F18" s="103">
        <f>IF(SER_hh_tesh_in!F18=0,0,SER_hh_tesh_in!F18/SER_summary!F$27)</f>
        <v>24.447098785531516</v>
      </c>
      <c r="G18" s="103">
        <f>IF(SER_hh_tesh_in!G18=0,0,SER_hh_tesh_in!G18/SER_summary!G$27)</f>
        <v>24.647674265606049</v>
      </c>
      <c r="H18" s="103">
        <f>IF(SER_hh_tesh_in!H18=0,0,SER_hh_tesh_in!H18/SER_summary!H$27)</f>
        <v>24.810941065679589</v>
      </c>
      <c r="I18" s="103">
        <f>IF(SER_hh_tesh_in!I18=0,0,SER_hh_tesh_in!I18/SER_summary!I$27)</f>
        <v>24.964934048301487</v>
      </c>
      <c r="J18" s="103">
        <f>IF(SER_hh_tesh_in!J18=0,0,SER_hh_tesh_in!J18/SER_summary!J$27)</f>
        <v>25.082173758950386</v>
      </c>
      <c r="K18" s="103">
        <f>IF(SER_hh_tesh_in!K18=0,0,SER_hh_tesh_in!K18/SER_summary!K$27)</f>
        <v>25.022049079264669</v>
      </c>
      <c r="L18" s="103">
        <f>IF(SER_hh_tesh_in!L18=0,0,SER_hh_tesh_in!L18/SER_summary!L$27)</f>
        <v>24.974460881732131</v>
      </c>
      <c r="M18" s="103">
        <f>IF(SER_hh_tesh_in!M18=0,0,SER_hh_tesh_in!M18/SER_summary!M$27)</f>
        <v>25.489471858779559</v>
      </c>
      <c r="N18" s="103">
        <f>IF(SER_hh_tesh_in!N18=0,0,SER_hh_tesh_in!N18/SER_summary!N$27)</f>
        <v>26.146588355682333</v>
      </c>
      <c r="O18" s="103">
        <f>IF(SER_hh_tesh_in!O18=0,0,SER_hh_tesh_in!O18/SER_summary!O$27)</f>
        <v>26.837464588780943</v>
      </c>
      <c r="P18" s="103">
        <f>IF(SER_hh_tesh_in!P18=0,0,SER_hh_tesh_in!P18/SER_summary!P$27)</f>
        <v>27.859163664439443</v>
      </c>
      <c r="Q18" s="103">
        <f>IF(SER_hh_tesh_in!Q18=0,0,SER_hh_tesh_in!Q18/SER_summary!Q$27)</f>
        <v>29.413176012058031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13.066513998405737</v>
      </c>
      <c r="D19" s="101">
        <f>IF(SER_hh_tesh_in!D19=0,0,SER_hh_tesh_in!D19/SER_summary!D$27)</f>
        <v>13.184601794069186</v>
      </c>
      <c r="E19" s="101">
        <f>IF(SER_hh_tesh_in!E19=0,0,SER_hh_tesh_in!E19/SER_summary!E$27)</f>
        <v>12.969874043746096</v>
      </c>
      <c r="F19" s="101">
        <f>IF(SER_hh_tesh_in!F19=0,0,SER_hh_tesh_in!F19/SER_summary!F$27)</f>
        <v>12.962338805241744</v>
      </c>
      <c r="G19" s="101">
        <f>IF(SER_hh_tesh_in!G19=0,0,SER_hh_tesh_in!G19/SER_summary!G$27)</f>
        <v>12.924046094272461</v>
      </c>
      <c r="H19" s="101">
        <f>IF(SER_hh_tesh_in!H19=0,0,SER_hh_tesh_in!H19/SER_summary!H$27)</f>
        <v>12.943560003336914</v>
      </c>
      <c r="I19" s="101">
        <f>IF(SER_hh_tesh_in!I19=0,0,SER_hh_tesh_in!I19/SER_summary!I$27)</f>
        <v>12.870492563777328</v>
      </c>
      <c r="J19" s="101">
        <f>IF(SER_hh_tesh_in!J19=0,0,SER_hh_tesh_in!J19/SER_summary!J$27)</f>
        <v>12.8826281800703</v>
      </c>
      <c r="K19" s="101">
        <f>IF(SER_hh_tesh_in!K19=0,0,SER_hh_tesh_in!K19/SER_summary!K$27)</f>
        <v>12.955226539294015</v>
      </c>
      <c r="L19" s="101">
        <f>IF(SER_hh_tesh_in!L19=0,0,SER_hh_tesh_in!L19/SER_summary!L$27)</f>
        <v>12.866213078593567</v>
      </c>
      <c r="M19" s="101">
        <f>IF(SER_hh_tesh_in!M19=0,0,SER_hh_tesh_in!M19/SER_summary!M$27)</f>
        <v>12.4575727921059</v>
      </c>
      <c r="N19" s="101">
        <f>IF(SER_hh_tesh_in!N19=0,0,SER_hh_tesh_in!N19/SER_summary!N$27)</f>
        <v>12.301623913069633</v>
      </c>
      <c r="O19" s="101">
        <f>IF(SER_hh_tesh_in!O19=0,0,SER_hh_tesh_in!O19/SER_summary!O$27)</f>
        <v>12.711184205657419</v>
      </c>
      <c r="P19" s="101">
        <f>IF(SER_hh_tesh_in!P19=0,0,SER_hh_tesh_in!P19/SER_summary!P$27)</f>
        <v>13.00884629978529</v>
      </c>
      <c r="Q19" s="101">
        <f>IF(SER_hh_tesh_in!Q19=0,0,SER_hh_tesh_in!Q19/SER_summary!Q$27)</f>
        <v>13.7154532217967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0</v>
      </c>
      <c r="D22" s="100">
        <f>IF(SER_hh_tesh_in!D22=0,0,SER_hh_tesh_in!D22/SER_summary!D$27)</f>
        <v>0</v>
      </c>
      <c r="E22" s="100">
        <f>IF(SER_hh_tesh_in!E22=0,0,SER_hh_tesh_in!E22/SER_summary!E$27)</f>
        <v>12.90699176607494</v>
      </c>
      <c r="F22" s="100">
        <f>IF(SER_hh_tesh_in!F22=0,0,SER_hh_tesh_in!F22/SER_summary!F$27)</f>
        <v>12.925447550771176</v>
      </c>
      <c r="G22" s="100">
        <f>IF(SER_hh_tesh_in!G22=0,0,SER_hh_tesh_in!G22/SER_summary!G$27)</f>
        <v>12.905554952430986</v>
      </c>
      <c r="H22" s="100">
        <f>IF(SER_hh_tesh_in!H22=0,0,SER_hh_tesh_in!H22/SER_summary!H$27)</f>
        <v>12.94606462130138</v>
      </c>
      <c r="I22" s="100">
        <f>IF(SER_hh_tesh_in!I22=0,0,SER_hh_tesh_in!I22/SER_summary!I$27)</f>
        <v>12.892153693975793</v>
      </c>
      <c r="J22" s="100">
        <f>IF(SER_hh_tesh_in!J22=0,0,SER_hh_tesh_in!J22/SER_summary!J$27)</f>
        <v>12.771293485734795</v>
      </c>
      <c r="K22" s="100">
        <f>IF(SER_hh_tesh_in!K22=0,0,SER_hh_tesh_in!K22/SER_summary!K$27)</f>
        <v>12.969329400715413</v>
      </c>
      <c r="L22" s="100">
        <f>IF(SER_hh_tesh_in!L22=0,0,SER_hh_tesh_in!L22/SER_summary!L$27)</f>
        <v>12.814858098455161</v>
      </c>
      <c r="M22" s="100">
        <f>IF(SER_hh_tesh_in!M22=0,0,SER_hh_tesh_in!M22/SER_summary!M$27)</f>
        <v>12.399546395377699</v>
      </c>
      <c r="N22" s="100">
        <f>IF(SER_hh_tesh_in!N22=0,0,SER_hh_tesh_in!N22/SER_summary!N$27)</f>
        <v>12.298493490412861</v>
      </c>
      <c r="O22" s="100">
        <f>IF(SER_hh_tesh_in!O22=0,0,SER_hh_tesh_in!O22/SER_summary!O$27)</f>
        <v>0</v>
      </c>
      <c r="P22" s="100">
        <f>IF(SER_hh_tesh_in!P22=0,0,SER_hh_tesh_in!P22/SER_summary!P$27)</f>
        <v>0</v>
      </c>
      <c r="Q22" s="100">
        <f>IF(SER_hh_tesh_in!Q22=0,0,SER_hh_tesh_in!Q22/SER_summary!Q$27)</f>
        <v>12.823228350592098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13.051501283860006</v>
      </c>
      <c r="D23" s="100">
        <f>IF(SER_hh_tesh_in!D23=0,0,SER_hh_tesh_in!D23/SER_summary!D$27)</f>
        <v>13.079858197644885</v>
      </c>
      <c r="E23" s="100">
        <f>IF(SER_hh_tesh_in!E23=0,0,SER_hh_tesh_in!E23/SER_summary!E$27)</f>
        <v>12.917412643555304</v>
      </c>
      <c r="F23" s="100">
        <f>IF(SER_hh_tesh_in!F23=0,0,SER_hh_tesh_in!F23/SER_summary!F$27)</f>
        <v>12.914000136690598</v>
      </c>
      <c r="G23" s="100">
        <f>IF(SER_hh_tesh_in!G23=0,0,SER_hh_tesh_in!G23/SER_summary!G$27)</f>
        <v>12.87701593062396</v>
      </c>
      <c r="H23" s="100">
        <f>IF(SER_hh_tesh_in!H23=0,0,SER_hh_tesh_in!H23/SER_summary!H$27)</f>
        <v>12.902211181937011</v>
      </c>
      <c r="I23" s="100">
        <f>IF(SER_hh_tesh_in!I23=0,0,SER_hh_tesh_in!I23/SER_summary!I$27)</f>
        <v>12.832504280630442</v>
      </c>
      <c r="J23" s="100">
        <f>IF(SER_hh_tesh_in!J23=0,0,SER_hh_tesh_in!J23/SER_summary!J$27)</f>
        <v>12.656086856949536</v>
      </c>
      <c r="K23" s="100">
        <f>IF(SER_hh_tesh_in!K23=0,0,SER_hh_tesh_in!K23/SER_summary!K$27)</f>
        <v>12.928065547396873</v>
      </c>
      <c r="L23" s="100">
        <f>IF(SER_hh_tesh_in!L23=0,0,SER_hh_tesh_in!L23/SER_summary!L$27)</f>
        <v>12.748255717586053</v>
      </c>
      <c r="M23" s="100">
        <f>IF(SER_hh_tesh_in!M23=0,0,SER_hh_tesh_in!M23/SER_summary!M$27)</f>
        <v>12.433827016053481</v>
      </c>
      <c r="N23" s="100">
        <f>IF(SER_hh_tesh_in!N23=0,0,SER_hh_tesh_in!N23/SER_summary!N$27)</f>
        <v>12.273267386451714</v>
      </c>
      <c r="O23" s="100">
        <f>IF(SER_hh_tesh_in!O23=0,0,SER_hh_tesh_in!O23/SER_summary!O$27)</f>
        <v>12.318833028042185</v>
      </c>
      <c r="P23" s="100">
        <f>IF(SER_hh_tesh_in!P23=0,0,SER_hh_tesh_in!P23/SER_summary!P$27)</f>
        <v>12.3865033123736</v>
      </c>
      <c r="Q23" s="100">
        <f>IF(SER_hh_tesh_in!Q23=0,0,SER_hh_tesh_in!Q23/SER_summary!Q$27)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0</v>
      </c>
      <c r="D25" s="100">
        <f>IF(SER_hh_tesh_in!D25=0,0,SER_hh_tesh_in!D25/SER_summary!D$27)</f>
        <v>0</v>
      </c>
      <c r="E25" s="100">
        <f>IF(SER_hh_tesh_in!E25=0,0,SER_hh_tesh_in!E25/SER_summary!E$27)</f>
        <v>0</v>
      </c>
      <c r="F25" s="100">
        <f>IF(SER_hh_tesh_in!F25=0,0,SER_hh_tesh_in!F25/SER_summary!F$27)</f>
        <v>0</v>
      </c>
      <c r="G25" s="100">
        <f>IF(SER_hh_tesh_in!G25=0,0,SER_hh_tesh_in!G25/SER_summary!G$27)</f>
        <v>0</v>
      </c>
      <c r="H25" s="100">
        <f>IF(SER_hh_tesh_in!H25=0,0,SER_hh_tesh_in!H25/SER_summary!H$27)</f>
        <v>0</v>
      </c>
      <c r="I25" s="100">
        <f>IF(SER_hh_tesh_in!I25=0,0,SER_hh_tesh_in!I25/SER_summary!I$27)</f>
        <v>0</v>
      </c>
      <c r="J25" s="100">
        <f>IF(SER_hh_tesh_in!J25=0,0,SER_hh_tesh_in!J25/SER_summary!J$27)</f>
        <v>0</v>
      </c>
      <c r="K25" s="100">
        <f>IF(SER_hh_tesh_in!K25=0,0,SER_hh_tesh_in!K25/SER_summary!K$27)</f>
        <v>0</v>
      </c>
      <c r="L25" s="100">
        <f>IF(SER_hh_tesh_in!L25=0,0,SER_hh_tesh_in!L25/SER_summary!L$27)</f>
        <v>0</v>
      </c>
      <c r="M25" s="100">
        <f>IF(SER_hh_tesh_in!M25=0,0,SER_hh_tesh_in!M25/SER_summary!M$27)</f>
        <v>0</v>
      </c>
      <c r="N25" s="100">
        <f>IF(SER_hh_tesh_in!N25=0,0,SER_hh_tesh_in!N25/SER_summary!N$27)</f>
        <v>0</v>
      </c>
      <c r="O25" s="100">
        <f>IF(SER_hh_tesh_in!O25=0,0,SER_hh_tesh_in!O25/SER_summary!O$27)</f>
        <v>0</v>
      </c>
      <c r="P25" s="100">
        <f>IF(SER_hh_tesh_in!P25=0,0,SER_hh_tesh_in!P25/SER_summary!P$27)</f>
        <v>0</v>
      </c>
      <c r="Q25" s="100">
        <f>IF(SER_hh_tesh_in!Q25=0,0,SER_hh_tesh_in!Q25/SER_summary!Q$27)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13.069702912730198</v>
      </c>
      <c r="D26" s="22">
        <f>IF(SER_hh_tesh_in!D26=0,0,SER_hh_tesh_in!D26/SER_summary!D$27)</f>
        <v>13.197031120197472</v>
      </c>
      <c r="E26" s="22">
        <f>IF(SER_hh_tesh_in!E26=0,0,SER_hh_tesh_in!E26/SER_summary!E$27)</f>
        <v>13.057949065377434</v>
      </c>
      <c r="F26" s="22">
        <f>IF(SER_hh_tesh_in!F26=0,0,SER_hh_tesh_in!F26/SER_summary!F$27)</f>
        <v>13.038060256270619</v>
      </c>
      <c r="G26" s="22">
        <f>IF(SER_hh_tesh_in!G26=0,0,SER_hh_tesh_in!G26/SER_summary!G$27)</f>
        <v>12.976092825519759</v>
      </c>
      <c r="H26" s="22">
        <f>IF(SER_hh_tesh_in!H26=0,0,SER_hh_tesh_in!H26/SER_summary!H$27)</f>
        <v>12.970398534927956</v>
      </c>
      <c r="I26" s="22">
        <f>IF(SER_hh_tesh_in!I26=0,0,SER_hh_tesh_in!I26/SER_summary!I$27)</f>
        <v>12.874801791883476</v>
      </c>
      <c r="J26" s="22">
        <f>IF(SER_hh_tesh_in!J26=0,0,SER_hh_tesh_in!J26/SER_summary!J$27)</f>
        <v>12.529585554175057</v>
      </c>
      <c r="K26" s="22">
        <f>IF(SER_hh_tesh_in!K26=0,0,SER_hh_tesh_in!K26/SER_summary!K$27)</f>
        <v>0</v>
      </c>
      <c r="L26" s="22">
        <f>IF(SER_hh_tesh_in!L26=0,0,SER_hh_tesh_in!L26/SER_summary!L$27)</f>
        <v>7.8876683000590768</v>
      </c>
      <c r="M26" s="22">
        <f>IF(SER_hh_tesh_in!M26=0,0,SER_hh_tesh_in!M26/SER_summary!M$27)</f>
        <v>0</v>
      </c>
      <c r="N26" s="22">
        <f>IF(SER_hh_tesh_in!N26=0,0,SER_hh_tesh_in!N26/SER_summary!N$27)</f>
        <v>0</v>
      </c>
      <c r="O26" s="22">
        <f>IF(SER_hh_tesh_in!O26=0,0,SER_hh_tesh_in!O26/SER_summary!O$27)</f>
        <v>12.834638613395999</v>
      </c>
      <c r="P26" s="22">
        <f>IF(SER_hh_tesh_in!P26=0,0,SER_hh_tesh_in!P26/SER_summary!P$27)</f>
        <v>13.36380580841049</v>
      </c>
      <c r="Q26" s="22">
        <f>IF(SER_hh_tesh_in!Q26=0,0,SER_hh_tesh_in!Q26/SER_summary!Q$27)</f>
        <v>13.762934460903708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0.19943559090751048</v>
      </c>
      <c r="K27" s="116">
        <f>IF(SER_hh_tesh_in!K27=0,0,SER_hh_tesh_in!K27/SER_summary!K$27)</f>
        <v>1.2968160850960531E-2</v>
      </c>
      <c r="L27" s="116">
        <f>IF(SER_hh_tesh_in!L27=0,0,SER_hh_tesh_in!L27/SER_summary!L$27)</f>
        <v>0.10580970899926674</v>
      </c>
      <c r="M27" s="116">
        <f>IF(SER_hh_tesh_in!M27=0,0,SER_hh_tesh_in!M27/SER_summary!M$27)</f>
        <v>3.1723249636064405E-2</v>
      </c>
      <c r="N27" s="116">
        <f>IF(SER_hh_tesh_in!N27=0,0,SER_hh_tesh_in!N27/SER_summary!N$27)</f>
        <v>1.7422750835978464E-2</v>
      </c>
      <c r="O27" s="116">
        <f>IF(SER_hh_tesh_in!O27=0,0,SER_hh_tesh_in!O27/SER_summary!O$27)</f>
        <v>1.2746274210083725E-2</v>
      </c>
      <c r="P27" s="116">
        <f>IF(SER_hh_tesh_in!P27=0,0,SER_hh_tesh_in!P27/SER_summary!P$27)</f>
        <v>1.4207268412493441E-2</v>
      </c>
      <c r="Q27" s="116">
        <f>IF(SER_hh_tesh_in!Q27=0,0,SER_hh_tesh_in!Q27/SER_summary!Q$27)</f>
        <v>1.6668921542988373E-2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4.9312948563231709</v>
      </c>
      <c r="K28" s="117">
        <f>IF(SER_hh_tesh_in!K28=0,0,SER_hh_tesh_in!K28/SER_summary!K$27)</f>
        <v>4.9474130404149141</v>
      </c>
      <c r="L28" s="117">
        <f>IF(SER_hh_tesh_in!L28=0,0,SER_hh_tesh_in!L28/SER_summary!L$27)</f>
        <v>4.9006006188705626</v>
      </c>
      <c r="M28" s="117">
        <f>IF(SER_hh_tesh_in!M28=0,0,SER_hh_tesh_in!M28/SER_summary!M$27)</f>
        <v>4.6805189455373206</v>
      </c>
      <c r="N28" s="117">
        <f>IF(SER_hh_tesh_in!N28=0,0,SER_hh_tesh_in!N28/SER_summary!N$27)</f>
        <v>4.5929490903383954</v>
      </c>
      <c r="O28" s="117">
        <f>IF(SER_hh_tesh_in!O28=0,0,SER_hh_tesh_in!O28/SER_summary!O$27)</f>
        <v>4.7457650477622417</v>
      </c>
      <c r="P28" s="117">
        <f>IF(SER_hh_tesh_in!P28=0,0,SER_hh_tesh_in!P28/SER_summary!P$27)</f>
        <v>4.8306825503315025</v>
      </c>
      <c r="Q28" s="117">
        <f>IF(SER_hh_tesh_in!Q28=0,0,SER_hh_tesh_in!Q28/SER_summary!Q$27)</f>
        <v>5.028070296936356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13.235939090266188</v>
      </c>
      <c r="D29" s="101">
        <f>IF(SER_hh_tesh_in!D29=0,0,SER_hh_tesh_in!D29/SER_summary!D$27)</f>
        <v>13.112744327827576</v>
      </c>
      <c r="E29" s="101">
        <f>IF(SER_hh_tesh_in!E29=0,0,SER_hh_tesh_in!E29/SER_summary!E$27)</f>
        <v>12.990302472023467</v>
      </c>
      <c r="F29" s="101">
        <f>IF(SER_hh_tesh_in!F29=0,0,SER_hh_tesh_in!F29/SER_summary!F$27)</f>
        <v>12.946655649393589</v>
      </c>
      <c r="G29" s="101">
        <f>IF(SER_hh_tesh_in!G29=0,0,SER_hh_tesh_in!G29/SER_summary!G$27)</f>
        <v>12.919140318488386</v>
      </c>
      <c r="H29" s="101">
        <f>IF(SER_hh_tesh_in!H29=0,0,SER_hh_tesh_in!H29/SER_summary!H$27)</f>
        <v>12.250166305681109</v>
      </c>
      <c r="I29" s="101">
        <f>IF(SER_hh_tesh_in!I29=0,0,SER_hh_tesh_in!I29/SER_summary!I$27)</f>
        <v>12.859089037321837</v>
      </c>
      <c r="J29" s="101">
        <f>IF(SER_hh_tesh_in!J29=0,0,SER_hh_tesh_in!J29/SER_summary!J$27)</f>
        <v>12.839217130538689</v>
      </c>
      <c r="K29" s="101">
        <f>IF(SER_hh_tesh_in!K29=0,0,SER_hh_tesh_in!K29/SER_summary!K$27)</f>
        <v>13.547963395943082</v>
      </c>
      <c r="L29" s="101">
        <f>IF(SER_hh_tesh_in!L29=0,0,SER_hh_tesh_in!L29/SER_summary!L$27)</f>
        <v>13.280738200528473</v>
      </c>
      <c r="M29" s="101">
        <f>IF(SER_hh_tesh_in!M29=0,0,SER_hh_tesh_in!M29/SER_summary!M$27)</f>
        <v>12.967402722454258</v>
      </c>
      <c r="N29" s="101">
        <f>IF(SER_hh_tesh_in!N29=0,0,SER_hh_tesh_in!N29/SER_summary!N$27)</f>
        <v>12.71066402273475</v>
      </c>
      <c r="O29" s="101">
        <f>IF(SER_hh_tesh_in!O29=0,0,SER_hh_tesh_in!O29/SER_summary!O$27)</f>
        <v>12.596940537130221</v>
      </c>
      <c r="P29" s="101">
        <f>IF(SER_hh_tesh_in!P29=0,0,SER_hh_tesh_in!P29/SER_summary!P$27)</f>
        <v>12.53747409182343</v>
      </c>
      <c r="Q29" s="101">
        <f>IF(SER_hh_tesh_in!Q29=0,0,SER_hh_tesh_in!Q29/SER_summary!Q$27)</f>
        <v>12.667230342175195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13.303311629429611</v>
      </c>
      <c r="D30" s="100">
        <f>IF(SER_hh_tesh_in!D30=0,0,SER_hh_tesh_in!D30/SER_summary!D$27)</f>
        <v>13.214793039709678</v>
      </c>
      <c r="E30" s="100">
        <f>IF(SER_hh_tesh_in!E30=0,0,SER_hh_tesh_in!E30/SER_summary!E$27)</f>
        <v>11.756340408416897</v>
      </c>
      <c r="F30" s="100">
        <f>IF(SER_hh_tesh_in!F30=0,0,SER_hh_tesh_in!F30/SER_summary!F$27)</f>
        <v>13.094828097123344</v>
      </c>
      <c r="G30" s="100">
        <f>IF(SER_hh_tesh_in!G30=0,0,SER_hh_tesh_in!G30/SER_summary!G$27)</f>
        <v>13.085172004654819</v>
      </c>
      <c r="H30" s="100">
        <f>IF(SER_hh_tesh_in!H30=0,0,SER_hh_tesh_in!H30/SER_summary!H$27)</f>
        <v>0</v>
      </c>
      <c r="I30" s="100">
        <f>IF(SER_hh_tesh_in!I30=0,0,SER_hh_tesh_in!I30/SER_summary!I$27)</f>
        <v>11.955505464728232</v>
      </c>
      <c r="J30" s="100">
        <f>IF(SER_hh_tesh_in!J30=0,0,SER_hh_tesh_in!J30/SER_summary!J$27)</f>
        <v>13.911736753914706</v>
      </c>
      <c r="K30" s="100">
        <f>IF(SER_hh_tesh_in!K30=0,0,SER_hh_tesh_in!K30/SER_summary!K$27)</f>
        <v>11.960003181226408</v>
      </c>
      <c r="L30" s="100">
        <f>IF(SER_hh_tesh_in!L30=0,0,SER_hh_tesh_in!L30/SER_summary!L$27)</f>
        <v>14.172782173091008</v>
      </c>
      <c r="M30" s="100">
        <f>IF(SER_hh_tesh_in!M30=0,0,SER_hh_tesh_in!M30/SER_summary!M$27)</f>
        <v>12.772759958401187</v>
      </c>
      <c r="N30" s="100">
        <f>IF(SER_hh_tesh_in!N30=0,0,SER_hh_tesh_in!N30/SER_summary!N$27)</f>
        <v>0</v>
      </c>
      <c r="O30" s="100">
        <f>IF(SER_hh_tesh_in!O30=0,0,SER_hh_tesh_in!O30/SER_summary!O$27)</f>
        <v>12.659471922685269</v>
      </c>
      <c r="P30" s="100">
        <f>IF(SER_hh_tesh_in!P30=0,0,SER_hh_tesh_in!P30/SER_summary!P$27)</f>
        <v>12.401222613527022</v>
      </c>
      <c r="Q30" s="100">
        <f>IF(SER_hh_tesh_in!Q30=0,0,SER_hh_tesh_in!Q30/SER_summary!Q$27)</f>
        <v>12.309438089399157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13.334829621107817</v>
      </c>
      <c r="D31" s="100">
        <f>IF(SER_hh_tesh_in!D31=0,0,SER_hh_tesh_in!D31/SER_summary!D$27)</f>
        <v>13.227092336569148</v>
      </c>
      <c r="E31" s="100">
        <f>IF(SER_hh_tesh_in!E31=0,0,SER_hh_tesh_in!E31/SER_summary!E$27)</f>
        <v>13.087827466631587</v>
      </c>
      <c r="F31" s="100">
        <f>IF(SER_hh_tesh_in!F31=0,0,SER_hh_tesh_in!F31/SER_summary!F$27)</f>
        <v>13.09088123932837</v>
      </c>
      <c r="G31" s="100">
        <f>IF(SER_hh_tesh_in!G31=0,0,SER_hh_tesh_in!G31/SER_summary!G$27)</f>
        <v>13.117415233686609</v>
      </c>
      <c r="H31" s="100">
        <f>IF(SER_hh_tesh_in!H31=0,0,SER_hh_tesh_in!H31/SER_summary!H$27)</f>
        <v>13.145110156272919</v>
      </c>
      <c r="I31" s="100">
        <f>IF(SER_hh_tesh_in!I31=0,0,SER_hh_tesh_in!I31/SER_summary!I$27)</f>
        <v>13.239170206672963</v>
      </c>
      <c r="J31" s="100">
        <f>IF(SER_hh_tesh_in!J31=0,0,SER_hh_tesh_in!J31/SER_summary!J$27)</f>
        <v>13.224700543554926</v>
      </c>
      <c r="K31" s="100">
        <f>IF(SER_hh_tesh_in!K31=0,0,SER_hh_tesh_in!K31/SER_summary!K$27)</f>
        <v>13.566035842616939</v>
      </c>
      <c r="L31" s="100">
        <f>IF(SER_hh_tesh_in!L31=0,0,SER_hh_tesh_in!L31/SER_summary!L$27)</f>
        <v>13.542376922561814</v>
      </c>
      <c r="M31" s="100">
        <f>IF(SER_hh_tesh_in!M31=0,0,SER_hh_tesh_in!M31/SER_summary!M$27)</f>
        <v>12.973805346280262</v>
      </c>
      <c r="N31" s="100">
        <f>IF(SER_hh_tesh_in!N31=0,0,SER_hh_tesh_in!N31/SER_summary!N$27)</f>
        <v>12.71066402273475</v>
      </c>
      <c r="O31" s="100">
        <f>IF(SER_hh_tesh_in!O31=0,0,SER_hh_tesh_in!O31/SER_summary!O$27)</f>
        <v>12.576170195770716</v>
      </c>
      <c r="P31" s="100">
        <f>IF(SER_hh_tesh_in!P31=0,0,SER_hh_tesh_in!P31/SER_summary!P$27)</f>
        <v>12.54337156790074</v>
      </c>
      <c r="Q31" s="100">
        <f>IF(SER_hh_tesh_in!Q31=0,0,SER_hh_tesh_in!Q31/SER_summary!Q$27)</f>
        <v>12.516635962814277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13.190456799555308</v>
      </c>
      <c r="D33" s="18">
        <f>IF(SER_hh_tesh_in!D33=0,0,SER_hh_tesh_in!D33/SER_summary!D$27)</f>
        <v>13.081273365008279</v>
      </c>
      <c r="E33" s="18">
        <f>IF(SER_hh_tesh_in!E33=0,0,SER_hh_tesh_in!E33/SER_summary!E$27)</f>
        <v>13.059771147799848</v>
      </c>
      <c r="F33" s="18">
        <f>IF(SER_hh_tesh_in!F33=0,0,SER_hh_tesh_in!F33/SER_summary!F$27)</f>
        <v>12.888641101445923</v>
      </c>
      <c r="G33" s="18">
        <f>IF(SER_hh_tesh_in!G33=0,0,SER_hh_tesh_in!G33/SER_summary!G$27)</f>
        <v>12.844184145151589</v>
      </c>
      <c r="H33" s="18">
        <f>IF(SER_hh_tesh_in!H33=0,0,SER_hh_tesh_in!H33/SER_summary!H$27)</f>
        <v>11.895659898240497</v>
      </c>
      <c r="I33" s="18">
        <f>IF(SER_hh_tesh_in!I33=0,0,SER_hh_tesh_in!I33/SER_summary!I$27)</f>
        <v>12.853990387011335</v>
      </c>
      <c r="J33" s="18">
        <f>IF(SER_hh_tesh_in!J33=0,0,SER_hh_tesh_in!J33/SER_summary!J$27)</f>
        <v>12.642327901652243</v>
      </c>
      <c r="K33" s="18">
        <f>IF(SER_hh_tesh_in!K33=0,0,SER_hh_tesh_in!K33/SER_summary!K$27)</f>
        <v>0</v>
      </c>
      <c r="L33" s="18">
        <f>IF(SER_hh_tesh_in!L33=0,0,SER_hh_tesh_in!L33/SER_summary!L$27)</f>
        <v>12.671488823001935</v>
      </c>
      <c r="M33" s="18">
        <f>IF(SER_hh_tesh_in!M33=0,0,SER_hh_tesh_in!M33/SER_summary!M$27)</f>
        <v>0</v>
      </c>
      <c r="N33" s="18">
        <f>IF(SER_hh_tesh_in!N33=0,0,SER_hh_tesh_in!N33/SER_summary!N$27)</f>
        <v>0</v>
      </c>
      <c r="O33" s="18">
        <f>IF(SER_hh_tesh_in!O33=0,0,SER_hh_tesh_in!O33/SER_summary!O$27)</f>
        <v>0</v>
      </c>
      <c r="P33" s="18">
        <f>IF(SER_hh_tesh_in!P33=0,0,SER_hh_tesh_in!P33/SER_summary!P$27)</f>
        <v>12.530085170362076</v>
      </c>
      <c r="Q33" s="18">
        <f>IF(SER_hh_tesh_in!Q33=0,0,SER_hh_tesh_in!Q33/SER_summary!Q$27)</f>
        <v>12.729082275127926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26.173115264160934</v>
      </c>
      <c r="D3" s="106">
        <f>IF(SER_hh_emih_in!D3=0,0,SER_hh_emih_in!D3/SER_summary!D$27)</f>
        <v>11.457445141043914</v>
      </c>
      <c r="E3" s="106">
        <f>IF(SER_hh_emih_in!E3=0,0,SER_hh_emih_in!E3/SER_summary!E$27)</f>
        <v>13.270006637993712</v>
      </c>
      <c r="F3" s="106">
        <f>IF(SER_hh_emih_in!F3=0,0,SER_hh_emih_in!F3/SER_summary!F$27)</f>
        <v>37.970430115997843</v>
      </c>
      <c r="G3" s="106">
        <f>IF(SER_hh_emih_in!G3=0,0,SER_hh_emih_in!G3/SER_summary!G$27)</f>
        <v>34.377095293942453</v>
      </c>
      <c r="H3" s="106">
        <f>IF(SER_hh_emih_in!H3=0,0,SER_hh_emih_in!H3/SER_summary!H$27)</f>
        <v>32.220013899930485</v>
      </c>
      <c r="I3" s="106">
        <f>IF(SER_hh_emih_in!I3=0,0,SER_hh_emih_in!I3/SER_summary!I$27)</f>
        <v>28.078354211446165</v>
      </c>
      <c r="J3" s="106">
        <f>IF(SER_hh_emih_in!J3=0,0,SER_hh_emih_in!J3/SER_summary!J$27)</f>
        <v>12.593841488550348</v>
      </c>
      <c r="K3" s="106">
        <f>IF(SER_hh_emih_in!K3=0,0,SER_hh_emih_in!K3/SER_summary!K$27)</f>
        <v>31.919844894191186</v>
      </c>
      <c r="L3" s="106">
        <f>IF(SER_hh_emih_in!L3=0,0,SER_hh_emih_in!L3/SER_summary!L$27)</f>
        <v>29.999392641651173</v>
      </c>
      <c r="M3" s="106">
        <f>IF(SER_hh_emih_in!M3=0,0,SER_hh_emih_in!M3/SER_summary!M$27)</f>
        <v>26.50655708320588</v>
      </c>
      <c r="N3" s="106">
        <f>IF(SER_hh_emih_in!N3=0,0,SER_hh_emih_in!N3/SER_summary!N$27)</f>
        <v>19.334353062647175</v>
      </c>
      <c r="O3" s="106">
        <f>IF(SER_hh_emih_in!O3=0,0,SER_hh_emih_in!O3/SER_summary!O$27)</f>
        <v>10.698204411664689</v>
      </c>
      <c r="P3" s="106">
        <f>IF(SER_hh_emih_in!P3=0,0,SER_hh_emih_in!P3/SER_summary!P$27)</f>
        <v>12.15574049544213</v>
      </c>
      <c r="Q3" s="106">
        <f>IF(SER_hh_emih_in!Q3=0,0,SER_hh_emih_in!Q3/SER_summary!Q$27)</f>
        <v>1.6214820107853631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23.585774820695605</v>
      </c>
      <c r="D4" s="101">
        <f>IF(SER_hh_emih_in!D4=0,0,SER_hh_emih_in!D4/SER_summary!D$27)</f>
        <v>9.7645561562733167</v>
      </c>
      <c r="E4" s="101">
        <f>IF(SER_hh_emih_in!E4=0,0,SER_hh_emih_in!E4/SER_summary!E$27)</f>
        <v>8.9806290420492783</v>
      </c>
      <c r="F4" s="101">
        <f>IF(SER_hh_emih_in!F4=0,0,SER_hh_emih_in!F4/SER_summary!F$27)</f>
        <v>32.993589778423654</v>
      </c>
      <c r="G4" s="101">
        <f>IF(SER_hh_emih_in!G4=0,0,SER_hh_emih_in!G4/SER_summary!G$27)</f>
        <v>29.573522086734197</v>
      </c>
      <c r="H4" s="101">
        <f>IF(SER_hh_emih_in!H4=0,0,SER_hh_emih_in!H4/SER_summary!H$27)</f>
        <v>27.470589726764207</v>
      </c>
      <c r="I4" s="101">
        <f>IF(SER_hh_emih_in!I4=0,0,SER_hh_emih_in!I4/SER_summary!I$27)</f>
        <v>22.734687991221236</v>
      </c>
      <c r="J4" s="101">
        <f>IF(SER_hh_emih_in!J4=0,0,SER_hh_emih_in!J4/SER_summary!J$27)</f>
        <v>7.1742240249256461</v>
      </c>
      <c r="K4" s="101">
        <f>IF(SER_hh_emih_in!K4=0,0,SER_hh_emih_in!K4/SER_summary!K$27)</f>
        <v>22.132498081114598</v>
      </c>
      <c r="L4" s="101">
        <f>IF(SER_hh_emih_in!L4=0,0,SER_hh_emih_in!L4/SER_summary!L$27)</f>
        <v>21.619461295315269</v>
      </c>
      <c r="M4" s="101">
        <f>IF(SER_hh_emih_in!M4=0,0,SER_hh_emih_in!M4/SER_summary!M$27)</f>
        <v>17.355910421391908</v>
      </c>
      <c r="N4" s="101">
        <f>IF(SER_hh_emih_in!N4=0,0,SER_hh_emih_in!N4/SER_summary!N$27)</f>
        <v>10.047239282852839</v>
      </c>
      <c r="O4" s="101">
        <f>IF(SER_hh_emih_in!O4=0,0,SER_hh_emih_in!O4/SER_summary!O$27)</f>
        <v>4.6716958213806858</v>
      </c>
      <c r="P4" s="101">
        <f>IF(SER_hh_emih_in!P4=0,0,SER_hh_emih_in!P4/SER_summary!P$27)</f>
        <v>6.8257740846384509</v>
      </c>
      <c r="Q4" s="101">
        <f>IF(SER_hh_emih_in!Q4=0,0,SER_hh_emih_in!Q4/SER_summary!Q$27)</f>
        <v>0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59.682078840277853</v>
      </c>
      <c r="D5" s="100">
        <f>IF(SER_hh_emih_in!D5=0,0,SER_hh_emih_in!D5/SER_summary!D$27)</f>
        <v>41.325816113141506</v>
      </c>
      <c r="E5" s="100">
        <f>IF(SER_hh_emih_in!E5=0,0,SER_hh_emih_in!E5/SER_summary!E$27)</f>
        <v>60.675486983624282</v>
      </c>
      <c r="F5" s="100">
        <f>IF(SER_hh_emih_in!F5=0,0,SER_hh_emih_in!F5/SER_summary!F$27)</f>
        <v>54.850204825487928</v>
      </c>
      <c r="G5" s="100">
        <f>IF(SER_hh_emih_in!G5=0,0,SER_hh_emih_in!G5/SER_summary!G$27)</f>
        <v>54.32230130628875</v>
      </c>
      <c r="H5" s="100">
        <f>IF(SER_hh_emih_in!H5=0,0,SER_hh_emih_in!H5/SER_summary!H$27)</f>
        <v>49.264258601948661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32.523526573220479</v>
      </c>
      <c r="D7" s="100">
        <f>IF(SER_hh_emih_in!D7=0,0,SER_hh_emih_in!D7/SER_summary!D$27)</f>
        <v>33.283723830142989</v>
      </c>
      <c r="E7" s="100">
        <f>IF(SER_hh_emih_in!E7=0,0,SER_hh_emih_in!E7/SER_summary!E$27)</f>
        <v>0</v>
      </c>
      <c r="F7" s="100">
        <f>IF(SER_hh_emih_in!F7=0,0,SER_hh_emih_in!F7/SER_summary!F$27)</f>
        <v>35.148790220859773</v>
      </c>
      <c r="G7" s="100">
        <f>IF(SER_hh_emih_in!G7=0,0,SER_hh_emih_in!G7/SER_summary!G$27)</f>
        <v>35.507252868428736</v>
      </c>
      <c r="H7" s="100">
        <f>IF(SER_hh_emih_in!H7=0,0,SER_hh_emih_in!H7/SER_summary!H$27)</f>
        <v>32.143768298020866</v>
      </c>
      <c r="I7" s="100">
        <f>IF(SER_hh_emih_in!I7=0,0,SER_hh_emih_in!I7/SER_summary!I$27)</f>
        <v>32.835090666940808</v>
      </c>
      <c r="J7" s="100">
        <f>IF(SER_hh_emih_in!J7=0,0,SER_hh_emih_in!J7/SER_summary!J$27)</f>
        <v>0</v>
      </c>
      <c r="K7" s="100">
        <f>IF(SER_hh_emih_in!K7=0,0,SER_hh_emih_in!K7/SER_summary!K$27)</f>
        <v>29.300663148338437</v>
      </c>
      <c r="L7" s="100">
        <f>IF(SER_hh_emih_in!L7=0,0,SER_hh_emih_in!L7/SER_summary!L$27)</f>
        <v>26.444463102562572</v>
      </c>
      <c r="M7" s="100">
        <f>IF(SER_hh_emih_in!M7=0,0,SER_hh_emih_in!M7/SER_summary!M$27)</f>
        <v>20.084027171359399</v>
      </c>
      <c r="N7" s="100">
        <f>IF(SER_hh_emih_in!N7=0,0,SER_hh_emih_in!N7/SER_summary!N$27)</f>
        <v>0</v>
      </c>
      <c r="O7" s="100">
        <f>IF(SER_hh_emih_in!O7=0,0,SER_hh_emih_in!O7/SER_summary!O$27)</f>
        <v>0</v>
      </c>
      <c r="P7" s="100">
        <f>IF(SER_hh_emih_in!P7=0,0,SER_hh_emih_in!P7/SER_summary!P$27)</f>
        <v>0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21.291653057429063</v>
      </c>
      <c r="D9" s="100">
        <f>IF(SER_hh_emih_in!D9=0,0,SER_hh_emih_in!D9/SER_summary!D$27)</f>
        <v>0</v>
      </c>
      <c r="E9" s="100">
        <f>IF(SER_hh_emih_in!E9=0,0,SER_hh_emih_in!E9/SER_summary!E$27)</f>
        <v>0</v>
      </c>
      <c r="F9" s="100">
        <f>IF(SER_hh_emih_in!F9=0,0,SER_hh_emih_in!F9/SER_summary!F$27)</f>
        <v>22.829989754514177</v>
      </c>
      <c r="G9" s="100">
        <f>IF(SER_hh_emih_in!G9=0,0,SER_hh_emih_in!G9/SER_summary!G$27)</f>
        <v>23.424194638808501</v>
      </c>
      <c r="H9" s="100">
        <f>IF(SER_hh_emih_in!H9=0,0,SER_hh_emih_in!H9/SER_summary!H$27)</f>
        <v>21.42107395925531</v>
      </c>
      <c r="I9" s="100">
        <f>IF(SER_hh_emih_in!I9=0,0,SER_hh_emih_in!I9/SER_summary!I$27)</f>
        <v>22.288727336944749</v>
      </c>
      <c r="J9" s="100">
        <f>IF(SER_hh_emih_in!J9=0,0,SER_hh_emih_in!J9/SER_summary!J$27)</f>
        <v>24.365546532136005</v>
      </c>
      <c r="K9" s="100">
        <f>IF(SER_hh_emih_in!K9=0,0,SER_hh_emih_in!K9/SER_summary!K$27)</f>
        <v>19.902597230016575</v>
      </c>
      <c r="L9" s="100">
        <f>IF(SER_hh_emih_in!L9=0,0,SER_hh_emih_in!L9/SER_summary!L$27)</f>
        <v>19.009434378239114</v>
      </c>
      <c r="M9" s="100">
        <f>IF(SER_hh_emih_in!M9=0,0,SER_hh_emih_in!M9/SER_summary!M$27)</f>
        <v>0</v>
      </c>
      <c r="N9" s="100">
        <f>IF(SER_hh_emih_in!N9=0,0,SER_hh_emih_in!N9/SER_summary!N$27)</f>
        <v>14.644292569484993</v>
      </c>
      <c r="O9" s="100">
        <f>IF(SER_hh_emih_in!O9=0,0,SER_hh_emih_in!O9/SER_summary!O$27)</f>
        <v>14.253175822434839</v>
      </c>
      <c r="P9" s="100">
        <f>IF(SER_hh_emih_in!P9=0,0,SER_hh_emih_in!P9/SER_summary!P$27)</f>
        <v>12.429697334659274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1.6199825062224128E-3</v>
      </c>
      <c r="D16" s="101">
        <f>IF(SER_hh_emih_in!D16=0,0,SER_hh_emih_in!D16/SER_summary!D$27)</f>
        <v>3.1917814105985767E-3</v>
      </c>
      <c r="E16" s="101">
        <f>IF(SER_hh_emih_in!E16=0,0,SER_hh_emih_in!E16/SER_summary!E$27)</f>
        <v>0</v>
      </c>
      <c r="F16" s="101">
        <f>IF(SER_hh_emih_in!F16=0,0,SER_hh_emih_in!F16/SER_summary!F$27)</f>
        <v>6.7358757329492192E-3</v>
      </c>
      <c r="G16" s="101">
        <f>IF(SER_hh_emih_in!G16=0,0,SER_hh_emih_in!G16/SER_summary!G$27)</f>
        <v>2.4547575737180181E-3</v>
      </c>
      <c r="H16" s="101">
        <f>IF(SER_hh_emih_in!H16=0,0,SER_hh_emih_in!H16/SER_summary!H$27)</f>
        <v>8.5581424225768792E-3</v>
      </c>
      <c r="I16" s="101">
        <f>IF(SER_hh_emih_in!I16=0,0,SER_hh_emih_in!I16/SER_summary!I$27)</f>
        <v>2.0275651514778388E-3</v>
      </c>
      <c r="J16" s="101">
        <f>IF(SER_hh_emih_in!J16=0,0,SER_hh_emih_in!J16/SER_summary!J$27)</f>
        <v>3.5734168808488157E-5</v>
      </c>
      <c r="K16" s="101">
        <f>IF(SER_hh_emih_in!K16=0,0,SER_hh_emih_in!K16/SER_summary!K$27)</f>
        <v>3.1141958855186891E-2</v>
      </c>
      <c r="L16" s="101">
        <f>IF(SER_hh_emih_in!L16=0,0,SER_hh_emih_in!L16/SER_summary!L$27)</f>
        <v>0</v>
      </c>
      <c r="M16" s="101">
        <f>IF(SER_hh_emih_in!M16=0,0,SER_hh_emih_in!M16/SER_summary!M$27)</f>
        <v>2.2959876457463564E-2</v>
      </c>
      <c r="N16" s="101">
        <f>IF(SER_hh_emih_in!N16=0,0,SER_hh_emih_in!N16/SER_summary!N$27)</f>
        <v>6.7834955904774591E-2</v>
      </c>
      <c r="O16" s="101">
        <f>IF(SER_hh_emih_in!O16=0,0,SER_hh_emih_in!O16/SER_summary!O$27)</f>
        <v>7.6217851210734072E-2</v>
      </c>
      <c r="P16" s="101">
        <f>IF(SER_hh_emih_in!P16=0,0,SER_hh_emih_in!P16/SER_summary!P$27)</f>
        <v>5.035038144507676E-2</v>
      </c>
      <c r="Q16" s="101">
        <f>IF(SER_hh_emih_in!Q16=0,0,SER_hh_emih_in!Q16/SER_summary!Q$27)</f>
        <v>4.1800848626378125E-2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0.38812837174354231</v>
      </c>
      <c r="D17" s="103">
        <f>IF(SER_hh_emih_in!D17=0,0,SER_hh_emih_in!D17/SER_summary!D$27)</f>
        <v>0.43097195964687046</v>
      </c>
      <c r="E17" s="103">
        <f>IF(SER_hh_emih_in!E17=0,0,SER_hh_emih_in!E17/SER_summary!E$27)</f>
        <v>0</v>
      </c>
      <c r="F17" s="103">
        <f>IF(SER_hh_emih_in!F17=0,0,SER_hh_emih_in!F17/SER_summary!F$27)</f>
        <v>0.50165091009950258</v>
      </c>
      <c r="G17" s="103">
        <f>IF(SER_hh_emih_in!G17=0,0,SER_hh_emih_in!G17/SER_summary!G$27)</f>
        <v>0.55322251947040324</v>
      </c>
      <c r="H17" s="103">
        <f>IF(SER_hh_emih_in!H17=0,0,SER_hh_emih_in!H17/SER_summary!H$27)</f>
        <v>0.60956734854456363</v>
      </c>
      <c r="I17" s="103">
        <f>IF(SER_hh_emih_in!I17=0,0,SER_hh_emih_in!I17/SER_summary!I$27)</f>
        <v>0.64572183962519281</v>
      </c>
      <c r="J17" s="103">
        <f>IF(SER_hh_emih_in!J17=0,0,SER_hh_emih_in!J17/SER_summary!J$27)</f>
        <v>0.66253304612678166</v>
      </c>
      <c r="K17" s="103">
        <f>IF(SER_hh_emih_in!K17=0,0,SER_hh_emih_in!K17/SER_summary!K$27)</f>
        <v>0.69984866551110181</v>
      </c>
      <c r="L17" s="103">
        <f>IF(SER_hh_emih_in!L17=0,0,SER_hh_emih_in!L17/SER_summary!L$27)</f>
        <v>0</v>
      </c>
      <c r="M17" s="103">
        <f>IF(SER_hh_emih_in!M17=0,0,SER_hh_emih_in!M17/SER_summary!M$27)</f>
        <v>0.6973212990105232</v>
      </c>
      <c r="N17" s="103">
        <f>IF(SER_hh_emih_in!N17=0,0,SER_hh_emih_in!N17/SER_summary!N$27)</f>
        <v>0.71583652610316451</v>
      </c>
      <c r="O17" s="103">
        <f>IF(SER_hh_emih_in!O17=0,0,SER_hh_emih_in!O17/SER_summary!O$27)</f>
        <v>0.71241887305726137</v>
      </c>
      <c r="P17" s="103">
        <f>IF(SER_hh_emih_in!P17=0,0,SER_hh_emih_in!P17/SER_summary!P$27)</f>
        <v>0.74872780213409795</v>
      </c>
      <c r="Q17" s="103">
        <f>IF(SER_hh_emih_in!Q17=0,0,SER_hh_emih_in!Q17/SER_summary!Q$27)</f>
        <v>0.79601896802562688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0.77268171255622031</v>
      </c>
      <c r="D19" s="101">
        <f>IF(SER_hh_emih_in!D19=0,0,SER_hh_emih_in!D19/SER_summary!D$27)</f>
        <v>0.46547433366405694</v>
      </c>
      <c r="E19" s="101">
        <f>IF(SER_hh_emih_in!E19=0,0,SER_hh_emih_in!E19/SER_summary!E$27)</f>
        <v>3.2888824393597988</v>
      </c>
      <c r="F19" s="101">
        <f>IF(SER_hh_emih_in!F19=0,0,SER_hh_emih_in!F19/SER_summary!F$27)</f>
        <v>3.4493166301853853</v>
      </c>
      <c r="G19" s="101">
        <f>IF(SER_hh_emih_in!G19=0,0,SER_hh_emih_in!G19/SER_summary!G$27)</f>
        <v>3.3314435626837988</v>
      </c>
      <c r="H19" s="101">
        <f>IF(SER_hh_emih_in!H19=0,0,SER_hh_emih_in!H19/SER_summary!H$27)</f>
        <v>3.3221128561878537</v>
      </c>
      <c r="I19" s="101">
        <f>IF(SER_hh_emih_in!I19=0,0,SER_hh_emih_in!I19/SER_summary!I$27)</f>
        <v>3.1114897905468135</v>
      </c>
      <c r="J19" s="101">
        <f>IF(SER_hh_emih_in!J19=0,0,SER_hh_emih_in!J19/SER_summary!J$27)</f>
        <v>3.8626876208576655</v>
      </c>
      <c r="K19" s="101">
        <f>IF(SER_hh_emih_in!K19=0,0,SER_hh_emih_in!K19/SER_summary!K$27)</f>
        <v>4.6545717268793485</v>
      </c>
      <c r="L19" s="101">
        <f>IF(SER_hh_emih_in!L19=0,0,SER_hh_emih_in!L19/SER_summary!L$27)</f>
        <v>4.9054126126927997</v>
      </c>
      <c r="M19" s="101">
        <f>IF(SER_hh_emih_in!M19=0,0,SER_hh_emih_in!M19/SER_summary!M$27)</f>
        <v>4.2599280213435105</v>
      </c>
      <c r="N19" s="101">
        <f>IF(SER_hh_emih_in!N19=0,0,SER_hh_emih_in!N19/SER_summary!N$27)</f>
        <v>4.5174265774651392</v>
      </c>
      <c r="O19" s="101">
        <f>IF(SER_hh_emih_in!O19=0,0,SER_hh_emih_in!O19/SER_summary!O$27)</f>
        <v>1.0202529843423411</v>
      </c>
      <c r="P19" s="101">
        <f>IF(SER_hh_emih_in!P19=0,0,SER_hh_emih_in!P19/SER_summary!P$27)</f>
        <v>1.4644906741406165</v>
      </c>
      <c r="Q19" s="101">
        <f>IF(SER_hh_emih_in!Q19=0,0,SER_hh_emih_in!Q19/SER_summary!Q$27)</f>
        <v>0.38349325386886668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0</v>
      </c>
      <c r="D22" s="100">
        <f>IF(SER_hh_emih_in!D22=0,0,SER_hh_emih_in!D22/SER_summary!D$27)</f>
        <v>0</v>
      </c>
      <c r="E22" s="100">
        <f>IF(SER_hh_emih_in!E22=0,0,SER_hh_emih_in!E22/SER_summary!E$27)</f>
        <v>5.9467402970868646</v>
      </c>
      <c r="F22" s="100">
        <f>IF(SER_hh_emih_in!F22=0,0,SER_hh_emih_in!F22/SER_summary!F$27)</f>
        <v>5.9116272184944139</v>
      </c>
      <c r="G22" s="100">
        <f>IF(SER_hh_emih_in!G22=0,0,SER_hh_emih_in!G22/SER_summary!G$27)</f>
        <v>5.8525105733445839</v>
      </c>
      <c r="H22" s="100">
        <f>IF(SER_hh_emih_in!H22=0,0,SER_hh_emih_in!H22/SER_summary!H$27)</f>
        <v>5.8258966023569521</v>
      </c>
      <c r="I22" s="100">
        <f>IF(SER_hh_emih_in!I22=0,0,SER_hh_emih_in!I22/SER_summary!I$27)</f>
        <v>5.7541443995808761</v>
      </c>
      <c r="J22" s="100">
        <f>IF(SER_hh_emih_in!J22=0,0,SER_hh_emih_in!J22/SER_summary!J$27)</f>
        <v>5.6620709510334857</v>
      </c>
      <c r="K22" s="100">
        <f>IF(SER_hh_emih_in!K22=0,0,SER_hh_emih_in!K22/SER_summary!K$27)</f>
        <v>5.7242260176911106</v>
      </c>
      <c r="L22" s="100">
        <f>IF(SER_hh_emih_in!L22=0,0,SER_hh_emih_in!L22/SER_summary!L$27)</f>
        <v>5.6312980265353954</v>
      </c>
      <c r="M22" s="100">
        <f>IF(SER_hh_emih_in!M22=0,0,SER_hh_emih_in!M22/SER_summary!M$27)</f>
        <v>5.4379072052997612</v>
      </c>
      <c r="N22" s="100">
        <f>IF(SER_hh_emih_in!N22=0,0,SER_hh_emih_in!N22/SER_summary!N$27)</f>
        <v>5.3827097001560187</v>
      </c>
      <c r="O22" s="100">
        <f>IF(SER_hh_emih_in!O22=0,0,SER_hh_emih_in!O22/SER_summary!O$27)</f>
        <v>0</v>
      </c>
      <c r="P22" s="100">
        <f>IF(SER_hh_emih_in!P22=0,0,SER_hh_emih_in!P22/SER_summary!P$27)</f>
        <v>0</v>
      </c>
      <c r="Q22" s="100">
        <f>IF(SER_hh_emih_in!Q22=0,0,SER_hh_emih_in!Q22/SER_summary!Q$27)</f>
        <v>5.6176157670135405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4.4102990346423017</v>
      </c>
      <c r="D23" s="100">
        <f>IF(SER_hh_emih_in!D23=0,0,SER_hh_emih_in!D23/SER_summary!D$27)</f>
        <v>4.3880889024639229</v>
      </c>
      <c r="E23" s="100">
        <f>IF(SER_hh_emih_in!E23=0,0,SER_hh_emih_in!E23/SER_summary!E$27)</f>
        <v>4.2703787780173217</v>
      </c>
      <c r="F23" s="100">
        <f>IF(SER_hh_emih_in!F23=0,0,SER_hh_emih_in!F23/SER_summary!F$27)</f>
        <v>4.2364878007403028</v>
      </c>
      <c r="G23" s="100">
        <f>IF(SER_hh_emih_in!G23=0,0,SER_hh_emih_in!G23/SER_summary!G$27)</f>
        <v>4.1848310675168481</v>
      </c>
      <c r="H23" s="100">
        <f>IF(SER_hh_emih_in!H23=0,0,SER_hh_emih_in!H23/SER_summary!H$27)</f>
        <v>4.1399240612760435</v>
      </c>
      <c r="I23" s="100">
        <f>IF(SER_hh_emih_in!I23=0,0,SER_hh_emih_in!I23/SER_summary!I$27)</f>
        <v>4.103111882078645</v>
      </c>
      <c r="J23" s="100">
        <f>IF(SER_hh_emih_in!J23=0,0,SER_hh_emih_in!J23/SER_summary!J$27)</f>
        <v>4.0238163170035204</v>
      </c>
      <c r="K23" s="100">
        <f>IF(SER_hh_emih_in!K23=0,0,SER_hh_emih_in!K23/SER_summary!K$27)</f>
        <v>4.0937719730104636</v>
      </c>
      <c r="L23" s="100">
        <f>IF(SER_hh_emih_in!L23=0,0,SER_hh_emih_in!L23/SER_summary!L$27)</f>
        <v>4.0208022719669767</v>
      </c>
      <c r="M23" s="100">
        <f>IF(SER_hh_emih_in!M23=0,0,SER_hh_emih_in!M23/SER_summary!M$27)</f>
        <v>3.9026590683481306</v>
      </c>
      <c r="N23" s="100">
        <f>IF(SER_hh_emih_in!N23=0,0,SER_hh_emih_in!N23/SER_summary!N$27)</f>
        <v>3.8554762267054281</v>
      </c>
      <c r="O23" s="100">
        <f>IF(SER_hh_emih_in!O23=0,0,SER_hh_emih_in!O23/SER_summary!O$27)</f>
        <v>3.8637999477567524</v>
      </c>
      <c r="P23" s="100">
        <f>IF(SER_hh_emih_in!P23=0,0,SER_hh_emih_in!P23/SER_summary!P$27)</f>
        <v>3.8769750700351766</v>
      </c>
      <c r="Q23" s="100">
        <f>IF(SER_hh_emih_in!Q23=0,0,SER_hh_emih_in!Q23/SER_summary!Q$27)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1.8140725983644206</v>
      </c>
      <c r="D29" s="101">
        <f>IF(SER_hh_emih_in!D29=0,0,SER_hh_emih_in!D29/SER_summary!D$27)</f>
        <v>1.2261329152316889</v>
      </c>
      <c r="E29" s="101">
        <f>IF(SER_hh_emih_in!E29=0,0,SER_hh_emih_in!E29/SER_summary!E$27)</f>
        <v>1.0004951565846329</v>
      </c>
      <c r="F29" s="101">
        <f>IF(SER_hh_emih_in!F29=0,0,SER_hh_emih_in!F29/SER_summary!F$27)</f>
        <v>1.5246747034051924</v>
      </c>
      <c r="G29" s="101">
        <f>IF(SER_hh_emih_in!G29=0,0,SER_hh_emih_in!G29/SER_summary!G$27)</f>
        <v>1.4710227056180278</v>
      </c>
      <c r="H29" s="101">
        <f>IF(SER_hh_emih_in!H29=0,0,SER_hh_emih_in!H29/SER_summary!H$27)</f>
        <v>1.4229482060233534</v>
      </c>
      <c r="I29" s="101">
        <f>IF(SER_hh_emih_in!I29=0,0,SER_hh_emih_in!I29/SER_summary!I$27)</f>
        <v>2.2314790109316558</v>
      </c>
      <c r="J29" s="101">
        <f>IF(SER_hh_emih_in!J29=0,0,SER_hh_emih_in!J29/SER_summary!J$27)</f>
        <v>1.5569225194810974</v>
      </c>
      <c r="K29" s="101">
        <f>IF(SER_hh_emih_in!K29=0,0,SER_hh_emih_in!K29/SER_summary!K$27)</f>
        <v>5.1178971396328787</v>
      </c>
      <c r="L29" s="101">
        <f>IF(SER_hh_emih_in!L29=0,0,SER_hh_emih_in!L29/SER_summary!L$27)</f>
        <v>3.4745187336431056</v>
      </c>
      <c r="M29" s="101">
        <f>IF(SER_hh_emih_in!M29=0,0,SER_hh_emih_in!M29/SER_summary!M$27)</f>
        <v>4.8868302622528477</v>
      </c>
      <c r="N29" s="101">
        <f>IF(SER_hh_emih_in!N29=0,0,SER_hh_emih_in!N29/SER_summary!N$27)</f>
        <v>4.7610885467572803</v>
      </c>
      <c r="O29" s="101">
        <f>IF(SER_hh_emih_in!O29=0,0,SER_hh_emih_in!O29/SER_summary!O$27)</f>
        <v>4.9922959967550717</v>
      </c>
      <c r="P29" s="101">
        <f>IF(SER_hh_emih_in!P29=0,0,SER_hh_emih_in!P29/SER_summary!P$27)</f>
        <v>3.8484922172555089</v>
      </c>
      <c r="Q29" s="101">
        <f>IF(SER_hh_emih_in!Q29=0,0,SER_hh_emih_in!Q29/SER_summary!Q$27)</f>
        <v>1.2057593798182809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6.5582696519676329</v>
      </c>
      <c r="D30" s="100">
        <f>IF(SER_hh_emih_in!D30=0,0,SER_hh_emih_in!D30/SER_summary!D$27)</f>
        <v>6.4649047056736251</v>
      </c>
      <c r="E30" s="100">
        <f>IF(SER_hh_emih_in!E30=0,0,SER_hh_emih_in!E30/SER_summary!E$27)</f>
        <v>5.7112298469080605</v>
      </c>
      <c r="F30" s="100">
        <f>IF(SER_hh_emih_in!F30=0,0,SER_hh_emih_in!F30/SER_summary!F$27)</f>
        <v>6.3156415777961721</v>
      </c>
      <c r="G30" s="100">
        <f>IF(SER_hh_emih_in!G30=0,0,SER_hh_emih_in!G30/SER_summary!G$27)</f>
        <v>6.258799191162483</v>
      </c>
      <c r="H30" s="100">
        <f>IF(SER_hh_emih_in!H30=0,0,SER_hh_emih_in!H30/SER_summary!H$27)</f>
        <v>0</v>
      </c>
      <c r="I30" s="100">
        <f>IF(SER_hh_emih_in!I30=0,0,SER_hh_emih_in!I30/SER_summary!I$27)</f>
        <v>5.6311706703181992</v>
      </c>
      <c r="J30" s="100">
        <f>IF(SER_hh_emih_in!J30=0,0,SER_hh_emih_in!J30/SER_summary!J$27)</f>
        <v>6.5121747230586182</v>
      </c>
      <c r="K30" s="100">
        <f>IF(SER_hh_emih_in!K30=0,0,SER_hh_emih_in!K30/SER_summary!K$27)</f>
        <v>5.5767244221075742</v>
      </c>
      <c r="L30" s="100">
        <f>IF(SER_hh_emih_in!L30=0,0,SER_hh_emih_in!L30/SER_summary!L$27)</f>
        <v>6.584119436935115</v>
      </c>
      <c r="M30" s="100">
        <f>IF(SER_hh_emih_in!M30=0,0,SER_hh_emih_in!M30/SER_summary!M$27)</f>
        <v>5.9234687944924858</v>
      </c>
      <c r="N30" s="100">
        <f>IF(SER_hh_emih_in!N30=0,0,SER_hh_emih_in!N30/SER_summary!N$27)</f>
        <v>0</v>
      </c>
      <c r="O30" s="100">
        <f>IF(SER_hh_emih_in!O30=0,0,SER_hh_emih_in!O30/SER_summary!O$27)</f>
        <v>5.8620317736747856</v>
      </c>
      <c r="P30" s="100">
        <f>IF(SER_hh_emih_in!P30=0,0,SER_hh_emih_in!P30/SER_summary!P$27)</f>
        <v>5.7408672294235439</v>
      </c>
      <c r="Q30" s="100">
        <f>IF(SER_hh_emih_in!Q30=0,0,SER_hh_emih_in!Q30/SER_summary!Q$27)</f>
        <v>5.6979832912602451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5.3660653095607449</v>
      </c>
      <c r="D31" s="100">
        <f>IF(SER_hh_emih_in!D31=0,0,SER_hh_emih_in!D31/SER_summary!D$27)</f>
        <v>5.2822765885266003</v>
      </c>
      <c r="E31" s="100">
        <f>IF(SER_hh_emih_in!E31=0,0,SER_hh_emih_in!E31/SER_summary!E$27)</f>
        <v>5.1489813801067799</v>
      </c>
      <c r="F31" s="100">
        <f>IF(SER_hh_emih_in!F31=0,0,SER_hh_emih_in!F31/SER_summary!F$27)</f>
        <v>5.1086610988515968</v>
      </c>
      <c r="G31" s="100">
        <f>IF(SER_hh_emih_in!G31=0,0,SER_hh_emih_in!G31/SER_summary!G$27)</f>
        <v>5.069665957976861</v>
      </c>
      <c r="H31" s="100">
        <f>IF(SER_hh_emih_in!H31=0,0,SER_hh_emih_in!H31/SER_summary!H$27)</f>
        <v>5.0151505469770683</v>
      </c>
      <c r="I31" s="100">
        <f>IF(SER_hh_emih_in!I31=0,0,SER_hh_emih_in!I31/SER_summary!I$27)</f>
        <v>5.0336096531476109</v>
      </c>
      <c r="J31" s="100">
        <f>IF(SER_hh_emih_in!J31=0,0,SER_hh_emih_in!J31/SER_summary!J$27)</f>
        <v>5.0008623529909295</v>
      </c>
      <c r="K31" s="100">
        <f>IF(SER_hh_emih_in!K31=0,0,SER_hh_emih_in!K31/SER_summary!K$27)</f>
        <v>5.112675263468609</v>
      </c>
      <c r="L31" s="100">
        <f>IF(SER_hh_emih_in!L31=0,0,SER_hh_emih_in!L31/SER_summary!L$27)</f>
        <v>5.0865135663724219</v>
      </c>
      <c r="M31" s="100">
        <f>IF(SER_hh_emih_in!M31=0,0,SER_hh_emih_in!M31/SER_summary!M$27)</f>
        <v>4.8527308360668275</v>
      </c>
      <c r="N31" s="100">
        <f>IF(SER_hh_emih_in!N31=0,0,SER_hh_emih_in!N31/SER_summary!N$27)</f>
        <v>4.7610885467572803</v>
      </c>
      <c r="O31" s="100">
        <f>IF(SER_hh_emih_in!O31=0,0,SER_hh_emih_in!O31/SER_summary!O$27)</f>
        <v>4.7034057247924457</v>
      </c>
      <c r="P31" s="100">
        <f>IF(SER_hh_emih_in!P31=0,0,SER_hh_emih_in!P31/SER_summary!P$27)</f>
        <v>4.6807931960919111</v>
      </c>
      <c r="Q31" s="100">
        <f>IF(SER_hh_emih_in!Q31=0,0,SER_hh_emih_in!Q31/SER_summary!Q$27)</f>
        <v>4.6666089773006076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343.28428052176457</v>
      </c>
      <c r="C3" s="129">
        <f t="shared" ref="C3" si="1">SUM(C4:C9)</f>
        <v>353.44409720350529</v>
      </c>
      <c r="D3" s="129">
        <f t="shared" ref="D3:Q3" si="2">SUM(D4:D9)</f>
        <v>364.68317571397228</v>
      </c>
      <c r="E3" s="129">
        <f t="shared" si="2"/>
        <v>375.60504735132662</v>
      </c>
      <c r="F3" s="129">
        <f t="shared" si="2"/>
        <v>386.88067492431867</v>
      </c>
      <c r="G3" s="129">
        <f t="shared" si="2"/>
        <v>402.48425593880012</v>
      </c>
      <c r="H3" s="129">
        <f t="shared" si="2"/>
        <v>416.73005713507661</v>
      </c>
      <c r="I3" s="129">
        <f t="shared" si="2"/>
        <v>437.90227350155186</v>
      </c>
      <c r="J3" s="129">
        <f t="shared" si="2"/>
        <v>448.48621436983075</v>
      </c>
      <c r="K3" s="129">
        <f t="shared" si="2"/>
        <v>445.28044475143543</v>
      </c>
      <c r="L3" s="129">
        <f t="shared" si="2"/>
        <v>442.57444161720389</v>
      </c>
      <c r="M3" s="129">
        <f t="shared" si="2"/>
        <v>438.59608009762695</v>
      </c>
      <c r="N3" s="129">
        <f t="shared" si="2"/>
        <v>432.09682928665137</v>
      </c>
      <c r="O3" s="129">
        <f t="shared" si="2"/>
        <v>425.86112636204717</v>
      </c>
      <c r="P3" s="129">
        <f t="shared" si="2"/>
        <v>421.81169193328287</v>
      </c>
      <c r="Q3" s="129">
        <f t="shared" si="2"/>
        <v>415.72081181460192</v>
      </c>
    </row>
    <row r="4" spans="1:17" ht="12" customHeight="1" x14ac:dyDescent="0.25">
      <c r="A4" s="88" t="s">
        <v>9</v>
      </c>
      <c r="B4" s="128">
        <v>53.919932161822508</v>
      </c>
      <c r="C4" s="128">
        <v>55.403909456988586</v>
      </c>
      <c r="D4" s="128">
        <v>57.228051035559872</v>
      </c>
      <c r="E4" s="128">
        <v>59.03124073456349</v>
      </c>
      <c r="F4" s="128">
        <v>61.464070599626773</v>
      </c>
      <c r="G4" s="128">
        <v>64.879759633425195</v>
      </c>
      <c r="H4" s="128">
        <v>68.184872352554862</v>
      </c>
      <c r="I4" s="128">
        <v>73.276641141378903</v>
      </c>
      <c r="J4" s="128">
        <v>76.41621381006685</v>
      </c>
      <c r="K4" s="128">
        <v>76.414009962674783</v>
      </c>
      <c r="L4" s="128">
        <v>76.907657223959376</v>
      </c>
      <c r="M4" s="128">
        <v>78.051535293276359</v>
      </c>
      <c r="N4" s="128">
        <v>78.113950138589601</v>
      </c>
      <c r="O4" s="128">
        <v>78.805840110586985</v>
      </c>
      <c r="P4" s="128">
        <v>80.374973389735558</v>
      </c>
      <c r="Q4" s="128">
        <v>81.16188993122887</v>
      </c>
    </row>
    <row r="5" spans="1:17" ht="12" customHeight="1" x14ac:dyDescent="0.25">
      <c r="A5" s="88" t="s">
        <v>8</v>
      </c>
      <c r="B5" s="128">
        <v>41.268370836418271</v>
      </c>
      <c r="C5" s="128">
        <v>41.646831152042992</v>
      </c>
      <c r="D5" s="128">
        <v>42.297389179506688</v>
      </c>
      <c r="E5" s="128">
        <v>43.035748050161423</v>
      </c>
      <c r="F5" s="128">
        <v>44.013985720392434</v>
      </c>
      <c r="G5" s="128">
        <v>45.326117666253154</v>
      </c>
      <c r="H5" s="128">
        <v>47.082035646418817</v>
      </c>
      <c r="I5" s="128">
        <v>48.490339158908249</v>
      </c>
      <c r="J5" s="128">
        <v>49.822527834556141</v>
      </c>
      <c r="K5" s="128">
        <v>50.705698100205865</v>
      </c>
      <c r="L5" s="128">
        <v>51.414298890108135</v>
      </c>
      <c r="M5" s="128">
        <v>50.464293556431322</v>
      </c>
      <c r="N5" s="128">
        <v>49.784141759397954</v>
      </c>
      <c r="O5" s="128">
        <v>49.064188733226828</v>
      </c>
      <c r="P5" s="128">
        <v>47.637484319665525</v>
      </c>
      <c r="Q5" s="128">
        <v>46.29336535602561</v>
      </c>
    </row>
    <row r="6" spans="1:17" ht="12" customHeight="1" x14ac:dyDescent="0.25">
      <c r="A6" s="88" t="s">
        <v>7</v>
      </c>
      <c r="B6" s="128">
        <v>144.05391739673709</v>
      </c>
      <c r="C6" s="128">
        <v>147.82309233951588</v>
      </c>
      <c r="D6" s="128">
        <v>150.7607332352579</v>
      </c>
      <c r="E6" s="128">
        <v>151.71207550212026</v>
      </c>
      <c r="F6" s="128">
        <v>152.65518956479679</v>
      </c>
      <c r="G6" s="128">
        <v>156.35686169990609</v>
      </c>
      <c r="H6" s="128">
        <v>159.12459069900353</v>
      </c>
      <c r="I6" s="128">
        <v>165.6490910861755</v>
      </c>
      <c r="J6" s="128">
        <v>166.38831064778216</v>
      </c>
      <c r="K6" s="128">
        <v>160.81200449926547</v>
      </c>
      <c r="L6" s="128">
        <v>156.10964766168325</v>
      </c>
      <c r="M6" s="128">
        <v>152.31751740491623</v>
      </c>
      <c r="N6" s="128">
        <v>147.73553553664451</v>
      </c>
      <c r="O6" s="128">
        <v>143.31380343460702</v>
      </c>
      <c r="P6" s="128">
        <v>140.29842236131873</v>
      </c>
      <c r="Q6" s="128">
        <v>135.91877725116495</v>
      </c>
    </row>
    <row r="7" spans="1:17" ht="12" customHeight="1" x14ac:dyDescent="0.25">
      <c r="A7" s="88" t="s">
        <v>39</v>
      </c>
      <c r="B7" s="128">
        <v>43.069612218627462</v>
      </c>
      <c r="C7" s="128">
        <v>43.511880770480282</v>
      </c>
      <c r="D7" s="128">
        <v>44.0828754099227</v>
      </c>
      <c r="E7" s="128">
        <v>44.852664256789723</v>
      </c>
      <c r="F7" s="128">
        <v>45.59176945570821</v>
      </c>
      <c r="G7" s="128">
        <v>46.725806805319436</v>
      </c>
      <c r="H7" s="128">
        <v>48.40555033018947</v>
      </c>
      <c r="I7" s="128">
        <v>50.98049128416659</v>
      </c>
      <c r="J7" s="128">
        <v>52.989879273568825</v>
      </c>
      <c r="K7" s="128">
        <v>54.123883601704748</v>
      </c>
      <c r="L7" s="128">
        <v>54.474354158189982</v>
      </c>
      <c r="M7" s="128">
        <v>54.191957820257215</v>
      </c>
      <c r="N7" s="128">
        <v>53.79129680583641</v>
      </c>
      <c r="O7" s="128">
        <v>53.347601672885766</v>
      </c>
      <c r="P7" s="128">
        <v>52.971129462761795</v>
      </c>
      <c r="Q7" s="128">
        <v>52.693892278835222</v>
      </c>
    </row>
    <row r="8" spans="1:17" ht="12" customHeight="1" x14ac:dyDescent="0.25">
      <c r="A8" s="51" t="s">
        <v>6</v>
      </c>
      <c r="B8" s="50">
        <v>40.697991341607178</v>
      </c>
      <c r="C8" s="50">
        <v>43.143170747842554</v>
      </c>
      <c r="D8" s="50">
        <v>45.67553453928975</v>
      </c>
      <c r="E8" s="50">
        <v>48.120952910047215</v>
      </c>
      <c r="F8" s="50">
        <v>50.455739676823228</v>
      </c>
      <c r="G8" s="50">
        <v>53.928171168213161</v>
      </c>
      <c r="H8" s="50">
        <v>57.092424471831414</v>
      </c>
      <c r="I8" s="50">
        <v>61.496890520302237</v>
      </c>
      <c r="J8" s="50">
        <v>63.978593350272767</v>
      </c>
      <c r="K8" s="50">
        <v>63.879301724338077</v>
      </c>
      <c r="L8" s="50">
        <v>64.282843902973994</v>
      </c>
      <c r="M8" s="50">
        <v>65.082460458033665</v>
      </c>
      <c r="N8" s="50">
        <v>65.17697016851298</v>
      </c>
      <c r="O8" s="50">
        <v>65.298023236699649</v>
      </c>
      <c r="P8" s="50">
        <v>65.972002987137941</v>
      </c>
      <c r="Q8" s="50">
        <v>66.174779561597049</v>
      </c>
    </row>
    <row r="9" spans="1:17" ht="12" customHeight="1" x14ac:dyDescent="0.25">
      <c r="A9" s="49" t="s">
        <v>5</v>
      </c>
      <c r="B9" s="48">
        <v>20.274456566552111</v>
      </c>
      <c r="C9" s="48">
        <v>21.915212736634984</v>
      </c>
      <c r="D9" s="48">
        <v>24.638592314435346</v>
      </c>
      <c r="E9" s="48">
        <v>28.852365897644528</v>
      </c>
      <c r="F9" s="48">
        <v>32.699919906971203</v>
      </c>
      <c r="G9" s="48">
        <v>35.267538965683052</v>
      </c>
      <c r="H9" s="48">
        <v>36.84058363507846</v>
      </c>
      <c r="I9" s="48">
        <v>38.008820310620372</v>
      </c>
      <c r="J9" s="48">
        <v>38.890689453583995</v>
      </c>
      <c r="K9" s="48">
        <v>39.345546863246504</v>
      </c>
      <c r="L9" s="48">
        <v>39.385639780289154</v>
      </c>
      <c r="M9" s="48">
        <v>38.488315564712202</v>
      </c>
      <c r="N9" s="48">
        <v>37.494934877669962</v>
      </c>
      <c r="O9" s="48">
        <v>36.031669174040914</v>
      </c>
      <c r="P9" s="48">
        <v>34.557679412663319</v>
      </c>
      <c r="Q9" s="48">
        <v>33.478107435750189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1648.6711212111284</v>
      </c>
      <c r="C11" s="129">
        <f t="shared" ref="C11" si="4">SUM(C12:C17)</f>
        <v>1702.4078072569889</v>
      </c>
      <c r="D11" s="129">
        <f t="shared" ref="D11" si="5">SUM(D12:D17)</f>
        <v>1760.5282787924634</v>
      </c>
      <c r="E11" s="129">
        <f t="shared" ref="E11" si="6">SUM(E12:E17)</f>
        <v>1818.0459642597252</v>
      </c>
      <c r="F11" s="129">
        <f t="shared" ref="F11" si="7">SUM(F12:F17)</f>
        <v>1873.5857068126757</v>
      </c>
      <c r="G11" s="129">
        <f t="shared" ref="G11" si="8">SUM(G12:G17)</f>
        <v>1951.6574023401947</v>
      </c>
      <c r="H11" s="129">
        <f t="shared" ref="H11" si="9">SUM(H12:H17)</f>
        <v>2019.8869376871232</v>
      </c>
      <c r="I11" s="129">
        <f t="shared" ref="I11" si="10">SUM(I12:I17)</f>
        <v>2121.0700094068579</v>
      </c>
      <c r="J11" s="129">
        <f t="shared" ref="J11" si="11">SUM(J12:J17)</f>
        <v>2164.5414213428758</v>
      </c>
      <c r="K11" s="129">
        <f t="shared" ref="K11" si="12">SUM(K12:K17)</f>
        <v>2137.6104995990422</v>
      </c>
      <c r="L11" s="129">
        <f t="shared" ref="L11" si="13">SUM(L12:L17)</f>
        <v>2116.8083094472822</v>
      </c>
      <c r="M11" s="129">
        <f t="shared" ref="M11" si="14">SUM(M12:M17)</f>
        <v>2100.122973235219</v>
      </c>
      <c r="N11" s="129">
        <f t="shared" ref="N11" si="15">SUM(N12:N17)</f>
        <v>2068.2866801804757</v>
      </c>
      <c r="O11" s="129">
        <f t="shared" ref="O11" si="16">SUM(O12:O17)</f>
        <v>2036.7865276868629</v>
      </c>
      <c r="P11" s="129">
        <f t="shared" ref="P11" si="17">SUM(P12:P17)</f>
        <v>2016.6090127049645</v>
      </c>
      <c r="Q11" s="129">
        <f t="shared" ref="Q11" si="18">SUM(Q12:Q17)</f>
        <v>1983.1053593657302</v>
      </c>
    </row>
    <row r="12" spans="1:17" ht="12" customHeight="1" x14ac:dyDescent="0.25">
      <c r="A12" s="88" t="s">
        <v>9</v>
      </c>
      <c r="B12" s="128">
        <v>71.572597644980519</v>
      </c>
      <c r="C12" s="128">
        <v>73.542409282399632</v>
      </c>
      <c r="D12" s="128">
        <v>75.96375044541773</v>
      </c>
      <c r="E12" s="128">
        <v>78.357280363390018</v>
      </c>
      <c r="F12" s="128">
        <v>81.586586226540817</v>
      </c>
      <c r="G12" s="128">
        <v>86.120526220432751</v>
      </c>
      <c r="H12" s="128">
        <v>90.507688691402379</v>
      </c>
      <c r="I12" s="128">
        <v>97.26643456166893</v>
      </c>
      <c r="J12" s="128">
        <v>101.43386138110179</v>
      </c>
      <c r="K12" s="128">
        <v>101.43093602351438</v>
      </c>
      <c r="L12" s="128">
        <v>102.08619680359904</v>
      </c>
      <c r="M12" s="128">
        <v>103.60456527195014</v>
      </c>
      <c r="N12" s="128">
        <v>103.68741390383029</v>
      </c>
      <c r="O12" s="128">
        <v>104.60581940982661</v>
      </c>
      <c r="P12" s="128">
        <v>106.68866596280073</v>
      </c>
      <c r="Q12" s="128">
        <v>107.73320846770322</v>
      </c>
    </row>
    <row r="13" spans="1:17" ht="12" customHeight="1" x14ac:dyDescent="0.25">
      <c r="A13" s="88" t="s">
        <v>8</v>
      </c>
      <c r="B13" s="128">
        <v>116.02967367711152</v>
      </c>
      <c r="C13" s="128">
        <v>116.90885489446295</v>
      </c>
      <c r="D13" s="128">
        <v>118.66472180977526</v>
      </c>
      <c r="E13" s="128">
        <v>120.70152937080778</v>
      </c>
      <c r="F13" s="128">
        <v>123.44323115633594</v>
      </c>
      <c r="G13" s="128">
        <v>127.17911747642127</v>
      </c>
      <c r="H13" s="128">
        <v>132.2994432178028</v>
      </c>
      <c r="I13" s="128">
        <v>136.75121246000609</v>
      </c>
      <c r="J13" s="128">
        <v>140.72619935437143</v>
      </c>
      <c r="K13" s="128">
        <v>143.6009762464621</v>
      </c>
      <c r="L13" s="128">
        <v>145.97815034963196</v>
      </c>
      <c r="M13" s="128">
        <v>144.9747619262362</v>
      </c>
      <c r="N13" s="128">
        <v>143.72037922574762</v>
      </c>
      <c r="O13" s="128">
        <v>142.22421701124364</v>
      </c>
      <c r="P13" s="128">
        <v>138.81260151741287</v>
      </c>
      <c r="Q13" s="128">
        <v>136.22601079957468</v>
      </c>
    </row>
    <row r="14" spans="1:17" ht="12" customHeight="1" x14ac:dyDescent="0.25">
      <c r="A14" s="88" t="s">
        <v>7</v>
      </c>
      <c r="B14" s="128">
        <v>717.48943252774313</v>
      </c>
      <c r="C14" s="128">
        <v>728.17238380982383</v>
      </c>
      <c r="D14" s="128">
        <v>734.76698047298589</v>
      </c>
      <c r="E14" s="128">
        <v>732.2262745432605</v>
      </c>
      <c r="F14" s="128">
        <v>731.07106668187851</v>
      </c>
      <c r="G14" s="128">
        <v>742.79656197137615</v>
      </c>
      <c r="H14" s="128">
        <v>752.98279983346151</v>
      </c>
      <c r="I14" s="128">
        <v>779.69218010533609</v>
      </c>
      <c r="J14" s="128">
        <v>779.42069167274724</v>
      </c>
      <c r="K14" s="128">
        <v>751.35239487291551</v>
      </c>
      <c r="L14" s="128">
        <v>726.31680394508851</v>
      </c>
      <c r="M14" s="128">
        <v>706.63287671614205</v>
      </c>
      <c r="N14" s="128">
        <v>683.41204085451227</v>
      </c>
      <c r="O14" s="128">
        <v>661.88273485147204</v>
      </c>
      <c r="P14" s="128">
        <v>645.15033441093749</v>
      </c>
      <c r="Q14" s="128">
        <v>618.72118380286895</v>
      </c>
    </row>
    <row r="15" spans="1:17" ht="12" customHeight="1" x14ac:dyDescent="0.25">
      <c r="A15" s="88" t="s">
        <v>39</v>
      </c>
      <c r="B15" s="128">
        <v>57.17002789984533</v>
      </c>
      <c r="C15" s="128">
        <v>57.757089267389155</v>
      </c>
      <c r="D15" s="128">
        <v>58.515019923970904</v>
      </c>
      <c r="E15" s="128">
        <v>59.536827355832166</v>
      </c>
      <c r="F15" s="128">
        <v>60.517905723303883</v>
      </c>
      <c r="G15" s="128">
        <v>62.023211751777957</v>
      </c>
      <c r="H15" s="128">
        <v>64.252880867300462</v>
      </c>
      <c r="I15" s="128">
        <v>67.670823091439132</v>
      </c>
      <c r="J15" s="128">
        <v>70.338057865520923</v>
      </c>
      <c r="K15" s="128">
        <v>71.84332006172977</v>
      </c>
      <c r="L15" s="128">
        <v>72.308529996535512</v>
      </c>
      <c r="M15" s="128">
        <v>71.933680870045194</v>
      </c>
      <c r="N15" s="128">
        <v>71.401848791860999</v>
      </c>
      <c r="O15" s="128">
        <v>70.812893799625357</v>
      </c>
      <c r="P15" s="128">
        <v>70.313169617130995</v>
      </c>
      <c r="Q15" s="128">
        <v>69.945168682748246</v>
      </c>
    </row>
    <row r="16" spans="1:17" ht="12" customHeight="1" x14ac:dyDescent="0.25">
      <c r="A16" s="51" t="s">
        <v>6</v>
      </c>
      <c r="B16" s="50">
        <v>548.23645714854376</v>
      </c>
      <c r="C16" s="50">
        <v>578.41209101903758</v>
      </c>
      <c r="D16" s="50">
        <v>609.70465881555481</v>
      </c>
      <c r="E16" s="50">
        <v>639.78195760147855</v>
      </c>
      <c r="F16" s="50">
        <v>668.34255213265556</v>
      </c>
      <c r="G16" s="50">
        <v>711.87881177183897</v>
      </c>
      <c r="H16" s="50">
        <v>751.2204883898786</v>
      </c>
      <c r="I16" s="50">
        <v>806.72524605344347</v>
      </c>
      <c r="J16" s="50">
        <v>836.88541531015721</v>
      </c>
      <c r="K16" s="50">
        <v>833.33076860576818</v>
      </c>
      <c r="L16" s="50">
        <v>836.44717622784742</v>
      </c>
      <c r="M16" s="50">
        <v>846.42125545761633</v>
      </c>
      <c r="N16" s="50">
        <v>847.28169910522604</v>
      </c>
      <c r="O16" s="50">
        <v>848.54295073468779</v>
      </c>
      <c r="P16" s="50">
        <v>857.03827950806919</v>
      </c>
      <c r="Q16" s="50">
        <v>859.45722325931524</v>
      </c>
    </row>
    <row r="17" spans="1:17" ht="12" customHeight="1" x14ac:dyDescent="0.25">
      <c r="A17" s="49" t="s">
        <v>5</v>
      </c>
      <c r="B17" s="48">
        <v>138.17293231290401</v>
      </c>
      <c r="C17" s="48">
        <v>147.61497898387569</v>
      </c>
      <c r="D17" s="48">
        <v>162.91314732475868</v>
      </c>
      <c r="E17" s="48">
        <v>187.44209502495619</v>
      </c>
      <c r="F17" s="48">
        <v>208.62436489196071</v>
      </c>
      <c r="G17" s="48">
        <v>221.65917314834763</v>
      </c>
      <c r="H17" s="48">
        <v>228.62363668727752</v>
      </c>
      <c r="I17" s="48">
        <v>232.96411313496426</v>
      </c>
      <c r="J17" s="48">
        <v>235.73719575897715</v>
      </c>
      <c r="K17" s="48">
        <v>236.05210378865226</v>
      </c>
      <c r="L17" s="48">
        <v>233.67145212457967</v>
      </c>
      <c r="M17" s="48">
        <v>226.55583299322936</v>
      </c>
      <c r="N17" s="48">
        <v>218.78329829929868</v>
      </c>
      <c r="O17" s="48">
        <v>208.71791188000731</v>
      </c>
      <c r="P17" s="48">
        <v>198.60596168861292</v>
      </c>
      <c r="Q17" s="48">
        <v>191.02256435351995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34.33408269663785</v>
      </c>
      <c r="C20" s="140">
        <v>35.653859794884042</v>
      </c>
      <c r="D20" s="140">
        <v>37.240589102211736</v>
      </c>
      <c r="E20" s="140">
        <v>38.838755717322762</v>
      </c>
      <c r="F20" s="140">
        <v>40.928616796048459</v>
      </c>
      <c r="G20" s="140">
        <v>43.790900257611469</v>
      </c>
      <c r="H20" s="140">
        <v>46.625652719235248</v>
      </c>
      <c r="I20" s="140">
        <v>50.860714592969266</v>
      </c>
      <c r="J20" s="140">
        <v>53.662649060112734</v>
      </c>
      <c r="K20" s="140">
        <v>54.100770000380884</v>
      </c>
      <c r="L20" s="140">
        <v>54.957371833203453</v>
      </c>
      <c r="M20" s="140">
        <v>56.358606535860019</v>
      </c>
      <c r="N20" s="140">
        <v>56.943922007539832</v>
      </c>
      <c r="O20" s="140">
        <v>58.080461108521156</v>
      </c>
      <c r="P20" s="140">
        <v>59.99742715499594</v>
      </c>
      <c r="Q20" s="140">
        <v>61.329644593098848</v>
      </c>
    </row>
    <row r="21" spans="1:17" ht="12" customHeight="1" x14ac:dyDescent="0.25">
      <c r="A21" s="88" t="s">
        <v>135</v>
      </c>
      <c r="B21" s="140">
        <v>625.91312542108756</v>
      </c>
      <c r="C21" s="140">
        <v>641.71780765135077</v>
      </c>
      <c r="D21" s="140">
        <v>666.89219756930345</v>
      </c>
      <c r="E21" s="140">
        <v>698.9036003362578</v>
      </c>
      <c r="F21" s="140">
        <v>741.70107454765093</v>
      </c>
      <c r="G21" s="140">
        <v>785.55884487736239</v>
      </c>
      <c r="H21" s="140">
        <v>842.2040965234338</v>
      </c>
      <c r="I21" s="140">
        <v>898.42565029087064</v>
      </c>
      <c r="J21" s="140">
        <v>954.15998858827095</v>
      </c>
      <c r="K21" s="140">
        <v>1003.3228505981638</v>
      </c>
      <c r="L21" s="140">
        <v>1055.8881701220625</v>
      </c>
      <c r="M21" s="140">
        <v>1088.573326486395</v>
      </c>
      <c r="N21" s="140">
        <v>1129.8550634548078</v>
      </c>
      <c r="O21" s="140">
        <v>1173.4815332132177</v>
      </c>
      <c r="P21" s="140">
        <v>1209.4981824119702</v>
      </c>
      <c r="Q21" s="140">
        <v>1248.8996722029781</v>
      </c>
    </row>
    <row r="22" spans="1:17" ht="12" customHeight="1" x14ac:dyDescent="0.25">
      <c r="A22" s="88" t="s">
        <v>183</v>
      </c>
      <c r="B22" s="140">
        <v>17.52770560962481</v>
      </c>
      <c r="C22" s="140">
        <v>18.050243534556795</v>
      </c>
      <c r="D22" s="140">
        <v>18.677994105698634</v>
      </c>
      <c r="E22" s="140">
        <v>19.224976609807385</v>
      </c>
      <c r="F22" s="140">
        <v>19.955863699431323</v>
      </c>
      <c r="G22" s="140">
        <v>20.936100423559633</v>
      </c>
      <c r="H22" s="140">
        <v>21.873220585097659</v>
      </c>
      <c r="I22" s="140">
        <v>23.40284055786303</v>
      </c>
      <c r="J22" s="140">
        <v>24.269112308755783</v>
      </c>
      <c r="K22" s="140">
        <v>24.396803480622424</v>
      </c>
      <c r="L22" s="140">
        <v>24.710608406978984</v>
      </c>
      <c r="M22" s="140">
        <v>25.445139668654129</v>
      </c>
      <c r="N22" s="140">
        <v>25.955540980049964</v>
      </c>
      <c r="O22" s="140">
        <v>26.541338504553835</v>
      </c>
      <c r="P22" s="140">
        <v>27.487976714631689</v>
      </c>
      <c r="Q22" s="140">
        <v>28.387261554671763</v>
      </c>
    </row>
    <row r="23" spans="1:17" ht="12" customHeight="1" x14ac:dyDescent="0.25">
      <c r="A23" s="88" t="s">
        <v>188</v>
      </c>
      <c r="B23" s="140">
        <v>86.407362775772796</v>
      </c>
      <c r="C23" s="140">
        <v>88.215515069136416</v>
      </c>
      <c r="D23" s="140">
        <v>90.617686879693053</v>
      </c>
      <c r="E23" s="140">
        <v>93.688012111710606</v>
      </c>
      <c r="F23" s="140">
        <v>96.873916551929995</v>
      </c>
      <c r="G23" s="140">
        <v>101.19007093126001</v>
      </c>
      <c r="H23" s="140">
        <v>107.02230620427804</v>
      </c>
      <c r="I23" s="140">
        <v>115.3657144806027</v>
      </c>
      <c r="J23" s="140">
        <v>122.8453012340522</v>
      </c>
      <c r="K23" s="140">
        <v>128.63734318970353</v>
      </c>
      <c r="L23" s="140">
        <v>132.88756248681375</v>
      </c>
      <c r="M23" s="140">
        <v>134.78090689940214</v>
      </c>
      <c r="N23" s="140">
        <v>136.8075673253966</v>
      </c>
      <c r="O23" s="140">
        <v>139.31768388916842</v>
      </c>
      <c r="P23" s="140">
        <v>142.67847128611675</v>
      </c>
      <c r="Q23" s="140">
        <v>147.59068622401315</v>
      </c>
    </row>
    <row r="24" spans="1:17" ht="12" customHeight="1" x14ac:dyDescent="0.25">
      <c r="A24" s="51" t="s">
        <v>134</v>
      </c>
      <c r="B24" s="139">
        <v>11.126916647024194</v>
      </c>
      <c r="C24" s="139">
        <v>11.823247322377457</v>
      </c>
      <c r="D24" s="139">
        <v>12.556402185239481</v>
      </c>
      <c r="E24" s="139">
        <v>13.275280615474593</v>
      </c>
      <c r="F24" s="139">
        <v>13.97331910489442</v>
      </c>
      <c r="G24" s="139">
        <v>15.019938226867621</v>
      </c>
      <c r="H24" s="139">
        <v>15.990193089209024</v>
      </c>
      <c r="I24" s="139">
        <v>17.348526896153718</v>
      </c>
      <c r="J24" s="139">
        <v>18.146441930061592</v>
      </c>
      <c r="K24" s="139">
        <v>18.174818476095187</v>
      </c>
      <c r="L24" s="139">
        <v>18.37443254493482</v>
      </c>
      <c r="M24" s="139">
        <v>18.757759983975518</v>
      </c>
      <c r="N24" s="139">
        <v>18.93845591904401</v>
      </c>
      <c r="O24" s="139">
        <v>19.148319745737368</v>
      </c>
      <c r="P24" s="139">
        <v>19.563600456067832</v>
      </c>
      <c r="Q24" s="139">
        <v>19.842371344952284</v>
      </c>
    </row>
    <row r="25" spans="1:17" ht="12" customHeight="1" x14ac:dyDescent="0.25">
      <c r="A25" s="49" t="s">
        <v>133</v>
      </c>
      <c r="B25" s="138">
        <v>403.06309638609804</v>
      </c>
      <c r="C25" s="138">
        <v>440.22336058053116</v>
      </c>
      <c r="D25" s="138">
        <v>500.2681202964871</v>
      </c>
      <c r="E25" s="138">
        <v>598.66927695393224</v>
      </c>
      <c r="F25" s="138">
        <v>692.2996244487548</v>
      </c>
      <c r="G25" s="138">
        <v>763.92078128061814</v>
      </c>
      <c r="H25" s="138">
        <v>811.85350565089925</v>
      </c>
      <c r="I25" s="138">
        <v>861.92721737002194</v>
      </c>
      <c r="J25" s="138">
        <v>922.73617078505617</v>
      </c>
      <c r="K25" s="138">
        <v>985.09457981513867</v>
      </c>
      <c r="L25" s="138">
        <v>1040.9109035254032</v>
      </c>
      <c r="M25" s="138">
        <v>1082.6350486325912</v>
      </c>
      <c r="N25" s="138">
        <v>1157.8986509594879</v>
      </c>
      <c r="O25" s="138">
        <v>1284.9331496976358</v>
      </c>
      <c r="P25" s="138">
        <v>1438.5489060478296</v>
      </c>
      <c r="Q25" s="138">
        <v>1543.5346954700676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3.4656572667860468</v>
      </c>
      <c r="D28" s="137">
        <v>3.7326094758675623</v>
      </c>
      <c r="E28" s="137">
        <v>3.7440467836508917</v>
      </c>
      <c r="F28" s="137">
        <v>4.2357412472655653</v>
      </c>
      <c r="G28" s="137">
        <v>5.0081636301028718</v>
      </c>
      <c r="H28" s="137">
        <v>4.9806326301636528</v>
      </c>
      <c r="I28" s="137">
        <v>6.380942042273885</v>
      </c>
      <c r="J28" s="137">
        <v>4.947814635683347</v>
      </c>
      <c r="K28" s="137">
        <v>2.5840011088080006</v>
      </c>
      <c r="L28" s="137">
        <v>3.0024820013624423</v>
      </c>
      <c r="M28" s="137">
        <v>3.547114871196428</v>
      </c>
      <c r="N28" s="137">
        <v>2.7311956402196826</v>
      </c>
      <c r="O28" s="137">
        <v>3.2824192695211836</v>
      </c>
      <c r="P28" s="137">
        <v>4.0628462150146527</v>
      </c>
      <c r="Q28" s="137">
        <v>3.4780976066427693</v>
      </c>
    </row>
    <row r="29" spans="1:17" ht="12" customHeight="1" x14ac:dyDescent="0.25">
      <c r="A29" s="88" t="s">
        <v>135</v>
      </c>
      <c r="B29" s="137"/>
      <c r="C29" s="137">
        <v>167.66607356614188</v>
      </c>
      <c r="D29" s="137">
        <v>180.07300908054904</v>
      </c>
      <c r="E29" s="137">
        <v>190.00799431280251</v>
      </c>
      <c r="F29" s="137">
        <v>203.95399758815824</v>
      </c>
      <c r="G29" s="137">
        <v>211.52384389585342</v>
      </c>
      <c r="H29" s="137">
        <v>236.71826072662043</v>
      </c>
      <c r="I29" s="137">
        <v>246.22954808023934</v>
      </c>
      <c r="J29" s="137">
        <v>259.68833588555856</v>
      </c>
      <c r="K29" s="137">
        <v>260.68670590574607</v>
      </c>
      <c r="L29" s="137">
        <v>289.28358025051938</v>
      </c>
      <c r="M29" s="137">
        <v>278.91470444457173</v>
      </c>
      <c r="N29" s="137">
        <v>300.97007285397098</v>
      </c>
      <c r="O29" s="137">
        <v>304.31317566415652</v>
      </c>
      <c r="P29" s="137">
        <v>325.30022944927151</v>
      </c>
      <c r="Q29" s="137">
        <v>318.31619423557953</v>
      </c>
    </row>
    <row r="30" spans="1:17" ht="12" customHeight="1" x14ac:dyDescent="0.25">
      <c r="A30" s="88" t="s">
        <v>183</v>
      </c>
      <c r="B30" s="137"/>
      <c r="C30" s="137">
        <v>4.7435227910936355</v>
      </c>
      <c r="D30" s="137">
        <v>4.9542600589575301</v>
      </c>
      <c r="E30" s="137">
        <v>4.9816547291198345</v>
      </c>
      <c r="F30" s="137">
        <v>5.2764261202602887</v>
      </c>
      <c r="G30" s="137">
        <v>5.7237595152219543</v>
      </c>
      <c r="H30" s="137">
        <v>5.8913802204955479</v>
      </c>
      <c r="I30" s="137">
        <v>6.511274701885208</v>
      </c>
      <c r="J30" s="137">
        <v>6.1426978711530396</v>
      </c>
      <c r="K30" s="137">
        <v>5.8514506870885956</v>
      </c>
      <c r="L30" s="137">
        <v>6.2051851468521049</v>
      </c>
      <c r="M30" s="137">
        <v>7.2458059635603558</v>
      </c>
      <c r="N30" s="137">
        <v>6.6530991825488757</v>
      </c>
      <c r="O30" s="137">
        <v>6.4372482115924639</v>
      </c>
      <c r="P30" s="137">
        <v>7.1518233569299596</v>
      </c>
      <c r="Q30" s="137">
        <v>8.1450908036004321</v>
      </c>
    </row>
    <row r="31" spans="1:17" ht="12" customHeight="1" x14ac:dyDescent="0.25">
      <c r="A31" s="88" t="s">
        <v>188</v>
      </c>
      <c r="B31" s="137"/>
      <c r="C31" s="137">
        <v>9.6994367176737271</v>
      </c>
      <c r="D31" s="137">
        <v>10.451281923352992</v>
      </c>
      <c r="E31" s="137">
        <v>11.280417547069804</v>
      </c>
      <c r="F31" s="137">
        <v>11.560198601572683</v>
      </c>
      <c r="G31" s="137">
        <v>12.857934423910393</v>
      </c>
      <c r="H31" s="137">
        <v>14.544850918489997</v>
      </c>
      <c r="I31" s="137">
        <v>17.230276234706089</v>
      </c>
      <c r="J31" s="137">
        <v>16.544192070998527</v>
      </c>
      <c r="K31" s="137">
        <v>15.037939379551345</v>
      </c>
      <c r="L31" s="137">
        <v>13.681034669488263</v>
      </c>
      <c r="M31" s="137">
        <v>11.592781130262136</v>
      </c>
      <c r="N31" s="137">
        <v>12.477942349347451</v>
      </c>
      <c r="O31" s="137">
        <v>13.790534110841651</v>
      </c>
      <c r="P31" s="137">
        <v>14.92098599852098</v>
      </c>
      <c r="Q31" s="137">
        <v>17.770149361806819</v>
      </c>
    </row>
    <row r="32" spans="1:17" ht="12" customHeight="1" x14ac:dyDescent="0.25">
      <c r="A32" s="51" t="s">
        <v>134</v>
      </c>
      <c r="B32" s="136"/>
      <c r="C32" s="136">
        <v>1.438125118488206</v>
      </c>
      <c r="D32" s="136">
        <v>1.474949305996972</v>
      </c>
      <c r="E32" s="136">
        <v>1.4606728733700585</v>
      </c>
      <c r="F32" s="136">
        <v>1.4398329325547714</v>
      </c>
      <c r="G32" s="136">
        <v>1.7884135651081472</v>
      </c>
      <c r="H32" s="136">
        <v>1.7120493054763504</v>
      </c>
      <c r="I32" s="136">
        <v>2.1001282500796425</v>
      </c>
      <c r="J32" s="136">
        <v>1.5397094770428232</v>
      </c>
      <c r="K32" s="136">
        <v>0.77017098916854254</v>
      </c>
      <c r="L32" s="136">
        <v>0.94140851197457254</v>
      </c>
      <c r="M32" s="136">
        <v>1.125121882175645</v>
      </c>
      <c r="N32" s="136">
        <v>0.92249037820344193</v>
      </c>
      <c r="O32" s="136">
        <v>0.9516582698283057</v>
      </c>
      <c r="P32" s="136">
        <v>1.157075153465412</v>
      </c>
      <c r="Q32" s="136">
        <v>1.0205653320193926</v>
      </c>
    </row>
    <row r="33" spans="1:17" ht="12" customHeight="1" x14ac:dyDescent="0.25">
      <c r="A33" s="49" t="s">
        <v>133</v>
      </c>
      <c r="B33" s="135"/>
      <c r="C33" s="135">
        <v>105.86497057113858</v>
      </c>
      <c r="D33" s="135">
        <v>134.24584260279772</v>
      </c>
      <c r="E33" s="135">
        <v>178.53832617523454</v>
      </c>
      <c r="F33" s="135">
        <v>180.17849057403487</v>
      </c>
      <c r="G33" s="135">
        <v>165.09315135741272</v>
      </c>
      <c r="H33" s="135">
        <v>153.79769494141956</v>
      </c>
      <c r="I33" s="135">
        <v>184.31955432192075</v>
      </c>
      <c r="J33" s="135">
        <v>239.34727959026858</v>
      </c>
      <c r="K33" s="135">
        <v>242.53689960411742</v>
      </c>
      <c r="L33" s="135">
        <v>220.90947506767711</v>
      </c>
      <c r="M33" s="135">
        <v>195.52184004860763</v>
      </c>
      <c r="N33" s="135">
        <v>259.58315664881718</v>
      </c>
      <c r="O33" s="135">
        <v>366.38177832841666</v>
      </c>
      <c r="P33" s="135">
        <v>396.15265595431089</v>
      </c>
      <c r="Q33" s="135">
        <v>325.89526448991512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2.1458801685398541</v>
      </c>
      <c r="D36" s="137">
        <f t="shared" ref="D36:D41" si="20">C20+D28-D20</f>
        <v>2.1458801685398683</v>
      </c>
      <c r="E36" s="137">
        <f t="shared" ref="E36:E41" si="21">D20+E28-E20</f>
        <v>2.1458801685398683</v>
      </c>
      <c r="F36" s="137">
        <f t="shared" ref="F36:F41" si="22">E20+F28-F20</f>
        <v>2.1458801685398683</v>
      </c>
      <c r="G36" s="137">
        <f t="shared" ref="G36:G41" si="23">F20+G28-G20</f>
        <v>2.1458801685398612</v>
      </c>
      <c r="H36" s="137">
        <f t="shared" ref="H36:H41" si="24">G20+H28-H20</f>
        <v>2.1458801685398754</v>
      </c>
      <c r="I36" s="137">
        <f t="shared" ref="I36:I41" si="25">H20+I28-I20</f>
        <v>2.1458801685398683</v>
      </c>
      <c r="J36" s="137">
        <f t="shared" ref="J36:J41" si="26">I20+J28-J20</f>
        <v>2.1458801685398825</v>
      </c>
      <c r="K36" s="137">
        <f t="shared" ref="K36:K41" si="27">J20+K28-K20</f>
        <v>2.1458801685398541</v>
      </c>
      <c r="L36" s="137">
        <f t="shared" ref="L36:L41" si="28">K20+L28-L20</f>
        <v>2.1458801685398754</v>
      </c>
      <c r="M36" s="137">
        <f t="shared" ref="M36:M41" si="29">L20+M28-M20</f>
        <v>2.1458801685398612</v>
      </c>
      <c r="N36" s="137">
        <f t="shared" ref="N36:N41" si="30">M20+N28-N20</f>
        <v>2.1458801685398683</v>
      </c>
      <c r="O36" s="137">
        <f t="shared" ref="O36:O41" si="31">N20+O28-O20</f>
        <v>2.1458801685398612</v>
      </c>
      <c r="P36" s="137">
        <f t="shared" ref="P36:P41" si="32">O20+P28-P20</f>
        <v>2.1458801685398683</v>
      </c>
      <c r="Q36" s="137">
        <f t="shared" ref="Q36:Q41" si="33">P20+Q28-Q20</f>
        <v>2.1458801685398612</v>
      </c>
    </row>
    <row r="37" spans="1:17" ht="12" customHeight="1" x14ac:dyDescent="0.25">
      <c r="A37" s="88" t="s">
        <v>135</v>
      </c>
      <c r="B37" s="137"/>
      <c r="C37" s="137">
        <f t="shared" si="19"/>
        <v>151.86139133587869</v>
      </c>
      <c r="D37" s="137">
        <f t="shared" si="20"/>
        <v>154.89861916259633</v>
      </c>
      <c r="E37" s="137">
        <f t="shared" si="21"/>
        <v>157.9965915458481</v>
      </c>
      <c r="F37" s="137">
        <f t="shared" si="22"/>
        <v>161.15652337676511</v>
      </c>
      <c r="G37" s="137">
        <f t="shared" si="23"/>
        <v>167.6660735661419</v>
      </c>
      <c r="H37" s="137">
        <f t="shared" si="24"/>
        <v>180.07300908054901</v>
      </c>
      <c r="I37" s="137">
        <f t="shared" si="25"/>
        <v>190.00799431280257</v>
      </c>
      <c r="J37" s="137">
        <f t="shared" si="26"/>
        <v>203.95399758815813</v>
      </c>
      <c r="K37" s="137">
        <f t="shared" si="27"/>
        <v>211.52384389585313</v>
      </c>
      <c r="L37" s="137">
        <f t="shared" si="28"/>
        <v>236.71826072662066</v>
      </c>
      <c r="M37" s="137">
        <f t="shared" si="29"/>
        <v>246.22954808023928</v>
      </c>
      <c r="N37" s="137">
        <f t="shared" si="30"/>
        <v>259.68833588555822</v>
      </c>
      <c r="O37" s="137">
        <f t="shared" si="31"/>
        <v>260.68670590574652</v>
      </c>
      <c r="P37" s="137">
        <f t="shared" si="32"/>
        <v>289.28358025051898</v>
      </c>
      <c r="Q37" s="137">
        <f t="shared" si="33"/>
        <v>278.91470444457173</v>
      </c>
    </row>
    <row r="38" spans="1:17" ht="12" customHeight="1" x14ac:dyDescent="0.25">
      <c r="A38" s="88" t="s">
        <v>183</v>
      </c>
      <c r="B38" s="137"/>
      <c r="C38" s="137">
        <f t="shared" si="19"/>
        <v>4.2209848661616505</v>
      </c>
      <c r="D38" s="137">
        <f t="shared" si="20"/>
        <v>4.3265094878156916</v>
      </c>
      <c r="E38" s="137">
        <f t="shared" si="21"/>
        <v>4.4346722250110844</v>
      </c>
      <c r="F38" s="137">
        <f t="shared" si="22"/>
        <v>4.5455390306363519</v>
      </c>
      <c r="G38" s="137">
        <f t="shared" si="23"/>
        <v>4.7435227910936426</v>
      </c>
      <c r="H38" s="137">
        <f t="shared" si="24"/>
        <v>4.954260058957523</v>
      </c>
      <c r="I38" s="137">
        <f t="shared" si="25"/>
        <v>4.981654729119839</v>
      </c>
      <c r="J38" s="137">
        <f t="shared" si="26"/>
        <v>5.276426120260286</v>
      </c>
      <c r="K38" s="137">
        <f t="shared" si="27"/>
        <v>5.7237595152219569</v>
      </c>
      <c r="L38" s="137">
        <f t="shared" si="28"/>
        <v>5.8913802204955452</v>
      </c>
      <c r="M38" s="137">
        <f t="shared" si="29"/>
        <v>6.5112747018852133</v>
      </c>
      <c r="N38" s="137">
        <f t="shared" si="30"/>
        <v>6.1426978711530431</v>
      </c>
      <c r="O38" s="137">
        <f t="shared" si="31"/>
        <v>5.8514506870885938</v>
      </c>
      <c r="P38" s="137">
        <f t="shared" si="32"/>
        <v>6.2051851468521058</v>
      </c>
      <c r="Q38" s="137">
        <f t="shared" si="33"/>
        <v>7.2458059635603611</v>
      </c>
    </row>
    <row r="39" spans="1:17" ht="12" customHeight="1" x14ac:dyDescent="0.25">
      <c r="A39" s="88" t="s">
        <v>188</v>
      </c>
      <c r="B39" s="137"/>
      <c r="C39" s="137">
        <f t="shared" si="19"/>
        <v>7.8912844243101006</v>
      </c>
      <c r="D39" s="137">
        <f t="shared" si="20"/>
        <v>8.049110112796356</v>
      </c>
      <c r="E39" s="137">
        <f t="shared" si="21"/>
        <v>8.2100923150522505</v>
      </c>
      <c r="F39" s="137">
        <f t="shared" si="22"/>
        <v>8.3742941613532906</v>
      </c>
      <c r="G39" s="137">
        <f t="shared" si="23"/>
        <v>8.5417800445803778</v>
      </c>
      <c r="H39" s="137">
        <f t="shared" si="24"/>
        <v>8.7126156454719705</v>
      </c>
      <c r="I39" s="137">
        <f t="shared" si="25"/>
        <v>8.8868679583814156</v>
      </c>
      <c r="J39" s="137">
        <f t="shared" si="26"/>
        <v>9.064605317549038</v>
      </c>
      <c r="K39" s="137">
        <f t="shared" si="27"/>
        <v>9.2458974239000042</v>
      </c>
      <c r="L39" s="137">
        <f t="shared" si="28"/>
        <v>9.4308153723780492</v>
      </c>
      <c r="M39" s="137">
        <f t="shared" si="29"/>
        <v>9.6994367176737342</v>
      </c>
      <c r="N39" s="137">
        <f t="shared" si="30"/>
        <v>10.45128192335298</v>
      </c>
      <c r="O39" s="137">
        <f t="shared" si="31"/>
        <v>11.280417547069845</v>
      </c>
      <c r="P39" s="137">
        <f t="shared" si="32"/>
        <v>11.560198601572665</v>
      </c>
      <c r="Q39" s="137">
        <f t="shared" si="33"/>
        <v>12.857934423910422</v>
      </c>
    </row>
    <row r="40" spans="1:17" ht="12" customHeight="1" x14ac:dyDescent="0.25">
      <c r="A40" s="51" t="s">
        <v>134</v>
      </c>
      <c r="B40" s="136"/>
      <c r="C40" s="136">
        <f t="shared" si="19"/>
        <v>0.74179444313494258</v>
      </c>
      <c r="D40" s="136">
        <f t="shared" si="20"/>
        <v>0.74179444313494791</v>
      </c>
      <c r="E40" s="136">
        <f t="shared" si="21"/>
        <v>0.74179444313494614</v>
      </c>
      <c r="F40" s="136">
        <f t="shared" si="22"/>
        <v>0.74179444313494436</v>
      </c>
      <c r="G40" s="136">
        <f t="shared" si="23"/>
        <v>0.74179444313494614</v>
      </c>
      <c r="H40" s="136">
        <f t="shared" si="24"/>
        <v>0.74179444313494791</v>
      </c>
      <c r="I40" s="136">
        <f t="shared" si="25"/>
        <v>0.74179444313494969</v>
      </c>
      <c r="J40" s="136">
        <f t="shared" si="26"/>
        <v>0.74179444313494969</v>
      </c>
      <c r="K40" s="136">
        <f t="shared" si="27"/>
        <v>0.74179444313494614</v>
      </c>
      <c r="L40" s="136">
        <f t="shared" si="28"/>
        <v>0.74179444313493903</v>
      </c>
      <c r="M40" s="136">
        <f t="shared" si="29"/>
        <v>0.74179444313494614</v>
      </c>
      <c r="N40" s="136">
        <f t="shared" si="30"/>
        <v>0.74179444313494969</v>
      </c>
      <c r="O40" s="136">
        <f t="shared" si="31"/>
        <v>0.74179444313494969</v>
      </c>
      <c r="P40" s="136">
        <f t="shared" si="32"/>
        <v>0.74179444313494969</v>
      </c>
      <c r="Q40" s="136">
        <f t="shared" si="33"/>
        <v>0.74179444313493903</v>
      </c>
    </row>
    <row r="41" spans="1:17" ht="12" customHeight="1" x14ac:dyDescent="0.25">
      <c r="A41" s="49" t="s">
        <v>133</v>
      </c>
      <c r="B41" s="135"/>
      <c r="C41" s="135">
        <f t="shared" si="19"/>
        <v>68.704706376705474</v>
      </c>
      <c r="D41" s="135">
        <f t="shared" si="20"/>
        <v>74.201082886841789</v>
      </c>
      <c r="E41" s="135">
        <f t="shared" si="21"/>
        <v>80.137169517789403</v>
      </c>
      <c r="F41" s="135">
        <f t="shared" si="22"/>
        <v>86.548143079212309</v>
      </c>
      <c r="G41" s="135">
        <f t="shared" si="23"/>
        <v>93.471994525549349</v>
      </c>
      <c r="H41" s="135">
        <f t="shared" si="24"/>
        <v>105.86497057113843</v>
      </c>
      <c r="I41" s="135">
        <f t="shared" si="25"/>
        <v>134.24584260279812</v>
      </c>
      <c r="J41" s="135">
        <f t="shared" si="26"/>
        <v>178.53832617523426</v>
      </c>
      <c r="K41" s="135">
        <f t="shared" si="27"/>
        <v>180.17849057403498</v>
      </c>
      <c r="L41" s="135">
        <f t="shared" si="28"/>
        <v>165.09315135741258</v>
      </c>
      <c r="M41" s="135">
        <f t="shared" si="29"/>
        <v>153.79769494141965</v>
      </c>
      <c r="N41" s="135">
        <f t="shared" si="30"/>
        <v>184.31955432192035</v>
      </c>
      <c r="O41" s="135">
        <f t="shared" si="31"/>
        <v>239.34727959026873</v>
      </c>
      <c r="P41" s="135">
        <f t="shared" si="32"/>
        <v>242.53689960411702</v>
      </c>
      <c r="Q41" s="135">
        <f t="shared" si="33"/>
        <v>220.90947506767725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8760</v>
      </c>
      <c r="D44" s="133">
        <v>8759.9999999999964</v>
      </c>
      <c r="E44" s="133">
        <v>8759.9999999999982</v>
      </c>
      <c r="F44" s="133">
        <v>8759.9999999999982</v>
      </c>
      <c r="G44" s="133">
        <v>8760</v>
      </c>
      <c r="H44" s="133">
        <v>8759.9999999999964</v>
      </c>
      <c r="I44" s="133">
        <v>8760.0000000000018</v>
      </c>
      <c r="J44" s="133">
        <v>8760.0000000000018</v>
      </c>
      <c r="K44" s="133">
        <v>8760</v>
      </c>
      <c r="L44" s="133">
        <v>8760.0000000000018</v>
      </c>
      <c r="M44" s="133">
        <v>8760.0000000000018</v>
      </c>
      <c r="N44" s="133">
        <v>8760.0000000000018</v>
      </c>
      <c r="O44" s="133">
        <v>8760.0000000000018</v>
      </c>
      <c r="P44" s="133">
        <v>8760</v>
      </c>
      <c r="Q44" s="133">
        <v>8759.9999999999982</v>
      </c>
    </row>
    <row r="45" spans="1:17" ht="12" customHeight="1" x14ac:dyDescent="0.25">
      <c r="A45" s="88" t="s">
        <v>8</v>
      </c>
      <c r="B45" s="133">
        <v>4135.7073751928883</v>
      </c>
      <c r="C45" s="133">
        <v>4142.2480696546772</v>
      </c>
      <c r="D45" s="133">
        <v>4144.7036594993679</v>
      </c>
      <c r="E45" s="133">
        <v>4145.893408397068</v>
      </c>
      <c r="F45" s="133">
        <v>4145.9586470505446</v>
      </c>
      <c r="G45" s="133">
        <v>4144.1385213092599</v>
      </c>
      <c r="H45" s="133">
        <v>4138.0788721160898</v>
      </c>
      <c r="I45" s="133">
        <v>4123.1162990636058</v>
      </c>
      <c r="J45" s="133">
        <v>4116.729661316409</v>
      </c>
      <c r="K45" s="133">
        <v>4105.8296128024704</v>
      </c>
      <c r="L45" s="133">
        <v>4095.4121102152089</v>
      </c>
      <c r="M45" s="133">
        <v>4047.5604396567869</v>
      </c>
      <c r="N45" s="133">
        <v>4027.8586266881866</v>
      </c>
      <c r="O45" s="133">
        <v>4011.3690514061987</v>
      </c>
      <c r="P45" s="133">
        <v>3990.4463299442982</v>
      </c>
      <c r="Q45" s="133">
        <v>3951.4843225665272</v>
      </c>
    </row>
    <row r="46" spans="1:17" ht="12" customHeight="1" x14ac:dyDescent="0.25">
      <c r="A46" s="88" t="s">
        <v>7</v>
      </c>
      <c r="B46" s="133">
        <v>2334.5926437182493</v>
      </c>
      <c r="C46" s="133">
        <v>2360.5305624821303</v>
      </c>
      <c r="D46" s="133">
        <v>2385.8336430372242</v>
      </c>
      <c r="E46" s="133">
        <v>2409.2196121859065</v>
      </c>
      <c r="F46" s="133">
        <v>2428.0270751695807</v>
      </c>
      <c r="G46" s="133">
        <v>2447.6460125191384</v>
      </c>
      <c r="H46" s="133">
        <v>2457.2751711855003</v>
      </c>
      <c r="I46" s="133">
        <v>2470.4008467444814</v>
      </c>
      <c r="J46" s="133">
        <v>2482.289498983896</v>
      </c>
      <c r="K46" s="133">
        <v>2488.7217260783532</v>
      </c>
      <c r="L46" s="133">
        <v>2499.2241007267121</v>
      </c>
      <c r="M46" s="133">
        <v>2506.4414375167162</v>
      </c>
      <c r="N46" s="133">
        <v>2513.6447145877723</v>
      </c>
      <c r="O46" s="133">
        <v>2517.7263087168531</v>
      </c>
      <c r="P46" s="133">
        <v>2528.6772976579632</v>
      </c>
      <c r="Q46" s="133">
        <v>2554.3830397973056</v>
      </c>
    </row>
    <row r="47" spans="1:17" ht="12" customHeight="1" x14ac:dyDescent="0.25">
      <c r="A47" s="88" t="s">
        <v>39</v>
      </c>
      <c r="B47" s="133">
        <v>8759.9999999999982</v>
      </c>
      <c r="C47" s="133">
        <v>8759.9999999999982</v>
      </c>
      <c r="D47" s="133">
        <v>8759.9999999999982</v>
      </c>
      <c r="E47" s="133">
        <v>8760.0000000000018</v>
      </c>
      <c r="F47" s="133">
        <v>8760</v>
      </c>
      <c r="G47" s="133">
        <v>8760</v>
      </c>
      <c r="H47" s="133">
        <v>8760</v>
      </c>
      <c r="I47" s="133">
        <v>8760.0000000000018</v>
      </c>
      <c r="J47" s="133">
        <v>8759.9999999999982</v>
      </c>
      <c r="K47" s="133">
        <v>8760.0000000000018</v>
      </c>
      <c r="L47" s="133">
        <v>8760</v>
      </c>
      <c r="M47" s="133">
        <v>8759.9999999999964</v>
      </c>
      <c r="N47" s="133">
        <v>8760.0000000000018</v>
      </c>
      <c r="O47" s="133">
        <v>8760.0000000000018</v>
      </c>
      <c r="P47" s="133">
        <v>8760</v>
      </c>
      <c r="Q47" s="133">
        <v>8760</v>
      </c>
    </row>
    <row r="48" spans="1:17" ht="12" customHeight="1" x14ac:dyDescent="0.25">
      <c r="A48" s="51" t="s">
        <v>6</v>
      </c>
      <c r="B48" s="132">
        <v>863.19041955345017</v>
      </c>
      <c r="C48" s="132">
        <v>867.31377840646269</v>
      </c>
      <c r="D48" s="132">
        <v>871.09530664845511</v>
      </c>
      <c r="E48" s="132">
        <v>874.58853351856931</v>
      </c>
      <c r="F48" s="132">
        <v>877.83524411666008</v>
      </c>
      <c r="G48" s="132">
        <v>880.86869197463977</v>
      </c>
      <c r="H48" s="132">
        <v>883.71578131227318</v>
      </c>
      <c r="I48" s="132">
        <v>886.39859211958219</v>
      </c>
      <c r="J48" s="132">
        <v>888.93547237193297</v>
      </c>
      <c r="K48" s="132">
        <v>891.3418370867488</v>
      </c>
      <c r="L48" s="132">
        <v>893.63076395960877</v>
      </c>
      <c r="M48" s="132">
        <v>894.08529280671178</v>
      </c>
      <c r="N48" s="132">
        <v>894.47434890409193</v>
      </c>
      <c r="O48" s="132">
        <v>894.80366232990627</v>
      </c>
      <c r="P48" s="132">
        <v>895.07823879727562</v>
      </c>
      <c r="Q48" s="132">
        <v>895.30247710378171</v>
      </c>
    </row>
    <row r="49" spans="1:17" ht="12" customHeight="1" x14ac:dyDescent="0.25">
      <c r="A49" s="49" t="s">
        <v>5</v>
      </c>
      <c r="B49" s="131">
        <v>1706.1915891459414</v>
      </c>
      <c r="C49" s="131">
        <v>1726.3021465117472</v>
      </c>
      <c r="D49" s="131">
        <v>1758.5766660014581</v>
      </c>
      <c r="E49" s="131">
        <v>1789.8467613271669</v>
      </c>
      <c r="F49" s="131">
        <v>1822.5657728048939</v>
      </c>
      <c r="G49" s="131">
        <v>1850.0820722506628</v>
      </c>
      <c r="H49" s="131">
        <v>1873.729618182979</v>
      </c>
      <c r="I49" s="131">
        <v>1897.1292226954895</v>
      </c>
      <c r="J49" s="131">
        <v>1918.3112693428225</v>
      </c>
      <c r="K49" s="131">
        <v>1938.1583622088149</v>
      </c>
      <c r="L49" s="131">
        <v>1959.8994717617197</v>
      </c>
      <c r="M49" s="131">
        <v>1975.4007088019828</v>
      </c>
      <c r="N49" s="131">
        <v>1992.7828963442641</v>
      </c>
      <c r="O49" s="131">
        <v>2007.3643589029289</v>
      </c>
      <c r="P49" s="131">
        <v>2023.2699870944305</v>
      </c>
      <c r="Q49" s="131">
        <v>2037.876102950441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2.0845932677848777</v>
      </c>
      <c r="C52" s="130">
        <f t="shared" ref="C52:Q52" si="35">IF(C12=0,0,C12/C20)</f>
        <v>2.0626773568272179</v>
      </c>
      <c r="D52" s="130">
        <f t="shared" si="35"/>
        <v>2.039810654899286</v>
      </c>
      <c r="E52" s="130">
        <f t="shared" si="35"/>
        <v>2.0175023353912778</v>
      </c>
      <c r="F52" s="130">
        <f t="shared" si="35"/>
        <v>1.9933873317316155</v>
      </c>
      <c r="G52" s="130">
        <f t="shared" si="35"/>
        <v>1.9666306404711058</v>
      </c>
      <c r="H52" s="130">
        <f t="shared" si="35"/>
        <v>1.9411564967553527</v>
      </c>
      <c r="I52" s="130">
        <f t="shared" si="35"/>
        <v>1.9124079427526282</v>
      </c>
      <c r="J52" s="130">
        <f t="shared" si="35"/>
        <v>1.8902134568026243</v>
      </c>
      <c r="K52" s="130">
        <f t="shared" si="35"/>
        <v>1.8748519849680565</v>
      </c>
      <c r="L52" s="130">
        <f t="shared" si="35"/>
        <v>1.8575523792046018</v>
      </c>
      <c r="M52" s="130">
        <f t="shared" si="35"/>
        <v>1.8383095615756277</v>
      </c>
      <c r="N52" s="130">
        <f t="shared" si="35"/>
        <v>1.8208688521683007</v>
      </c>
      <c r="O52" s="130">
        <f t="shared" si="35"/>
        <v>1.8010500848878346</v>
      </c>
      <c r="P52" s="130">
        <f t="shared" si="35"/>
        <v>1.7782206841500676</v>
      </c>
      <c r="Q52" s="130">
        <f t="shared" si="35"/>
        <v>1.7566253511246657</v>
      </c>
    </row>
    <row r="53" spans="1:17" ht="12" customHeight="1" x14ac:dyDescent="0.25">
      <c r="A53" s="88" t="s">
        <v>128</v>
      </c>
      <c r="B53" s="130">
        <f t="shared" ref="B53" si="36">IF(B13=0,0,B13/B21*1000)</f>
        <v>185.37664248381392</v>
      </c>
      <c r="C53" s="130">
        <f t="shared" ref="C53:Q53" si="37">IF(C13=0,0,C13/C21*1000)</f>
        <v>182.18109814085173</v>
      </c>
      <c r="D53" s="130">
        <f t="shared" si="37"/>
        <v>177.93688731445027</v>
      </c>
      <c r="E53" s="130">
        <f t="shared" si="37"/>
        <v>172.70125567064704</v>
      </c>
      <c r="F53" s="130">
        <f t="shared" si="37"/>
        <v>166.43259042279473</v>
      </c>
      <c r="G53" s="130">
        <f t="shared" si="37"/>
        <v>161.89635990449048</v>
      </c>
      <c r="H53" s="130">
        <f t="shared" si="37"/>
        <v>157.08715234695092</v>
      </c>
      <c r="I53" s="130">
        <f t="shared" si="37"/>
        <v>152.21205273439384</v>
      </c>
      <c r="J53" s="130">
        <f t="shared" si="37"/>
        <v>147.48700536330716</v>
      </c>
      <c r="K53" s="130">
        <f t="shared" si="37"/>
        <v>143.12539195220131</v>
      </c>
      <c r="L53" s="130">
        <f t="shared" si="37"/>
        <v>138.25152556899718</v>
      </c>
      <c r="M53" s="130">
        <f t="shared" si="37"/>
        <v>133.17868295944149</v>
      </c>
      <c r="N53" s="130">
        <f t="shared" si="37"/>
        <v>127.20249160656719</v>
      </c>
      <c r="O53" s="130">
        <f t="shared" si="37"/>
        <v>121.19851313024623</v>
      </c>
      <c r="P53" s="130">
        <f t="shared" si="37"/>
        <v>114.76875578315799</v>
      </c>
      <c r="Q53" s="130">
        <f t="shared" si="37"/>
        <v>109.07682484957405</v>
      </c>
    </row>
    <row r="54" spans="1:17" ht="12" customHeight="1" x14ac:dyDescent="0.25">
      <c r="A54" s="88" t="s">
        <v>184</v>
      </c>
      <c r="B54" s="130">
        <f t="shared" ref="B54" si="38">IF(B14=0,0,B14/B22)</f>
        <v>40.934589415613843</v>
      </c>
      <c r="C54" s="130">
        <f t="shared" ref="C54:Q54" si="39">IF(C14=0,0,C14/C22)</f>
        <v>40.341416026645497</v>
      </c>
      <c r="D54" s="130">
        <f t="shared" si="39"/>
        <v>39.338645055509971</v>
      </c>
      <c r="E54" s="130">
        <f t="shared" si="39"/>
        <v>38.087238773009702</v>
      </c>
      <c r="F54" s="130">
        <f t="shared" si="39"/>
        <v>36.634398675648988</v>
      </c>
      <c r="G54" s="130">
        <f t="shared" si="39"/>
        <v>35.479222345317886</v>
      </c>
      <c r="H54" s="130">
        <f t="shared" si="39"/>
        <v>34.424871129698779</v>
      </c>
      <c r="I54" s="130">
        <f t="shared" si="39"/>
        <v>33.316134346066391</v>
      </c>
      <c r="J54" s="130">
        <f t="shared" si="39"/>
        <v>32.115747859123331</v>
      </c>
      <c r="K54" s="130">
        <f t="shared" si="39"/>
        <v>30.797165516773127</v>
      </c>
      <c r="L54" s="130">
        <f t="shared" si="39"/>
        <v>29.392914653609086</v>
      </c>
      <c r="M54" s="130">
        <f t="shared" si="39"/>
        <v>27.770838986065506</v>
      </c>
      <c r="N54" s="130">
        <f t="shared" si="39"/>
        <v>26.330101976290873</v>
      </c>
      <c r="O54" s="130">
        <f t="shared" si="39"/>
        <v>24.937805406381798</v>
      </c>
      <c r="P54" s="130">
        <f t="shared" si="39"/>
        <v>23.470273607570679</v>
      </c>
      <c r="Q54" s="130">
        <f t="shared" si="39"/>
        <v>21.795733364814279</v>
      </c>
    </row>
    <row r="55" spans="1:17" ht="12" customHeight="1" x14ac:dyDescent="0.25">
      <c r="A55" s="88" t="s">
        <v>189</v>
      </c>
      <c r="B55" s="130">
        <f t="shared" ref="B55" si="40">IF(B15=0,0,B15/B23*1000)</f>
        <v>661.63375507943249</v>
      </c>
      <c r="C55" s="130">
        <f t="shared" ref="C55:Q55" si="41">IF(C15=0,0,C15/C23*1000)</f>
        <v>654.72711032887662</v>
      </c>
      <c r="D55" s="130">
        <f t="shared" si="41"/>
        <v>645.73508703281425</v>
      </c>
      <c r="E55" s="130">
        <f t="shared" si="41"/>
        <v>635.4796735877195</v>
      </c>
      <c r="F55" s="130">
        <f t="shared" si="41"/>
        <v>624.70794902632849</v>
      </c>
      <c r="G55" s="130">
        <f t="shared" si="41"/>
        <v>612.93772383963733</v>
      </c>
      <c r="H55" s="130">
        <f t="shared" si="41"/>
        <v>600.36905525711859</v>
      </c>
      <c r="I55" s="130">
        <f t="shared" si="41"/>
        <v>586.57655262748904</v>
      </c>
      <c r="J55" s="130">
        <f t="shared" si="41"/>
        <v>572.57426339415827</v>
      </c>
      <c r="K55" s="130">
        <f t="shared" si="41"/>
        <v>558.49505501509998</v>
      </c>
      <c r="L55" s="130">
        <f t="shared" si="41"/>
        <v>544.13316523666833</v>
      </c>
      <c r="M55" s="130">
        <f t="shared" si="41"/>
        <v>533.70824195251271</v>
      </c>
      <c r="N55" s="130">
        <f t="shared" si="41"/>
        <v>521.91446853251762</v>
      </c>
      <c r="O55" s="130">
        <f t="shared" si="41"/>
        <v>508.28359920165786</v>
      </c>
      <c r="P55" s="130">
        <f t="shared" si="41"/>
        <v>492.8085434566384</v>
      </c>
      <c r="Q55" s="130">
        <f t="shared" si="41"/>
        <v>473.91316127215146</v>
      </c>
    </row>
    <row r="56" spans="1:17" ht="12" customHeight="1" x14ac:dyDescent="0.25">
      <c r="A56" s="51" t="s">
        <v>127</v>
      </c>
      <c r="B56" s="68">
        <f t="shared" ref="B56" si="42">IF(B16=0,0,B16/B24)</f>
        <v>49.271192958488214</v>
      </c>
      <c r="C56" s="68">
        <f t="shared" ref="C56:Q56" si="43">IF(C16=0,0,C16/C24)</f>
        <v>48.921592794925026</v>
      </c>
      <c r="D56" s="68">
        <f t="shared" si="43"/>
        <v>48.557273797129994</v>
      </c>
      <c r="E56" s="68">
        <f t="shared" si="43"/>
        <v>48.193479003050534</v>
      </c>
      <c r="F56" s="68">
        <f t="shared" si="43"/>
        <v>47.829906918718827</v>
      </c>
      <c r="G56" s="68">
        <f t="shared" si="43"/>
        <v>47.395588518362359</v>
      </c>
      <c r="H56" s="68">
        <f t="shared" si="43"/>
        <v>46.980076112829401</v>
      </c>
      <c r="I56" s="68">
        <f t="shared" si="43"/>
        <v>46.501080517233987</v>
      </c>
      <c r="J56" s="68">
        <f t="shared" si="43"/>
        <v>46.118430187890652</v>
      </c>
      <c r="K56" s="68">
        <f t="shared" si="43"/>
        <v>45.850844106191438</v>
      </c>
      <c r="L56" s="68">
        <f t="shared" si="43"/>
        <v>45.522340577446911</v>
      </c>
      <c r="M56" s="68">
        <f t="shared" si="43"/>
        <v>45.123791763019767</v>
      </c>
      <c r="N56" s="68">
        <f t="shared" si="43"/>
        <v>44.738689507058595</v>
      </c>
      <c r="O56" s="68">
        <f t="shared" si="43"/>
        <v>44.314225060064764</v>
      </c>
      <c r="P56" s="68">
        <f t="shared" si="43"/>
        <v>43.807799153976838</v>
      </c>
      <c r="Q56" s="68">
        <f t="shared" si="43"/>
        <v>43.314239428240178</v>
      </c>
    </row>
    <row r="57" spans="1:17" ht="12" customHeight="1" x14ac:dyDescent="0.25">
      <c r="A57" s="49" t="s">
        <v>126</v>
      </c>
      <c r="B57" s="57">
        <f t="shared" ref="B57" si="44">IF(B17=0,0,B17/B25*1000)</f>
        <v>342.80720202810835</v>
      </c>
      <c r="C57" s="57">
        <f t="shared" ref="C57:Q57" si="45">IF(C17=0,0,C17/C25*1000)</f>
        <v>335.31836836012729</v>
      </c>
      <c r="D57" s="57">
        <f t="shared" si="45"/>
        <v>325.65166700649877</v>
      </c>
      <c r="E57" s="57">
        <f t="shared" si="45"/>
        <v>313.09790269959001</v>
      </c>
      <c r="F57" s="57">
        <f t="shared" si="45"/>
        <v>301.34981664633767</v>
      </c>
      <c r="G57" s="57">
        <f t="shared" si="45"/>
        <v>290.15989429789249</v>
      </c>
      <c r="H57" s="57">
        <f t="shared" si="45"/>
        <v>281.60700803278507</v>
      </c>
      <c r="I57" s="57">
        <f t="shared" si="45"/>
        <v>270.28281325864396</v>
      </c>
      <c r="J57" s="57">
        <f t="shared" si="45"/>
        <v>255.47627070738315</v>
      </c>
      <c r="K57" s="57">
        <f t="shared" si="45"/>
        <v>239.62379717178979</v>
      </c>
      <c r="L57" s="57">
        <f t="shared" si="45"/>
        <v>224.48746701871488</v>
      </c>
      <c r="M57" s="57">
        <f t="shared" si="45"/>
        <v>209.26334620274662</v>
      </c>
      <c r="N57" s="57">
        <f t="shared" si="45"/>
        <v>188.94857345071162</v>
      </c>
      <c r="O57" s="57">
        <f t="shared" si="45"/>
        <v>162.43484101030609</v>
      </c>
      <c r="P57" s="57">
        <f t="shared" si="45"/>
        <v>138.05993029062134</v>
      </c>
      <c r="Q57" s="57">
        <f t="shared" si="45"/>
        <v>123.75657308781517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1.8591275750142366</v>
      </c>
      <c r="D60" s="128">
        <v>1.8471336367774875</v>
      </c>
      <c r="E60" s="128">
        <v>1.8340628917269011</v>
      </c>
      <c r="F60" s="128">
        <v>1.8184758620311505</v>
      </c>
      <c r="G60" s="128">
        <v>1.7985089969031549</v>
      </c>
      <c r="H60" s="128">
        <v>1.7789808005754768</v>
      </c>
      <c r="I60" s="128">
        <v>1.7602468645954461</v>
      </c>
      <c r="J60" s="128">
        <v>1.7463698235434757</v>
      </c>
      <c r="K60" s="128">
        <v>1.7300155096628558</v>
      </c>
      <c r="L60" s="128">
        <v>1.7081028730792573</v>
      </c>
      <c r="M60" s="128">
        <v>1.689163175914133</v>
      </c>
      <c r="N60" s="128">
        <v>1.668183676627772</v>
      </c>
      <c r="O60" s="128">
        <v>1.642597247972559</v>
      </c>
      <c r="P60" s="128">
        <v>1.6136800555129378</v>
      </c>
      <c r="Q60" s="128">
        <v>1.5864505490516807</v>
      </c>
    </row>
    <row r="61" spans="1:17" ht="12" customHeight="1" x14ac:dyDescent="0.25">
      <c r="A61" s="88" t="s">
        <v>128</v>
      </c>
      <c r="B61" s="128"/>
      <c r="C61" s="128">
        <v>173.14615562142896</v>
      </c>
      <c r="D61" s="128">
        <v>169.21166040727132</v>
      </c>
      <c r="E61" s="128">
        <v>164.86509075043563</v>
      </c>
      <c r="F61" s="128">
        <v>159.92016527834366</v>
      </c>
      <c r="G61" s="128">
        <v>154.9074647222067</v>
      </c>
      <c r="H61" s="128">
        <v>150.35079462474462</v>
      </c>
      <c r="I61" s="128">
        <v>145.3012229719599</v>
      </c>
      <c r="J61" s="128">
        <v>140.90484184845266</v>
      </c>
      <c r="K61" s="128">
        <v>136.72120008750898</v>
      </c>
      <c r="L61" s="128">
        <v>131.24821212709168</v>
      </c>
      <c r="M61" s="128">
        <v>124.67634545745742</v>
      </c>
      <c r="N61" s="128">
        <v>117.41021578082011</v>
      </c>
      <c r="O61" s="128">
        <v>112.20426782135873</v>
      </c>
      <c r="P61" s="128">
        <v>106.22905883059849</v>
      </c>
      <c r="Q61" s="128">
        <v>101.1179321364861</v>
      </c>
    </row>
    <row r="62" spans="1:17" ht="12" customHeight="1" x14ac:dyDescent="0.25">
      <c r="A62" s="88" t="s">
        <v>184</v>
      </c>
      <c r="B62" s="128"/>
      <c r="C62" s="128">
        <v>38.677422200311327</v>
      </c>
      <c r="D62" s="128">
        <v>37.078894519781905</v>
      </c>
      <c r="E62" s="128">
        <v>35.929985221106321</v>
      </c>
      <c r="F62" s="128">
        <v>35.045419345555615</v>
      </c>
      <c r="G62" s="128">
        <v>34.102189038222839</v>
      </c>
      <c r="H62" s="128">
        <v>32.909898318433676</v>
      </c>
      <c r="I62" s="128">
        <v>31.591381178596027</v>
      </c>
      <c r="J62" s="128">
        <v>30.058954790025599</v>
      </c>
      <c r="K62" s="128">
        <v>28.561196382695147</v>
      </c>
      <c r="L62" s="128">
        <v>27.210974223641095</v>
      </c>
      <c r="M62" s="128">
        <v>25.672262654057587</v>
      </c>
      <c r="N62" s="128">
        <v>24.262713858160645</v>
      </c>
      <c r="O62" s="128">
        <v>22.617603269104972</v>
      </c>
      <c r="P62" s="128">
        <v>21.269643425404354</v>
      </c>
      <c r="Q62" s="128">
        <v>19.593039178672651</v>
      </c>
    </row>
    <row r="63" spans="1:17" ht="12" customHeight="1" x14ac:dyDescent="0.25">
      <c r="A63" s="88" t="s">
        <v>189</v>
      </c>
      <c r="B63" s="128"/>
      <c r="C63" s="128">
        <v>598.81843478772566</v>
      </c>
      <c r="D63" s="128">
        <v>582.08109303468996</v>
      </c>
      <c r="E63" s="128">
        <v>572.13144929148177</v>
      </c>
      <c r="F63" s="128">
        <v>564.15934400126923</v>
      </c>
      <c r="G63" s="128">
        <v>556.60853434775947</v>
      </c>
      <c r="H63" s="128">
        <v>549.62610248808642</v>
      </c>
      <c r="I63" s="128">
        <v>539.6195577880286</v>
      </c>
      <c r="J63" s="128">
        <v>523.72963221538328</v>
      </c>
      <c r="K63" s="128">
        <v>506.89524910762987</v>
      </c>
      <c r="L63" s="128">
        <v>490.09127489798368</v>
      </c>
      <c r="M63" s="128">
        <v>468.68411695673865</v>
      </c>
      <c r="N63" s="128">
        <v>444.91802990780485</v>
      </c>
      <c r="O63" s="128">
        <v>425.28640300970557</v>
      </c>
      <c r="P63" s="128">
        <v>403.5973143926368</v>
      </c>
      <c r="Q63" s="128">
        <v>382.03590537290648</v>
      </c>
    </row>
    <row r="64" spans="1:17" ht="12" customHeight="1" x14ac:dyDescent="0.25">
      <c r="A64" s="51" t="s">
        <v>127</v>
      </c>
      <c r="B64" s="50"/>
      <c r="C64" s="50">
        <v>46.397027738360258</v>
      </c>
      <c r="D64" s="50">
        <v>45.995929937332235</v>
      </c>
      <c r="E64" s="50">
        <v>45.613495768864318</v>
      </c>
      <c r="F64" s="50">
        <v>45.220310080618624</v>
      </c>
      <c r="G64" s="50">
        <v>44.780110341858574</v>
      </c>
      <c r="H64" s="50">
        <v>44.327446364145992</v>
      </c>
      <c r="I64" s="50">
        <v>43.832492041050401</v>
      </c>
      <c r="J64" s="50">
        <v>43.325878936636926</v>
      </c>
      <c r="K64" s="50">
        <v>42.840422325524479</v>
      </c>
      <c r="L64" s="50">
        <v>42.134210877399269</v>
      </c>
      <c r="M64" s="50">
        <v>41.34945476577451</v>
      </c>
      <c r="N64" s="50">
        <v>40.552770711497018</v>
      </c>
      <c r="O64" s="50">
        <v>39.731014768063304</v>
      </c>
      <c r="P64" s="50">
        <v>38.929559399586886</v>
      </c>
      <c r="Q64" s="50">
        <v>38.182798956511519</v>
      </c>
    </row>
    <row r="65" spans="1:17" ht="12" customHeight="1" x14ac:dyDescent="0.25">
      <c r="A65" s="49" t="s">
        <v>126</v>
      </c>
      <c r="B65" s="48"/>
      <c r="C65" s="48">
        <v>311.6660275077607</v>
      </c>
      <c r="D65" s="48">
        <v>303.43460298656697</v>
      </c>
      <c r="E65" s="48">
        <v>291.25705205729753</v>
      </c>
      <c r="F65" s="48">
        <v>282.22900788384032</v>
      </c>
      <c r="G65" s="48">
        <v>273.04391973285254</v>
      </c>
      <c r="H65" s="48">
        <v>259.81519673804286</v>
      </c>
      <c r="I65" s="48">
        <v>244.54980138319129</v>
      </c>
      <c r="J65" s="48">
        <v>228.84583973054222</v>
      </c>
      <c r="K65" s="48">
        <v>210.96379458098852</v>
      </c>
      <c r="L65" s="48">
        <v>193.27839826935423</v>
      </c>
      <c r="M65" s="48">
        <v>167.97795698704098</v>
      </c>
      <c r="N65" s="48">
        <v>143.70260454532968</v>
      </c>
      <c r="O65" s="48">
        <v>122.02638179699299</v>
      </c>
      <c r="P65" s="48">
        <v>103.63316731046527</v>
      </c>
      <c r="Q65" s="48">
        <v>103.63316731046528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218.4518514836779</v>
      </c>
      <c r="C68" s="125">
        <f>1000000*C20/SER_summary!C$8</f>
        <v>221.23862041445969</v>
      </c>
      <c r="D68" s="125">
        <f>1000000*D20/SER_summary!D$8</f>
        <v>225.43736261182642</v>
      </c>
      <c r="E68" s="125">
        <f>1000000*E20/SER_summary!E$8</f>
        <v>230.58496881546276</v>
      </c>
      <c r="F68" s="125">
        <f>1000000*F20/SER_summary!F$8</f>
        <v>237.69153560433776</v>
      </c>
      <c r="G68" s="125">
        <f>1000000*G20/SER_summary!G$8</f>
        <v>246.25387195434001</v>
      </c>
      <c r="H68" s="125">
        <f>1000000*H20/SER_summary!H$8</f>
        <v>254.81937187207001</v>
      </c>
      <c r="I68" s="125">
        <f>1000000*I20/SER_summary!I$8</f>
        <v>263.9035694983819</v>
      </c>
      <c r="J68" s="125">
        <f>1000000*J20/SER_summary!J$8</f>
        <v>274.53606272226847</v>
      </c>
      <c r="K68" s="125">
        <f>1000000*K20/SER_summary!K$8</f>
        <v>284.33994493534698</v>
      </c>
      <c r="L68" s="125">
        <f>1000000*L20/SER_summary!L$8</f>
        <v>292.48280990689392</v>
      </c>
      <c r="M68" s="125">
        <f>1000000*M20/SER_summary!M$8</f>
        <v>297.85437417848834</v>
      </c>
      <c r="N68" s="125">
        <f>1000000*N20/SER_summary!N$8</f>
        <v>301.60699020947379</v>
      </c>
      <c r="O68" s="125">
        <f>1000000*O20/SER_summary!O$8</f>
        <v>306.06223928708005</v>
      </c>
      <c r="P68" s="125">
        <f>1000000*P20/SER_summary!P$8</f>
        <v>311.36063989998223</v>
      </c>
      <c r="Q68" s="125">
        <f>1000000*Q20/SER_summary!Q$8</f>
        <v>317.02841477078158</v>
      </c>
    </row>
    <row r="69" spans="1:17" ht="12" customHeight="1" x14ac:dyDescent="0.25">
      <c r="A69" s="88" t="s">
        <v>123</v>
      </c>
      <c r="B69" s="125">
        <f>1000*B21/SER_summary!B$3</f>
        <v>0.16569221851141877</v>
      </c>
      <c r="C69" s="125">
        <f>1000*C21/SER_summary!C$3</f>
        <v>0.16742868240945305</v>
      </c>
      <c r="D69" s="125">
        <f>1000*D21/SER_summary!D$3</f>
        <v>0.17101106637617527</v>
      </c>
      <c r="E69" s="125">
        <f>1000*E21/SER_summary!E$3</f>
        <v>0.17630421953338218</v>
      </c>
      <c r="F69" s="125">
        <f>1000*F21/SER_summary!F$3</f>
        <v>0.18409741997101681</v>
      </c>
      <c r="G69" s="125">
        <f>1000*G21/SER_summary!G$3</f>
        <v>0.19105581497681778</v>
      </c>
      <c r="H69" s="125">
        <f>1000*H21/SER_summary!H$3</f>
        <v>0.20013613956408313</v>
      </c>
      <c r="I69" s="125">
        <f>1000*I21/SER_summary!I$3</f>
        <v>0.20700489025664065</v>
      </c>
      <c r="J69" s="125">
        <f>1000*J21/SER_summary!J$3</f>
        <v>0.21404447937212279</v>
      </c>
      <c r="K69" s="125">
        <f>1000*K21/SER_summary!K$3</f>
        <v>0.22190917846553812</v>
      </c>
      <c r="L69" s="125">
        <f>1000*L21/SER_summary!L$3</f>
        <v>0.23209251143705595</v>
      </c>
      <c r="M69" s="125">
        <f>1000*M21/SER_summary!M$3</f>
        <v>0.23815394154570968</v>
      </c>
      <c r="N69" s="125">
        <f>1000*N21/SER_summary!N$3</f>
        <v>0.2465475238663104</v>
      </c>
      <c r="O69" s="125">
        <f>1000*O21/SER_summary!O$3</f>
        <v>0.25559993378762325</v>
      </c>
      <c r="P69" s="125">
        <f>1000*P21/SER_summary!P$3</f>
        <v>0.26262032782361139</v>
      </c>
      <c r="Q69" s="125">
        <f>1000*Q21/SER_summary!Q$3</f>
        <v>0.26980199440585284</v>
      </c>
    </row>
    <row r="70" spans="1:17" ht="12" customHeight="1" x14ac:dyDescent="0.25">
      <c r="A70" s="88" t="s">
        <v>185</v>
      </c>
      <c r="B70" s="125">
        <f>1000000*B22/SER_summary!B$8</f>
        <v>111.52066523851929</v>
      </c>
      <c r="C70" s="125">
        <f>1000000*C22/SER_summary!C$8</f>
        <v>112.00501153884548</v>
      </c>
      <c r="D70" s="125">
        <f>1000000*D22/SER_summary!D$8</f>
        <v>113.06796781627342</v>
      </c>
      <c r="E70" s="125">
        <f>1000000*E22/SER_summary!E$8</f>
        <v>114.13832781654345</v>
      </c>
      <c r="F70" s="125">
        <f>1000000*F22/SER_summary!F$8</f>
        <v>115.89299268688326</v>
      </c>
      <c r="G70" s="125">
        <f>1000000*G22/SER_summary!G$8</f>
        <v>117.73212614030111</v>
      </c>
      <c r="H70" s="125">
        <f>1000000*H22/SER_summary!H$8</f>
        <v>119.54192606968907</v>
      </c>
      <c r="I70" s="125">
        <f>1000000*I22/SER_summary!I$8</f>
        <v>121.43150581048481</v>
      </c>
      <c r="J70" s="125">
        <f>1000000*J22/SER_summary!J$8</f>
        <v>124.15985151136998</v>
      </c>
      <c r="K70" s="125">
        <f>1000000*K22/SER_summary!K$8</f>
        <v>128.2234200775668</v>
      </c>
      <c r="L70" s="125">
        <f>1000000*L22/SER_summary!L$8</f>
        <v>131.5097127154751</v>
      </c>
      <c r="M70" s="125">
        <f>1000000*M22/SER_summary!M$8</f>
        <v>134.47717425498891</v>
      </c>
      <c r="N70" s="125">
        <f>1000000*N22/SER_summary!N$8</f>
        <v>137.47512145747507</v>
      </c>
      <c r="O70" s="125">
        <f>1000000*O22/SER_summary!O$8</f>
        <v>139.86289608138725</v>
      </c>
      <c r="P70" s="125">
        <f>1000000*P22/SER_summary!P$8</f>
        <v>142.65068395871802</v>
      </c>
      <c r="Q70" s="125">
        <f>1000000*Q22/SER_summary!Q$8</f>
        <v>146.74092097011473</v>
      </c>
    </row>
    <row r="71" spans="1:17" ht="12" customHeight="1" x14ac:dyDescent="0.25">
      <c r="A71" s="88" t="s">
        <v>190</v>
      </c>
      <c r="B71" s="125">
        <f>1000*B23/SER_summary!B$3</f>
        <v>2.2873825539937182E-2</v>
      </c>
      <c r="C71" s="125">
        <f>1000*C23/SER_summary!C$3</f>
        <v>2.3016047365357343E-2</v>
      </c>
      <c r="D71" s="125">
        <f>1000*D23/SER_summary!D$3</f>
        <v>2.3237079879358229E-2</v>
      </c>
      <c r="E71" s="125">
        <f>1000*E23/SER_summary!E$3</f>
        <v>2.3633576715075183E-2</v>
      </c>
      <c r="F71" s="125">
        <f>1000*F23/SER_summary!F$3</f>
        <v>2.4045048216459235E-2</v>
      </c>
      <c r="G71" s="125">
        <f>1000*G23/SER_summary!G$3</f>
        <v>2.4610443374680668E-2</v>
      </c>
      <c r="H71" s="125">
        <f>1000*H23/SER_summary!H$3</f>
        <v>2.5432114732504698E-2</v>
      </c>
      <c r="I71" s="125">
        <f>1000*I23/SER_summary!I$3</f>
        <v>2.6581239146171304E-2</v>
      </c>
      <c r="J71" s="125">
        <f>1000*J23/SER_summary!J$3</f>
        <v>2.7557599208135063E-2</v>
      </c>
      <c r="K71" s="125">
        <f>1000*K23/SER_summary!K$3</f>
        <v>2.8451267834872972E-2</v>
      </c>
      <c r="L71" s="125">
        <f>1000*L23/SER_summary!L$3</f>
        <v>2.9209729769723525E-2</v>
      </c>
      <c r="M71" s="125">
        <f>1000*M23/SER_summary!M$3</f>
        <v>2.9486855356637406E-2</v>
      </c>
      <c r="N71" s="125">
        <f>1000*N23/SER_summary!N$3</f>
        <v>2.9853003328686869E-2</v>
      </c>
      <c r="O71" s="125">
        <f>1000*O23/SER_summary!O$3</f>
        <v>3.0345250240121441E-2</v>
      </c>
      <c r="P71" s="125">
        <f>1000*P23/SER_summary!P$3</f>
        <v>3.0980010923049795E-2</v>
      </c>
      <c r="Q71" s="125">
        <f>1000*Q23/SER_summary!Q$3</f>
        <v>3.1884275723066548E-2</v>
      </c>
    </row>
    <row r="72" spans="1:17" ht="12" customHeight="1" x14ac:dyDescent="0.25">
      <c r="A72" s="51" t="s">
        <v>122</v>
      </c>
      <c r="B72" s="124">
        <f>1000000*B24/SER_summary!B$8</f>
        <v>70.795412369791293</v>
      </c>
      <c r="C72" s="124">
        <f>1000000*C24/SER_summary!C$8</f>
        <v>73.365378712715909</v>
      </c>
      <c r="D72" s="124">
        <f>1000000*D24/SER_summary!D$8</f>
        <v>76.01067170996086</v>
      </c>
      <c r="E72" s="124">
        <f>1000000*E24/SER_summary!E$8</f>
        <v>78.815093588861586</v>
      </c>
      <c r="F72" s="124">
        <f>1000000*F24/SER_summary!F$8</f>
        <v>81.149570533555163</v>
      </c>
      <c r="G72" s="124">
        <f>1000000*G24/SER_summary!G$8</f>
        <v>84.463162965878226</v>
      </c>
      <c r="H72" s="124">
        <f>1000000*H24/SER_summary!H$8</f>
        <v>87.38989636544845</v>
      </c>
      <c r="I72" s="124">
        <f>1000000*I24/SER_summary!I$8</f>
        <v>90.017181435090123</v>
      </c>
      <c r="J72" s="124">
        <f>1000000*J24/SER_summary!J$8</f>
        <v>92.836503734967209</v>
      </c>
      <c r="K72" s="124">
        <f>1000000*K24/SER_summary!K$8</f>
        <v>95.522242745647588</v>
      </c>
      <c r="L72" s="124">
        <f>1000000*L24/SER_summary!L$8</f>
        <v>97.788622015951219</v>
      </c>
      <c r="M72" s="124">
        <f>1000000*M24/SER_summary!M$8</f>
        <v>99.134474828833035</v>
      </c>
      <c r="N72" s="124">
        <f>1000000*N24/SER_summary!N$8</f>
        <v>100.30869823475362</v>
      </c>
      <c r="O72" s="124">
        <f>1000000*O24/SER_summary!O$8</f>
        <v>100.90446095142256</v>
      </c>
      <c r="P72" s="124">
        <f>1000000*P24/SER_summary!P$8</f>
        <v>101.52660614950457</v>
      </c>
      <c r="Q72" s="124">
        <f>1000000*Q24/SER_summary!Q$8</f>
        <v>102.57022642996462</v>
      </c>
    </row>
    <row r="73" spans="1:17" ht="12" customHeight="1" x14ac:dyDescent="0.25">
      <c r="A73" s="49" t="s">
        <v>121</v>
      </c>
      <c r="B73" s="123">
        <f>1000*B25/SER_summary!B$3</f>
        <v>0.10669918224732017</v>
      </c>
      <c r="C73" s="123">
        <f>1000*C25/SER_summary!C$3</f>
        <v>0.11485736619592896</v>
      </c>
      <c r="D73" s="123">
        <f>1000*D25/SER_summary!D$3</f>
        <v>0.12828367918791928</v>
      </c>
      <c r="E73" s="123">
        <f>1000*E25/SER_summary!E$3</f>
        <v>0.1510192816022064</v>
      </c>
      <c r="F73" s="123">
        <f>1000*F25/SER_summary!F$3</f>
        <v>0.17183549961235967</v>
      </c>
      <c r="G73" s="123">
        <f>1000*G25/SER_summary!G$3</f>
        <v>0.18579322019864866</v>
      </c>
      <c r="H73" s="123">
        <f>1000*H25/SER_summary!H$3</f>
        <v>0.19292381405320982</v>
      </c>
      <c r="I73" s="123">
        <f>1000*I25/SER_summary!I$3</f>
        <v>0.1985953417326492</v>
      </c>
      <c r="J73" s="123">
        <f>1000*J25/SER_summary!J$3</f>
        <v>0.20699524779459127</v>
      </c>
      <c r="K73" s="123">
        <f>1000*K25/SER_summary!K$3</f>
        <v>0.21787755435581424</v>
      </c>
      <c r="L73" s="123">
        <f>1000*L25/SER_summary!L$3</f>
        <v>0.22880039062611898</v>
      </c>
      <c r="M73" s="123">
        <f>1000*M25/SER_summary!M$3</f>
        <v>0.23685478765091264</v>
      </c>
      <c r="N73" s="123">
        <f>1000*N25/SER_summary!N$3</f>
        <v>0.25266696102532588</v>
      </c>
      <c r="O73" s="123">
        <f>1000*O25/SER_summary!O$3</f>
        <v>0.27987558277541591</v>
      </c>
      <c r="P73" s="123">
        <f>1000*P25/SER_summary!P$3</f>
        <v>0.31235448782832304</v>
      </c>
      <c r="Q73" s="123">
        <f>1000*Q25/SER_summary!Q$3</f>
        <v>0.33345251707678519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53.919932161822508</v>
      </c>
      <c r="C3" s="154">
        <v>55.403909456988586</v>
      </c>
      <c r="D3" s="154">
        <v>57.228051035559872</v>
      </c>
      <c r="E3" s="154">
        <v>59.03124073456349</v>
      </c>
      <c r="F3" s="154">
        <v>61.464070599626773</v>
      </c>
      <c r="G3" s="154">
        <v>64.879759633425195</v>
      </c>
      <c r="H3" s="154">
        <v>68.184872352554862</v>
      </c>
      <c r="I3" s="154">
        <v>73.276641141378903</v>
      </c>
      <c r="J3" s="154">
        <v>76.41621381006685</v>
      </c>
      <c r="K3" s="154">
        <v>76.414009962674783</v>
      </c>
      <c r="L3" s="154">
        <v>76.907657223959376</v>
      </c>
      <c r="M3" s="154">
        <v>78.051535293276359</v>
      </c>
      <c r="N3" s="154">
        <v>78.113950138589601</v>
      </c>
      <c r="O3" s="154">
        <v>78.805840110586985</v>
      </c>
      <c r="P3" s="154">
        <v>80.374973389735558</v>
      </c>
      <c r="Q3" s="154">
        <v>81.16188993122887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71.572597644980519</v>
      </c>
      <c r="C5" s="143">
        <v>73.542409282399632</v>
      </c>
      <c r="D5" s="143">
        <v>75.96375044541773</v>
      </c>
      <c r="E5" s="143">
        <v>78.357280363390018</v>
      </c>
      <c r="F5" s="143">
        <v>81.586586226540817</v>
      </c>
      <c r="G5" s="143">
        <v>86.120526220432751</v>
      </c>
      <c r="H5" s="143">
        <v>90.507688691402379</v>
      </c>
      <c r="I5" s="143">
        <v>97.26643456166893</v>
      </c>
      <c r="J5" s="143">
        <v>101.43386138110179</v>
      </c>
      <c r="K5" s="143">
        <v>101.43093602351438</v>
      </c>
      <c r="L5" s="143">
        <v>102.08619680359904</v>
      </c>
      <c r="M5" s="143">
        <v>103.60456527195014</v>
      </c>
      <c r="N5" s="143">
        <v>103.68741390383029</v>
      </c>
      <c r="O5" s="143">
        <v>104.60581940982661</v>
      </c>
      <c r="P5" s="143">
        <v>106.68866596280073</v>
      </c>
      <c r="Q5" s="143">
        <v>107.73320846770322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218.4518514836779</v>
      </c>
      <c r="C6" s="152">
        <f>1000000*C8/SER_summary!C$8</f>
        <v>221.23862041445969</v>
      </c>
      <c r="D6" s="152">
        <f>1000000*D8/SER_summary!D$8</f>
        <v>225.43736261182642</v>
      </c>
      <c r="E6" s="152">
        <f>1000000*E8/SER_summary!E$8</f>
        <v>230.58496881546276</v>
      </c>
      <c r="F6" s="152">
        <f>1000000*F8/SER_summary!F$8</f>
        <v>237.69153560433776</v>
      </c>
      <c r="G6" s="152">
        <f>1000000*G8/SER_summary!G$8</f>
        <v>246.25387195434001</v>
      </c>
      <c r="H6" s="152">
        <f>1000000*H8/SER_summary!H$8</f>
        <v>254.81937187207001</v>
      </c>
      <c r="I6" s="152">
        <f>1000000*I8/SER_summary!I$8</f>
        <v>263.9035694983819</v>
      </c>
      <c r="J6" s="152">
        <f>1000000*J8/SER_summary!J$8</f>
        <v>274.53606272226847</v>
      </c>
      <c r="K6" s="152">
        <f>1000000*K8/SER_summary!K$8</f>
        <v>284.33994493534698</v>
      </c>
      <c r="L6" s="152">
        <f>1000000*L8/SER_summary!L$8</f>
        <v>292.48280990689392</v>
      </c>
      <c r="M6" s="152">
        <f>1000000*M8/SER_summary!M$8</f>
        <v>297.85437417848834</v>
      </c>
      <c r="N6" s="152">
        <f>1000000*N8/SER_summary!N$8</f>
        <v>301.60699020947379</v>
      </c>
      <c r="O6" s="152">
        <f>1000000*O8/SER_summary!O$8</f>
        <v>306.06223928708005</v>
      </c>
      <c r="P6" s="152">
        <f>1000000*P8/SER_summary!P$8</f>
        <v>311.36063989998223</v>
      </c>
      <c r="Q6" s="152">
        <f>1000000*Q8/SER_summary!Q$8</f>
        <v>317.02841477078158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34.33408269663785</v>
      </c>
      <c r="C8" s="62">
        <v>35.653859794884042</v>
      </c>
      <c r="D8" s="62">
        <v>37.240589102211736</v>
      </c>
      <c r="E8" s="62">
        <v>38.838755717322762</v>
      </c>
      <c r="F8" s="62">
        <v>40.928616796048459</v>
      </c>
      <c r="G8" s="62">
        <v>43.790900257611469</v>
      </c>
      <c r="H8" s="62">
        <v>46.625652719235248</v>
      </c>
      <c r="I8" s="62">
        <v>50.860714592969266</v>
      </c>
      <c r="J8" s="62">
        <v>53.662649060112734</v>
      </c>
      <c r="K8" s="62">
        <v>54.100770000380884</v>
      </c>
      <c r="L8" s="62">
        <v>54.957371833203453</v>
      </c>
      <c r="M8" s="62">
        <v>56.358606535860019</v>
      </c>
      <c r="N8" s="62">
        <v>56.943922007539832</v>
      </c>
      <c r="O8" s="62">
        <v>58.080461108521156</v>
      </c>
      <c r="P8" s="62">
        <v>59.99742715499594</v>
      </c>
      <c r="Q8" s="62">
        <v>61.329644593098848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3.4656572667860468</v>
      </c>
      <c r="D9" s="150">
        <v>3.7326094758675623</v>
      </c>
      <c r="E9" s="150">
        <v>3.7440467836508917</v>
      </c>
      <c r="F9" s="150">
        <v>4.2357412472655653</v>
      </c>
      <c r="G9" s="150">
        <v>5.0081636301028718</v>
      </c>
      <c r="H9" s="150">
        <v>4.9806326301636528</v>
      </c>
      <c r="I9" s="150">
        <v>6.380942042273885</v>
      </c>
      <c r="J9" s="150">
        <v>4.947814635683347</v>
      </c>
      <c r="K9" s="150">
        <v>2.5840011088080006</v>
      </c>
      <c r="L9" s="150">
        <v>3.0024820013624423</v>
      </c>
      <c r="M9" s="150">
        <v>3.547114871196428</v>
      </c>
      <c r="N9" s="150">
        <v>2.7311956402196826</v>
      </c>
      <c r="O9" s="150">
        <v>3.2824192695211836</v>
      </c>
      <c r="P9" s="150">
        <v>4.0628462150146527</v>
      </c>
      <c r="Q9" s="150">
        <v>3.4780976066427693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2.1458801685398541</v>
      </c>
      <c r="D10" s="149">
        <f t="shared" ref="D10:Q10" si="0">C8+D9-D8</f>
        <v>2.1458801685398683</v>
      </c>
      <c r="E10" s="149">
        <f t="shared" si="0"/>
        <v>2.1458801685398683</v>
      </c>
      <c r="F10" s="149">
        <f t="shared" si="0"/>
        <v>2.1458801685398683</v>
      </c>
      <c r="G10" s="149">
        <f t="shared" si="0"/>
        <v>2.1458801685398612</v>
      </c>
      <c r="H10" s="149">
        <f t="shared" si="0"/>
        <v>2.1458801685398754</v>
      </c>
      <c r="I10" s="149">
        <f t="shared" si="0"/>
        <v>2.1458801685398683</v>
      </c>
      <c r="J10" s="149">
        <f t="shared" si="0"/>
        <v>2.1458801685398825</v>
      </c>
      <c r="K10" s="149">
        <f t="shared" si="0"/>
        <v>2.1458801685398541</v>
      </c>
      <c r="L10" s="149">
        <f t="shared" si="0"/>
        <v>2.1458801685398754</v>
      </c>
      <c r="M10" s="149">
        <f t="shared" si="0"/>
        <v>2.1458801685398612</v>
      </c>
      <c r="N10" s="149">
        <f t="shared" si="0"/>
        <v>2.1458801685398683</v>
      </c>
      <c r="O10" s="149">
        <f t="shared" si="0"/>
        <v>2.1458801685398612</v>
      </c>
      <c r="P10" s="149">
        <f t="shared" si="0"/>
        <v>2.1458801685398683</v>
      </c>
      <c r="Q10" s="149">
        <f t="shared" si="0"/>
        <v>2.1458801685398612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8759.9999999999964</v>
      </c>
      <c r="E12" s="146">
        <v>8759.9999999999982</v>
      </c>
      <c r="F12" s="146">
        <v>8759.9999999999982</v>
      </c>
      <c r="G12" s="146">
        <v>8760</v>
      </c>
      <c r="H12" s="146">
        <v>8759.9999999999964</v>
      </c>
      <c r="I12" s="146">
        <v>8760.0000000000018</v>
      </c>
      <c r="J12" s="146">
        <v>8760.0000000000018</v>
      </c>
      <c r="K12" s="146">
        <v>8760</v>
      </c>
      <c r="L12" s="146">
        <v>8760.0000000000018</v>
      </c>
      <c r="M12" s="146">
        <v>8760.0000000000018</v>
      </c>
      <c r="N12" s="146">
        <v>8760.0000000000018</v>
      </c>
      <c r="O12" s="146">
        <v>8760.0000000000018</v>
      </c>
      <c r="P12" s="146">
        <v>8760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2.0845932677848777</v>
      </c>
      <c r="C14" s="143">
        <f>IF(C5=0,0,C5/C8)</f>
        <v>2.0626773568272179</v>
      </c>
      <c r="D14" s="143">
        <f t="shared" ref="D14:Q14" si="1">IF(D5=0,0,D5/D8)</f>
        <v>2.039810654899286</v>
      </c>
      <c r="E14" s="143">
        <f t="shared" si="1"/>
        <v>2.0175023353912778</v>
      </c>
      <c r="F14" s="143">
        <f t="shared" si="1"/>
        <v>1.9933873317316155</v>
      </c>
      <c r="G14" s="143">
        <f t="shared" si="1"/>
        <v>1.9666306404711058</v>
      </c>
      <c r="H14" s="143">
        <f t="shared" si="1"/>
        <v>1.9411564967553527</v>
      </c>
      <c r="I14" s="143">
        <f t="shared" si="1"/>
        <v>1.9124079427526282</v>
      </c>
      <c r="J14" s="143">
        <f t="shared" si="1"/>
        <v>1.8902134568026243</v>
      </c>
      <c r="K14" s="143">
        <f t="shared" si="1"/>
        <v>1.8748519849680565</v>
      </c>
      <c r="L14" s="143">
        <f t="shared" si="1"/>
        <v>1.8575523792046018</v>
      </c>
      <c r="M14" s="143">
        <f t="shared" si="1"/>
        <v>1.8383095615756277</v>
      </c>
      <c r="N14" s="143">
        <f t="shared" si="1"/>
        <v>1.8208688521683007</v>
      </c>
      <c r="O14" s="143">
        <f t="shared" si="1"/>
        <v>1.8010500848878346</v>
      </c>
      <c r="P14" s="143">
        <f t="shared" si="1"/>
        <v>1.7782206841500676</v>
      </c>
      <c r="Q14" s="143">
        <f t="shared" si="1"/>
        <v>1.7566253511246657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1.8591275750142366</v>
      </c>
      <c r="D15" s="141">
        <v>1.8471336367774875</v>
      </c>
      <c r="E15" s="141">
        <v>1.8340628917269011</v>
      </c>
      <c r="F15" s="141">
        <v>1.8184758620311505</v>
      </c>
      <c r="G15" s="141">
        <v>1.7985089969031549</v>
      </c>
      <c r="H15" s="141">
        <v>1.7789808005754768</v>
      </c>
      <c r="I15" s="141">
        <v>1.7602468645954461</v>
      </c>
      <c r="J15" s="141">
        <v>1.7463698235434757</v>
      </c>
      <c r="K15" s="141">
        <v>1.7300155096628558</v>
      </c>
      <c r="L15" s="141">
        <v>1.7081028730792573</v>
      </c>
      <c r="M15" s="141">
        <v>1.689163175914133</v>
      </c>
      <c r="N15" s="141">
        <v>1.668183676627772</v>
      </c>
      <c r="O15" s="141">
        <v>1.642597247972559</v>
      </c>
      <c r="P15" s="141">
        <v>1.6136800555129378</v>
      </c>
      <c r="Q15" s="141">
        <v>1.5864505490516807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41.268370836418271</v>
      </c>
      <c r="C3" s="154">
        <v>41.646831152042992</v>
      </c>
      <c r="D3" s="154">
        <v>42.297389179506688</v>
      </c>
      <c r="E3" s="154">
        <v>43.035748050161423</v>
      </c>
      <c r="F3" s="154">
        <v>44.013985720392434</v>
      </c>
      <c r="G3" s="154">
        <v>45.326117666253154</v>
      </c>
      <c r="H3" s="154">
        <v>47.082035646418817</v>
      </c>
      <c r="I3" s="154">
        <v>48.490339158908249</v>
      </c>
      <c r="J3" s="154">
        <v>49.822527834556141</v>
      </c>
      <c r="K3" s="154">
        <v>50.705698100205865</v>
      </c>
      <c r="L3" s="154">
        <v>51.414298890108135</v>
      </c>
      <c r="M3" s="154">
        <v>50.464293556431322</v>
      </c>
      <c r="N3" s="154">
        <v>49.784141759397954</v>
      </c>
      <c r="O3" s="154">
        <v>49.064188733226828</v>
      </c>
      <c r="P3" s="154">
        <v>47.637484319665525</v>
      </c>
      <c r="Q3" s="154">
        <v>46.29336535602561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116.02967367711152</v>
      </c>
      <c r="C5" s="143">
        <v>116.90885489446295</v>
      </c>
      <c r="D5" s="143">
        <v>118.66472180977526</v>
      </c>
      <c r="E5" s="143">
        <v>120.70152937080778</v>
      </c>
      <c r="F5" s="143">
        <v>123.44323115633594</v>
      </c>
      <c r="G5" s="143">
        <v>127.17911747642127</v>
      </c>
      <c r="H5" s="143">
        <v>132.2994432178028</v>
      </c>
      <c r="I5" s="143">
        <v>136.75121246000609</v>
      </c>
      <c r="J5" s="143">
        <v>140.72619935437143</v>
      </c>
      <c r="K5" s="143">
        <v>143.6009762464621</v>
      </c>
      <c r="L5" s="143">
        <v>145.97815034963196</v>
      </c>
      <c r="M5" s="143">
        <v>144.9747619262362</v>
      </c>
      <c r="N5" s="143">
        <v>143.72037922574762</v>
      </c>
      <c r="O5" s="143">
        <v>142.22421701124364</v>
      </c>
      <c r="P5" s="143">
        <v>138.81260151741287</v>
      </c>
      <c r="Q5" s="143">
        <v>136.22601079957468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0.16569221851141877</v>
      </c>
      <c r="C6" s="152">
        <f>1000*C8/SER_summary!C$3</f>
        <v>0.16742868240945305</v>
      </c>
      <c r="D6" s="152">
        <f>1000*D8/SER_summary!D$3</f>
        <v>0.17101106637617527</v>
      </c>
      <c r="E6" s="152">
        <f>1000*E8/SER_summary!E$3</f>
        <v>0.17630421953338218</v>
      </c>
      <c r="F6" s="152">
        <f>1000*F8/SER_summary!F$3</f>
        <v>0.18409741997101681</v>
      </c>
      <c r="G6" s="152">
        <f>1000*G8/SER_summary!G$3</f>
        <v>0.19105581497681778</v>
      </c>
      <c r="H6" s="152">
        <f>1000*H8/SER_summary!H$3</f>
        <v>0.20013613956408313</v>
      </c>
      <c r="I6" s="152">
        <f>1000*I8/SER_summary!I$3</f>
        <v>0.20700489025664065</v>
      </c>
      <c r="J6" s="152">
        <f>1000*J8/SER_summary!J$3</f>
        <v>0.21404447937212279</v>
      </c>
      <c r="K6" s="152">
        <f>1000*K8/SER_summary!K$3</f>
        <v>0.22190917846553812</v>
      </c>
      <c r="L6" s="152">
        <f>1000*L8/SER_summary!L$3</f>
        <v>0.23209251143705595</v>
      </c>
      <c r="M6" s="152">
        <f>1000*M8/SER_summary!M$3</f>
        <v>0.23815394154570968</v>
      </c>
      <c r="N6" s="152">
        <f>1000*N8/SER_summary!N$3</f>
        <v>0.2465475238663104</v>
      </c>
      <c r="O6" s="152">
        <f>1000*O8/SER_summary!O$3</f>
        <v>0.25559993378762325</v>
      </c>
      <c r="P6" s="152">
        <f>1000*P8/SER_summary!P$3</f>
        <v>0.26262032782361139</v>
      </c>
      <c r="Q6" s="152">
        <f>1000*Q8/SER_summary!Q$3</f>
        <v>0.26980199440585284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625.91312542108756</v>
      </c>
      <c r="C8" s="62">
        <v>641.71780765135077</v>
      </c>
      <c r="D8" s="62">
        <v>666.89219756930345</v>
      </c>
      <c r="E8" s="62">
        <v>698.9036003362578</v>
      </c>
      <c r="F8" s="62">
        <v>741.70107454765093</v>
      </c>
      <c r="G8" s="62">
        <v>785.55884487736239</v>
      </c>
      <c r="H8" s="62">
        <v>842.2040965234338</v>
      </c>
      <c r="I8" s="62">
        <v>898.42565029087064</v>
      </c>
      <c r="J8" s="62">
        <v>954.15998858827095</v>
      </c>
      <c r="K8" s="62">
        <v>1003.3228505981638</v>
      </c>
      <c r="L8" s="62">
        <v>1055.8881701220625</v>
      </c>
      <c r="M8" s="62">
        <v>1088.573326486395</v>
      </c>
      <c r="N8" s="62">
        <v>1129.8550634548078</v>
      </c>
      <c r="O8" s="62">
        <v>1173.4815332132177</v>
      </c>
      <c r="P8" s="62">
        <v>1209.4981824119702</v>
      </c>
      <c r="Q8" s="62">
        <v>1248.8996722029781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167.66607356614188</v>
      </c>
      <c r="D9" s="150">
        <v>180.07300908054904</v>
      </c>
      <c r="E9" s="150">
        <v>190.00799431280251</v>
      </c>
      <c r="F9" s="150">
        <v>203.95399758815824</v>
      </c>
      <c r="G9" s="150">
        <v>211.52384389585342</v>
      </c>
      <c r="H9" s="150">
        <v>236.71826072662043</v>
      </c>
      <c r="I9" s="150">
        <v>246.22954808023934</v>
      </c>
      <c r="J9" s="150">
        <v>259.68833588555856</v>
      </c>
      <c r="K9" s="150">
        <v>260.68670590574607</v>
      </c>
      <c r="L9" s="150">
        <v>289.28358025051938</v>
      </c>
      <c r="M9" s="150">
        <v>278.91470444457173</v>
      </c>
      <c r="N9" s="150">
        <v>300.97007285397098</v>
      </c>
      <c r="O9" s="150">
        <v>304.31317566415652</v>
      </c>
      <c r="P9" s="150">
        <v>325.30022944927151</v>
      </c>
      <c r="Q9" s="150">
        <v>318.31619423557953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151.86139133587869</v>
      </c>
      <c r="D10" s="149">
        <f t="shared" ref="D10:Q10" si="0">C8+D9-D8</f>
        <v>154.89861916259633</v>
      </c>
      <c r="E10" s="149">
        <f t="shared" si="0"/>
        <v>157.9965915458481</v>
      </c>
      <c r="F10" s="149">
        <f t="shared" si="0"/>
        <v>161.15652337676511</v>
      </c>
      <c r="G10" s="149">
        <f t="shared" si="0"/>
        <v>167.6660735661419</v>
      </c>
      <c r="H10" s="149">
        <f t="shared" si="0"/>
        <v>180.07300908054901</v>
      </c>
      <c r="I10" s="149">
        <f t="shared" si="0"/>
        <v>190.00799431280257</v>
      </c>
      <c r="J10" s="149">
        <f t="shared" si="0"/>
        <v>203.95399758815813</v>
      </c>
      <c r="K10" s="149">
        <f t="shared" si="0"/>
        <v>211.52384389585313</v>
      </c>
      <c r="L10" s="149">
        <f t="shared" si="0"/>
        <v>236.71826072662066</v>
      </c>
      <c r="M10" s="149">
        <f t="shared" si="0"/>
        <v>246.22954808023928</v>
      </c>
      <c r="N10" s="149">
        <f t="shared" si="0"/>
        <v>259.68833588555822</v>
      </c>
      <c r="O10" s="149">
        <f t="shared" si="0"/>
        <v>260.68670590574652</v>
      </c>
      <c r="P10" s="149">
        <f t="shared" si="0"/>
        <v>289.28358025051898</v>
      </c>
      <c r="Q10" s="149">
        <f t="shared" si="0"/>
        <v>278.91470444457173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4135.7073751928883</v>
      </c>
      <c r="C12" s="146">
        <v>4142.2480696546772</v>
      </c>
      <c r="D12" s="146">
        <v>4144.7036594993679</v>
      </c>
      <c r="E12" s="146">
        <v>4145.893408397068</v>
      </c>
      <c r="F12" s="146">
        <v>4145.9586470505446</v>
      </c>
      <c r="G12" s="146">
        <v>4144.1385213092599</v>
      </c>
      <c r="H12" s="146">
        <v>4138.0788721160898</v>
      </c>
      <c r="I12" s="146">
        <v>4123.1162990636058</v>
      </c>
      <c r="J12" s="146">
        <v>4116.729661316409</v>
      </c>
      <c r="K12" s="146">
        <v>4105.8296128024704</v>
      </c>
      <c r="L12" s="146">
        <v>4095.4121102152089</v>
      </c>
      <c r="M12" s="146">
        <v>4047.5604396567869</v>
      </c>
      <c r="N12" s="146">
        <v>4027.8586266881866</v>
      </c>
      <c r="O12" s="146">
        <v>4011.3690514061987</v>
      </c>
      <c r="P12" s="146">
        <v>3990.4463299442982</v>
      </c>
      <c r="Q12" s="146">
        <v>3951.4843225665272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185.37664248381392</v>
      </c>
      <c r="C14" s="143">
        <f>IF(C5=0,0,C5/C8*1000)</f>
        <v>182.18109814085173</v>
      </c>
      <c r="D14" s="143">
        <f t="shared" ref="D14:Q14" si="1">IF(D5=0,0,D5/D8*1000)</f>
        <v>177.93688731445027</v>
      </c>
      <c r="E14" s="143">
        <f t="shared" si="1"/>
        <v>172.70125567064704</v>
      </c>
      <c r="F14" s="143">
        <f t="shared" si="1"/>
        <v>166.43259042279473</v>
      </c>
      <c r="G14" s="143">
        <f t="shared" si="1"/>
        <v>161.89635990449048</v>
      </c>
      <c r="H14" s="143">
        <f t="shared" si="1"/>
        <v>157.08715234695092</v>
      </c>
      <c r="I14" s="143">
        <f t="shared" si="1"/>
        <v>152.21205273439384</v>
      </c>
      <c r="J14" s="143">
        <f t="shared" si="1"/>
        <v>147.48700536330716</v>
      </c>
      <c r="K14" s="143">
        <f t="shared" si="1"/>
        <v>143.12539195220131</v>
      </c>
      <c r="L14" s="143">
        <f t="shared" si="1"/>
        <v>138.25152556899718</v>
      </c>
      <c r="M14" s="143">
        <f t="shared" si="1"/>
        <v>133.17868295944149</v>
      </c>
      <c r="N14" s="143">
        <f t="shared" si="1"/>
        <v>127.20249160656719</v>
      </c>
      <c r="O14" s="143">
        <f t="shared" si="1"/>
        <v>121.19851313024623</v>
      </c>
      <c r="P14" s="143">
        <f t="shared" si="1"/>
        <v>114.76875578315799</v>
      </c>
      <c r="Q14" s="143">
        <f t="shared" si="1"/>
        <v>109.07682484957405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173.14615562142896</v>
      </c>
      <c r="D15" s="141">
        <v>169.21166040727132</v>
      </c>
      <c r="E15" s="141">
        <v>164.86509075043563</v>
      </c>
      <c r="F15" s="141">
        <v>159.92016527834366</v>
      </c>
      <c r="G15" s="141">
        <v>154.9074647222067</v>
      </c>
      <c r="H15" s="141">
        <v>150.35079462474462</v>
      </c>
      <c r="I15" s="141">
        <v>145.3012229719599</v>
      </c>
      <c r="J15" s="141">
        <v>140.90484184845266</v>
      </c>
      <c r="K15" s="141">
        <v>136.72120008750898</v>
      </c>
      <c r="L15" s="141">
        <v>131.24821212709168</v>
      </c>
      <c r="M15" s="141">
        <v>124.67634545745742</v>
      </c>
      <c r="N15" s="141">
        <v>117.41021578082011</v>
      </c>
      <c r="O15" s="141">
        <v>112.20426782135873</v>
      </c>
      <c r="P15" s="141">
        <v>106.22905883059849</v>
      </c>
      <c r="Q15" s="141">
        <v>101.1179321364861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144.05391739673709</v>
      </c>
      <c r="C3" s="154">
        <v>147.82309233951588</v>
      </c>
      <c r="D3" s="154">
        <v>150.7607332352579</v>
      </c>
      <c r="E3" s="154">
        <v>151.71207550212026</v>
      </c>
      <c r="F3" s="154">
        <v>152.65518956479679</v>
      </c>
      <c r="G3" s="154">
        <v>156.35686169990609</v>
      </c>
      <c r="H3" s="154">
        <v>159.12459069900353</v>
      </c>
      <c r="I3" s="154">
        <v>165.6490910861755</v>
      </c>
      <c r="J3" s="154">
        <v>166.38831064778216</v>
      </c>
      <c r="K3" s="154">
        <v>160.81200449926547</v>
      </c>
      <c r="L3" s="154">
        <v>156.10964766168325</v>
      </c>
      <c r="M3" s="154">
        <v>152.31751740491623</v>
      </c>
      <c r="N3" s="154">
        <v>147.73553553664451</v>
      </c>
      <c r="O3" s="154">
        <v>143.31380343460702</v>
      </c>
      <c r="P3" s="154">
        <v>140.29842236131873</v>
      </c>
      <c r="Q3" s="154">
        <v>135.91877725116495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717.48943252774313</v>
      </c>
      <c r="C5" s="143">
        <v>728.17238380982383</v>
      </c>
      <c r="D5" s="143">
        <v>734.76698047298589</v>
      </c>
      <c r="E5" s="143">
        <v>732.2262745432605</v>
      </c>
      <c r="F5" s="143">
        <v>731.07106668187851</v>
      </c>
      <c r="G5" s="143">
        <v>742.79656197137615</v>
      </c>
      <c r="H5" s="143">
        <v>752.98279983346151</v>
      </c>
      <c r="I5" s="143">
        <v>779.69218010533609</v>
      </c>
      <c r="J5" s="143">
        <v>779.42069167274724</v>
      </c>
      <c r="K5" s="143">
        <v>751.35239487291551</v>
      </c>
      <c r="L5" s="143">
        <v>726.31680394508851</v>
      </c>
      <c r="M5" s="143">
        <v>706.63287671614205</v>
      </c>
      <c r="N5" s="143">
        <v>683.41204085451227</v>
      </c>
      <c r="O5" s="143">
        <v>661.88273485147204</v>
      </c>
      <c r="P5" s="143">
        <v>645.15033441093749</v>
      </c>
      <c r="Q5" s="143">
        <v>618.72118380286895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111.52066523851929</v>
      </c>
      <c r="C6" s="152">
        <f>1000000*C8/SER_summary!C$8</f>
        <v>112.00501153884548</v>
      </c>
      <c r="D6" s="152">
        <f>1000000*D8/SER_summary!D$8</f>
        <v>113.06796781627342</v>
      </c>
      <c r="E6" s="152">
        <f>1000000*E8/SER_summary!E$8</f>
        <v>114.13832781654345</v>
      </c>
      <c r="F6" s="152">
        <f>1000000*F8/SER_summary!F$8</f>
        <v>115.89299268688326</v>
      </c>
      <c r="G6" s="152">
        <f>1000000*G8/SER_summary!G$8</f>
        <v>117.73212614030111</v>
      </c>
      <c r="H6" s="152">
        <f>1000000*H8/SER_summary!H$8</f>
        <v>119.54192606968907</v>
      </c>
      <c r="I6" s="152">
        <f>1000000*I8/SER_summary!I$8</f>
        <v>121.43150581048481</v>
      </c>
      <c r="J6" s="152">
        <f>1000000*J8/SER_summary!J$8</f>
        <v>124.15985151136998</v>
      </c>
      <c r="K6" s="152">
        <f>1000000*K8/SER_summary!K$8</f>
        <v>128.2234200775668</v>
      </c>
      <c r="L6" s="152">
        <f>1000000*L8/SER_summary!L$8</f>
        <v>131.5097127154751</v>
      </c>
      <c r="M6" s="152">
        <f>1000000*M8/SER_summary!M$8</f>
        <v>134.47717425498891</v>
      </c>
      <c r="N6" s="152">
        <f>1000000*N8/SER_summary!N$8</f>
        <v>137.47512145747507</v>
      </c>
      <c r="O6" s="152">
        <f>1000000*O8/SER_summary!O$8</f>
        <v>139.86289608138725</v>
      </c>
      <c r="P6" s="152">
        <f>1000000*P8/SER_summary!P$8</f>
        <v>142.65068395871802</v>
      </c>
      <c r="Q6" s="152">
        <f>1000000*Q8/SER_summary!Q$8</f>
        <v>146.74092097011473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17.52770560962481</v>
      </c>
      <c r="C8" s="62">
        <v>18.050243534556795</v>
      </c>
      <c r="D8" s="62">
        <v>18.677994105698634</v>
      </c>
      <c r="E8" s="62">
        <v>19.224976609807385</v>
      </c>
      <c r="F8" s="62">
        <v>19.955863699431323</v>
      </c>
      <c r="G8" s="62">
        <v>20.936100423559633</v>
      </c>
      <c r="H8" s="62">
        <v>21.873220585097659</v>
      </c>
      <c r="I8" s="62">
        <v>23.40284055786303</v>
      </c>
      <c r="J8" s="62">
        <v>24.269112308755783</v>
      </c>
      <c r="K8" s="62">
        <v>24.396803480622424</v>
      </c>
      <c r="L8" s="62">
        <v>24.710608406978984</v>
      </c>
      <c r="M8" s="62">
        <v>25.445139668654129</v>
      </c>
      <c r="N8" s="62">
        <v>25.955540980049964</v>
      </c>
      <c r="O8" s="62">
        <v>26.541338504553835</v>
      </c>
      <c r="P8" s="62">
        <v>27.487976714631689</v>
      </c>
      <c r="Q8" s="62">
        <v>28.387261554671763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4.7435227910936355</v>
      </c>
      <c r="D9" s="150">
        <v>4.9542600589575301</v>
      </c>
      <c r="E9" s="150">
        <v>4.9816547291198345</v>
      </c>
      <c r="F9" s="150">
        <v>5.2764261202602887</v>
      </c>
      <c r="G9" s="150">
        <v>5.7237595152219543</v>
      </c>
      <c r="H9" s="150">
        <v>5.8913802204955479</v>
      </c>
      <c r="I9" s="150">
        <v>6.511274701885208</v>
      </c>
      <c r="J9" s="150">
        <v>6.1426978711530396</v>
      </c>
      <c r="K9" s="150">
        <v>5.8514506870885956</v>
      </c>
      <c r="L9" s="150">
        <v>6.2051851468521049</v>
      </c>
      <c r="M9" s="150">
        <v>7.2458059635603558</v>
      </c>
      <c r="N9" s="150">
        <v>6.6530991825488757</v>
      </c>
      <c r="O9" s="150">
        <v>6.4372482115924639</v>
      </c>
      <c r="P9" s="150">
        <v>7.1518233569299596</v>
      </c>
      <c r="Q9" s="150">
        <v>8.1450908036004321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4.2209848661616505</v>
      </c>
      <c r="D10" s="149">
        <f t="shared" ref="D10:Q10" si="0">C8+D9-D8</f>
        <v>4.3265094878156916</v>
      </c>
      <c r="E10" s="149">
        <f t="shared" si="0"/>
        <v>4.4346722250110844</v>
      </c>
      <c r="F10" s="149">
        <f t="shared" si="0"/>
        <v>4.5455390306363519</v>
      </c>
      <c r="G10" s="149">
        <f t="shared" si="0"/>
        <v>4.7435227910936426</v>
      </c>
      <c r="H10" s="149">
        <f t="shared" si="0"/>
        <v>4.954260058957523</v>
      </c>
      <c r="I10" s="149">
        <f t="shared" si="0"/>
        <v>4.981654729119839</v>
      </c>
      <c r="J10" s="149">
        <f t="shared" si="0"/>
        <v>5.276426120260286</v>
      </c>
      <c r="K10" s="149">
        <f t="shared" si="0"/>
        <v>5.7237595152219569</v>
      </c>
      <c r="L10" s="149">
        <f t="shared" si="0"/>
        <v>5.8913802204955452</v>
      </c>
      <c r="M10" s="149">
        <f t="shared" si="0"/>
        <v>6.5112747018852133</v>
      </c>
      <c r="N10" s="149">
        <f t="shared" si="0"/>
        <v>6.1426978711530431</v>
      </c>
      <c r="O10" s="149">
        <f t="shared" si="0"/>
        <v>5.8514506870885938</v>
      </c>
      <c r="P10" s="149">
        <f t="shared" si="0"/>
        <v>6.2051851468521058</v>
      </c>
      <c r="Q10" s="149">
        <f t="shared" si="0"/>
        <v>7.2458059635603611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2334.5926437182493</v>
      </c>
      <c r="C12" s="146">
        <v>2360.5305624821303</v>
      </c>
      <c r="D12" s="146">
        <v>2385.8336430372242</v>
      </c>
      <c r="E12" s="146">
        <v>2409.2196121859065</v>
      </c>
      <c r="F12" s="146">
        <v>2428.0270751695807</v>
      </c>
      <c r="G12" s="146">
        <v>2447.6460125191384</v>
      </c>
      <c r="H12" s="146">
        <v>2457.2751711855003</v>
      </c>
      <c r="I12" s="146">
        <v>2470.4008467444814</v>
      </c>
      <c r="J12" s="146">
        <v>2482.289498983896</v>
      </c>
      <c r="K12" s="146">
        <v>2488.7217260783532</v>
      </c>
      <c r="L12" s="146">
        <v>2499.2241007267121</v>
      </c>
      <c r="M12" s="146">
        <v>2506.4414375167162</v>
      </c>
      <c r="N12" s="146">
        <v>2513.6447145877723</v>
      </c>
      <c r="O12" s="146">
        <v>2517.7263087168531</v>
      </c>
      <c r="P12" s="146">
        <v>2528.6772976579632</v>
      </c>
      <c r="Q12" s="146">
        <v>2554.3830397973056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40.934589415613843</v>
      </c>
      <c r="C14" s="143">
        <f>IF(C5=0,0,C5/C8)</f>
        <v>40.341416026645497</v>
      </c>
      <c r="D14" s="143">
        <f t="shared" ref="D14:Q14" si="1">IF(D5=0,0,D5/D8)</f>
        <v>39.338645055509971</v>
      </c>
      <c r="E14" s="143">
        <f t="shared" si="1"/>
        <v>38.087238773009702</v>
      </c>
      <c r="F14" s="143">
        <f t="shared" si="1"/>
        <v>36.634398675648988</v>
      </c>
      <c r="G14" s="143">
        <f t="shared" si="1"/>
        <v>35.479222345317886</v>
      </c>
      <c r="H14" s="143">
        <f t="shared" si="1"/>
        <v>34.424871129698779</v>
      </c>
      <c r="I14" s="143">
        <f t="shared" si="1"/>
        <v>33.316134346066391</v>
      </c>
      <c r="J14" s="143">
        <f t="shared" si="1"/>
        <v>32.115747859123331</v>
      </c>
      <c r="K14" s="143">
        <f t="shared" si="1"/>
        <v>30.797165516773127</v>
      </c>
      <c r="L14" s="143">
        <f t="shared" si="1"/>
        <v>29.392914653609086</v>
      </c>
      <c r="M14" s="143">
        <f t="shared" si="1"/>
        <v>27.770838986065506</v>
      </c>
      <c r="N14" s="143">
        <f t="shared" si="1"/>
        <v>26.330101976290873</v>
      </c>
      <c r="O14" s="143">
        <f t="shared" si="1"/>
        <v>24.937805406381798</v>
      </c>
      <c r="P14" s="143">
        <f t="shared" si="1"/>
        <v>23.470273607570679</v>
      </c>
      <c r="Q14" s="143">
        <f t="shared" si="1"/>
        <v>21.795733364814279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38.677422200311327</v>
      </c>
      <c r="D15" s="141">
        <v>37.078894519781905</v>
      </c>
      <c r="E15" s="141">
        <v>35.929985221106321</v>
      </c>
      <c r="F15" s="141">
        <v>35.045419345555615</v>
      </c>
      <c r="G15" s="141">
        <v>34.102189038222839</v>
      </c>
      <c r="H15" s="141">
        <v>32.909898318433676</v>
      </c>
      <c r="I15" s="141">
        <v>31.591381178596027</v>
      </c>
      <c r="J15" s="141">
        <v>30.058954790025599</v>
      </c>
      <c r="K15" s="141">
        <v>28.561196382695147</v>
      </c>
      <c r="L15" s="141">
        <v>27.210974223641095</v>
      </c>
      <c r="M15" s="141">
        <v>25.672262654057587</v>
      </c>
      <c r="N15" s="141">
        <v>24.262713858160645</v>
      </c>
      <c r="O15" s="141">
        <v>22.617603269104972</v>
      </c>
      <c r="P15" s="141">
        <v>21.269643425404354</v>
      </c>
      <c r="Q15" s="141">
        <v>19.593039178672651</v>
      </c>
    </row>
    <row r="16" spans="1:17" ht="12.95" customHeight="1" x14ac:dyDescent="0.25">
      <c r="A16" s="142" t="s">
        <v>141</v>
      </c>
      <c r="B16" s="141">
        <v>594.77688127210286</v>
      </c>
      <c r="C16" s="141">
        <v>597.36006154050926</v>
      </c>
      <c r="D16" s="141">
        <v>603.02916168679155</v>
      </c>
      <c r="E16" s="141">
        <v>608.73774835489849</v>
      </c>
      <c r="F16" s="141">
        <v>618.0959609967108</v>
      </c>
      <c r="G16" s="141">
        <v>627.90467274827267</v>
      </c>
      <c r="H16" s="141">
        <v>637.55693903834174</v>
      </c>
      <c r="I16" s="141">
        <v>647.63469765591901</v>
      </c>
      <c r="J16" s="141">
        <v>662.18587472730655</v>
      </c>
      <c r="K16" s="141">
        <v>683.8582404136896</v>
      </c>
      <c r="L16" s="141">
        <v>701.385134482534</v>
      </c>
      <c r="M16" s="141">
        <v>717.21159602660748</v>
      </c>
      <c r="N16" s="141">
        <v>733.20064777320022</v>
      </c>
      <c r="O16" s="141">
        <v>745.93544576739862</v>
      </c>
      <c r="P16" s="141">
        <v>760.80364777982959</v>
      </c>
      <c r="Q16" s="141">
        <v>782.6182451739453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3777565</v>
      </c>
      <c r="C3" s="75">
        <v>3832783</v>
      </c>
      <c r="D3" s="75">
        <v>3899702</v>
      </c>
      <c r="E3" s="75">
        <v>3964191</v>
      </c>
      <c r="F3" s="75">
        <v>4028851</v>
      </c>
      <c r="G3" s="75">
        <v>4111672</v>
      </c>
      <c r="H3" s="75">
        <v>4208156</v>
      </c>
      <c r="I3" s="75">
        <v>4340118</v>
      </c>
      <c r="J3" s="75">
        <v>4457765</v>
      </c>
      <c r="K3" s="75">
        <v>4521322</v>
      </c>
      <c r="L3" s="75">
        <v>4549428</v>
      </c>
      <c r="M3" s="75">
        <v>4570881</v>
      </c>
      <c r="N3" s="75">
        <v>4582707</v>
      </c>
      <c r="O3" s="75">
        <v>4591087</v>
      </c>
      <c r="P3" s="75">
        <v>4605501</v>
      </c>
      <c r="Q3" s="75">
        <v>4628949</v>
      </c>
    </row>
    <row r="4" spans="1:17" ht="12" customHeight="1" x14ac:dyDescent="0.25">
      <c r="A4" s="77" t="s">
        <v>96</v>
      </c>
      <c r="B4" s="74">
        <v>123384.56284153005</v>
      </c>
      <c r="C4" s="74">
        <v>130545.27354663298</v>
      </c>
      <c r="D4" s="74">
        <v>138781.78495962761</v>
      </c>
      <c r="E4" s="74">
        <v>143112.24289141464</v>
      </c>
      <c r="F4" s="74">
        <v>152672.94398326051</v>
      </c>
      <c r="G4" s="74">
        <v>161843.73692418882</v>
      </c>
      <c r="H4" s="74">
        <v>170779.69794320743</v>
      </c>
      <c r="I4" s="74">
        <v>179674.45674456746</v>
      </c>
      <c r="J4" s="74">
        <v>172603.3517498782</v>
      </c>
      <c r="K4" s="74">
        <v>164616.80651124081</v>
      </c>
      <c r="L4" s="74">
        <v>167583.20000000001</v>
      </c>
      <c r="M4" s="74">
        <v>172586.39899623589</v>
      </c>
      <c r="N4" s="74">
        <v>172650.21733571976</v>
      </c>
      <c r="O4" s="74">
        <v>175479.62937729937</v>
      </c>
      <c r="P4" s="74">
        <v>190092.82964294788</v>
      </c>
      <c r="Q4" s="74">
        <v>238675.81156410539</v>
      </c>
    </row>
    <row r="5" spans="1:17" ht="12" customHeight="1" x14ac:dyDescent="0.25">
      <c r="A5" s="77" t="s">
        <v>95</v>
      </c>
      <c r="B5" s="74">
        <v>68432.111518508842</v>
      </c>
      <c r="C5" s="74">
        <v>69151.909051454932</v>
      </c>
      <c r="D5" s="74">
        <v>72849.931396039407</v>
      </c>
      <c r="E5" s="74">
        <v>78412.856099342607</v>
      </c>
      <c r="F5" s="74">
        <v>84489.049686444763</v>
      </c>
      <c r="G5" s="74">
        <v>92114.457774284892</v>
      </c>
      <c r="H5" s="74">
        <v>97608.445862097506</v>
      </c>
      <c r="I5" s="74">
        <v>107650.29218407595</v>
      </c>
      <c r="J5" s="74">
        <v>111058.43140559316</v>
      </c>
      <c r="K5" s="74">
        <v>106619.46401733258</v>
      </c>
      <c r="L5" s="74">
        <v>112067.89999999998</v>
      </c>
      <c r="M5" s="74">
        <v>114850.17242266716</v>
      </c>
      <c r="N5" s="74">
        <v>114043.15887962098</v>
      </c>
      <c r="O5" s="74">
        <v>116918.36335160534</v>
      </c>
      <c r="P5" s="74">
        <v>124973.75763369947</v>
      </c>
      <c r="Q5" s="74">
        <v>170529.61807404243</v>
      </c>
    </row>
    <row r="6" spans="1:17" ht="12" customHeight="1" x14ac:dyDescent="0.25">
      <c r="A6" s="80" t="s">
        <v>94</v>
      </c>
      <c r="B6" s="84">
        <v>1101720.0000000002</v>
      </c>
      <c r="C6" s="84">
        <v>1144740</v>
      </c>
      <c r="D6" s="84">
        <v>1184450</v>
      </c>
      <c r="E6" s="84">
        <v>1222940</v>
      </c>
      <c r="F6" s="84">
        <v>1268219.9999999998</v>
      </c>
      <c r="G6" s="84">
        <v>1337879.9999999998</v>
      </c>
      <c r="H6" s="84">
        <v>1402470.0000000002</v>
      </c>
      <c r="I6" s="84">
        <v>1480860</v>
      </c>
      <c r="J6" s="84">
        <v>1502759.9999999998</v>
      </c>
      <c r="K6" s="84">
        <v>1464000</v>
      </c>
      <c r="L6" s="84">
        <v>1446710</v>
      </c>
      <c r="M6" s="84">
        <v>1459680</v>
      </c>
      <c r="N6" s="84">
        <v>1458230</v>
      </c>
      <c r="O6" s="84">
        <v>1478870.0000000002</v>
      </c>
      <c r="P6" s="84">
        <v>1503280</v>
      </c>
      <c r="Q6" s="84">
        <v>1527990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157170.02379905758</v>
      </c>
      <c r="C8" s="75">
        <f t="shared" ref="C8:Q8" si="0">1000*C9/C26</f>
        <v>161155.6776483758</v>
      </c>
      <c r="D8" s="75">
        <f t="shared" si="0"/>
        <v>165192.62233534531</v>
      </c>
      <c r="E8" s="75">
        <f t="shared" si="0"/>
        <v>168435.76542235687</v>
      </c>
      <c r="F8" s="75">
        <f t="shared" si="0"/>
        <v>172192.15102458841</v>
      </c>
      <c r="G8" s="75">
        <f t="shared" si="0"/>
        <v>177828.27092250189</v>
      </c>
      <c r="H8" s="75">
        <f t="shared" si="0"/>
        <v>182975.3066915308</v>
      </c>
      <c r="I8" s="75">
        <f t="shared" si="0"/>
        <v>192724.61789601189</v>
      </c>
      <c r="J8" s="75">
        <f t="shared" si="0"/>
        <v>195466.66666666666</v>
      </c>
      <c r="K8" s="75">
        <f t="shared" si="0"/>
        <v>190267.92036793241</v>
      </c>
      <c r="L8" s="75">
        <f t="shared" si="0"/>
        <v>187899.49348031098</v>
      </c>
      <c r="M8" s="75">
        <f t="shared" si="0"/>
        <v>189215.30594036967</v>
      </c>
      <c r="N8" s="75">
        <f t="shared" si="0"/>
        <v>188801.73157787495</v>
      </c>
      <c r="O8" s="75">
        <f t="shared" si="0"/>
        <v>189766.83057606098</v>
      </c>
      <c r="P8" s="75">
        <f t="shared" si="0"/>
        <v>192694.32120344049</v>
      </c>
      <c r="Q8" s="75">
        <f t="shared" si="0"/>
        <v>193451.57006649234</v>
      </c>
    </row>
    <row r="9" spans="1:17" ht="12" customHeight="1" x14ac:dyDescent="0.25">
      <c r="A9" s="83" t="s">
        <v>92</v>
      </c>
      <c r="B9" s="82">
        <v>70726.510709575916</v>
      </c>
      <c r="C9" s="82">
        <v>72520.054941769107</v>
      </c>
      <c r="D9" s="82">
        <v>74336.680050905386</v>
      </c>
      <c r="E9" s="82">
        <v>75796.094440060595</v>
      </c>
      <c r="F9" s="82">
        <v>77486.467961064787</v>
      </c>
      <c r="G9" s="82">
        <v>80022.721915125861</v>
      </c>
      <c r="H9" s="82">
        <v>82338.888011188857</v>
      </c>
      <c r="I9" s="82">
        <v>86726.078053205347</v>
      </c>
      <c r="J9" s="82">
        <v>87960</v>
      </c>
      <c r="K9" s="82">
        <v>85620.564165569594</v>
      </c>
      <c r="L9" s="82">
        <v>84554.772066139936</v>
      </c>
      <c r="M9" s="82">
        <v>85146.887673166348</v>
      </c>
      <c r="N9" s="82">
        <v>84960.779210043736</v>
      </c>
      <c r="O9" s="82">
        <v>85395.073759227438</v>
      </c>
      <c r="P9" s="82">
        <v>86712.444541548219</v>
      </c>
      <c r="Q9" s="82">
        <v>87053.206529921546</v>
      </c>
    </row>
    <row r="10" spans="1:17" ht="12" customHeight="1" x14ac:dyDescent="0.25">
      <c r="A10" s="77" t="s">
        <v>21</v>
      </c>
      <c r="B10" s="81"/>
      <c r="C10" s="81">
        <f>1000*C11/C27</f>
        <v>7640.7706818544202</v>
      </c>
      <c r="D10" s="81">
        <f t="shared" ref="D10:Q10" si="1">1000*D11/D27</f>
        <v>7784.7511439084919</v>
      </c>
      <c r="E10" s="81">
        <f t="shared" si="1"/>
        <v>7084.8319785312196</v>
      </c>
      <c r="F10" s="81">
        <f t="shared" si="1"/>
        <v>7673.4964260072866</v>
      </c>
      <c r="G10" s="81">
        <f t="shared" si="1"/>
        <v>9640.5885263922901</v>
      </c>
      <c r="H10" s="81">
        <f t="shared" si="1"/>
        <v>9282.5769532731192</v>
      </c>
      <c r="I10" s="81">
        <f t="shared" si="1"/>
        <v>14004.550894981818</v>
      </c>
      <c r="J10" s="81">
        <f t="shared" si="1"/>
        <v>11565.101900019406</v>
      </c>
      <c r="K10" s="81">
        <f t="shared" si="1"/>
        <v>3796.3824289405493</v>
      </c>
      <c r="L10" s="81">
        <f t="shared" si="1"/>
        <v>2773.6725666961129</v>
      </c>
      <c r="M10" s="81">
        <f t="shared" si="1"/>
        <v>5519.6264633664077</v>
      </c>
      <c r="N10" s="81">
        <f t="shared" si="1"/>
        <v>5072.0529074363812</v>
      </c>
      <c r="O10" s="81">
        <f t="shared" si="1"/>
        <v>5789.9454689893</v>
      </c>
      <c r="P10" s="81">
        <f t="shared" si="1"/>
        <v>8425.944051628996</v>
      </c>
      <c r="Q10" s="81">
        <f t="shared" si="1"/>
        <v>7192.000518945807</v>
      </c>
    </row>
    <row r="11" spans="1:17" ht="12" customHeight="1" x14ac:dyDescent="0.25">
      <c r="A11" s="80" t="s">
        <v>91</v>
      </c>
      <c r="B11" s="79"/>
      <c r="C11" s="79">
        <v>3438.3468068344891</v>
      </c>
      <c r="D11" s="79">
        <v>3503.1380147588216</v>
      </c>
      <c r="E11" s="79">
        <v>3188.1743903390488</v>
      </c>
      <c r="F11" s="79">
        <v>3453.073391703279</v>
      </c>
      <c r="G11" s="79">
        <v>4338.2648368765313</v>
      </c>
      <c r="H11" s="79">
        <v>4177.1596289729041</v>
      </c>
      <c r="I11" s="79">
        <v>6302.0479027418187</v>
      </c>
      <c r="J11" s="79">
        <v>5204.2958550087333</v>
      </c>
      <c r="K11" s="79">
        <v>1708.3720930232471</v>
      </c>
      <c r="L11" s="79">
        <v>1248.152655013251</v>
      </c>
      <c r="M11" s="79">
        <v>2483.8319085148837</v>
      </c>
      <c r="N11" s="79">
        <v>2282.4238083463715</v>
      </c>
      <c r="O11" s="79">
        <v>2605.4754610451851</v>
      </c>
      <c r="P11" s="79">
        <v>3791.6748232330474</v>
      </c>
      <c r="Q11" s="79">
        <v>3236.4002335256132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2796.56</v>
      </c>
      <c r="C13" s="234">
        <v>2797.07</v>
      </c>
      <c r="D13" s="234">
        <v>2696.69</v>
      </c>
      <c r="E13" s="234">
        <v>2629.23</v>
      </c>
      <c r="F13" s="234">
        <v>2702.73</v>
      </c>
      <c r="G13" s="234">
        <v>2609.73</v>
      </c>
      <c r="H13" s="234">
        <v>2602.91</v>
      </c>
      <c r="I13" s="234">
        <v>2525.79</v>
      </c>
      <c r="J13" s="234">
        <v>2803.66</v>
      </c>
      <c r="K13" s="234">
        <v>2811.19</v>
      </c>
      <c r="L13" s="234">
        <v>3168.56</v>
      </c>
      <c r="M13" s="234">
        <v>2764</v>
      </c>
      <c r="N13" s="234">
        <v>2862.89</v>
      </c>
      <c r="O13" s="234">
        <v>2835.7</v>
      </c>
      <c r="P13" s="234">
        <v>2630.44</v>
      </c>
      <c r="Q13" s="234">
        <v>2912.95</v>
      </c>
    </row>
    <row r="14" spans="1:17" ht="12" customHeight="1" x14ac:dyDescent="0.25">
      <c r="A14" s="77" t="s">
        <v>89</v>
      </c>
      <c r="B14" s="235">
        <v>2845.2497222222214</v>
      </c>
      <c r="C14" s="235">
        <v>2845.2497222222214</v>
      </c>
      <c r="D14" s="235">
        <v>2845.2497222222214</v>
      </c>
      <c r="E14" s="235">
        <v>2845.2497222222214</v>
      </c>
      <c r="F14" s="235">
        <v>2845.2497222222214</v>
      </c>
      <c r="G14" s="235">
        <v>2845.2497222222214</v>
      </c>
      <c r="H14" s="235">
        <v>2845.2497222222214</v>
      </c>
      <c r="I14" s="235">
        <v>2845.2497222222214</v>
      </c>
      <c r="J14" s="235">
        <v>2845.2497222222214</v>
      </c>
      <c r="K14" s="235">
        <v>2845.2497222222214</v>
      </c>
      <c r="L14" s="235">
        <v>2845.2497222222214</v>
      </c>
      <c r="M14" s="235">
        <v>2845.2497222222214</v>
      </c>
      <c r="N14" s="235">
        <v>2845.2497222222214</v>
      </c>
      <c r="O14" s="235">
        <v>2845.2497222222214</v>
      </c>
      <c r="P14" s="235">
        <v>2845.2497222222214</v>
      </c>
      <c r="Q14" s="235">
        <v>2845.2497222222214</v>
      </c>
    </row>
    <row r="15" spans="1:17" ht="12" customHeight="1" x14ac:dyDescent="0.25">
      <c r="A15" s="76" t="s">
        <v>88</v>
      </c>
      <c r="B15" s="236">
        <f>IF(B13=0,0,B13/B14)</f>
        <v>0.9828873642120266</v>
      </c>
      <c r="C15" s="236">
        <f t="shared" ref="C15:Q15" si="2">IF(C13=0,0,C13/C14)</f>
        <v>0.98306661034146714</v>
      </c>
      <c r="D15" s="236">
        <f t="shared" si="2"/>
        <v>0.94778675451158922</v>
      </c>
      <c r="E15" s="236">
        <f t="shared" si="2"/>
        <v>0.92407706060559636</v>
      </c>
      <c r="F15" s="236">
        <f t="shared" si="2"/>
        <v>0.94990959102496308</v>
      </c>
      <c r="G15" s="236">
        <f t="shared" si="2"/>
        <v>0.91722353212698893</v>
      </c>
      <c r="H15" s="236">
        <f t="shared" si="2"/>
        <v>0.91482655447447081</v>
      </c>
      <c r="I15" s="236">
        <f t="shared" si="2"/>
        <v>0.88772172799907545</v>
      </c>
      <c r="J15" s="236">
        <f t="shared" si="2"/>
        <v>0.98538275150423749</v>
      </c>
      <c r="K15" s="236">
        <f t="shared" si="2"/>
        <v>0.98802926788597667</v>
      </c>
      <c r="L15" s="236">
        <f t="shared" si="2"/>
        <v>1.113631599803923</v>
      </c>
      <c r="M15" s="236">
        <f t="shared" si="2"/>
        <v>0.97144372896774667</v>
      </c>
      <c r="N15" s="236">
        <f t="shared" si="2"/>
        <v>1.0061999049292591</v>
      </c>
      <c r="O15" s="236">
        <f t="shared" si="2"/>
        <v>0.99664362598908784</v>
      </c>
      <c r="P15" s="236">
        <f t="shared" si="2"/>
        <v>0.92450233083426903</v>
      </c>
      <c r="Q15" s="236">
        <f t="shared" si="2"/>
        <v>1.0237941426543407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32662.459240682834</v>
      </c>
      <c r="C19" s="75">
        <f t="shared" si="3"/>
        <v>34060.17860824184</v>
      </c>
      <c r="D19" s="75">
        <f t="shared" si="3"/>
        <v>35587.792338908868</v>
      </c>
      <c r="E19" s="75">
        <f t="shared" si="3"/>
        <v>36101.248121347999</v>
      </c>
      <c r="F19" s="75">
        <f t="shared" si="3"/>
        <v>37894.909487409808</v>
      </c>
      <c r="G19" s="75">
        <f t="shared" si="3"/>
        <v>39362.025211200897</v>
      </c>
      <c r="H19" s="75">
        <f t="shared" si="3"/>
        <v>40583.024475140046</v>
      </c>
      <c r="I19" s="75">
        <f t="shared" si="3"/>
        <v>41398.518829342305</v>
      </c>
      <c r="J19" s="75">
        <f t="shared" si="3"/>
        <v>38719.706343846796</v>
      </c>
      <c r="K19" s="75">
        <f t="shared" si="3"/>
        <v>36408.998631648181</v>
      </c>
      <c r="L19" s="75">
        <f t="shared" si="3"/>
        <v>36836.103351893908</v>
      </c>
      <c r="M19" s="75">
        <f t="shared" si="3"/>
        <v>37757.797456603199</v>
      </c>
      <c r="N19" s="75">
        <f t="shared" si="3"/>
        <v>37674.286690316389</v>
      </c>
      <c r="O19" s="75">
        <f t="shared" si="3"/>
        <v>38221.8044174069</v>
      </c>
      <c r="P19" s="75">
        <f t="shared" si="3"/>
        <v>41275.168465482449</v>
      </c>
      <c r="Q19" s="75">
        <f t="shared" si="3"/>
        <v>51561.555671515365</v>
      </c>
    </row>
    <row r="20" spans="1:17" ht="12" customHeight="1" x14ac:dyDescent="0.25">
      <c r="A20" s="69" t="s">
        <v>85</v>
      </c>
      <c r="B20" s="74">
        <f t="shared" ref="B20:Q20" si="4">B5*1000000/B6</f>
        <v>62113.886939066942</v>
      </c>
      <c r="C20" s="74">
        <f t="shared" si="4"/>
        <v>60408.397585001767</v>
      </c>
      <c r="D20" s="74">
        <f t="shared" si="4"/>
        <v>61505.282110717562</v>
      </c>
      <c r="E20" s="74">
        <f t="shared" si="4"/>
        <v>64118.318232572819</v>
      </c>
      <c r="F20" s="74">
        <f t="shared" si="4"/>
        <v>66620.183947930782</v>
      </c>
      <c r="G20" s="74">
        <f t="shared" si="4"/>
        <v>68851.061211980836</v>
      </c>
      <c r="H20" s="74">
        <f t="shared" si="4"/>
        <v>69597.528547560723</v>
      </c>
      <c r="I20" s="74">
        <f t="shared" si="4"/>
        <v>72694.442542898018</v>
      </c>
      <c r="J20" s="74">
        <f t="shared" si="4"/>
        <v>73902.972800442629</v>
      </c>
      <c r="K20" s="74">
        <f t="shared" si="4"/>
        <v>72827.502744079626</v>
      </c>
      <c r="L20" s="74">
        <f t="shared" si="4"/>
        <v>77463.969973249637</v>
      </c>
      <c r="M20" s="74">
        <f t="shared" si="4"/>
        <v>78681.746973766276</v>
      </c>
      <c r="N20" s="74">
        <f t="shared" si="4"/>
        <v>78206.56472546923</v>
      </c>
      <c r="O20" s="74">
        <f t="shared" si="4"/>
        <v>79059.256967553141</v>
      </c>
      <c r="P20" s="74">
        <f t="shared" si="4"/>
        <v>83134.051962175683</v>
      </c>
      <c r="Q20" s="74">
        <f t="shared" si="4"/>
        <v>111603.88358172659</v>
      </c>
    </row>
    <row r="21" spans="1:17" ht="12" customHeight="1" x14ac:dyDescent="0.25">
      <c r="A21" s="69" t="s">
        <v>84</v>
      </c>
      <c r="B21" s="74">
        <f t="shared" ref="B21:Q21" si="5">B5*1000000/B3</f>
        <v>18115.402784203274</v>
      </c>
      <c r="C21" s="74">
        <f t="shared" si="5"/>
        <v>18042.218683253115</v>
      </c>
      <c r="D21" s="74">
        <f t="shared" si="5"/>
        <v>18680.897000857865</v>
      </c>
      <c r="E21" s="74">
        <f t="shared" si="5"/>
        <v>19780.292145192452</v>
      </c>
      <c r="F21" s="74">
        <f t="shared" si="5"/>
        <v>20971.003813852825</v>
      </c>
      <c r="G21" s="74">
        <f t="shared" si="5"/>
        <v>22403.162940595674</v>
      </c>
      <c r="H21" s="74">
        <f t="shared" si="5"/>
        <v>23195.063553275475</v>
      </c>
      <c r="I21" s="74">
        <f t="shared" si="5"/>
        <v>24803.540406983397</v>
      </c>
      <c r="J21" s="74">
        <f t="shared" si="5"/>
        <v>24913.478257735245</v>
      </c>
      <c r="K21" s="74">
        <f t="shared" si="5"/>
        <v>23581.479933818599</v>
      </c>
      <c r="L21" s="74">
        <f t="shared" si="5"/>
        <v>24633.404463154486</v>
      </c>
      <c r="M21" s="74">
        <f t="shared" si="5"/>
        <v>25126.484899227777</v>
      </c>
      <c r="N21" s="74">
        <f t="shared" si="5"/>
        <v>24885.544478322743</v>
      </c>
      <c r="O21" s="74">
        <f t="shared" si="5"/>
        <v>25466.37938937017</v>
      </c>
      <c r="P21" s="74">
        <f t="shared" si="5"/>
        <v>27135.757354889178</v>
      </c>
      <c r="Q21" s="74">
        <f t="shared" si="5"/>
        <v>36839.813546021447</v>
      </c>
    </row>
    <row r="22" spans="1:17" ht="12" customHeight="1" x14ac:dyDescent="0.25">
      <c r="A22" s="67" t="s">
        <v>83</v>
      </c>
      <c r="B22" s="73">
        <v>1.2413171019328817</v>
      </c>
      <c r="C22" s="73">
        <v>1.2037650787417242</v>
      </c>
      <c r="D22" s="73">
        <v>1.2214290585495116</v>
      </c>
      <c r="E22" s="73">
        <v>1.2729180012983139</v>
      </c>
      <c r="F22" s="73">
        <v>1.31876888066274</v>
      </c>
      <c r="G22" s="73">
        <v>1.3791001621127541</v>
      </c>
      <c r="H22" s="73">
        <v>1.3906395303364654</v>
      </c>
      <c r="I22" s="73">
        <v>1.4432021135448827</v>
      </c>
      <c r="J22" s="73">
        <v>1.4345835848546395</v>
      </c>
      <c r="K22" s="73">
        <v>1.3926854344971702</v>
      </c>
      <c r="L22" s="73">
        <v>1.4351564757431907</v>
      </c>
      <c r="M22" s="73">
        <v>1.4407341294672871</v>
      </c>
      <c r="N22" s="73">
        <v>1.4292312561885891</v>
      </c>
      <c r="O22" s="73">
        <v>1.4578146467245581</v>
      </c>
      <c r="P22" s="73">
        <v>1.5279358746155061</v>
      </c>
      <c r="Q22" s="73">
        <v>2.0336249957347379</v>
      </c>
    </row>
    <row r="23" spans="1:17" ht="12" customHeight="1" x14ac:dyDescent="0.25">
      <c r="A23" s="72" t="s">
        <v>82</v>
      </c>
      <c r="B23" s="71">
        <f t="shared" ref="B23:Q23" si="6">B6/B8</f>
        <v>7.0097336207606169</v>
      </c>
      <c r="C23" s="71">
        <f t="shared" si="6"/>
        <v>7.1033178396463228</v>
      </c>
      <c r="D23" s="71">
        <f t="shared" si="6"/>
        <v>7.1701143989078142</v>
      </c>
      <c r="E23" s="71">
        <f t="shared" si="6"/>
        <v>7.2605719867953669</v>
      </c>
      <c r="F23" s="71">
        <f t="shared" si="6"/>
        <v>7.365144069887962</v>
      </c>
      <c r="G23" s="71">
        <f t="shared" si="6"/>
        <v>7.5234381634574401</v>
      </c>
      <c r="H23" s="71">
        <f t="shared" si="6"/>
        <v>7.6648047507544632</v>
      </c>
      <c r="I23" s="71">
        <f t="shared" si="6"/>
        <v>7.6838133922207348</v>
      </c>
      <c r="J23" s="71">
        <f t="shared" si="6"/>
        <v>7.6880627557980894</v>
      </c>
      <c r="K23" s="71">
        <f t="shared" si="6"/>
        <v>7.6944132104296719</v>
      </c>
      <c r="L23" s="71">
        <f t="shared" si="6"/>
        <v>7.699382117555273</v>
      </c>
      <c r="M23" s="71">
        <f t="shared" si="6"/>
        <v>7.7143864908054081</v>
      </c>
      <c r="N23" s="71">
        <f t="shared" si="6"/>
        <v>7.7236050104684804</v>
      </c>
      <c r="O23" s="71">
        <f t="shared" si="6"/>
        <v>7.7930900543087809</v>
      </c>
      <c r="P23" s="71">
        <f t="shared" si="6"/>
        <v>7.8013715744787575</v>
      </c>
      <c r="Q23" s="71">
        <f t="shared" si="6"/>
        <v>7.8985660311508763</v>
      </c>
    </row>
    <row r="24" spans="1:17" ht="12" customHeight="1" x14ac:dyDescent="0.25">
      <c r="A24" s="69" t="s">
        <v>81</v>
      </c>
      <c r="B24" s="70">
        <f t="shared" ref="B24:Q24" si="7">B9*1000/B3</f>
        <v>18.722777956057914</v>
      </c>
      <c r="C24" s="70">
        <f t="shared" si="7"/>
        <v>18.920991598472732</v>
      </c>
      <c r="D24" s="70">
        <f t="shared" si="7"/>
        <v>19.062143735830428</v>
      </c>
      <c r="E24" s="70">
        <f t="shared" si="7"/>
        <v>19.120192351998327</v>
      </c>
      <c r="F24" s="70">
        <f t="shared" si="7"/>
        <v>19.232894927378744</v>
      </c>
      <c r="G24" s="70">
        <f t="shared" si="7"/>
        <v>19.462331118612052</v>
      </c>
      <c r="H24" s="70">
        <f t="shared" si="7"/>
        <v>19.566500864318925</v>
      </c>
      <c r="I24" s="70">
        <f t="shared" si="7"/>
        <v>19.982423992436459</v>
      </c>
      <c r="J24" s="70">
        <f t="shared" si="7"/>
        <v>19.731861145663803</v>
      </c>
      <c r="K24" s="70">
        <f t="shared" si="7"/>
        <v>18.937064019233663</v>
      </c>
      <c r="L24" s="70">
        <f t="shared" si="7"/>
        <v>18.585802889097252</v>
      </c>
      <c r="M24" s="70">
        <f t="shared" si="7"/>
        <v>18.628112977162683</v>
      </c>
      <c r="N24" s="70">
        <f t="shared" si="7"/>
        <v>18.539430779677545</v>
      </c>
      <c r="O24" s="70">
        <f t="shared" si="7"/>
        <v>18.60018635221407</v>
      </c>
      <c r="P24" s="70">
        <f t="shared" si="7"/>
        <v>18.828015571280567</v>
      </c>
      <c r="Q24" s="70">
        <f t="shared" si="7"/>
        <v>18.806257431205559</v>
      </c>
    </row>
    <row r="25" spans="1:17" ht="12" customHeight="1" x14ac:dyDescent="0.25">
      <c r="A25" s="69" t="s">
        <v>80</v>
      </c>
      <c r="B25" s="70">
        <f t="shared" ref="B25:Q25" si="8">B9*1000/B6</f>
        <v>64.196448017260195</v>
      </c>
      <c r="C25" s="70">
        <f t="shared" si="8"/>
        <v>63.350677832319221</v>
      </c>
      <c r="D25" s="70">
        <f t="shared" si="8"/>
        <v>62.760504918658782</v>
      </c>
      <c r="E25" s="70">
        <f t="shared" si="8"/>
        <v>61.978588025627261</v>
      </c>
      <c r="F25" s="70">
        <f t="shared" si="8"/>
        <v>61.098601158367472</v>
      </c>
      <c r="G25" s="70">
        <f t="shared" si="8"/>
        <v>59.813078837508506</v>
      </c>
      <c r="H25" s="70">
        <f t="shared" si="8"/>
        <v>58.709910380392344</v>
      </c>
      <c r="I25" s="70">
        <f t="shared" si="8"/>
        <v>58.564670565215714</v>
      </c>
      <c r="J25" s="70">
        <f t="shared" si="8"/>
        <v>58.532300566956806</v>
      </c>
      <c r="K25" s="70">
        <f t="shared" si="8"/>
        <v>58.483991916372666</v>
      </c>
      <c r="L25" s="70">
        <f t="shared" si="8"/>
        <v>58.446248429982468</v>
      </c>
      <c r="M25" s="70">
        <f t="shared" si="8"/>
        <v>58.332571298617744</v>
      </c>
      <c r="N25" s="70">
        <f t="shared" si="8"/>
        <v>58.262948375800626</v>
      </c>
      <c r="O25" s="70">
        <f t="shared" si="8"/>
        <v>57.743462075251664</v>
      </c>
      <c r="P25" s="70">
        <f t="shared" si="8"/>
        <v>57.682164694234089</v>
      </c>
      <c r="Q25" s="70">
        <f t="shared" si="8"/>
        <v>56.972366658107411</v>
      </c>
    </row>
    <row r="26" spans="1:17" ht="12" customHeight="1" x14ac:dyDescent="0.25">
      <c r="A26" s="69" t="s">
        <v>79</v>
      </c>
      <c r="B26" s="68">
        <v>450.00000000000006</v>
      </c>
      <c r="C26" s="68">
        <v>450</v>
      </c>
      <c r="D26" s="68">
        <v>450</v>
      </c>
      <c r="E26" s="68">
        <v>450.00000000000006</v>
      </c>
      <c r="F26" s="68">
        <v>450</v>
      </c>
      <c r="G26" s="68">
        <v>450.00000000000006</v>
      </c>
      <c r="H26" s="68">
        <v>450</v>
      </c>
      <c r="I26" s="68">
        <v>449.99999999999994</v>
      </c>
      <c r="J26" s="68">
        <v>450</v>
      </c>
      <c r="K26" s="68">
        <v>450</v>
      </c>
      <c r="L26" s="68">
        <v>450</v>
      </c>
      <c r="M26" s="68">
        <v>450</v>
      </c>
      <c r="N26" s="68">
        <v>450.00000000000011</v>
      </c>
      <c r="O26" s="68">
        <v>450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</v>
      </c>
      <c r="E27" s="65">
        <v>450.00000000000006</v>
      </c>
      <c r="F27" s="65">
        <v>450</v>
      </c>
      <c r="G27" s="65">
        <v>450.00000000000006</v>
      </c>
      <c r="H27" s="65">
        <v>450.00000000000006</v>
      </c>
      <c r="I27" s="65">
        <v>450.00000000000006</v>
      </c>
      <c r="J27" s="65">
        <v>450.00000000000006</v>
      </c>
      <c r="K27" s="65">
        <v>450</v>
      </c>
      <c r="L27" s="65">
        <v>450</v>
      </c>
      <c r="M27" s="65">
        <v>450.00000000000006</v>
      </c>
      <c r="N27" s="65">
        <v>450</v>
      </c>
      <c r="O27" s="65">
        <v>450</v>
      </c>
      <c r="P27" s="65">
        <v>449.99999999999994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1366.8179373302364</v>
      </c>
      <c r="C39" s="55">
        <f t="shared" ref="C39:Q39" si="10">SUM(C40:C41,C44:C45,C51:C52)</f>
        <v>1422.07737</v>
      </c>
      <c r="D39" s="55">
        <f t="shared" si="10"/>
        <v>1472.0610500000003</v>
      </c>
      <c r="E39" s="55">
        <f t="shared" si="10"/>
        <v>1630.6685799999998</v>
      </c>
      <c r="F39" s="55">
        <f t="shared" si="10"/>
        <v>1577.9712199999999</v>
      </c>
      <c r="G39" s="55">
        <f t="shared" si="10"/>
        <v>1643.4822191910043</v>
      </c>
      <c r="H39" s="55">
        <f t="shared" si="10"/>
        <v>1611.2600899999998</v>
      </c>
      <c r="I39" s="55">
        <f t="shared" si="10"/>
        <v>1712.1482799999997</v>
      </c>
      <c r="J39" s="55">
        <f t="shared" si="10"/>
        <v>1811.8813656726047</v>
      </c>
      <c r="K39" s="55">
        <f t="shared" si="10"/>
        <v>1600.1484068838549</v>
      </c>
      <c r="L39" s="55">
        <f t="shared" si="10"/>
        <v>1522.4422001406754</v>
      </c>
      <c r="M39" s="55">
        <f t="shared" si="10"/>
        <v>1330.1781406749224</v>
      </c>
      <c r="N39" s="55">
        <f t="shared" si="10"/>
        <v>1332.4612759610523</v>
      </c>
      <c r="O39" s="55">
        <f t="shared" si="10"/>
        <v>1303.9103642015054</v>
      </c>
      <c r="P39" s="55">
        <f t="shared" si="10"/>
        <v>1235.6686390836321</v>
      </c>
      <c r="Q39" s="55">
        <f t="shared" si="10"/>
        <v>1243.6694745155339</v>
      </c>
    </row>
    <row r="40" spans="1:17" ht="12" customHeight="1" x14ac:dyDescent="0.25">
      <c r="A40" s="54" t="s">
        <v>38</v>
      </c>
      <c r="B40" s="53">
        <v>4.2993538458184215</v>
      </c>
      <c r="C40" s="53">
        <v>4.799269999999999</v>
      </c>
      <c r="D40" s="53">
        <v>3.3021299999999996</v>
      </c>
      <c r="E40" s="53">
        <v>27.902029999999989</v>
      </c>
      <c r="F40" s="53">
        <v>26.891169999999995</v>
      </c>
      <c r="G40" s="53">
        <v>26.894005753555021</v>
      </c>
      <c r="H40" s="53">
        <v>26.907120000000003</v>
      </c>
      <c r="I40" s="53">
        <v>26.400619999999996</v>
      </c>
      <c r="J40" s="53">
        <v>26.398189999999992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589.17809601489876</v>
      </c>
      <c r="C41" s="50">
        <f t="shared" ref="C41:Q41" si="11">SUM(C42:C43)</f>
        <v>596.50870999999995</v>
      </c>
      <c r="D41" s="50">
        <f t="shared" si="11"/>
        <v>597.68222999999989</v>
      </c>
      <c r="E41" s="50">
        <f t="shared" si="11"/>
        <v>595.5818099999999</v>
      </c>
      <c r="F41" s="50">
        <f t="shared" si="11"/>
        <v>572.07454000000007</v>
      </c>
      <c r="G41" s="50">
        <f t="shared" si="11"/>
        <v>587.66542613165325</v>
      </c>
      <c r="H41" s="50">
        <f t="shared" si="11"/>
        <v>571.46719999999982</v>
      </c>
      <c r="I41" s="50">
        <f t="shared" si="11"/>
        <v>578.28077999999994</v>
      </c>
      <c r="J41" s="50">
        <f t="shared" si="11"/>
        <v>565.91588999999988</v>
      </c>
      <c r="K41" s="50">
        <f t="shared" si="11"/>
        <v>487.17297999999988</v>
      </c>
      <c r="L41" s="50">
        <f t="shared" si="11"/>
        <v>451.0367135038353</v>
      </c>
      <c r="M41" s="50">
        <f t="shared" si="11"/>
        <v>385.77954525526724</v>
      </c>
      <c r="N41" s="50">
        <f t="shared" si="11"/>
        <v>369.83516978791164</v>
      </c>
      <c r="O41" s="50">
        <f t="shared" si="11"/>
        <v>321.58480257290586</v>
      </c>
      <c r="P41" s="50">
        <f t="shared" si="11"/>
        <v>249.17877577055322</v>
      </c>
      <c r="Q41" s="50">
        <f t="shared" si="11"/>
        <v>244.01000681684548</v>
      </c>
    </row>
    <row r="42" spans="1:17" ht="12" customHeight="1" x14ac:dyDescent="0.25">
      <c r="A42" s="52" t="s">
        <v>66</v>
      </c>
      <c r="B42" s="50">
        <v>11.271869800946076</v>
      </c>
      <c r="C42" s="50">
        <v>11.291259999999998</v>
      </c>
      <c r="D42" s="50">
        <v>11.2845</v>
      </c>
      <c r="E42" s="50">
        <v>10.101229999999996</v>
      </c>
      <c r="F42" s="50">
        <v>11.299209999999999</v>
      </c>
      <c r="G42" s="50">
        <v>11.272704358079004</v>
      </c>
      <c r="H42" s="50">
        <v>19.118969999999997</v>
      </c>
      <c r="I42" s="50">
        <v>10.105669999999998</v>
      </c>
      <c r="J42" s="50">
        <v>11.305360000000002</v>
      </c>
      <c r="K42" s="50">
        <v>8.9982600000000001</v>
      </c>
      <c r="L42" s="50">
        <v>10.127545637257649</v>
      </c>
      <c r="M42" s="50">
        <v>9.0073774364563146</v>
      </c>
      <c r="N42" s="50">
        <v>6.7592918859888806</v>
      </c>
      <c r="O42" s="50">
        <v>11.273755885676721</v>
      </c>
      <c r="P42" s="50">
        <v>11.270495386919029</v>
      </c>
      <c r="Q42" s="50">
        <v>11.269834221437467</v>
      </c>
    </row>
    <row r="43" spans="1:17" ht="12" customHeight="1" x14ac:dyDescent="0.25">
      <c r="A43" s="52" t="s">
        <v>65</v>
      </c>
      <c r="B43" s="50">
        <v>577.90622621395266</v>
      </c>
      <c r="C43" s="50">
        <v>585.21744999999999</v>
      </c>
      <c r="D43" s="50">
        <v>586.39772999999991</v>
      </c>
      <c r="E43" s="50">
        <v>585.48057999999992</v>
      </c>
      <c r="F43" s="50">
        <v>560.77533000000005</v>
      </c>
      <c r="G43" s="50">
        <v>576.39272177357429</v>
      </c>
      <c r="H43" s="50">
        <v>552.34822999999983</v>
      </c>
      <c r="I43" s="50">
        <v>568.1751099999999</v>
      </c>
      <c r="J43" s="50">
        <v>554.61052999999993</v>
      </c>
      <c r="K43" s="50">
        <v>478.17471999999987</v>
      </c>
      <c r="L43" s="50">
        <v>440.90916786657766</v>
      </c>
      <c r="M43" s="50">
        <v>376.77216781881094</v>
      </c>
      <c r="N43" s="50">
        <v>363.07587790192275</v>
      </c>
      <c r="O43" s="50">
        <v>310.31104668722912</v>
      </c>
      <c r="P43" s="50">
        <v>237.90828038363418</v>
      </c>
      <c r="Q43" s="50">
        <v>232.74017259540801</v>
      </c>
    </row>
    <row r="44" spans="1:17" ht="12" customHeight="1" x14ac:dyDescent="0.25">
      <c r="A44" s="51" t="s">
        <v>41</v>
      </c>
      <c r="B44" s="50">
        <v>292.69109190499478</v>
      </c>
      <c r="C44" s="50">
        <v>312.99579999999992</v>
      </c>
      <c r="D44" s="50">
        <v>290.88373000000001</v>
      </c>
      <c r="E44" s="50">
        <v>302.81434000000002</v>
      </c>
      <c r="F44" s="50">
        <v>274.39543999999995</v>
      </c>
      <c r="G44" s="50">
        <v>297.93578351097449</v>
      </c>
      <c r="H44" s="50">
        <v>307.59750999999983</v>
      </c>
      <c r="I44" s="50">
        <v>348.99263999999994</v>
      </c>
      <c r="J44" s="50">
        <v>382.72263000000004</v>
      </c>
      <c r="K44" s="50">
        <v>411.59668999999991</v>
      </c>
      <c r="L44" s="50">
        <v>439.28596480283306</v>
      </c>
      <c r="M44" s="50">
        <v>365.57578096453602</v>
      </c>
      <c r="N44" s="50">
        <v>400.24079800876603</v>
      </c>
      <c r="O44" s="50">
        <v>405.96610041429113</v>
      </c>
      <c r="P44" s="50">
        <v>400.47662895862157</v>
      </c>
      <c r="Q44" s="50">
        <v>398.36312762782467</v>
      </c>
    </row>
    <row r="45" spans="1:17" ht="12" customHeight="1" x14ac:dyDescent="0.25">
      <c r="A45" s="51" t="s">
        <v>64</v>
      </c>
      <c r="B45" s="50">
        <f>SUM(B46:B50)</f>
        <v>0</v>
      </c>
      <c r="C45" s="50">
        <f t="shared" ref="C45:Q45" si="12">SUM(C46:C50)</f>
        <v>0</v>
      </c>
      <c r="D45" s="50">
        <f t="shared" si="12"/>
        <v>0</v>
      </c>
      <c r="E45" s="50">
        <f t="shared" si="12"/>
        <v>2.4440999999999997</v>
      </c>
      <c r="F45" s="50">
        <f t="shared" si="12"/>
        <v>2.4012899999999999</v>
      </c>
      <c r="G45" s="50">
        <f t="shared" si="12"/>
        <v>3.1292770131353742</v>
      </c>
      <c r="H45" s="50">
        <f t="shared" si="12"/>
        <v>6.0016599999999976</v>
      </c>
      <c r="I45" s="50">
        <f t="shared" si="12"/>
        <v>9.5693400000000004</v>
      </c>
      <c r="J45" s="50">
        <f t="shared" si="12"/>
        <v>15.130460000000001</v>
      </c>
      <c r="K45" s="50">
        <f t="shared" si="12"/>
        <v>18.347080000000002</v>
      </c>
      <c r="L45" s="50">
        <f t="shared" si="12"/>
        <v>15.978723418998115</v>
      </c>
      <c r="M45" s="50">
        <f t="shared" si="12"/>
        <v>20.158659033156017</v>
      </c>
      <c r="N45" s="50">
        <f t="shared" si="12"/>
        <v>23.192382344948754</v>
      </c>
      <c r="O45" s="50">
        <f t="shared" si="12"/>
        <v>29.688531639977906</v>
      </c>
      <c r="P45" s="50">
        <f t="shared" si="12"/>
        <v>33.178356377878046</v>
      </c>
      <c r="Q45" s="50">
        <f t="shared" si="12"/>
        <v>22.333878325503527</v>
      </c>
    </row>
    <row r="46" spans="1:17" ht="12" customHeight="1" x14ac:dyDescent="0.25">
      <c r="A46" s="52" t="s">
        <v>34</v>
      </c>
      <c r="B46" s="50">
        <v>0</v>
      </c>
      <c r="C46" s="50">
        <v>0</v>
      </c>
      <c r="D46" s="50">
        <v>0</v>
      </c>
      <c r="E46" s="50">
        <v>0</v>
      </c>
      <c r="F46" s="50">
        <v>0</v>
      </c>
      <c r="G46" s="50">
        <v>0.16721330739589096</v>
      </c>
      <c r="H46" s="50">
        <v>1.3999600000000003</v>
      </c>
      <c r="I46" s="50">
        <v>5.8662200000000002</v>
      </c>
      <c r="J46" s="50">
        <v>11.32924</v>
      </c>
      <c r="K46" s="50">
        <v>14.499700000000001</v>
      </c>
      <c r="L46" s="50">
        <v>12.013903607324234</v>
      </c>
      <c r="M46" s="50">
        <v>15.763858644505666</v>
      </c>
      <c r="N46" s="50">
        <v>19.108090809834689</v>
      </c>
      <c r="O46" s="50">
        <v>25.078806530716218</v>
      </c>
      <c r="P46" s="50">
        <v>27.827821266072956</v>
      </c>
      <c r="Q46" s="50">
        <v>16.697116878263746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2.4440999999999997</v>
      </c>
      <c r="F47" s="50">
        <v>2.4012899999999999</v>
      </c>
      <c r="G47" s="50">
        <v>2.9620637057394834</v>
      </c>
      <c r="H47" s="50">
        <v>4.6016999999999975</v>
      </c>
      <c r="I47" s="50">
        <v>3.7031199999999993</v>
      </c>
      <c r="J47" s="50">
        <v>3.7042400000000009</v>
      </c>
      <c r="K47" s="50">
        <v>3.7473799999999997</v>
      </c>
      <c r="L47" s="50">
        <v>3.8215112551171995</v>
      </c>
      <c r="M47" s="50">
        <v>4.2276112070551015</v>
      </c>
      <c r="N47" s="50">
        <v>3.9170964611650683</v>
      </c>
      <c r="O47" s="50">
        <v>4.4425329816224375</v>
      </c>
      <c r="P47" s="50">
        <v>5.1833397987659593</v>
      </c>
      <c r="Q47" s="50">
        <v>5.4695710327696601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9.6979999999999997E-2</v>
      </c>
      <c r="K49" s="50">
        <v>9.9999999999999964E-2</v>
      </c>
      <c r="L49" s="50">
        <v>0.14330855655668126</v>
      </c>
      <c r="M49" s="50">
        <v>0.16718918159524992</v>
      </c>
      <c r="N49" s="50">
        <v>0.16719507394899627</v>
      </c>
      <c r="O49" s="50">
        <v>0.16719212763924998</v>
      </c>
      <c r="P49" s="50">
        <v>0.16719531303912882</v>
      </c>
      <c r="Q49" s="50">
        <v>0.16719041447011859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</row>
    <row r="52" spans="1:17" ht="12" customHeight="1" x14ac:dyDescent="0.25">
      <c r="A52" s="49" t="s">
        <v>30</v>
      </c>
      <c r="B52" s="48">
        <v>480.6493955645243</v>
      </c>
      <c r="C52" s="48">
        <v>507.77359000000001</v>
      </c>
      <c r="D52" s="48">
        <v>580.1929600000002</v>
      </c>
      <c r="E52" s="48">
        <v>701.92629999999986</v>
      </c>
      <c r="F52" s="48">
        <v>702.20877999999982</v>
      </c>
      <c r="G52" s="48">
        <v>727.8577267816861</v>
      </c>
      <c r="H52" s="48">
        <v>699.28660000000013</v>
      </c>
      <c r="I52" s="48">
        <v>748.90489999999977</v>
      </c>
      <c r="J52" s="48">
        <v>821.714195672605</v>
      </c>
      <c r="K52" s="48">
        <v>683.03165688385513</v>
      </c>
      <c r="L52" s="48">
        <v>616.14079841500882</v>
      </c>
      <c r="M52" s="48">
        <v>558.66415542196319</v>
      </c>
      <c r="N52" s="48">
        <v>539.19292581942568</v>
      </c>
      <c r="O52" s="48">
        <v>546.67092957433056</v>
      </c>
      <c r="P52" s="48">
        <v>552.83487797657938</v>
      </c>
      <c r="Q52" s="48">
        <v>578.96246174536032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1366.8179373302362</v>
      </c>
      <c r="C54" s="26">
        <f t="shared" ref="C54:Q54" si="14">SUM(C55,C60)</f>
        <v>1422.07737</v>
      </c>
      <c r="D54" s="26">
        <f t="shared" si="14"/>
        <v>1472.0610499999998</v>
      </c>
      <c r="E54" s="26">
        <f t="shared" si="14"/>
        <v>1630.66858</v>
      </c>
      <c r="F54" s="26">
        <f t="shared" si="14"/>
        <v>1577.9712200000001</v>
      </c>
      <c r="G54" s="26">
        <f t="shared" si="14"/>
        <v>1643.4822191910043</v>
      </c>
      <c r="H54" s="26">
        <f t="shared" si="14"/>
        <v>1611.26009</v>
      </c>
      <c r="I54" s="26">
        <f t="shared" si="14"/>
        <v>1712.1482799999999</v>
      </c>
      <c r="J54" s="26">
        <f t="shared" si="14"/>
        <v>1811.8813656726052</v>
      </c>
      <c r="K54" s="26">
        <f t="shared" si="14"/>
        <v>1600.1484068838552</v>
      </c>
      <c r="L54" s="26">
        <f t="shared" si="14"/>
        <v>1522.4422001406747</v>
      </c>
      <c r="M54" s="26">
        <f t="shared" si="14"/>
        <v>1330.1781406749226</v>
      </c>
      <c r="N54" s="26">
        <f t="shared" si="14"/>
        <v>1332.4612759610523</v>
      </c>
      <c r="O54" s="26">
        <f t="shared" si="14"/>
        <v>1303.9103642015054</v>
      </c>
      <c r="P54" s="26">
        <f t="shared" si="14"/>
        <v>1235.6686390836319</v>
      </c>
      <c r="Q54" s="26">
        <f t="shared" si="14"/>
        <v>1243.6694745155337</v>
      </c>
    </row>
    <row r="55" spans="1:17" ht="12" customHeight="1" x14ac:dyDescent="0.25">
      <c r="A55" s="25" t="s">
        <v>48</v>
      </c>
      <c r="B55" s="24">
        <f t="shared" ref="B55" si="15">SUM(B56:B59)</f>
        <v>1023.5336568084716</v>
      </c>
      <c r="C55" s="24">
        <f t="shared" ref="C55:Q55" si="16">SUM(C56:C59)</f>
        <v>1068.6332727964946</v>
      </c>
      <c r="D55" s="24">
        <f t="shared" si="16"/>
        <v>1107.3778742860277</v>
      </c>
      <c r="E55" s="24">
        <f t="shared" si="16"/>
        <v>1255.0635326486733</v>
      </c>
      <c r="F55" s="24">
        <f t="shared" si="16"/>
        <v>1191.0905450756813</v>
      </c>
      <c r="G55" s="24">
        <f t="shared" si="16"/>
        <v>1240.9979632522043</v>
      </c>
      <c r="H55" s="24">
        <f t="shared" si="16"/>
        <v>1194.5300328649234</v>
      </c>
      <c r="I55" s="24">
        <f t="shared" si="16"/>
        <v>1274.246006498448</v>
      </c>
      <c r="J55" s="24">
        <f t="shared" si="16"/>
        <v>1363.3951513027744</v>
      </c>
      <c r="K55" s="24">
        <f t="shared" si="16"/>
        <v>1154.8679621324197</v>
      </c>
      <c r="L55" s="24">
        <f t="shared" si="16"/>
        <v>1079.8677585234709</v>
      </c>
      <c r="M55" s="24">
        <f t="shared" si="16"/>
        <v>891.58206057729558</v>
      </c>
      <c r="N55" s="24">
        <f t="shared" si="16"/>
        <v>900.36444667440082</v>
      </c>
      <c r="O55" s="24">
        <f t="shared" si="16"/>
        <v>878.04923783945821</v>
      </c>
      <c r="P55" s="24">
        <f t="shared" si="16"/>
        <v>813.85694715034913</v>
      </c>
      <c r="Q55" s="24">
        <f t="shared" si="16"/>
        <v>827.94866270093189</v>
      </c>
    </row>
    <row r="56" spans="1:17" ht="12" customHeight="1" x14ac:dyDescent="0.25">
      <c r="A56" s="23" t="s">
        <v>44</v>
      </c>
      <c r="B56" s="22">
        <v>732.76204164564865</v>
      </c>
      <c r="C56" s="22">
        <v>772.17430044049809</v>
      </c>
      <c r="D56" s="22">
        <v>806.82812241332988</v>
      </c>
      <c r="E56" s="22">
        <v>953.58041481377722</v>
      </c>
      <c r="F56" s="22">
        <v>883.9669301839541</v>
      </c>
      <c r="G56" s="22">
        <v>925.50163981566493</v>
      </c>
      <c r="H56" s="22">
        <v>868.42105267504098</v>
      </c>
      <c r="I56" s="22">
        <v>935.98325678416927</v>
      </c>
      <c r="J56" s="22">
        <v>1022.4158451027373</v>
      </c>
      <c r="K56" s="22">
        <v>817.83323116716645</v>
      </c>
      <c r="L56" s="22">
        <v>749.0911251752367</v>
      </c>
      <c r="M56" s="22">
        <v>564.4387912997795</v>
      </c>
      <c r="N56" s="22">
        <v>575.78252295417985</v>
      </c>
      <c r="O56" s="22">
        <v>549.72112658116896</v>
      </c>
      <c r="P56" s="22">
        <v>480.0803275641403</v>
      </c>
      <c r="Q56" s="22">
        <v>489.6538251787689</v>
      </c>
    </row>
    <row r="57" spans="1:17" ht="12" customHeight="1" x14ac:dyDescent="0.25">
      <c r="A57" s="23" t="s">
        <v>43</v>
      </c>
      <c r="B57" s="30">
        <v>9.8733029589412453</v>
      </c>
      <c r="C57" s="30">
        <v>11.071639202508324</v>
      </c>
      <c r="D57" s="30">
        <v>12.420037750157942</v>
      </c>
      <c r="E57" s="30">
        <v>13.519539907042043</v>
      </c>
      <c r="F57" s="30">
        <v>14.955100847539393</v>
      </c>
      <c r="G57" s="30">
        <v>16.925002822562945</v>
      </c>
      <c r="H57" s="30">
        <v>19.019628001666771</v>
      </c>
      <c r="I57" s="30">
        <v>21.135486038350471</v>
      </c>
      <c r="J57" s="30">
        <v>22.088901003914327</v>
      </c>
      <c r="K57" s="30">
        <v>22.577705920423504</v>
      </c>
      <c r="L57" s="30">
        <v>22.434669255292949</v>
      </c>
      <c r="M57" s="30">
        <v>22.594913849126002</v>
      </c>
      <c r="N57" s="30">
        <v>22.548143105480037</v>
      </c>
      <c r="O57" s="30">
        <v>22.621626718145553</v>
      </c>
      <c r="P57" s="30">
        <v>23.150258504384595</v>
      </c>
      <c r="Q57" s="30">
        <v>24.261098717000582</v>
      </c>
    </row>
    <row r="58" spans="1:17" ht="12" customHeight="1" x14ac:dyDescent="0.25">
      <c r="A58" s="23" t="s">
        <v>47</v>
      </c>
      <c r="B58" s="22">
        <v>134.97734687036777</v>
      </c>
      <c r="C58" s="22">
        <v>137.39389083804127</v>
      </c>
      <c r="D58" s="22">
        <v>139.03328000164433</v>
      </c>
      <c r="E58" s="22">
        <v>139.375268689141</v>
      </c>
      <c r="F58" s="22">
        <v>141.57853258717014</v>
      </c>
      <c r="G58" s="22">
        <v>144.70920441890493</v>
      </c>
      <c r="H58" s="22">
        <v>148.0021020326156</v>
      </c>
      <c r="I58" s="22">
        <v>153.59235711346952</v>
      </c>
      <c r="J58" s="22">
        <v>154.83235918628219</v>
      </c>
      <c r="K58" s="22">
        <v>151.8143873442886</v>
      </c>
      <c r="L58" s="22">
        <v>148.44184685982486</v>
      </c>
      <c r="M58" s="22">
        <v>147.77256429462076</v>
      </c>
      <c r="N58" s="22">
        <v>146.47160878121383</v>
      </c>
      <c r="O58" s="22">
        <v>146.03995528493985</v>
      </c>
      <c r="P58" s="22">
        <v>147.82228048184177</v>
      </c>
      <c r="Q58" s="22">
        <v>150.11232045142182</v>
      </c>
    </row>
    <row r="59" spans="1:17" ht="12" customHeight="1" x14ac:dyDescent="0.25">
      <c r="A59" s="21" t="s">
        <v>46</v>
      </c>
      <c r="B59" s="20">
        <v>145.92096533351392</v>
      </c>
      <c r="C59" s="20">
        <v>147.99344231544683</v>
      </c>
      <c r="D59" s="20">
        <v>149.09643412089557</v>
      </c>
      <c r="E59" s="20">
        <v>148.58830923871298</v>
      </c>
      <c r="F59" s="20">
        <v>150.58998145701773</v>
      </c>
      <c r="G59" s="20">
        <v>153.86211619507134</v>
      </c>
      <c r="H59" s="20">
        <v>159.08725015559995</v>
      </c>
      <c r="I59" s="20">
        <v>163.53490656245862</v>
      </c>
      <c r="J59" s="20">
        <v>164.05804600984041</v>
      </c>
      <c r="K59" s="20">
        <v>162.64263770054126</v>
      </c>
      <c r="L59" s="20">
        <v>159.90011723311642</v>
      </c>
      <c r="M59" s="20">
        <v>156.7757911337693</v>
      </c>
      <c r="N59" s="20">
        <v>155.56217183352709</v>
      </c>
      <c r="O59" s="20">
        <v>159.66652925520384</v>
      </c>
      <c r="P59" s="20">
        <v>162.80408059998254</v>
      </c>
      <c r="Q59" s="20">
        <v>163.92141835374062</v>
      </c>
    </row>
    <row r="60" spans="1:17" ht="12" customHeight="1" x14ac:dyDescent="0.25">
      <c r="A60" s="19" t="s">
        <v>45</v>
      </c>
      <c r="B60" s="18">
        <v>343.28428052176463</v>
      </c>
      <c r="C60" s="18">
        <v>353.44409720350529</v>
      </c>
      <c r="D60" s="18">
        <v>364.68317571397222</v>
      </c>
      <c r="E60" s="18">
        <v>375.60504735132662</v>
      </c>
      <c r="F60" s="18">
        <v>386.88067492431873</v>
      </c>
      <c r="G60" s="18">
        <v>402.48425593880006</v>
      </c>
      <c r="H60" s="18">
        <v>416.73005713507655</v>
      </c>
      <c r="I60" s="18">
        <v>437.9022735015518</v>
      </c>
      <c r="J60" s="18">
        <v>448.48621436983075</v>
      </c>
      <c r="K60" s="18">
        <v>445.28044475143543</v>
      </c>
      <c r="L60" s="18">
        <v>442.57444161720383</v>
      </c>
      <c r="M60" s="18">
        <v>438.59608009762695</v>
      </c>
      <c r="N60" s="18">
        <v>432.09682928665143</v>
      </c>
      <c r="O60" s="18">
        <v>425.86112636204717</v>
      </c>
      <c r="P60" s="18">
        <v>421.81169193328282</v>
      </c>
      <c r="Q60" s="18">
        <v>415.72081181460192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0.74884417950184989</v>
      </c>
      <c r="C63" s="41">
        <f t="shared" ref="C63:Q63" si="20">IF(C55=0,0,C55/C$54)</f>
        <v>0.7514593054782206</v>
      </c>
      <c r="D63" s="41">
        <f t="shared" si="20"/>
        <v>0.7522635520354457</v>
      </c>
      <c r="E63" s="41">
        <f t="shared" si="20"/>
        <v>0.76966193378710546</v>
      </c>
      <c r="F63" s="41">
        <f t="shared" si="20"/>
        <v>0.7548239980420437</v>
      </c>
      <c r="G63" s="41">
        <f t="shared" si="20"/>
        <v>0.7551027621479709</v>
      </c>
      <c r="H63" s="41">
        <f t="shared" si="20"/>
        <v>0.74136388052963165</v>
      </c>
      <c r="I63" s="41">
        <f t="shared" si="20"/>
        <v>0.74423811382647775</v>
      </c>
      <c r="J63" s="41">
        <f t="shared" si="20"/>
        <v>0.75247484583332858</v>
      </c>
      <c r="K63" s="41">
        <f t="shared" si="20"/>
        <v>0.72172553318440069</v>
      </c>
      <c r="L63" s="41">
        <f t="shared" si="20"/>
        <v>0.70929967549749373</v>
      </c>
      <c r="M63" s="41">
        <f t="shared" si="20"/>
        <v>0.67027267500044274</v>
      </c>
      <c r="N63" s="41">
        <f t="shared" si="20"/>
        <v>0.67571528187564256</v>
      </c>
      <c r="O63" s="41">
        <f t="shared" si="20"/>
        <v>0.67339693122016253</v>
      </c>
      <c r="P63" s="41">
        <f t="shared" si="20"/>
        <v>0.65863688808506382</v>
      </c>
      <c r="Q63" s="41">
        <f t="shared" si="20"/>
        <v>0.66573046912119149</v>
      </c>
    </row>
    <row r="64" spans="1:17" ht="12" customHeight="1" x14ac:dyDescent="0.25">
      <c r="A64" s="23" t="s">
        <v>44</v>
      </c>
      <c r="B64" s="45">
        <f t="shared" ref="B64" si="21">IF(B56=0,0,B56/B$54)</f>
        <v>0.5361080079742957</v>
      </c>
      <c r="C64" s="45">
        <f t="shared" ref="C64:Q64" si="22">IF(C56=0,0,C56/C$54)</f>
        <v>0.54299035814099061</v>
      </c>
      <c r="D64" s="45">
        <f t="shared" si="22"/>
        <v>0.54809419922721958</v>
      </c>
      <c r="E64" s="45">
        <f t="shared" si="22"/>
        <v>0.58477879963430535</v>
      </c>
      <c r="F64" s="45">
        <f t="shared" si="22"/>
        <v>0.56019204848612769</v>
      </c>
      <c r="G64" s="45">
        <f t="shared" si="22"/>
        <v>0.56313456209537716</v>
      </c>
      <c r="H64" s="45">
        <f t="shared" si="22"/>
        <v>0.53897012534769662</v>
      </c>
      <c r="I64" s="45">
        <f t="shared" si="22"/>
        <v>0.54667184362336263</v>
      </c>
      <c r="J64" s="45">
        <f t="shared" si="22"/>
        <v>0.56428409965086035</v>
      </c>
      <c r="K64" s="45">
        <f t="shared" si="22"/>
        <v>0.51109836290736488</v>
      </c>
      <c r="L64" s="45">
        <f t="shared" si="22"/>
        <v>0.49203255473739504</v>
      </c>
      <c r="M64" s="45">
        <f t="shared" si="22"/>
        <v>0.42433323330165945</v>
      </c>
      <c r="N64" s="45">
        <f t="shared" si="22"/>
        <v>0.43211951697349738</v>
      </c>
      <c r="O64" s="45">
        <f t="shared" si="22"/>
        <v>0.42159426113451415</v>
      </c>
      <c r="P64" s="45">
        <f t="shared" si="22"/>
        <v>0.38851866299703652</v>
      </c>
      <c r="Q64" s="45">
        <f t="shared" si="22"/>
        <v>0.39371700858824371</v>
      </c>
    </row>
    <row r="65" spans="1:17" ht="12" customHeight="1" x14ac:dyDescent="0.25">
      <c r="A65" s="23" t="s">
        <v>43</v>
      </c>
      <c r="B65" s="44">
        <f t="shared" ref="B65" si="23">IF(B57=0,0,B57/B$54)</f>
        <v>7.2235684719110923E-3</v>
      </c>
      <c r="C65" s="44">
        <f t="shared" ref="C65:Q65" si="24">IF(C57=0,0,C57/C$54)</f>
        <v>7.7855392653553897E-3</v>
      </c>
      <c r="D65" s="44">
        <f t="shared" si="24"/>
        <v>8.4371757205028586E-3</v>
      </c>
      <c r="E65" s="44">
        <f t="shared" si="24"/>
        <v>8.2907956116024771E-3</v>
      </c>
      <c r="F65" s="44">
        <f t="shared" si="24"/>
        <v>9.4774230721010183E-3</v>
      </c>
      <c r="G65" s="44">
        <f t="shared" si="24"/>
        <v>1.0298257337334742E-2</v>
      </c>
      <c r="H65" s="44">
        <f t="shared" si="24"/>
        <v>1.1804194816037906E-2</v>
      </c>
      <c r="I65" s="44">
        <f t="shared" si="24"/>
        <v>1.2344425004095131E-2</v>
      </c>
      <c r="J65" s="44">
        <f t="shared" si="24"/>
        <v>1.2191140889466845E-2</v>
      </c>
      <c r="K65" s="44">
        <f t="shared" si="24"/>
        <v>1.4109757459554362E-2</v>
      </c>
      <c r="L65" s="44">
        <f t="shared" si="24"/>
        <v>1.4735974379336023E-2</v>
      </c>
      <c r="M65" s="44">
        <f t="shared" si="24"/>
        <v>1.6986381867365154E-2</v>
      </c>
      <c r="N65" s="44">
        <f t="shared" si="24"/>
        <v>1.6922175159812387E-2</v>
      </c>
      <c r="O65" s="44">
        <f t="shared" si="24"/>
        <v>1.7349065809442114E-2</v>
      </c>
      <c r="P65" s="44">
        <f t="shared" si="24"/>
        <v>1.8735005301706738E-2</v>
      </c>
      <c r="Q65" s="44">
        <f t="shared" si="24"/>
        <v>1.9507674035701E-2</v>
      </c>
    </row>
    <row r="66" spans="1:17" ht="12" customHeight="1" x14ac:dyDescent="0.25">
      <c r="A66" s="23" t="s">
        <v>47</v>
      </c>
      <c r="B66" s="44">
        <f t="shared" ref="B66" si="25">IF(B58=0,0,B58/B$54)</f>
        <v>9.8752981786304983E-2</v>
      </c>
      <c r="C66" s="44">
        <f t="shared" ref="C66:Q66" si="26">IF(C58=0,0,C58/C$54)</f>
        <v>9.6614919649583672E-2</v>
      </c>
      <c r="D66" s="44">
        <f t="shared" si="26"/>
        <v>9.4448039367419134E-2</v>
      </c>
      <c r="E66" s="44">
        <f t="shared" si="26"/>
        <v>8.5471241917926072E-2</v>
      </c>
      <c r="F66" s="44">
        <f t="shared" si="26"/>
        <v>8.9721872485843013E-2</v>
      </c>
      <c r="G66" s="44">
        <f t="shared" si="26"/>
        <v>8.805036204780925E-2</v>
      </c>
      <c r="H66" s="44">
        <f t="shared" si="26"/>
        <v>9.1854879886347579E-2</v>
      </c>
      <c r="I66" s="44">
        <f t="shared" si="26"/>
        <v>8.9707392115284279E-2</v>
      </c>
      <c r="J66" s="44">
        <f t="shared" si="26"/>
        <v>8.5453916641394151E-2</v>
      </c>
      <c r="K66" s="44">
        <f t="shared" si="26"/>
        <v>9.4875192007929723E-2</v>
      </c>
      <c r="L66" s="44">
        <f t="shared" si="26"/>
        <v>9.750245155192673E-2</v>
      </c>
      <c r="M66" s="44">
        <f t="shared" si="26"/>
        <v>0.11109231145509732</v>
      </c>
      <c r="N66" s="44">
        <f t="shared" si="26"/>
        <v>0.10992560266006199</v>
      </c>
      <c r="O66" s="44">
        <f t="shared" si="26"/>
        <v>0.11200152962536843</v>
      </c>
      <c r="P66" s="44">
        <f t="shared" si="26"/>
        <v>0.11962938591001737</v>
      </c>
      <c r="Q66" s="44">
        <f t="shared" si="26"/>
        <v>0.12070113766352387</v>
      </c>
    </row>
    <row r="67" spans="1:17" ht="12" customHeight="1" x14ac:dyDescent="0.25">
      <c r="A67" s="23" t="s">
        <v>46</v>
      </c>
      <c r="B67" s="43">
        <f t="shared" ref="B67" si="27">IF(B59=0,0,B59/B$54)</f>
        <v>0.10675962126933811</v>
      </c>
      <c r="C67" s="43">
        <f t="shared" ref="C67:Q67" si="28">IF(C59=0,0,C59/C$54)</f>
        <v>0.10406848842229086</v>
      </c>
      <c r="D67" s="43">
        <f t="shared" si="28"/>
        <v>0.10128413772030419</v>
      </c>
      <c r="E67" s="43">
        <f t="shared" si="28"/>
        <v>9.112109662327153E-2</v>
      </c>
      <c r="F67" s="43">
        <f t="shared" si="28"/>
        <v>9.5432653997971975E-2</v>
      </c>
      <c r="G67" s="43">
        <f t="shared" si="28"/>
        <v>9.3619580667449617E-2</v>
      </c>
      <c r="H67" s="43">
        <f t="shared" si="28"/>
        <v>9.8734680479549364E-2</v>
      </c>
      <c r="I67" s="43">
        <f t="shared" si="28"/>
        <v>9.5514453083735615E-2</v>
      </c>
      <c r="J67" s="43">
        <f t="shared" si="28"/>
        <v>9.0545688651607115E-2</v>
      </c>
      <c r="K67" s="43">
        <f t="shared" si="28"/>
        <v>0.10164222080955175</v>
      </c>
      <c r="L67" s="43">
        <f t="shared" si="28"/>
        <v>0.10502869482883589</v>
      </c>
      <c r="M67" s="43">
        <f t="shared" si="28"/>
        <v>0.1178607483763208</v>
      </c>
      <c r="N67" s="43">
        <f t="shared" si="28"/>
        <v>0.11674798708227087</v>
      </c>
      <c r="O67" s="43">
        <f t="shared" si="28"/>
        <v>0.12245207465083779</v>
      </c>
      <c r="P67" s="43">
        <f t="shared" si="28"/>
        <v>0.13175383387630324</v>
      </c>
      <c r="Q67" s="43">
        <f t="shared" si="28"/>
        <v>0.13180464883372292</v>
      </c>
    </row>
    <row r="68" spans="1:17" ht="12" customHeight="1" x14ac:dyDescent="0.25">
      <c r="A68" s="42" t="s">
        <v>45</v>
      </c>
      <c r="B68" s="41">
        <f t="shared" ref="B68" si="29">IF(B60=0,0,B60/B$54)</f>
        <v>0.25115582049815016</v>
      </c>
      <c r="C68" s="41">
        <f t="shared" ref="C68:Q68" si="30">IF(C60=0,0,C60/C$54)</f>
        <v>0.24854069452177929</v>
      </c>
      <c r="D68" s="41">
        <f t="shared" si="30"/>
        <v>0.24773644796455438</v>
      </c>
      <c r="E68" s="41">
        <f t="shared" si="30"/>
        <v>0.23033806621289449</v>
      </c>
      <c r="F68" s="41">
        <f t="shared" si="30"/>
        <v>0.2451760019579563</v>
      </c>
      <c r="G68" s="41">
        <f t="shared" si="30"/>
        <v>0.24489723785202913</v>
      </c>
      <c r="H68" s="41">
        <f t="shared" si="30"/>
        <v>0.25863611947036841</v>
      </c>
      <c r="I68" s="41">
        <f t="shared" si="30"/>
        <v>0.25576188617352219</v>
      </c>
      <c r="J68" s="41">
        <f t="shared" si="30"/>
        <v>0.24752515416667142</v>
      </c>
      <c r="K68" s="41">
        <f t="shared" si="30"/>
        <v>0.27827446681559931</v>
      </c>
      <c r="L68" s="41">
        <f t="shared" si="30"/>
        <v>0.29070032450250632</v>
      </c>
      <c r="M68" s="41">
        <f t="shared" si="30"/>
        <v>0.3297273249995572</v>
      </c>
      <c r="N68" s="41">
        <f t="shared" si="30"/>
        <v>0.32428471812435739</v>
      </c>
      <c r="O68" s="41">
        <f t="shared" si="30"/>
        <v>0.32660306877983747</v>
      </c>
      <c r="P68" s="41">
        <f t="shared" si="30"/>
        <v>0.34136311191493623</v>
      </c>
      <c r="Q68" s="41">
        <f t="shared" si="30"/>
        <v>0.33426953087880867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2531.4818553161667</v>
      </c>
      <c r="C72" s="55">
        <f t="shared" ref="C72:Q72" si="31">SUM(C73:C74,C77:C78,C84:C85)</f>
        <v>2603.995520551056</v>
      </c>
      <c r="D72" s="55">
        <f t="shared" si="31"/>
        <v>2548.7957616849358</v>
      </c>
      <c r="E72" s="55">
        <f t="shared" si="31"/>
        <v>2667.3631889669996</v>
      </c>
      <c r="F72" s="55">
        <f t="shared" si="31"/>
        <v>2522.5685590892399</v>
      </c>
      <c r="G72" s="55">
        <f t="shared" si="31"/>
        <v>2626.1152513609354</v>
      </c>
      <c r="H72" s="55">
        <f t="shared" si="31"/>
        <v>2595.3948887671077</v>
      </c>
      <c r="I72" s="55">
        <f t="shared" si="31"/>
        <v>2715.2806173239514</v>
      </c>
      <c r="J72" s="55">
        <f t="shared" si="31"/>
        <v>2755.5823827966606</v>
      </c>
      <c r="K72" s="55">
        <f t="shared" si="31"/>
        <v>2475.3524196066846</v>
      </c>
      <c r="L72" s="55">
        <f t="shared" si="31"/>
        <v>2427.7531565045765</v>
      </c>
      <c r="M72" s="55">
        <f t="shared" si="31"/>
        <v>2052.6838783406729</v>
      </c>
      <c r="N72" s="55">
        <f t="shared" si="31"/>
        <v>2084.3541104025412</v>
      </c>
      <c r="O72" s="55">
        <f t="shared" si="31"/>
        <v>1946.0296972001997</v>
      </c>
      <c r="P72" s="55">
        <f t="shared" si="31"/>
        <v>1708.5037380216338</v>
      </c>
      <c r="Q72" s="55">
        <f t="shared" si="31"/>
        <v>1687.5041756096662</v>
      </c>
    </row>
    <row r="73" spans="1:17" ht="12" customHeight="1" x14ac:dyDescent="0.25">
      <c r="A73" s="54" t="s">
        <v>38</v>
      </c>
      <c r="B73" s="53">
        <v>19.080566762572921</v>
      </c>
      <c r="C73" s="53">
        <v>21.299198654160001</v>
      </c>
      <c r="D73" s="53">
        <v>14.65487935704</v>
      </c>
      <c r="E73" s="53">
        <v>111.30882391277999</v>
      </c>
      <c r="F73" s="53">
        <v>107.008311010932</v>
      </c>
      <c r="G73" s="53">
        <v>107.01263270073545</v>
      </c>
      <c r="H73" s="53">
        <v>107.07245818790403</v>
      </c>
      <c r="I73" s="53">
        <v>104.827416478704</v>
      </c>
      <c r="J73" s="53">
        <v>104.81775648440401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1824.9299738808197</v>
      </c>
      <c r="C74" s="50">
        <f t="shared" ref="C74:Q74" si="32">SUM(C75:C76)</f>
        <v>1847.5334144350563</v>
      </c>
      <c r="D74" s="50">
        <f t="shared" si="32"/>
        <v>1850.9146898992913</v>
      </c>
      <c r="E74" s="50">
        <f t="shared" si="32"/>
        <v>1844.8056178967879</v>
      </c>
      <c r="F74" s="50">
        <f t="shared" si="32"/>
        <v>1771.061665462596</v>
      </c>
      <c r="G74" s="50">
        <f t="shared" si="32"/>
        <v>1819.3125996156973</v>
      </c>
      <c r="H74" s="50">
        <f t="shared" si="32"/>
        <v>1765.8389985982556</v>
      </c>
      <c r="I74" s="50">
        <f t="shared" si="32"/>
        <v>1790.7411027749756</v>
      </c>
      <c r="J74" s="50">
        <f t="shared" si="32"/>
        <v>1751.8277031259322</v>
      </c>
      <c r="K74" s="50">
        <f t="shared" si="32"/>
        <v>1508.5962544374722</v>
      </c>
      <c r="L74" s="50">
        <f t="shared" si="32"/>
        <v>1395.9605666626994</v>
      </c>
      <c r="M74" s="50">
        <f t="shared" si="32"/>
        <v>1194.021385005231</v>
      </c>
      <c r="N74" s="50">
        <f t="shared" si="32"/>
        <v>1144.2706052917006</v>
      </c>
      <c r="O74" s="50">
        <f t="shared" si="32"/>
        <v>992.49863157083473</v>
      </c>
      <c r="P74" s="50">
        <f t="shared" si="32"/>
        <v>767.86631440209396</v>
      </c>
      <c r="Q74" s="50">
        <f t="shared" si="32"/>
        <v>751.83093292569504</v>
      </c>
    </row>
    <row r="75" spans="1:17" ht="12" customHeight="1" x14ac:dyDescent="0.25">
      <c r="A75" s="52" t="s">
        <v>66</v>
      </c>
      <c r="B75" s="50">
        <v>29.778823688521257</v>
      </c>
      <c r="C75" s="50">
        <v>29.830050089208001</v>
      </c>
      <c r="D75" s="50">
        <v>29.812191042600002</v>
      </c>
      <c r="E75" s="50">
        <v>26.686144581083994</v>
      </c>
      <c r="F75" s="50">
        <v>29.851052962068003</v>
      </c>
      <c r="G75" s="50">
        <v>29.78102848064167</v>
      </c>
      <c r="H75" s="50">
        <v>50.509848569076006</v>
      </c>
      <c r="I75" s="50">
        <v>26.697874487436</v>
      </c>
      <c r="J75" s="50">
        <v>29.867300467488011</v>
      </c>
      <c r="K75" s="50">
        <v>23.772240344808004</v>
      </c>
      <c r="L75" s="50">
        <v>26.755667094738385</v>
      </c>
      <c r="M75" s="50">
        <v>23.796327433952797</v>
      </c>
      <c r="N75" s="50">
        <v>17.857175862270957</v>
      </c>
      <c r="O75" s="50">
        <v>29.783806480697475</v>
      </c>
      <c r="P75" s="50">
        <v>29.775192664236091</v>
      </c>
      <c r="Q75" s="50">
        <v>29.773445950456381</v>
      </c>
    </row>
    <row r="76" spans="1:17" ht="12" customHeight="1" x14ac:dyDescent="0.25">
      <c r="A76" s="52" t="s">
        <v>65</v>
      </c>
      <c r="B76" s="50">
        <v>1795.1511501922985</v>
      </c>
      <c r="C76" s="50">
        <v>1817.7033643458483</v>
      </c>
      <c r="D76" s="50">
        <v>1821.1024988566912</v>
      </c>
      <c r="E76" s="50">
        <v>1818.119473315704</v>
      </c>
      <c r="F76" s="50">
        <v>1741.210612500528</v>
      </c>
      <c r="G76" s="50">
        <v>1789.5315711350556</v>
      </c>
      <c r="H76" s="50">
        <v>1715.3291500291796</v>
      </c>
      <c r="I76" s="50">
        <v>1764.0432282875397</v>
      </c>
      <c r="J76" s="50">
        <v>1721.9604026584441</v>
      </c>
      <c r="K76" s="50">
        <v>1484.8240140926641</v>
      </c>
      <c r="L76" s="50">
        <v>1369.2048995679611</v>
      </c>
      <c r="M76" s="50">
        <v>1170.2250575712783</v>
      </c>
      <c r="N76" s="50">
        <v>1126.4134294294297</v>
      </c>
      <c r="O76" s="50">
        <v>962.71482509013731</v>
      </c>
      <c r="P76" s="50">
        <v>738.09112173785786</v>
      </c>
      <c r="Q76" s="50">
        <v>722.0574869752387</v>
      </c>
    </row>
    <row r="77" spans="1:17" ht="12" customHeight="1" x14ac:dyDescent="0.25">
      <c r="A77" s="51" t="s">
        <v>41</v>
      </c>
      <c r="B77" s="50">
        <v>687.47131467277404</v>
      </c>
      <c r="C77" s="50">
        <v>735.16290746183995</v>
      </c>
      <c r="D77" s="50">
        <v>683.22619242860435</v>
      </c>
      <c r="E77" s="50">
        <v>711.24874715743204</v>
      </c>
      <c r="F77" s="50">
        <v>644.49858261571205</v>
      </c>
      <c r="G77" s="50">
        <v>699.79001904450274</v>
      </c>
      <c r="H77" s="50">
        <v>722.4834319809479</v>
      </c>
      <c r="I77" s="50">
        <v>819.71209807027208</v>
      </c>
      <c r="J77" s="50">
        <v>898.93692318632407</v>
      </c>
      <c r="K77" s="50">
        <v>966.75616516921218</v>
      </c>
      <c r="L77" s="50">
        <v>1031.7925898418773</v>
      </c>
      <c r="M77" s="50">
        <v>858.6624933354417</v>
      </c>
      <c r="N77" s="50">
        <v>940.08350511084052</v>
      </c>
      <c r="O77" s="50">
        <v>953.53106562936489</v>
      </c>
      <c r="P77" s="50">
        <v>940.63742361953985</v>
      </c>
      <c r="Q77" s="50">
        <v>935.67324268397101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2531.4818553161667</v>
      </c>
      <c r="C87" s="26">
        <f t="shared" si="34"/>
        <v>2603.995520551056</v>
      </c>
      <c r="D87" s="26">
        <f t="shared" si="34"/>
        <v>2548.7957616849358</v>
      </c>
      <c r="E87" s="26">
        <f t="shared" si="34"/>
        <v>2667.3631889670014</v>
      </c>
      <c r="F87" s="26">
        <f t="shared" si="34"/>
        <v>2522.5685590892399</v>
      </c>
      <c r="G87" s="26">
        <f t="shared" si="34"/>
        <v>2626.1152513609354</v>
      </c>
      <c r="H87" s="26">
        <f t="shared" si="34"/>
        <v>2595.3948887671077</v>
      </c>
      <c r="I87" s="26">
        <f t="shared" si="34"/>
        <v>2715.2806173239524</v>
      </c>
      <c r="J87" s="26">
        <f t="shared" si="34"/>
        <v>2755.5823827966601</v>
      </c>
      <c r="K87" s="26">
        <f t="shared" si="34"/>
        <v>2475.3524196066842</v>
      </c>
      <c r="L87" s="26">
        <f t="shared" si="34"/>
        <v>2427.7531565045761</v>
      </c>
      <c r="M87" s="26">
        <f t="shared" si="34"/>
        <v>2052.6838783406724</v>
      </c>
      <c r="N87" s="26">
        <f t="shared" si="34"/>
        <v>2084.3541104025412</v>
      </c>
      <c r="O87" s="26">
        <f t="shared" si="34"/>
        <v>1946.0296972002</v>
      </c>
      <c r="P87" s="26">
        <f t="shared" si="34"/>
        <v>1708.5037380216336</v>
      </c>
      <c r="Q87" s="26">
        <f t="shared" si="34"/>
        <v>1687.5041756096662</v>
      </c>
    </row>
    <row r="88" spans="1:17" ht="12" customHeight="1" x14ac:dyDescent="0.25">
      <c r="A88" s="25" t="s">
        <v>48</v>
      </c>
      <c r="B88" s="24">
        <f t="shared" ref="B88:Q88" si="35">SUM(B89:B92)</f>
        <v>2531.4818553161667</v>
      </c>
      <c r="C88" s="24">
        <f t="shared" si="35"/>
        <v>2603.995520551056</v>
      </c>
      <c r="D88" s="24">
        <f t="shared" si="35"/>
        <v>2548.7957616849358</v>
      </c>
      <c r="E88" s="24">
        <f t="shared" si="35"/>
        <v>2667.3631889670014</v>
      </c>
      <c r="F88" s="24">
        <f t="shared" si="35"/>
        <v>2522.5685590892399</v>
      </c>
      <c r="G88" s="24">
        <f t="shared" si="35"/>
        <v>2626.1152513609354</v>
      </c>
      <c r="H88" s="24">
        <f t="shared" si="35"/>
        <v>2595.3948887671077</v>
      </c>
      <c r="I88" s="24">
        <f t="shared" si="35"/>
        <v>2715.2806173239524</v>
      </c>
      <c r="J88" s="24">
        <f t="shared" si="35"/>
        <v>2755.5823827966601</v>
      </c>
      <c r="K88" s="24">
        <f t="shared" si="35"/>
        <v>2475.3524196066842</v>
      </c>
      <c r="L88" s="24">
        <f t="shared" si="35"/>
        <v>2427.7531565045761</v>
      </c>
      <c r="M88" s="24">
        <f t="shared" si="35"/>
        <v>2052.6838783406724</v>
      </c>
      <c r="N88" s="24">
        <f t="shared" si="35"/>
        <v>2084.3541104025412</v>
      </c>
      <c r="O88" s="24">
        <f t="shared" si="35"/>
        <v>1946.0296972002</v>
      </c>
      <c r="P88" s="24">
        <f t="shared" si="35"/>
        <v>1708.5037380216336</v>
      </c>
      <c r="Q88" s="24">
        <f t="shared" si="35"/>
        <v>1687.5041756096662</v>
      </c>
    </row>
    <row r="89" spans="1:17" ht="12" customHeight="1" x14ac:dyDescent="0.25">
      <c r="A89" s="23" t="s">
        <v>44</v>
      </c>
      <c r="B89" s="22">
        <v>2082.730618709837</v>
      </c>
      <c r="C89" s="22">
        <v>2166.6343498643423</v>
      </c>
      <c r="D89" s="22">
        <v>2131.8916002211563</v>
      </c>
      <c r="E89" s="22">
        <v>2262.8365397821481</v>
      </c>
      <c r="F89" s="22">
        <v>2112.8561833740387</v>
      </c>
      <c r="G89" s="22">
        <v>2211.8788914137176</v>
      </c>
      <c r="H89" s="22">
        <v>2153.6338437282825</v>
      </c>
      <c r="I89" s="22">
        <v>2281.8444713514355</v>
      </c>
      <c r="J89" s="22">
        <v>2315.3565239365089</v>
      </c>
      <c r="K89" s="22">
        <v>2003.0699579730333</v>
      </c>
      <c r="L89" s="22">
        <v>1943.9297533657643</v>
      </c>
      <c r="M89" s="22">
        <v>1489.9544815288345</v>
      </c>
      <c r="N89" s="22">
        <v>1489.5453962854895</v>
      </c>
      <c r="O89" s="22">
        <v>1339.6389371398218</v>
      </c>
      <c r="P89" s="22">
        <v>1111.2262468540403</v>
      </c>
      <c r="Q89" s="22">
        <v>1099.05071623242</v>
      </c>
    </row>
    <row r="90" spans="1:17" ht="12" customHeight="1" x14ac:dyDescent="0.25">
      <c r="A90" s="23" t="s">
        <v>43</v>
      </c>
      <c r="B90" s="22">
        <v>5.4121199057509589E-2</v>
      </c>
      <c r="C90" s="22">
        <v>6.1478722448033492E-2</v>
      </c>
      <c r="D90" s="22">
        <v>7.230782424379556E-2</v>
      </c>
      <c r="E90" s="22">
        <v>7.1607550259472227E-2</v>
      </c>
      <c r="F90" s="22">
        <v>8.8266042084892665E-2</v>
      </c>
      <c r="G90" s="22">
        <v>0.10186279057158924</v>
      </c>
      <c r="H90" s="22">
        <v>0.13034671851259622</v>
      </c>
      <c r="I90" s="22">
        <v>0.14285431918305866</v>
      </c>
      <c r="J90" s="22">
        <v>0.14738238515631275</v>
      </c>
      <c r="K90" s="22">
        <v>0.18224126405590019</v>
      </c>
      <c r="L90" s="22">
        <v>0.1773024168139542</v>
      </c>
      <c r="M90" s="22">
        <v>0.19141784111906504</v>
      </c>
      <c r="N90" s="22">
        <v>0.22006152104104074</v>
      </c>
      <c r="O90" s="22">
        <v>0.27014456901925127</v>
      </c>
      <c r="P90" s="22">
        <v>0.35868510983857238</v>
      </c>
      <c r="Q90" s="22">
        <v>0.51645596148923245</v>
      </c>
    </row>
    <row r="91" spans="1:17" ht="12" customHeight="1" x14ac:dyDescent="0.25">
      <c r="A91" s="23" t="s">
        <v>47</v>
      </c>
      <c r="B91" s="22">
        <v>307.37408390355159</v>
      </c>
      <c r="C91" s="22">
        <v>294.08129651172271</v>
      </c>
      <c r="D91" s="22">
        <v>276.92922020556415</v>
      </c>
      <c r="E91" s="22">
        <v>273.77398451369368</v>
      </c>
      <c r="F91" s="22">
        <v>275.8753928199144</v>
      </c>
      <c r="G91" s="22">
        <v>279.34191497182354</v>
      </c>
      <c r="H91" s="22">
        <v>283.0175270955454</v>
      </c>
      <c r="I91" s="22">
        <v>290.48587030227839</v>
      </c>
      <c r="J91" s="22">
        <v>293.6739068940546</v>
      </c>
      <c r="K91" s="22">
        <v>308.77119604528639</v>
      </c>
      <c r="L91" s="22">
        <v>311.32593245915245</v>
      </c>
      <c r="M91" s="22">
        <v>359.88729504366847</v>
      </c>
      <c r="N91" s="22">
        <v>372.97776381601568</v>
      </c>
      <c r="O91" s="22">
        <v>359.74881267451894</v>
      </c>
      <c r="P91" s="22">
        <v>340.85573753023982</v>
      </c>
      <c r="Q91" s="22">
        <v>325.69789142089888</v>
      </c>
    </row>
    <row r="92" spans="1:17" ht="12" customHeight="1" x14ac:dyDescent="0.25">
      <c r="A92" s="21" t="s">
        <v>46</v>
      </c>
      <c r="B92" s="20">
        <v>141.3230315037205</v>
      </c>
      <c r="C92" s="20">
        <v>143.21839545254269</v>
      </c>
      <c r="D92" s="20">
        <v>139.90263343397206</v>
      </c>
      <c r="E92" s="20">
        <v>130.68105712089962</v>
      </c>
      <c r="F92" s="20">
        <v>133.74871685320221</v>
      </c>
      <c r="G92" s="20">
        <v>134.79258218482303</v>
      </c>
      <c r="H92" s="20">
        <v>158.61317122476686</v>
      </c>
      <c r="I92" s="20">
        <v>142.80742135105518</v>
      </c>
      <c r="J92" s="20">
        <v>146.4045695809406</v>
      </c>
      <c r="K92" s="20">
        <v>163.32902432430859</v>
      </c>
      <c r="L92" s="20">
        <v>172.32016826284544</v>
      </c>
      <c r="M92" s="20">
        <v>202.65068392705024</v>
      </c>
      <c r="N92" s="20">
        <v>221.61088877999524</v>
      </c>
      <c r="O92" s="20">
        <v>246.37180281683973</v>
      </c>
      <c r="P92" s="20">
        <v>256.06306852751499</v>
      </c>
      <c r="Q92" s="20">
        <v>262.23911199485792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0.82273179811107777</v>
      </c>
      <c r="C97" s="45">
        <f t="shared" si="38"/>
        <v>0.83204227225622895</v>
      </c>
      <c r="D97" s="45">
        <f t="shared" si="38"/>
        <v>0.83643092642771188</v>
      </c>
      <c r="E97" s="45">
        <f t="shared" si="38"/>
        <v>0.84834211896674039</v>
      </c>
      <c r="F97" s="45">
        <f t="shared" si="38"/>
        <v>0.83758127237456503</v>
      </c>
      <c r="G97" s="45">
        <f t="shared" si="38"/>
        <v>0.84226268830640716</v>
      </c>
      <c r="H97" s="45">
        <f t="shared" si="38"/>
        <v>0.82979043113987361</v>
      </c>
      <c r="I97" s="45">
        <f t="shared" si="38"/>
        <v>0.84037150959384432</v>
      </c>
      <c r="J97" s="45">
        <f t="shared" si="38"/>
        <v>0.84024217108930599</v>
      </c>
      <c r="K97" s="45">
        <f t="shared" si="38"/>
        <v>0.80920597087799995</v>
      </c>
      <c r="L97" s="45">
        <f t="shared" si="38"/>
        <v>0.80071145130940347</v>
      </c>
      <c r="M97" s="45">
        <f t="shared" si="38"/>
        <v>0.72585676598837456</v>
      </c>
      <c r="N97" s="45">
        <f t="shared" si="38"/>
        <v>0.71463164001332802</v>
      </c>
      <c r="O97" s="45">
        <f t="shared" si="38"/>
        <v>0.68839593715717329</v>
      </c>
      <c r="P97" s="45">
        <f t="shared" si="38"/>
        <v>0.65040902289203517</v>
      </c>
      <c r="Q97" s="45">
        <f t="shared" si="38"/>
        <v>0.65128770175359829</v>
      </c>
    </row>
    <row r="98" spans="1:17" ht="12" customHeight="1" x14ac:dyDescent="0.25">
      <c r="A98" s="23" t="s">
        <v>43</v>
      </c>
      <c r="B98" s="44">
        <f t="shared" ref="B98:Q98" si="39">IF(B90=0,0,B90/B$87)</f>
        <v>2.1379256163283927E-5</v>
      </c>
      <c r="C98" s="44">
        <f t="shared" si="39"/>
        <v>2.3609381031125353E-5</v>
      </c>
      <c r="D98" s="44">
        <f t="shared" si="39"/>
        <v>2.8369406968879659E-5</v>
      </c>
      <c r="E98" s="44">
        <f t="shared" si="39"/>
        <v>2.6845819330364203E-5</v>
      </c>
      <c r="F98" s="44">
        <f t="shared" si="39"/>
        <v>3.4990542384608433E-5</v>
      </c>
      <c r="G98" s="44">
        <f t="shared" si="39"/>
        <v>3.8788393052742353E-5</v>
      </c>
      <c r="H98" s="44">
        <f t="shared" si="39"/>
        <v>5.0222306854628547E-5</v>
      </c>
      <c r="I98" s="44">
        <f t="shared" si="39"/>
        <v>5.2611254347570486E-5</v>
      </c>
      <c r="J98" s="44">
        <f t="shared" si="39"/>
        <v>5.3485022286553205E-5</v>
      </c>
      <c r="K98" s="44">
        <f t="shared" si="39"/>
        <v>7.362235074586148E-5</v>
      </c>
      <c r="L98" s="44">
        <f t="shared" si="39"/>
        <v>7.3031484415503843E-5</v>
      </c>
      <c r="M98" s="44">
        <f t="shared" si="39"/>
        <v>9.3252469675847715E-5</v>
      </c>
      <c r="N98" s="44">
        <f t="shared" si="39"/>
        <v>1.0557779982909973E-4</v>
      </c>
      <c r="O98" s="44">
        <f t="shared" si="39"/>
        <v>1.3881831783344047E-4</v>
      </c>
      <c r="P98" s="44">
        <f t="shared" si="39"/>
        <v>2.0994107408504282E-4</v>
      </c>
      <c r="Q98" s="44">
        <f t="shared" si="39"/>
        <v>3.060472198847424E-4</v>
      </c>
    </row>
    <row r="99" spans="1:17" ht="12" customHeight="1" x14ac:dyDescent="0.25">
      <c r="A99" s="23" t="s">
        <v>47</v>
      </c>
      <c r="B99" s="44">
        <f t="shared" ref="B99:Q99" si="40">IF(B91=0,0,B91/B$87)</f>
        <v>0.12142061506704437</v>
      </c>
      <c r="C99" s="44">
        <f t="shared" si="40"/>
        <v>0.11293463993727969</v>
      </c>
      <c r="D99" s="44">
        <f t="shared" si="40"/>
        <v>0.10865100466994428</v>
      </c>
      <c r="E99" s="44">
        <f t="shared" si="40"/>
        <v>0.10263843545794715</v>
      </c>
      <c r="F99" s="44">
        <f t="shared" si="40"/>
        <v>0.10936289197210868</v>
      </c>
      <c r="G99" s="44">
        <f t="shared" si="40"/>
        <v>0.1063707751695436</v>
      </c>
      <c r="H99" s="44">
        <f t="shared" si="40"/>
        <v>0.10904603700980063</v>
      </c>
      <c r="I99" s="44">
        <f t="shared" si="40"/>
        <v>0.10698189662200257</v>
      </c>
      <c r="J99" s="44">
        <f t="shared" si="40"/>
        <v>0.10657417057370024</v>
      </c>
      <c r="K99" s="44">
        <f t="shared" si="40"/>
        <v>0.12473827710332573</v>
      </c>
      <c r="L99" s="44">
        <f t="shared" si="40"/>
        <v>0.12823623836098413</v>
      </c>
      <c r="M99" s="44">
        <f t="shared" si="40"/>
        <v>0.1753252406963855</v>
      </c>
      <c r="N99" s="44">
        <f t="shared" si="40"/>
        <v>0.17894165005579801</v>
      </c>
      <c r="O99" s="44">
        <f t="shared" si="40"/>
        <v>0.18486296133717706</v>
      </c>
      <c r="P99" s="44">
        <f t="shared" si="40"/>
        <v>0.1995054092916031</v>
      </c>
      <c r="Q99" s="44">
        <f t="shared" si="40"/>
        <v>0.19300568029897161</v>
      </c>
    </row>
    <row r="100" spans="1:17" ht="12" customHeight="1" x14ac:dyDescent="0.25">
      <c r="A100" s="23" t="s">
        <v>46</v>
      </c>
      <c r="B100" s="43">
        <f t="shared" ref="B100:Q100" si="41">IF(B92=0,0,B92/B$87)</f>
        <v>5.5826207565714554E-2</v>
      </c>
      <c r="C100" s="43">
        <f t="shared" si="41"/>
        <v>5.4999478425460158E-2</v>
      </c>
      <c r="D100" s="43">
        <f t="shared" si="41"/>
        <v>5.4889699495375192E-2</v>
      </c>
      <c r="E100" s="43">
        <f t="shared" si="41"/>
        <v>4.899259975598183E-2</v>
      </c>
      <c r="F100" s="43">
        <f t="shared" si="41"/>
        <v>5.3020845110941794E-2</v>
      </c>
      <c r="G100" s="43">
        <f t="shared" si="41"/>
        <v>5.1327748130996644E-2</v>
      </c>
      <c r="H100" s="43">
        <f t="shared" si="41"/>
        <v>6.111330954347105E-2</v>
      </c>
      <c r="I100" s="43">
        <f t="shared" si="41"/>
        <v>5.2593982529805405E-2</v>
      </c>
      <c r="J100" s="43">
        <f t="shared" si="41"/>
        <v>5.3130173314707277E-2</v>
      </c>
      <c r="K100" s="43">
        <f t="shared" si="41"/>
        <v>6.5982129667928421E-2</v>
      </c>
      <c r="L100" s="43">
        <f t="shared" si="41"/>
        <v>7.0979278845196975E-2</v>
      </c>
      <c r="M100" s="43">
        <f t="shared" si="41"/>
        <v>9.8724740845564068E-2</v>
      </c>
      <c r="N100" s="43">
        <f t="shared" si="41"/>
        <v>0.10632113213104495</v>
      </c>
      <c r="O100" s="43">
        <f t="shared" si="41"/>
        <v>0.12660228318781611</v>
      </c>
      <c r="P100" s="43">
        <f t="shared" si="41"/>
        <v>0.14987562674227678</v>
      </c>
      <c r="Q100" s="43">
        <f t="shared" si="41"/>
        <v>0.15540057072754529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101121.26629019859</v>
      </c>
      <c r="C105" s="26">
        <f t="shared" ref="C105:Q105" si="43">SUM(C106,C111)</f>
        <v>102607.51351356239</v>
      </c>
      <c r="D105" s="26">
        <f t="shared" si="43"/>
        <v>103618.36207636708</v>
      </c>
      <c r="E105" s="26">
        <f t="shared" si="43"/>
        <v>112572.66240690448</v>
      </c>
      <c r="F105" s="26">
        <f t="shared" si="43"/>
        <v>106558.29809292201</v>
      </c>
      <c r="G105" s="26">
        <f t="shared" si="43"/>
        <v>107464.68074817196</v>
      </c>
      <c r="H105" s="26">
        <f t="shared" si="43"/>
        <v>102394.04857752677</v>
      </c>
      <c r="I105" s="26">
        <f t="shared" si="43"/>
        <v>103301.28629947349</v>
      </c>
      <c r="J105" s="26">
        <f t="shared" si="43"/>
        <v>107785.06807437212</v>
      </c>
      <c r="K105" s="26">
        <f t="shared" si="43"/>
        <v>97790.40412199081</v>
      </c>
      <c r="L105" s="26">
        <f t="shared" si="43"/>
        <v>94214.284204872049</v>
      </c>
      <c r="M105" s="26">
        <f t="shared" si="43"/>
        <v>81743.85050615808</v>
      </c>
      <c r="N105" s="26">
        <f t="shared" si="43"/>
        <v>82063.525781797653</v>
      </c>
      <c r="O105" s="26">
        <f t="shared" si="43"/>
        <v>79896.725760357338</v>
      </c>
      <c r="P105" s="26">
        <f t="shared" si="43"/>
        <v>74564.937355756498</v>
      </c>
      <c r="Q105" s="26">
        <f t="shared" si="43"/>
        <v>74753.970487354469</v>
      </c>
    </row>
    <row r="106" spans="1:17" ht="12" customHeight="1" x14ac:dyDescent="0.25">
      <c r="A106" s="25" t="s">
        <v>48</v>
      </c>
      <c r="B106" s="24">
        <f>SUM(B107:B110)</f>
        <v>75724.071685271832</v>
      </c>
      <c r="C106" s="24">
        <f t="shared" ref="C106:Q106" si="44">SUM(C107:C110)</f>
        <v>77105.370841748736</v>
      </c>
      <c r="D106" s="24">
        <f t="shared" si="44"/>
        <v>77948.317111662807</v>
      </c>
      <c r="E106" s="24">
        <f t="shared" si="44"/>
        <v>86642.893039661096</v>
      </c>
      <c r="F106" s="24">
        <f t="shared" si="44"/>
        <v>80432.760591055267</v>
      </c>
      <c r="G106" s="24">
        <f t="shared" si="44"/>
        <v>81146.877266294512</v>
      </c>
      <c r="H106" s="24">
        <f t="shared" si="44"/>
        <v>75911.249196574849</v>
      </c>
      <c r="I106" s="24">
        <f t="shared" si="44"/>
        <v>76880.754471369117</v>
      </c>
      <c r="J106" s="24">
        <f t="shared" si="44"/>
        <v>81105.552482397979</v>
      </c>
      <c r="K106" s="24">
        <f t="shared" si="44"/>
        <v>70577.83155526183</v>
      </c>
      <c r="L106" s="24">
        <f t="shared" si="44"/>
        <v>66826.161213744388</v>
      </c>
      <c r="M106" s="24">
        <f t="shared" si="44"/>
        <v>54790.669343598871</v>
      </c>
      <c r="N106" s="24">
        <f t="shared" si="44"/>
        <v>55451.578455356459</v>
      </c>
      <c r="O106" s="24">
        <f t="shared" si="44"/>
        <v>53802.209941563538</v>
      </c>
      <c r="P106" s="24">
        <f t="shared" si="44"/>
        <v>49111.218300253182</v>
      </c>
      <c r="Q106" s="24">
        <f t="shared" si="44"/>
        <v>49765.995841218188</v>
      </c>
    </row>
    <row r="107" spans="1:17" ht="12" customHeight="1" x14ac:dyDescent="0.25">
      <c r="A107" s="23" t="s">
        <v>44</v>
      </c>
      <c r="B107" s="22">
        <v>54211.920634676666</v>
      </c>
      <c r="C107" s="22">
        <v>55714.890510685778</v>
      </c>
      <c r="D107" s="22">
        <v>56792.623187482503</v>
      </c>
      <c r="E107" s="22">
        <v>65830.106393947499</v>
      </c>
      <c r="F107" s="22">
        <v>59693.111291869413</v>
      </c>
      <c r="G107" s="22">
        <v>60517.075933841334</v>
      </c>
      <c r="H107" s="22">
        <v>55187.333196687752</v>
      </c>
      <c r="I107" s="22">
        <v>56471.904629997996</v>
      </c>
      <c r="J107" s="22">
        <v>60821.400094153767</v>
      </c>
      <c r="K107" s="22">
        <v>49980.515454799126</v>
      </c>
      <c r="L107" s="22">
        <v>46356.494950078202</v>
      </c>
      <c r="M107" s="22">
        <v>34686.632387805548</v>
      </c>
      <c r="N107" s="22">
        <v>35461.251121972549</v>
      </c>
      <c r="O107" s="22">
        <v>33684.001064004762</v>
      </c>
      <c r="P107" s="22">
        <v>28969.869767916291</v>
      </c>
      <c r="Q107" s="22">
        <v>29431.909640375052</v>
      </c>
    </row>
    <row r="108" spans="1:17" ht="12" customHeight="1" x14ac:dyDescent="0.25">
      <c r="A108" s="23" t="s">
        <v>43</v>
      </c>
      <c r="B108" s="22">
        <v>730.4563910136045</v>
      </c>
      <c r="C108" s="22">
        <v>798.85482538032386</v>
      </c>
      <c r="D108" s="22">
        <v>874.24632870899836</v>
      </c>
      <c r="E108" s="22">
        <v>933.31693546957092</v>
      </c>
      <c r="F108" s="22">
        <v>1009.8980728696771</v>
      </c>
      <c r="G108" s="22">
        <v>1106.6989370191975</v>
      </c>
      <c r="H108" s="22">
        <v>1208.6792974119753</v>
      </c>
      <c r="I108" s="22">
        <v>1275.1949815504106</v>
      </c>
      <c r="J108" s="22">
        <v>1314.0229506754456</v>
      </c>
      <c r="K108" s="22">
        <v>1379.7988840330954</v>
      </c>
      <c r="L108" s="22">
        <v>1388.3392782104772</v>
      </c>
      <c r="M108" s="22">
        <v>1388.5322600064117</v>
      </c>
      <c r="N108" s="22">
        <v>1388.6933575113596</v>
      </c>
      <c r="O108" s="22">
        <v>1386.1335531753887</v>
      </c>
      <c r="P108" s="22">
        <v>1396.9744966815288</v>
      </c>
      <c r="Q108" s="22">
        <v>1458.2760891417233</v>
      </c>
    </row>
    <row r="109" spans="1:17" ht="12" customHeight="1" x14ac:dyDescent="0.25">
      <c r="A109" s="23" t="s">
        <v>47</v>
      </c>
      <c r="B109" s="22">
        <v>9986.0265681640794</v>
      </c>
      <c r="C109" s="22">
        <v>9913.4166735564013</v>
      </c>
      <c r="D109" s="22">
        <v>9786.5511405762081</v>
      </c>
      <c r="E109" s="22">
        <v>9621.7252619255578</v>
      </c>
      <c r="F109" s="22">
        <v>9560.6100338015967</v>
      </c>
      <c r="G109" s="22">
        <v>9462.3040472287794</v>
      </c>
      <c r="H109" s="22">
        <v>9405.3930331655629</v>
      </c>
      <c r="I109" s="22">
        <v>9266.8889960801134</v>
      </c>
      <c r="J109" s="22">
        <v>9210.6562224143909</v>
      </c>
      <c r="K109" s="22">
        <v>9277.8833676069189</v>
      </c>
      <c r="L109" s="22">
        <v>9186.1236811849922</v>
      </c>
      <c r="M109" s="22">
        <v>9081.113299969029</v>
      </c>
      <c r="N109" s="22">
        <v>9020.8825279736411</v>
      </c>
      <c r="O109" s="22">
        <v>8948.5554972186001</v>
      </c>
      <c r="P109" s="22">
        <v>8920.1576662880634</v>
      </c>
      <c r="Q109" s="22">
        <v>9022.8892826891715</v>
      </c>
    </row>
    <row r="110" spans="1:17" ht="12" customHeight="1" x14ac:dyDescent="0.25">
      <c r="A110" s="21" t="s">
        <v>46</v>
      </c>
      <c r="B110" s="20">
        <v>10795.668091417487</v>
      </c>
      <c r="C110" s="20">
        <v>10678.208832126222</v>
      </c>
      <c r="D110" s="20">
        <v>10494.896454895106</v>
      </c>
      <c r="E110" s="20">
        <v>10257.744448318472</v>
      </c>
      <c r="F110" s="20">
        <v>10169.141192514582</v>
      </c>
      <c r="G110" s="20">
        <v>10060.798348205206</v>
      </c>
      <c r="H110" s="20">
        <v>10109.843669309563</v>
      </c>
      <c r="I110" s="20">
        <v>9866.7658637406021</v>
      </c>
      <c r="J110" s="20">
        <v>9759.4732151543776</v>
      </c>
      <c r="K110" s="20">
        <v>9939.6338488226902</v>
      </c>
      <c r="L110" s="20">
        <v>9895.2033042707208</v>
      </c>
      <c r="M110" s="20">
        <v>9634.3913958178819</v>
      </c>
      <c r="N110" s="20">
        <v>9580.7514478989142</v>
      </c>
      <c r="O110" s="20">
        <v>9783.5198271647914</v>
      </c>
      <c r="P110" s="20">
        <v>9824.2163693672974</v>
      </c>
      <c r="Q110" s="20">
        <v>9852.9208290122406</v>
      </c>
    </row>
    <row r="111" spans="1:17" ht="12" customHeight="1" x14ac:dyDescent="0.25">
      <c r="A111" s="19" t="s">
        <v>45</v>
      </c>
      <c r="B111" s="18">
        <v>25397.194604926761</v>
      </c>
      <c r="C111" s="18">
        <v>25502.14267181365</v>
      </c>
      <c r="D111" s="18">
        <v>25670.044964704266</v>
      </c>
      <c r="E111" s="18">
        <v>25929.769367243385</v>
      </c>
      <c r="F111" s="18">
        <v>26125.537501866736</v>
      </c>
      <c r="G111" s="18">
        <v>26317.803481877447</v>
      </c>
      <c r="H111" s="18">
        <v>26482.799380951925</v>
      </c>
      <c r="I111" s="18">
        <v>26420.531828104373</v>
      </c>
      <c r="J111" s="18">
        <v>26679.515591974137</v>
      </c>
      <c r="K111" s="18">
        <v>27212.572566728973</v>
      </c>
      <c r="L111" s="18">
        <v>27388.122991127664</v>
      </c>
      <c r="M111" s="18">
        <v>26953.181162559209</v>
      </c>
      <c r="N111" s="18">
        <v>26611.94732644119</v>
      </c>
      <c r="O111" s="18">
        <v>26094.5158187938</v>
      </c>
      <c r="P111" s="18">
        <v>25453.719055503312</v>
      </c>
      <c r="Q111" s="18">
        <v>24987.974646136281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46863.246909781126</v>
      </c>
      <c r="C113" s="31">
        <f t="shared" ref="C113:Q113" si="46">SUM(C114:C117)</f>
        <v>48293.550101580906</v>
      </c>
      <c r="D113" s="31">
        <f t="shared" si="46"/>
        <v>49628.120316317654</v>
      </c>
      <c r="E113" s="31">
        <f t="shared" si="46"/>
        <v>56227.892361036524</v>
      </c>
      <c r="F113" s="31">
        <f t="shared" si="46"/>
        <v>52532.102561108259</v>
      </c>
      <c r="G113" s="31">
        <f t="shared" si="46"/>
        <v>53621.846039862976</v>
      </c>
      <c r="H113" s="31">
        <f t="shared" si="46"/>
        <v>50533.886363804748</v>
      </c>
      <c r="I113" s="31">
        <f t="shared" si="46"/>
        <v>52016.944832747889</v>
      </c>
      <c r="J113" s="31">
        <f t="shared" si="46"/>
        <v>55790.655167618257</v>
      </c>
      <c r="K113" s="31">
        <f t="shared" si="46"/>
        <v>49040.446159880419</v>
      </c>
      <c r="L113" s="31">
        <f t="shared" si="46"/>
        <v>46706.035288440224</v>
      </c>
      <c r="M113" s="31">
        <f t="shared" si="46"/>
        <v>38332.543785578659</v>
      </c>
      <c r="N113" s="31">
        <f t="shared" si="46"/>
        <v>39342.678409879816</v>
      </c>
      <c r="O113" s="31">
        <f t="shared" si="46"/>
        <v>39240.989600692541</v>
      </c>
      <c r="P113" s="31">
        <f t="shared" si="46"/>
        <v>36785.563933390127</v>
      </c>
      <c r="Q113" s="31">
        <f t="shared" si="46"/>
        <v>38388.856579127678</v>
      </c>
    </row>
    <row r="114" spans="1:17" ht="12" customHeight="1" x14ac:dyDescent="0.25">
      <c r="A114" s="23" t="s">
        <v>44</v>
      </c>
      <c r="B114" s="22">
        <v>33818.912491106872</v>
      </c>
      <c r="C114" s="22">
        <v>35066.923237963958</v>
      </c>
      <c r="D114" s="22">
        <v>36246.726693374883</v>
      </c>
      <c r="E114" s="22">
        <v>42824.78273841746</v>
      </c>
      <c r="F114" s="22">
        <v>38967.260911767808</v>
      </c>
      <c r="G114" s="22">
        <v>39856.903649920219</v>
      </c>
      <c r="H114" s="22">
        <v>36534.569708592659</v>
      </c>
      <c r="I114" s="22">
        <v>37862.167114083793</v>
      </c>
      <c r="J114" s="22">
        <v>41557.736603205041</v>
      </c>
      <c r="K114" s="22">
        <v>34525.086576213485</v>
      </c>
      <c r="L114" s="22">
        <v>32223.272407540251</v>
      </c>
      <c r="M114" s="22">
        <v>24148.673040209629</v>
      </c>
      <c r="N114" s="22">
        <v>25169.284092891441</v>
      </c>
      <c r="O114" s="22">
        <v>24855.03177971972</v>
      </c>
      <c r="P114" s="22">
        <v>22031.280471310962</v>
      </c>
      <c r="Q114" s="22">
        <v>22893.42037478288</v>
      </c>
    </row>
    <row r="115" spans="1:17" ht="12" customHeight="1" x14ac:dyDescent="0.25">
      <c r="A115" s="23" t="s">
        <v>43</v>
      </c>
      <c r="B115" s="30">
        <v>1232.8701704655919</v>
      </c>
      <c r="C115" s="30">
        <v>1394.9395430521815</v>
      </c>
      <c r="D115" s="30">
        <v>1570.5162065057341</v>
      </c>
      <c r="E115" s="30">
        <v>1712.9755078288686</v>
      </c>
      <c r="F115" s="30">
        <v>1892.3929158758608</v>
      </c>
      <c r="G115" s="30">
        <v>2117.2454294607683</v>
      </c>
      <c r="H115" s="30">
        <v>2356.6428658960331</v>
      </c>
      <c r="I115" s="30">
        <v>2530.8313622540722</v>
      </c>
      <c r="J115" s="30">
        <v>2643.5567388217614</v>
      </c>
      <c r="K115" s="30">
        <v>2813.357751550383</v>
      </c>
      <c r="L115" s="30">
        <v>2864.0125947607012</v>
      </c>
      <c r="M115" s="30">
        <v>2957.5657729984937</v>
      </c>
      <c r="N115" s="30">
        <v>3078.0772733203694</v>
      </c>
      <c r="O115" s="30">
        <v>3206.2111253573476</v>
      </c>
      <c r="P115" s="30">
        <v>3456.1621261939799</v>
      </c>
      <c r="Q115" s="30">
        <v>4005.6557594467049</v>
      </c>
    </row>
    <row r="116" spans="1:17" ht="12" customHeight="1" x14ac:dyDescent="0.25">
      <c r="A116" s="23" t="s">
        <v>47</v>
      </c>
      <c r="B116" s="22">
        <v>5820.7048745553911</v>
      </c>
      <c r="C116" s="22">
        <v>5870.8195418652685</v>
      </c>
      <c r="D116" s="22">
        <v>5896.9452462545887</v>
      </c>
      <c r="E116" s="22">
        <v>5837.2365991025235</v>
      </c>
      <c r="F116" s="22">
        <v>5837.8019179372877</v>
      </c>
      <c r="G116" s="22">
        <v>5821.7486586403429</v>
      </c>
      <c r="H116" s="22">
        <v>5830.5788033590152</v>
      </c>
      <c r="I116" s="22">
        <v>5800.6218247292518</v>
      </c>
      <c r="J116" s="22">
        <v>5797.9479209716765</v>
      </c>
      <c r="K116" s="22">
        <v>5820.428124977042</v>
      </c>
      <c r="L116" s="22">
        <v>5769.1013313773719</v>
      </c>
      <c r="M116" s="22">
        <v>5600.1947397303675</v>
      </c>
      <c r="N116" s="22">
        <v>5539.4077329129423</v>
      </c>
      <c r="O116" s="22">
        <v>5561.1085734726767</v>
      </c>
      <c r="P116" s="22">
        <v>5666.1031428858396</v>
      </c>
      <c r="Q116" s="22">
        <v>5833.6766421870025</v>
      </c>
    </row>
    <row r="117" spans="1:17" ht="12" customHeight="1" x14ac:dyDescent="0.25">
      <c r="A117" s="29" t="s">
        <v>46</v>
      </c>
      <c r="B117" s="18">
        <v>5990.7593736532763</v>
      </c>
      <c r="C117" s="18">
        <v>5960.8677786994976</v>
      </c>
      <c r="D117" s="18">
        <v>5913.9321701824429</v>
      </c>
      <c r="E117" s="18">
        <v>5852.897515687675</v>
      </c>
      <c r="F117" s="18">
        <v>5834.6468155273024</v>
      </c>
      <c r="G117" s="18">
        <v>5825.9483018416458</v>
      </c>
      <c r="H117" s="18">
        <v>5812.094985957041</v>
      </c>
      <c r="I117" s="18">
        <v>5823.3245316807743</v>
      </c>
      <c r="J117" s="18">
        <v>5791.4139046197797</v>
      </c>
      <c r="K117" s="18">
        <v>5881.5737071395024</v>
      </c>
      <c r="L117" s="18">
        <v>5849.6489547618985</v>
      </c>
      <c r="M117" s="18">
        <v>5626.1102326401742</v>
      </c>
      <c r="N117" s="18">
        <v>5555.9093107550661</v>
      </c>
      <c r="O117" s="18">
        <v>5618.6381221427991</v>
      </c>
      <c r="P117" s="18">
        <v>5632.018192999346</v>
      </c>
      <c r="Q117" s="18">
        <v>5656.1038027110908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16106.645492098893</v>
      </c>
      <c r="C119" s="26">
        <f t="shared" ref="C119:Q119" si="47">SUM(C120,C125)</f>
        <v>16158.261120856638</v>
      </c>
      <c r="D119" s="26">
        <f t="shared" si="47"/>
        <v>15429.234826909005</v>
      </c>
      <c r="E119" s="26">
        <f t="shared" si="47"/>
        <v>15836.085538475281</v>
      </c>
      <c r="F119" s="26">
        <f t="shared" si="47"/>
        <v>14649.730223353947</v>
      </c>
      <c r="G119" s="26">
        <f t="shared" si="47"/>
        <v>14767.703907470399</v>
      </c>
      <c r="H119" s="26">
        <f t="shared" si="47"/>
        <v>14184.39971871482</v>
      </c>
      <c r="I119" s="26">
        <f t="shared" si="47"/>
        <v>14088.914259978097</v>
      </c>
      <c r="J119" s="26">
        <f t="shared" si="47"/>
        <v>14097.454209396285</v>
      </c>
      <c r="K119" s="26">
        <f t="shared" si="47"/>
        <v>13009.825381072897</v>
      </c>
      <c r="L119" s="26">
        <f t="shared" si="47"/>
        <v>12920.488030793804</v>
      </c>
      <c r="M119" s="26">
        <f t="shared" si="47"/>
        <v>10848.402924589864</v>
      </c>
      <c r="N119" s="26">
        <f t="shared" si="47"/>
        <v>11039.909925523161</v>
      </c>
      <c r="O119" s="26">
        <f t="shared" si="47"/>
        <v>10254.846388553695</v>
      </c>
      <c r="P119" s="26">
        <f t="shared" si="47"/>
        <v>8866.3938166493772</v>
      </c>
      <c r="Q119" s="26">
        <f t="shared" si="47"/>
        <v>8723.1350721508461</v>
      </c>
    </row>
    <row r="120" spans="1:17" ht="12" customHeight="1" x14ac:dyDescent="0.25">
      <c r="A120" s="25" t="s">
        <v>48</v>
      </c>
      <c r="B120" s="24">
        <f>SUM(B121:B124)</f>
        <v>16106.645492098893</v>
      </c>
      <c r="C120" s="24">
        <f t="shared" ref="C120:Q120" si="48">SUM(C121:C124)</f>
        <v>16158.261120856638</v>
      </c>
      <c r="D120" s="24">
        <f t="shared" si="48"/>
        <v>15429.234826909005</v>
      </c>
      <c r="E120" s="24">
        <f t="shared" si="48"/>
        <v>15836.085538475281</v>
      </c>
      <c r="F120" s="24">
        <f t="shared" si="48"/>
        <v>14649.730223353947</v>
      </c>
      <c r="G120" s="24">
        <f t="shared" si="48"/>
        <v>14767.703907470399</v>
      </c>
      <c r="H120" s="24">
        <f t="shared" si="48"/>
        <v>14184.39971871482</v>
      </c>
      <c r="I120" s="24">
        <f t="shared" si="48"/>
        <v>14088.914259978097</v>
      </c>
      <c r="J120" s="24">
        <f t="shared" si="48"/>
        <v>14097.454209396285</v>
      </c>
      <c r="K120" s="24">
        <f t="shared" si="48"/>
        <v>13009.825381072897</v>
      </c>
      <c r="L120" s="24">
        <f t="shared" si="48"/>
        <v>12920.488030793804</v>
      </c>
      <c r="M120" s="24">
        <f t="shared" si="48"/>
        <v>10848.402924589864</v>
      </c>
      <c r="N120" s="24">
        <f t="shared" si="48"/>
        <v>11039.909925523161</v>
      </c>
      <c r="O120" s="24">
        <f t="shared" si="48"/>
        <v>10254.846388553695</v>
      </c>
      <c r="P120" s="24">
        <f t="shared" si="48"/>
        <v>8866.3938166493772</v>
      </c>
      <c r="Q120" s="24">
        <f t="shared" si="48"/>
        <v>8723.1350721508461</v>
      </c>
    </row>
    <row r="121" spans="1:17" ht="12" customHeight="1" x14ac:dyDescent="0.25">
      <c r="A121" s="23" t="s">
        <v>44</v>
      </c>
      <c r="B121" s="22">
        <v>13251.449407252208</v>
      </c>
      <c r="C121" s="22">
        <v>13444.356298707038</v>
      </c>
      <c r="D121" s="22">
        <v>12905.489180342212</v>
      </c>
      <c r="E121" s="22">
        <v>13434.418361848679</v>
      </c>
      <c r="F121" s="22">
        <v>12270.339680420917</v>
      </c>
      <c r="G121" s="22">
        <v>12438.285993219049</v>
      </c>
      <c r="H121" s="22">
        <v>11770.079158052673</v>
      </c>
      <c r="I121" s="22">
        <v>11839.922145196035</v>
      </c>
      <c r="J121" s="22">
        <v>11845.275531735209</v>
      </c>
      <c r="K121" s="22">
        <v>10527.62837844434</v>
      </c>
      <c r="L121" s="22">
        <v>10345.582722762681</v>
      </c>
      <c r="M121" s="22">
        <v>7874.386662981623</v>
      </c>
      <c r="N121" s="22">
        <v>7889.4689356760337</v>
      </c>
      <c r="O121" s="22">
        <v>7059.3945900512754</v>
      </c>
      <c r="P121" s="22">
        <v>5766.7825388629035</v>
      </c>
      <c r="Q121" s="22">
        <v>5681.2705932273338</v>
      </c>
    </row>
    <row r="122" spans="1:17" ht="12" customHeight="1" x14ac:dyDescent="0.25">
      <c r="A122" s="23" t="s">
        <v>43</v>
      </c>
      <c r="B122" s="22">
        <v>0.34434809990678455</v>
      </c>
      <c r="C122" s="22">
        <v>0.38148654360272299</v>
      </c>
      <c r="D122" s="22">
        <v>0.43771824202299303</v>
      </c>
      <c r="E122" s="22">
        <v>0.42513269126610082</v>
      </c>
      <c r="F122" s="22">
        <v>0.51260200630334529</v>
      </c>
      <c r="G122" s="22">
        <v>0.57281550364948075</v>
      </c>
      <c r="H122" s="22">
        <v>0.71237327522200278</v>
      </c>
      <c r="I122" s="22">
        <v>0.74123545161282056</v>
      </c>
      <c r="J122" s="22">
        <v>0.75400265257322352</v>
      </c>
      <c r="K122" s="22">
        <v>0.95781392734775994</v>
      </c>
      <c r="L122" s="22">
        <v>0.94360242026162156</v>
      </c>
      <c r="M122" s="22">
        <v>1.0116403647566941</v>
      </c>
      <c r="N122" s="22">
        <v>1.1655694002481756</v>
      </c>
      <c r="O122" s="22">
        <v>1.4235605252993559</v>
      </c>
      <c r="P122" s="22">
        <v>1.8614202411283525</v>
      </c>
      <c r="Q122" s="22">
        <v>2.6696912375108584</v>
      </c>
    </row>
    <row r="123" spans="1:17" ht="12" customHeight="1" x14ac:dyDescent="0.25">
      <c r="A123" s="23" t="s">
        <v>47</v>
      </c>
      <c r="B123" s="22">
        <v>1955.6788023174852</v>
      </c>
      <c r="C123" s="22">
        <v>1824.8274016964901</v>
      </c>
      <c r="D123" s="22">
        <v>1676.401865232157</v>
      </c>
      <c r="E123" s="22">
        <v>1625.3910434473262</v>
      </c>
      <c r="F123" s="22">
        <v>1602.1368638371932</v>
      </c>
      <c r="G123" s="22">
        <v>1570.8521121119238</v>
      </c>
      <c r="H123" s="22">
        <v>1546.7525766887818</v>
      </c>
      <c r="I123" s="22">
        <v>1507.2587688772351</v>
      </c>
      <c r="J123" s="22">
        <v>1502.4244895671279</v>
      </c>
      <c r="K123" s="22">
        <v>1622.8232034501511</v>
      </c>
      <c r="L123" s="22">
        <v>1656.8747828571163</v>
      </c>
      <c r="M123" s="22">
        <v>1901.9988539250903</v>
      </c>
      <c r="N123" s="22">
        <v>1975.4996985404964</v>
      </c>
      <c r="O123" s="22">
        <v>1895.7412714458917</v>
      </c>
      <c r="P123" s="22">
        <v>1768.8935273311727</v>
      </c>
      <c r="Q123" s="22">
        <v>1683.6146189402932</v>
      </c>
    </row>
    <row r="124" spans="1:17" ht="12" customHeight="1" x14ac:dyDescent="0.25">
      <c r="A124" s="21" t="s">
        <v>46</v>
      </c>
      <c r="B124" s="20">
        <v>899.17293442929338</v>
      </c>
      <c r="C124" s="20">
        <v>888.69593390950638</v>
      </c>
      <c r="D124" s="20">
        <v>846.9060630926125</v>
      </c>
      <c r="E124" s="20">
        <v>775.85100048801166</v>
      </c>
      <c r="F124" s="20">
        <v>776.74107708953227</v>
      </c>
      <c r="G124" s="20">
        <v>757.99298663577542</v>
      </c>
      <c r="H124" s="20">
        <v>866.85561069814253</v>
      </c>
      <c r="I124" s="20">
        <v>740.99211045321442</v>
      </c>
      <c r="J124" s="20">
        <v>749.00018544137401</v>
      </c>
      <c r="K124" s="20">
        <v>858.41598525105815</v>
      </c>
      <c r="L124" s="20">
        <v>917.08692275374324</v>
      </c>
      <c r="M124" s="20">
        <v>1071.0057673183937</v>
      </c>
      <c r="N124" s="20">
        <v>1173.7757219063826</v>
      </c>
      <c r="O124" s="20">
        <v>1298.2869665312282</v>
      </c>
      <c r="P124" s="20">
        <v>1328.8563302141729</v>
      </c>
      <c r="Q124" s="20">
        <v>1355.5801687457083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0.61886855615155634</v>
      </c>
      <c r="C127" s="39">
        <f t="shared" si="49"/>
        <v>0.62633185696880589</v>
      </c>
      <c r="D127" s="39">
        <f t="shared" si="49"/>
        <v>0.63667981754146408</v>
      </c>
      <c r="E127" s="39">
        <f t="shared" si="49"/>
        <v>0.64896139069707659</v>
      </c>
      <c r="F127" s="39">
        <f t="shared" si="49"/>
        <v>0.65311823410112102</v>
      </c>
      <c r="G127" s="39">
        <f t="shared" si="49"/>
        <v>0.66079987112622462</v>
      </c>
      <c r="H127" s="39">
        <f t="shared" si="49"/>
        <v>0.66569694081763131</v>
      </c>
      <c r="I127" s="39">
        <f t="shared" si="49"/>
        <v>0.67659253854122015</v>
      </c>
      <c r="J127" s="39">
        <f t="shared" si="49"/>
        <v>0.68787713615200741</v>
      </c>
      <c r="K127" s="39">
        <f t="shared" si="49"/>
        <v>0.69484206413287397</v>
      </c>
      <c r="L127" s="39">
        <f t="shared" si="49"/>
        <v>0.69891842416400862</v>
      </c>
      <c r="M127" s="39">
        <f t="shared" si="49"/>
        <v>0.69961809638043793</v>
      </c>
      <c r="N127" s="39">
        <f t="shared" si="49"/>
        <v>0.70949609561708393</v>
      </c>
      <c r="O127" s="39">
        <f t="shared" si="49"/>
        <v>0.7293564640432717</v>
      </c>
      <c r="P127" s="39">
        <f t="shared" si="49"/>
        <v>0.74902568509892753</v>
      </c>
      <c r="Q127" s="39">
        <f t="shared" si="49"/>
        <v>0.77138728825220237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0.62382797169290105</v>
      </c>
      <c r="C128" s="38">
        <f t="shared" si="50"/>
        <v>0.62939948219477049</v>
      </c>
      <c r="D128" s="38">
        <f t="shared" si="50"/>
        <v>0.6382294857858215</v>
      </c>
      <c r="E128" s="38">
        <f t="shared" si="50"/>
        <v>0.65053491607837999</v>
      </c>
      <c r="F128" s="38">
        <f t="shared" si="50"/>
        <v>0.65279326321654474</v>
      </c>
      <c r="G128" s="38">
        <f t="shared" si="50"/>
        <v>0.65860590643032235</v>
      </c>
      <c r="H128" s="38">
        <f t="shared" si="50"/>
        <v>0.66201005905437371</v>
      </c>
      <c r="I128" s="38">
        <f t="shared" si="50"/>
        <v>0.67046024677501903</v>
      </c>
      <c r="J128" s="38">
        <f t="shared" si="50"/>
        <v>0.68327490881288711</v>
      </c>
      <c r="K128" s="38">
        <f t="shared" si="50"/>
        <v>0.69077091866803442</v>
      </c>
      <c r="L128" s="38">
        <f t="shared" si="50"/>
        <v>0.69511882730223307</v>
      </c>
      <c r="M128" s="38">
        <f t="shared" si="50"/>
        <v>0.69619537492775896</v>
      </c>
      <c r="N128" s="38">
        <f t="shared" si="50"/>
        <v>0.70976864314006149</v>
      </c>
      <c r="O128" s="38">
        <f t="shared" si="50"/>
        <v>0.73788834445442963</v>
      </c>
      <c r="P128" s="38">
        <f t="shared" si="50"/>
        <v>0.76048945500301435</v>
      </c>
      <c r="Q128" s="38">
        <f t="shared" si="50"/>
        <v>0.77784352610873086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1.6878080411546841</v>
      </c>
      <c r="C129" s="37">
        <f t="shared" si="51"/>
        <v>1.7461740215289678</v>
      </c>
      <c r="D129" s="37">
        <f t="shared" si="51"/>
        <v>1.7964229930766986</v>
      </c>
      <c r="E129" s="37">
        <f t="shared" si="51"/>
        <v>1.8353631469968295</v>
      </c>
      <c r="F129" s="37">
        <f t="shared" si="51"/>
        <v>1.873845456996001</v>
      </c>
      <c r="G129" s="37">
        <f t="shared" si="51"/>
        <v>1.9131177944052198</v>
      </c>
      <c r="H129" s="37">
        <f t="shared" si="51"/>
        <v>1.9497668826975674</v>
      </c>
      <c r="I129" s="37">
        <f t="shared" si="51"/>
        <v>1.9846622664535825</v>
      </c>
      <c r="J129" s="37">
        <f t="shared" si="51"/>
        <v>2.011804084139396</v>
      </c>
      <c r="K129" s="37">
        <f t="shared" si="51"/>
        <v>2.0389621879726803</v>
      </c>
      <c r="L129" s="37">
        <f t="shared" si="51"/>
        <v>2.0629054005101097</v>
      </c>
      <c r="M129" s="37">
        <f t="shared" si="51"/>
        <v>2.129994281144636</v>
      </c>
      <c r="N129" s="37">
        <f t="shared" si="51"/>
        <v>2.216527685303046</v>
      </c>
      <c r="O129" s="37">
        <f t="shared" si="51"/>
        <v>2.3130607566727468</v>
      </c>
      <c r="P129" s="37">
        <f t="shared" si="51"/>
        <v>2.4740338026241639</v>
      </c>
      <c r="Q129" s="37">
        <f t="shared" si="51"/>
        <v>2.746843200181837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0.58288497780609472</v>
      </c>
      <c r="C130" s="37">
        <f t="shared" si="52"/>
        <v>0.59220950104169623</v>
      </c>
      <c r="D130" s="37">
        <f t="shared" si="52"/>
        <v>0.60255601401858006</v>
      </c>
      <c r="E130" s="37">
        <f t="shared" si="52"/>
        <v>0.60667254990134067</v>
      </c>
      <c r="F130" s="37">
        <f t="shared" si="52"/>
        <v>0.61060977252473458</v>
      </c>
      <c r="G130" s="37">
        <f t="shared" si="52"/>
        <v>0.61525698493543501</v>
      </c>
      <c r="H130" s="37">
        <f t="shared" si="52"/>
        <v>0.61991867674206313</v>
      </c>
      <c r="I130" s="37">
        <f t="shared" si="52"/>
        <v>0.62595136589883726</v>
      </c>
      <c r="J130" s="37">
        <f t="shared" si="52"/>
        <v>0.62948261024683638</v>
      </c>
      <c r="K130" s="37">
        <f t="shared" si="52"/>
        <v>0.62734439465995662</v>
      </c>
      <c r="L130" s="37">
        <f t="shared" si="52"/>
        <v>0.62802347666988623</v>
      </c>
      <c r="M130" s="37">
        <f t="shared" si="52"/>
        <v>0.61668592327214622</v>
      </c>
      <c r="N130" s="37">
        <f t="shared" si="52"/>
        <v>0.61406494494693953</v>
      </c>
      <c r="O130" s="37">
        <f t="shared" si="52"/>
        <v>0.62145321389593955</v>
      </c>
      <c r="P130" s="37">
        <f t="shared" si="52"/>
        <v>0.63520212925156394</v>
      </c>
      <c r="Q130" s="37">
        <f t="shared" si="52"/>
        <v>0.64654197335427577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0.55492252289748567</v>
      </c>
      <c r="C131" s="36">
        <f t="shared" si="53"/>
        <v>0.55822730875666748</v>
      </c>
      <c r="D131" s="36">
        <f t="shared" si="53"/>
        <v>0.56350552819642385</v>
      </c>
      <c r="E131" s="36">
        <f t="shared" si="53"/>
        <v>0.57058328418847737</v>
      </c>
      <c r="F131" s="36">
        <f t="shared" si="53"/>
        <v>0.57376003588406621</v>
      </c>
      <c r="G131" s="36">
        <f t="shared" si="53"/>
        <v>0.57907415497309567</v>
      </c>
      <c r="H131" s="36">
        <f t="shared" si="53"/>
        <v>0.57489464486981223</v>
      </c>
      <c r="I131" s="36">
        <f t="shared" si="53"/>
        <v>0.59019587695710118</v>
      </c>
      <c r="J131" s="36">
        <f t="shared" si="53"/>
        <v>0.59341460106954858</v>
      </c>
      <c r="K131" s="36">
        <f t="shared" si="53"/>
        <v>0.59172941343670837</v>
      </c>
      <c r="L131" s="36">
        <f t="shared" si="53"/>
        <v>0.59116005754396361</v>
      </c>
      <c r="M131" s="36">
        <f t="shared" si="53"/>
        <v>0.58396114518270126</v>
      </c>
      <c r="N131" s="36">
        <f t="shared" si="53"/>
        <v>0.57990329265597351</v>
      </c>
      <c r="O131" s="36">
        <f t="shared" si="53"/>
        <v>0.57429618597410748</v>
      </c>
      <c r="P131" s="36">
        <f t="shared" si="53"/>
        <v>0.57327912794759239</v>
      </c>
      <c r="Q131" s="36">
        <f t="shared" si="53"/>
        <v>0.57405351173192343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224.71392508933016</v>
      </c>
      <c r="C135" s="26">
        <f t="shared" si="54"/>
        <v>228.0166966968053</v>
      </c>
      <c r="D135" s="26">
        <f t="shared" si="54"/>
        <v>230.2630268363713</v>
      </c>
      <c r="E135" s="26">
        <f t="shared" si="54"/>
        <v>250.16147201534326</v>
      </c>
      <c r="F135" s="26">
        <f t="shared" si="54"/>
        <v>236.79621798427112</v>
      </c>
      <c r="G135" s="26">
        <f t="shared" si="54"/>
        <v>238.81040166260433</v>
      </c>
      <c r="H135" s="26">
        <f t="shared" si="54"/>
        <v>227.54233017228171</v>
      </c>
      <c r="I135" s="26">
        <f t="shared" si="54"/>
        <v>229.55841399883002</v>
      </c>
      <c r="J135" s="26">
        <f t="shared" si="54"/>
        <v>239.52237349860471</v>
      </c>
      <c r="K135" s="26">
        <f t="shared" si="54"/>
        <v>217.31200915997957</v>
      </c>
      <c r="L135" s="26">
        <f t="shared" si="54"/>
        <v>209.36507601082678</v>
      </c>
      <c r="M135" s="26">
        <f t="shared" si="54"/>
        <v>181.65300112479574</v>
      </c>
      <c r="N135" s="26">
        <f t="shared" si="54"/>
        <v>182.36339062621695</v>
      </c>
      <c r="O135" s="26">
        <f t="shared" si="54"/>
        <v>177.54827946746076</v>
      </c>
      <c r="P135" s="26">
        <f t="shared" si="54"/>
        <v>165.69986079057</v>
      </c>
      <c r="Q135" s="26">
        <f t="shared" si="54"/>
        <v>166.11993441634326</v>
      </c>
    </row>
    <row r="136" spans="1:17" ht="12" customHeight="1" x14ac:dyDescent="0.25">
      <c r="A136" s="25" t="s">
        <v>48</v>
      </c>
      <c r="B136" s="24">
        <f t="shared" ref="B136:Q136" si="55">IF(B106=0,0,B106/B$26)</f>
        <v>168.2757148561596</v>
      </c>
      <c r="C136" s="24">
        <f t="shared" si="55"/>
        <v>171.34526853721943</v>
      </c>
      <c r="D136" s="24">
        <f t="shared" si="55"/>
        <v>173.21848247036181</v>
      </c>
      <c r="E136" s="24">
        <f t="shared" si="55"/>
        <v>192.53976231035796</v>
      </c>
      <c r="F136" s="24">
        <f t="shared" si="55"/>
        <v>178.73946798012281</v>
      </c>
      <c r="G136" s="24">
        <f t="shared" si="55"/>
        <v>180.3263939250989</v>
      </c>
      <c r="H136" s="24">
        <f t="shared" si="55"/>
        <v>168.69166488127743</v>
      </c>
      <c r="I136" s="24">
        <f t="shared" si="55"/>
        <v>170.84612104748695</v>
      </c>
      <c r="J136" s="24">
        <f t="shared" si="55"/>
        <v>180.2345610719955</v>
      </c>
      <c r="K136" s="24">
        <f t="shared" si="55"/>
        <v>156.83962567835962</v>
      </c>
      <c r="L136" s="24">
        <f t="shared" si="55"/>
        <v>148.50258047498752</v>
      </c>
      <c r="M136" s="24">
        <f t="shared" si="55"/>
        <v>121.75704298577527</v>
      </c>
      <c r="N136" s="24">
        <f t="shared" si="55"/>
        <v>123.2257299007921</v>
      </c>
      <c r="O136" s="24">
        <f t="shared" si="55"/>
        <v>119.56046653680787</v>
      </c>
      <c r="P136" s="24">
        <f t="shared" si="55"/>
        <v>109.1360406672293</v>
      </c>
      <c r="Q136" s="24">
        <f t="shared" si="55"/>
        <v>110.59110186937374</v>
      </c>
    </row>
    <row r="137" spans="1:17" ht="12" customHeight="1" x14ac:dyDescent="0.25">
      <c r="A137" s="23" t="s">
        <v>44</v>
      </c>
      <c r="B137" s="22">
        <f t="shared" ref="B137:Q137" si="56">IF(B107=0,0,B107/B$26)</f>
        <v>120.47093474372591</v>
      </c>
      <c r="C137" s="22">
        <f t="shared" si="56"/>
        <v>123.81086780152395</v>
      </c>
      <c r="D137" s="22">
        <f t="shared" si="56"/>
        <v>126.20582930551667</v>
      </c>
      <c r="E137" s="22">
        <f t="shared" si="56"/>
        <v>146.28912531988331</v>
      </c>
      <c r="F137" s="22">
        <f t="shared" si="56"/>
        <v>132.65135842637648</v>
      </c>
      <c r="G137" s="22">
        <f t="shared" si="56"/>
        <v>134.48239096409185</v>
      </c>
      <c r="H137" s="22">
        <f t="shared" si="56"/>
        <v>122.63851821486168</v>
      </c>
      <c r="I137" s="22">
        <f t="shared" si="56"/>
        <v>125.49312139999556</v>
      </c>
      <c r="J137" s="22">
        <f t="shared" si="56"/>
        <v>135.15866687589727</v>
      </c>
      <c r="K137" s="22">
        <f t="shared" si="56"/>
        <v>111.06781212177583</v>
      </c>
      <c r="L137" s="22">
        <f t="shared" si="56"/>
        <v>103.01443322239601</v>
      </c>
      <c r="M137" s="22">
        <f t="shared" si="56"/>
        <v>77.081405306234558</v>
      </c>
      <c r="N137" s="22">
        <f t="shared" si="56"/>
        <v>78.802780271050096</v>
      </c>
      <c r="O137" s="22">
        <f t="shared" si="56"/>
        <v>74.853335697788367</v>
      </c>
      <c r="P137" s="22">
        <f t="shared" si="56"/>
        <v>64.377488373147315</v>
      </c>
      <c r="Q137" s="22">
        <f t="shared" si="56"/>
        <v>65.404243645277887</v>
      </c>
    </row>
    <row r="138" spans="1:17" ht="12" customHeight="1" x14ac:dyDescent="0.25">
      <c r="A138" s="23" t="s">
        <v>43</v>
      </c>
      <c r="B138" s="22">
        <f t="shared" ref="B138:Q138" si="57">IF(B108=0,0,B108/B$26)</f>
        <v>1.6232364244746764</v>
      </c>
      <c r="C138" s="22">
        <f t="shared" si="57"/>
        <v>1.7752329452896085</v>
      </c>
      <c r="D138" s="22">
        <f t="shared" si="57"/>
        <v>1.9427696193533297</v>
      </c>
      <c r="E138" s="22">
        <f t="shared" si="57"/>
        <v>2.0740376343768241</v>
      </c>
      <c r="F138" s="22">
        <f t="shared" si="57"/>
        <v>2.2442179397103934</v>
      </c>
      <c r="G138" s="22">
        <f t="shared" si="57"/>
        <v>2.4593309711537721</v>
      </c>
      <c r="H138" s="22">
        <f t="shared" si="57"/>
        <v>2.685953994248834</v>
      </c>
      <c r="I138" s="22">
        <f t="shared" si="57"/>
        <v>2.8337666256675793</v>
      </c>
      <c r="J138" s="22">
        <f t="shared" si="57"/>
        <v>2.9200510015009904</v>
      </c>
      <c r="K138" s="22">
        <f t="shared" si="57"/>
        <v>3.0662197422957678</v>
      </c>
      <c r="L138" s="22">
        <f t="shared" si="57"/>
        <v>3.0851983960232827</v>
      </c>
      <c r="M138" s="22">
        <f t="shared" si="57"/>
        <v>3.0856272444586925</v>
      </c>
      <c r="N138" s="22">
        <f t="shared" si="57"/>
        <v>3.0859852389141316</v>
      </c>
      <c r="O138" s="22">
        <f t="shared" si="57"/>
        <v>3.0802967848341969</v>
      </c>
      <c r="P138" s="22">
        <f t="shared" si="57"/>
        <v>3.1043877704033971</v>
      </c>
      <c r="Q138" s="22">
        <f t="shared" si="57"/>
        <v>3.2406135314260518</v>
      </c>
    </row>
    <row r="139" spans="1:17" ht="12" customHeight="1" x14ac:dyDescent="0.25">
      <c r="A139" s="23" t="s">
        <v>47</v>
      </c>
      <c r="B139" s="22">
        <f t="shared" ref="B139:Q139" si="58">IF(B109=0,0,B109/B$26)</f>
        <v>22.191170151475728</v>
      </c>
      <c r="C139" s="22">
        <f t="shared" si="58"/>
        <v>22.029814830125336</v>
      </c>
      <c r="D139" s="22">
        <f t="shared" si="58"/>
        <v>21.747891423502686</v>
      </c>
      <c r="E139" s="22">
        <f t="shared" si="58"/>
        <v>21.381611693167905</v>
      </c>
      <c r="F139" s="22">
        <f t="shared" si="58"/>
        <v>21.245800075114659</v>
      </c>
      <c r="G139" s="22">
        <f t="shared" si="58"/>
        <v>21.027342327175063</v>
      </c>
      <c r="H139" s="22">
        <f t="shared" si="58"/>
        <v>20.900873407034585</v>
      </c>
      <c r="I139" s="22">
        <f t="shared" si="58"/>
        <v>20.593086657955809</v>
      </c>
      <c r="J139" s="22">
        <f t="shared" si="58"/>
        <v>20.468124938698647</v>
      </c>
      <c r="K139" s="22">
        <f t="shared" si="58"/>
        <v>20.617518594682043</v>
      </c>
      <c r="L139" s="22">
        <f t="shared" si="58"/>
        <v>20.413608180411092</v>
      </c>
      <c r="M139" s="22">
        <f t="shared" si="58"/>
        <v>20.180251777708953</v>
      </c>
      <c r="N139" s="22">
        <f t="shared" si="58"/>
        <v>20.046405617719198</v>
      </c>
      <c r="O139" s="22">
        <f t="shared" si="58"/>
        <v>19.885678882708</v>
      </c>
      <c r="P139" s="22">
        <f t="shared" si="58"/>
        <v>19.822572591751253</v>
      </c>
      <c r="Q139" s="22">
        <f t="shared" si="58"/>
        <v>20.050865072642605</v>
      </c>
    </row>
    <row r="140" spans="1:17" ht="12" customHeight="1" x14ac:dyDescent="0.25">
      <c r="A140" s="21" t="s">
        <v>46</v>
      </c>
      <c r="B140" s="20">
        <f t="shared" ref="B140:Q140" si="59">IF(B110=0,0,B110/B$26)</f>
        <v>23.9903735364833</v>
      </c>
      <c r="C140" s="20">
        <f t="shared" si="59"/>
        <v>23.729352960280494</v>
      </c>
      <c r="D140" s="20">
        <f t="shared" si="59"/>
        <v>23.321992121989126</v>
      </c>
      <c r="E140" s="20">
        <f t="shared" si="59"/>
        <v>22.794987662929934</v>
      </c>
      <c r="F140" s="20">
        <f t="shared" si="59"/>
        <v>22.598091538921295</v>
      </c>
      <c r="G140" s="20">
        <f t="shared" si="59"/>
        <v>22.357329662678232</v>
      </c>
      <c r="H140" s="20">
        <f t="shared" si="59"/>
        <v>22.466319265132363</v>
      </c>
      <c r="I140" s="20">
        <f t="shared" si="59"/>
        <v>21.926146363868007</v>
      </c>
      <c r="J140" s="20">
        <f t="shared" si="59"/>
        <v>21.687718255898616</v>
      </c>
      <c r="K140" s="20">
        <f t="shared" si="59"/>
        <v>22.08807521960598</v>
      </c>
      <c r="L140" s="20">
        <f t="shared" si="59"/>
        <v>21.989340676157155</v>
      </c>
      <c r="M140" s="20">
        <f t="shared" si="59"/>
        <v>21.409758657373072</v>
      </c>
      <c r="N140" s="20">
        <f t="shared" si="59"/>
        <v>21.290558773108692</v>
      </c>
      <c r="O140" s="20">
        <f t="shared" si="59"/>
        <v>21.741155171477313</v>
      </c>
      <c r="P140" s="20">
        <f t="shared" si="59"/>
        <v>21.831591931927328</v>
      </c>
      <c r="Q140" s="20">
        <f t="shared" si="59"/>
        <v>21.8953796200272</v>
      </c>
    </row>
    <row r="141" spans="1:17" ht="12" customHeight="1" x14ac:dyDescent="0.25">
      <c r="A141" s="19" t="s">
        <v>45</v>
      </c>
      <c r="B141" s="18">
        <f t="shared" ref="B141:Q141" si="60">IF(B111=0,0,B111/B$26)</f>
        <v>56.438210233170572</v>
      </c>
      <c r="C141" s="18">
        <f t="shared" si="60"/>
        <v>56.671428159585886</v>
      </c>
      <c r="D141" s="18">
        <f t="shared" si="60"/>
        <v>57.044544366009482</v>
      </c>
      <c r="E141" s="18">
        <f t="shared" si="60"/>
        <v>57.621709704985292</v>
      </c>
      <c r="F141" s="18">
        <f t="shared" si="60"/>
        <v>58.056750004148306</v>
      </c>
      <c r="G141" s="18">
        <f t="shared" si="60"/>
        <v>58.484007737505429</v>
      </c>
      <c r="H141" s="18">
        <f t="shared" si="60"/>
        <v>58.850665291004276</v>
      </c>
      <c r="I141" s="18">
        <f t="shared" si="60"/>
        <v>58.712292951343059</v>
      </c>
      <c r="J141" s="18">
        <f t="shared" si="60"/>
        <v>59.287812426609193</v>
      </c>
      <c r="K141" s="18">
        <f t="shared" si="60"/>
        <v>60.472383481619943</v>
      </c>
      <c r="L141" s="18">
        <f t="shared" si="60"/>
        <v>60.862495535839251</v>
      </c>
      <c r="M141" s="18">
        <f t="shared" si="60"/>
        <v>59.895958139020465</v>
      </c>
      <c r="N141" s="18">
        <f t="shared" si="60"/>
        <v>59.137660725424851</v>
      </c>
      <c r="O141" s="18">
        <f t="shared" si="60"/>
        <v>57.987812930652886</v>
      </c>
      <c r="P141" s="18">
        <f t="shared" si="60"/>
        <v>56.56382012334069</v>
      </c>
      <c r="Q141" s="18">
        <f t="shared" si="60"/>
        <v>55.528832546969511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104.14054868840249</v>
      </c>
      <c r="C143" s="31">
        <f t="shared" si="61"/>
        <v>107.31900022573535</v>
      </c>
      <c r="D143" s="31">
        <f t="shared" si="61"/>
        <v>110.28471181403923</v>
      </c>
      <c r="E143" s="31">
        <f t="shared" si="61"/>
        <v>124.95087191341449</v>
      </c>
      <c r="F143" s="31">
        <f t="shared" si="61"/>
        <v>116.73800569135169</v>
      </c>
      <c r="G143" s="31">
        <f t="shared" si="61"/>
        <v>119.15965786636215</v>
      </c>
      <c r="H143" s="31">
        <f t="shared" si="61"/>
        <v>112.29752525289943</v>
      </c>
      <c r="I143" s="31">
        <f t="shared" si="61"/>
        <v>115.59321073943977</v>
      </c>
      <c r="J143" s="31">
        <f t="shared" si="61"/>
        <v>123.97923370581834</v>
      </c>
      <c r="K143" s="31">
        <f t="shared" si="61"/>
        <v>108.97876924417871</v>
      </c>
      <c r="L143" s="31">
        <f t="shared" si="61"/>
        <v>103.79118952986717</v>
      </c>
      <c r="M143" s="31">
        <f t="shared" si="61"/>
        <v>85.183430634619242</v>
      </c>
      <c r="N143" s="31">
        <f t="shared" si="61"/>
        <v>87.428174244177342</v>
      </c>
      <c r="O143" s="31">
        <f t="shared" si="61"/>
        <v>87.202199112650092</v>
      </c>
      <c r="P143" s="31">
        <f t="shared" si="61"/>
        <v>81.745697629755838</v>
      </c>
      <c r="Q143" s="31">
        <f t="shared" si="61"/>
        <v>85.308570175839279</v>
      </c>
    </row>
    <row r="144" spans="1:17" ht="12" customHeight="1" x14ac:dyDescent="0.25">
      <c r="A144" s="23" t="s">
        <v>44</v>
      </c>
      <c r="B144" s="22">
        <f t="shared" ref="B144:Q144" si="62">IF(B114=0,0,B114/B$26)</f>
        <v>75.153138869126366</v>
      </c>
      <c r="C144" s="22">
        <f t="shared" si="62"/>
        <v>77.926496084364345</v>
      </c>
      <c r="D144" s="22">
        <f t="shared" si="62"/>
        <v>80.548281540833074</v>
      </c>
      <c r="E144" s="22">
        <f t="shared" si="62"/>
        <v>95.166183863149897</v>
      </c>
      <c r="F144" s="22">
        <f t="shared" si="62"/>
        <v>86.593913137261794</v>
      </c>
      <c r="G144" s="22">
        <f t="shared" si="62"/>
        <v>88.570896999822693</v>
      </c>
      <c r="H144" s="22">
        <f t="shared" si="62"/>
        <v>81.187932685761467</v>
      </c>
      <c r="I144" s="22">
        <f t="shared" si="62"/>
        <v>84.138149142408437</v>
      </c>
      <c r="J144" s="22">
        <f t="shared" si="62"/>
        <v>92.350525784900086</v>
      </c>
      <c r="K144" s="22">
        <f t="shared" si="62"/>
        <v>76.722414613807743</v>
      </c>
      <c r="L144" s="22">
        <f t="shared" si="62"/>
        <v>71.607272016756113</v>
      </c>
      <c r="M144" s="22">
        <f t="shared" si="62"/>
        <v>53.663717867132512</v>
      </c>
      <c r="N144" s="22">
        <f t="shared" si="62"/>
        <v>55.931742428647631</v>
      </c>
      <c r="O144" s="22">
        <f t="shared" si="62"/>
        <v>55.233403954932712</v>
      </c>
      <c r="P144" s="22">
        <f t="shared" si="62"/>
        <v>48.95840104735769</v>
      </c>
      <c r="Q144" s="22">
        <f t="shared" si="62"/>
        <v>50.874267499517508</v>
      </c>
    </row>
    <row r="145" spans="1:17" ht="12" customHeight="1" x14ac:dyDescent="0.25">
      <c r="A145" s="23" t="s">
        <v>43</v>
      </c>
      <c r="B145" s="30">
        <f t="shared" ref="B145:Q145" si="63">IF(B115=0,0,B115/B$26)</f>
        <v>2.7397114899235371</v>
      </c>
      <c r="C145" s="30">
        <f t="shared" si="63"/>
        <v>3.0998656512270699</v>
      </c>
      <c r="D145" s="30">
        <f t="shared" si="63"/>
        <v>3.4900360144571869</v>
      </c>
      <c r="E145" s="30">
        <f t="shared" si="63"/>
        <v>3.8066122396197075</v>
      </c>
      <c r="F145" s="30">
        <f t="shared" si="63"/>
        <v>4.2053175908352465</v>
      </c>
      <c r="G145" s="30">
        <f t="shared" si="63"/>
        <v>4.7049898432461514</v>
      </c>
      <c r="H145" s="30">
        <f t="shared" si="63"/>
        <v>5.2369841464356295</v>
      </c>
      <c r="I145" s="30">
        <f t="shared" si="63"/>
        <v>5.6240696938979386</v>
      </c>
      <c r="J145" s="30">
        <f t="shared" si="63"/>
        <v>5.8745705307150251</v>
      </c>
      <c r="K145" s="30">
        <f t="shared" si="63"/>
        <v>6.251906114556407</v>
      </c>
      <c r="L145" s="30">
        <f t="shared" si="63"/>
        <v>6.3644724328015583</v>
      </c>
      <c r="M145" s="30">
        <f t="shared" si="63"/>
        <v>6.5723683844410967</v>
      </c>
      <c r="N145" s="30">
        <f t="shared" si="63"/>
        <v>6.8401717184897084</v>
      </c>
      <c r="O145" s="30">
        <f t="shared" si="63"/>
        <v>7.1249136119052165</v>
      </c>
      <c r="P145" s="30">
        <f t="shared" si="63"/>
        <v>7.6803602804310662</v>
      </c>
      <c r="Q145" s="30">
        <f t="shared" si="63"/>
        <v>8.9014572432148995</v>
      </c>
    </row>
    <row r="146" spans="1:17" ht="12" customHeight="1" x14ac:dyDescent="0.25">
      <c r="A146" s="23" t="s">
        <v>47</v>
      </c>
      <c r="B146" s="22">
        <f t="shared" ref="B146:Q146" si="64">IF(B116=0,0,B116/B$26)</f>
        <v>12.934899721234201</v>
      </c>
      <c r="C146" s="22">
        <f t="shared" si="64"/>
        <v>13.046265648589486</v>
      </c>
      <c r="D146" s="22">
        <f t="shared" si="64"/>
        <v>13.104322769454642</v>
      </c>
      <c r="E146" s="22">
        <f t="shared" si="64"/>
        <v>12.971636886894496</v>
      </c>
      <c r="F146" s="22">
        <f t="shared" si="64"/>
        <v>12.97289315097175</v>
      </c>
      <c r="G146" s="22">
        <f t="shared" si="64"/>
        <v>12.937219241422982</v>
      </c>
      <c r="H146" s="22">
        <f t="shared" si="64"/>
        <v>12.956841785242256</v>
      </c>
      <c r="I146" s="22">
        <f t="shared" si="64"/>
        <v>12.890270721620562</v>
      </c>
      <c r="J146" s="22">
        <f t="shared" si="64"/>
        <v>12.884328713270392</v>
      </c>
      <c r="K146" s="22">
        <f t="shared" si="64"/>
        <v>12.934284722171205</v>
      </c>
      <c r="L146" s="22">
        <f t="shared" si="64"/>
        <v>12.820225180838605</v>
      </c>
      <c r="M146" s="22">
        <f t="shared" si="64"/>
        <v>12.444877199400816</v>
      </c>
      <c r="N146" s="22">
        <f t="shared" si="64"/>
        <v>12.309794962028757</v>
      </c>
      <c r="O146" s="22">
        <f t="shared" si="64"/>
        <v>12.358019052161504</v>
      </c>
      <c r="P146" s="22">
        <f t="shared" si="64"/>
        <v>12.591340317524088</v>
      </c>
      <c r="Q146" s="22">
        <f t="shared" si="64"/>
        <v>12.963725871526671</v>
      </c>
    </row>
    <row r="147" spans="1:17" ht="12" customHeight="1" x14ac:dyDescent="0.25">
      <c r="A147" s="29" t="s">
        <v>46</v>
      </c>
      <c r="B147" s="18">
        <f t="shared" ref="B147:Q147" si="65">IF(B117=0,0,B117/B$26)</f>
        <v>13.31279860811839</v>
      </c>
      <c r="C147" s="18">
        <f t="shared" si="65"/>
        <v>13.24637284155444</v>
      </c>
      <c r="D147" s="18">
        <f t="shared" si="65"/>
        <v>13.142071489294317</v>
      </c>
      <c r="E147" s="18">
        <f t="shared" si="65"/>
        <v>13.006438923750387</v>
      </c>
      <c r="F147" s="18">
        <f t="shared" si="65"/>
        <v>12.965881812282895</v>
      </c>
      <c r="G147" s="18">
        <f t="shared" si="65"/>
        <v>12.946551781870323</v>
      </c>
      <c r="H147" s="18">
        <f t="shared" si="65"/>
        <v>12.915766635460091</v>
      </c>
      <c r="I147" s="18">
        <f t="shared" si="65"/>
        <v>12.940721181512833</v>
      </c>
      <c r="J147" s="18">
        <f t="shared" si="65"/>
        <v>12.869808676932843</v>
      </c>
      <c r="K147" s="18">
        <f t="shared" si="65"/>
        <v>13.070163793643339</v>
      </c>
      <c r="L147" s="18">
        <f t="shared" si="65"/>
        <v>12.999219899470885</v>
      </c>
      <c r="M147" s="18">
        <f t="shared" si="65"/>
        <v>12.502467183644832</v>
      </c>
      <c r="N147" s="18">
        <f t="shared" si="65"/>
        <v>12.346465135011256</v>
      </c>
      <c r="O147" s="18">
        <f t="shared" si="65"/>
        <v>12.485862493650664</v>
      </c>
      <c r="P147" s="18">
        <f t="shared" si="65"/>
        <v>12.51559598444299</v>
      </c>
      <c r="Q147" s="18">
        <f t="shared" si="65"/>
        <v>12.569119561580202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35.792545537997533</v>
      </c>
      <c r="C149" s="26">
        <f t="shared" si="66"/>
        <v>35.907246935236969</v>
      </c>
      <c r="D149" s="26">
        <f t="shared" si="66"/>
        <v>34.287188504242231</v>
      </c>
      <c r="E149" s="26">
        <f t="shared" si="66"/>
        <v>35.191301196611732</v>
      </c>
      <c r="F149" s="26">
        <f t="shared" si="66"/>
        <v>32.554956051897662</v>
      </c>
      <c r="G149" s="26">
        <f t="shared" si="66"/>
        <v>32.817119794378662</v>
      </c>
      <c r="H149" s="26">
        <f t="shared" si="66"/>
        <v>31.520888263810711</v>
      </c>
      <c r="I149" s="26">
        <f t="shared" si="66"/>
        <v>31.308698355506888</v>
      </c>
      <c r="J149" s="26">
        <f t="shared" si="66"/>
        <v>31.327676020880631</v>
      </c>
      <c r="K149" s="26">
        <f t="shared" si="66"/>
        <v>28.910723069050881</v>
      </c>
      <c r="L149" s="26">
        <f t="shared" si="66"/>
        <v>28.712195623986229</v>
      </c>
      <c r="M149" s="26">
        <f t="shared" si="66"/>
        <v>24.107562054644141</v>
      </c>
      <c r="N149" s="26">
        <f t="shared" si="66"/>
        <v>24.533133167829241</v>
      </c>
      <c r="O149" s="26">
        <f t="shared" si="66"/>
        <v>22.78854753011932</v>
      </c>
      <c r="P149" s="26">
        <f t="shared" si="66"/>
        <v>19.70309737033195</v>
      </c>
      <c r="Q149" s="26">
        <f t="shared" si="66"/>
        <v>19.384744604779659</v>
      </c>
    </row>
    <row r="150" spans="1:17" ht="12" customHeight="1" x14ac:dyDescent="0.25">
      <c r="A150" s="25" t="s">
        <v>48</v>
      </c>
      <c r="B150" s="24">
        <f t="shared" ref="B150:Q150" si="67">IF(B120=0,0,B120/B$26)</f>
        <v>35.792545537997533</v>
      </c>
      <c r="C150" s="24">
        <f t="shared" si="67"/>
        <v>35.907246935236969</v>
      </c>
      <c r="D150" s="24">
        <f t="shared" si="67"/>
        <v>34.287188504242231</v>
      </c>
      <c r="E150" s="24">
        <f t="shared" si="67"/>
        <v>35.191301196611732</v>
      </c>
      <c r="F150" s="24">
        <f t="shared" si="67"/>
        <v>32.554956051897662</v>
      </c>
      <c r="G150" s="24">
        <f t="shared" si="67"/>
        <v>32.817119794378662</v>
      </c>
      <c r="H150" s="24">
        <f t="shared" si="67"/>
        <v>31.520888263810711</v>
      </c>
      <c r="I150" s="24">
        <f t="shared" si="67"/>
        <v>31.308698355506888</v>
      </c>
      <c r="J150" s="24">
        <f t="shared" si="67"/>
        <v>31.327676020880631</v>
      </c>
      <c r="K150" s="24">
        <f t="shared" si="67"/>
        <v>28.910723069050881</v>
      </c>
      <c r="L150" s="24">
        <f t="shared" si="67"/>
        <v>28.712195623986229</v>
      </c>
      <c r="M150" s="24">
        <f t="shared" si="67"/>
        <v>24.107562054644141</v>
      </c>
      <c r="N150" s="24">
        <f t="shared" si="67"/>
        <v>24.533133167829241</v>
      </c>
      <c r="O150" s="24">
        <f t="shared" si="67"/>
        <v>22.78854753011932</v>
      </c>
      <c r="P150" s="24">
        <f t="shared" si="67"/>
        <v>19.70309737033195</v>
      </c>
      <c r="Q150" s="24">
        <f t="shared" si="67"/>
        <v>19.384744604779659</v>
      </c>
    </row>
    <row r="151" spans="1:17" ht="12" customHeight="1" x14ac:dyDescent="0.25">
      <c r="A151" s="23" t="s">
        <v>44</v>
      </c>
      <c r="B151" s="22">
        <f t="shared" ref="B151:Q151" si="68">IF(B121=0,0,B121/B$26)</f>
        <v>29.447665349449348</v>
      </c>
      <c r="C151" s="22">
        <f t="shared" si="68"/>
        <v>29.876347330460085</v>
      </c>
      <c r="D151" s="22">
        <f t="shared" si="68"/>
        <v>28.678864845204917</v>
      </c>
      <c r="E151" s="22">
        <f t="shared" si="68"/>
        <v>29.854263026330393</v>
      </c>
      <c r="F151" s="22">
        <f t="shared" si="68"/>
        <v>27.267421512046482</v>
      </c>
      <c r="G151" s="22">
        <f t="shared" si="68"/>
        <v>27.640635540486773</v>
      </c>
      <c r="H151" s="22">
        <f t="shared" si="68"/>
        <v>26.155731462339272</v>
      </c>
      <c r="I151" s="22">
        <f t="shared" si="68"/>
        <v>26.310938100435635</v>
      </c>
      <c r="J151" s="22">
        <f t="shared" si="68"/>
        <v>26.322834514967131</v>
      </c>
      <c r="K151" s="22">
        <f t="shared" si="68"/>
        <v>23.39472972987631</v>
      </c>
      <c r="L151" s="22">
        <f t="shared" si="68"/>
        <v>22.990183828361513</v>
      </c>
      <c r="M151" s="22">
        <f t="shared" si="68"/>
        <v>17.498637028848052</v>
      </c>
      <c r="N151" s="22">
        <f t="shared" si="68"/>
        <v>17.532153190391181</v>
      </c>
      <c r="O151" s="22">
        <f t="shared" si="68"/>
        <v>15.687543533447279</v>
      </c>
      <c r="P151" s="22">
        <f t="shared" si="68"/>
        <v>12.815072308584231</v>
      </c>
      <c r="Q151" s="22">
        <f t="shared" si="68"/>
        <v>12.625045762727408</v>
      </c>
    </row>
    <row r="152" spans="1:17" ht="12" customHeight="1" x14ac:dyDescent="0.25">
      <c r="A152" s="23" t="s">
        <v>43</v>
      </c>
      <c r="B152" s="22">
        <f t="shared" ref="B152:Q152" si="69">IF(B122=0,0,B122/B$26)</f>
        <v>7.6521799979285452E-4</v>
      </c>
      <c r="C152" s="22">
        <f t="shared" si="69"/>
        <v>8.4774787467271776E-4</v>
      </c>
      <c r="D152" s="22">
        <f t="shared" si="69"/>
        <v>9.7270720449554003E-4</v>
      </c>
      <c r="E152" s="22">
        <f t="shared" si="69"/>
        <v>9.4473931392466837E-4</v>
      </c>
      <c r="F152" s="22">
        <f t="shared" si="69"/>
        <v>1.1391155695629894E-3</v>
      </c>
      <c r="G152" s="22">
        <f t="shared" si="69"/>
        <v>1.2729233414432903E-3</v>
      </c>
      <c r="H152" s="22">
        <f t="shared" si="69"/>
        <v>1.5830517227155617E-3</v>
      </c>
      <c r="I152" s="22">
        <f t="shared" si="69"/>
        <v>1.6471898924729348E-3</v>
      </c>
      <c r="J152" s="22">
        <f t="shared" si="69"/>
        <v>1.6755614501627188E-3</v>
      </c>
      <c r="K152" s="22">
        <f t="shared" si="69"/>
        <v>2.128475394106133E-3</v>
      </c>
      <c r="L152" s="22">
        <f t="shared" si="69"/>
        <v>2.0968942672480481E-3</v>
      </c>
      <c r="M152" s="22">
        <f t="shared" si="69"/>
        <v>2.2480896994593203E-3</v>
      </c>
      <c r="N152" s="22">
        <f t="shared" si="69"/>
        <v>2.590154222773723E-3</v>
      </c>
      <c r="O152" s="22">
        <f t="shared" si="69"/>
        <v>3.1634678339985687E-3</v>
      </c>
      <c r="P152" s="22">
        <f t="shared" si="69"/>
        <v>4.1364894247296726E-3</v>
      </c>
      <c r="Q152" s="22">
        <f t="shared" si="69"/>
        <v>5.9326471944685742E-3</v>
      </c>
    </row>
    <row r="153" spans="1:17" ht="12" customHeight="1" x14ac:dyDescent="0.25">
      <c r="A153" s="23" t="s">
        <v>47</v>
      </c>
      <c r="B153" s="22">
        <f t="shared" ref="B153:Q153" si="70">IF(B123=0,0,B123/B$26)</f>
        <v>4.345952894038855</v>
      </c>
      <c r="C153" s="22">
        <f t="shared" si="70"/>
        <v>4.0551720037699779</v>
      </c>
      <c r="D153" s="22">
        <f t="shared" si="70"/>
        <v>3.7253374782936821</v>
      </c>
      <c r="E153" s="22">
        <f t="shared" si="70"/>
        <v>3.6119800965496132</v>
      </c>
      <c r="F153" s="22">
        <f t="shared" si="70"/>
        <v>3.5603041418604295</v>
      </c>
      <c r="G153" s="22">
        <f t="shared" si="70"/>
        <v>3.4907824713598301</v>
      </c>
      <c r="H153" s="22">
        <f t="shared" si="70"/>
        <v>3.4372279481972927</v>
      </c>
      <c r="I153" s="22">
        <f t="shared" si="70"/>
        <v>3.3494639308383007</v>
      </c>
      <c r="J153" s="22">
        <f t="shared" si="70"/>
        <v>3.3387210879269511</v>
      </c>
      <c r="K153" s="22">
        <f t="shared" si="70"/>
        <v>3.6062737854447802</v>
      </c>
      <c r="L153" s="22">
        <f t="shared" si="70"/>
        <v>3.681943961904703</v>
      </c>
      <c r="M153" s="22">
        <f t="shared" si="70"/>
        <v>4.2266641198335337</v>
      </c>
      <c r="N153" s="22">
        <f t="shared" si="70"/>
        <v>4.3899993300899913</v>
      </c>
      <c r="O153" s="22">
        <f t="shared" si="70"/>
        <v>4.2127583809908709</v>
      </c>
      <c r="P153" s="22">
        <f t="shared" si="70"/>
        <v>3.9308745051803835</v>
      </c>
      <c r="Q153" s="22">
        <f t="shared" si="70"/>
        <v>3.7413658198673181</v>
      </c>
    </row>
    <row r="154" spans="1:17" ht="12" customHeight="1" x14ac:dyDescent="0.25">
      <c r="A154" s="21" t="s">
        <v>46</v>
      </c>
      <c r="B154" s="20">
        <f t="shared" ref="B154:Q154" si="71">IF(B124=0,0,B124/B$26)</f>
        <v>1.9981620765095407</v>
      </c>
      <c r="C154" s="20">
        <f t="shared" si="71"/>
        <v>1.9748798531322365</v>
      </c>
      <c r="D154" s="20">
        <f t="shared" si="71"/>
        <v>1.8820134735391389</v>
      </c>
      <c r="E154" s="20">
        <f t="shared" si="71"/>
        <v>1.7241133344178035</v>
      </c>
      <c r="F154" s="20">
        <f t="shared" si="71"/>
        <v>1.7260912824211829</v>
      </c>
      <c r="G154" s="20">
        <f t="shared" si="71"/>
        <v>1.6844288591906118</v>
      </c>
      <c r="H154" s="20">
        <f t="shared" si="71"/>
        <v>1.9263458015514279</v>
      </c>
      <c r="I154" s="20">
        <f t="shared" si="71"/>
        <v>1.6466491343404768</v>
      </c>
      <c r="J154" s="20">
        <f t="shared" si="71"/>
        <v>1.6644448565363867</v>
      </c>
      <c r="K154" s="20">
        <f t="shared" si="71"/>
        <v>1.9075910783356849</v>
      </c>
      <c r="L154" s="20">
        <f t="shared" si="71"/>
        <v>2.0379709394527628</v>
      </c>
      <c r="M154" s="20">
        <f t="shared" si="71"/>
        <v>2.3800128162630974</v>
      </c>
      <c r="N154" s="20">
        <f t="shared" si="71"/>
        <v>2.6083904931252939</v>
      </c>
      <c r="O154" s="20">
        <f t="shared" si="71"/>
        <v>2.8850821478471738</v>
      </c>
      <c r="P154" s="20">
        <f t="shared" si="71"/>
        <v>2.9530140671426066</v>
      </c>
      <c r="Q154" s="20">
        <f t="shared" si="71"/>
        <v>3.0124003749904631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14425.835810751687</v>
      </c>
      <c r="C159" s="26">
        <f t="shared" si="73"/>
        <v>14445.01229282896</v>
      </c>
      <c r="D159" s="26">
        <f t="shared" si="73"/>
        <v>14451.423828349338</v>
      </c>
      <c r="E159" s="26">
        <f t="shared" si="73"/>
        <v>15504.654813923442</v>
      </c>
      <c r="F159" s="26">
        <f t="shared" si="73"/>
        <v>14467.917678430826</v>
      </c>
      <c r="G159" s="26">
        <f t="shared" si="73"/>
        <v>14283.985381862425</v>
      </c>
      <c r="H159" s="26">
        <f t="shared" si="73"/>
        <v>13358.989812160304</v>
      </c>
      <c r="I159" s="26">
        <f t="shared" si="73"/>
        <v>13444.012891314882</v>
      </c>
      <c r="J159" s="26">
        <f t="shared" si="73"/>
        <v>14019.79555813122</v>
      </c>
      <c r="K159" s="26">
        <f t="shared" si="73"/>
        <v>12709.273787042948</v>
      </c>
      <c r="L159" s="26">
        <f t="shared" si="73"/>
        <v>12236.603245090946</v>
      </c>
      <c r="M159" s="26">
        <f t="shared" si="73"/>
        <v>10596.286639720036</v>
      </c>
      <c r="N159" s="26">
        <f t="shared" si="73"/>
        <v>10625.028813691242</v>
      </c>
      <c r="O159" s="26">
        <f t="shared" si="73"/>
        <v>10252.252341955504</v>
      </c>
      <c r="P159" s="26">
        <f t="shared" si="73"/>
        <v>9557.9266599333205</v>
      </c>
      <c r="Q159" s="26">
        <f t="shared" si="73"/>
        <v>9464.2458127886657</v>
      </c>
    </row>
    <row r="160" spans="1:17" ht="12" customHeight="1" x14ac:dyDescent="0.25">
      <c r="A160" s="25" t="s">
        <v>48</v>
      </c>
      <c r="B160" s="24">
        <f t="shared" ref="B160:Q160" si="74">IF(B106=0,0,B106/B$23)</f>
        <v>10802.703181330749</v>
      </c>
      <c r="C160" s="24">
        <f t="shared" si="74"/>
        <v>10854.83890519361</v>
      </c>
      <c r="D160" s="24">
        <f t="shared" si="74"/>
        <v>10871.279421083751</v>
      </c>
      <c r="E160" s="24">
        <f t="shared" si="74"/>
        <v>11933.342606785871</v>
      </c>
      <c r="F160" s="24">
        <f t="shared" si="74"/>
        <v>10920.731465376319</v>
      </c>
      <c r="G160" s="24">
        <f t="shared" si="74"/>
        <v>10785.876816325555</v>
      </c>
      <c r="H160" s="24">
        <f t="shared" si="74"/>
        <v>9903.8725270989762</v>
      </c>
      <c r="I160" s="24">
        <f t="shared" si="74"/>
        <v>10005.546796491039</v>
      </c>
      <c r="J160" s="24">
        <f t="shared" si="74"/>
        <v>10549.543501219574</v>
      </c>
      <c r="K160" s="24">
        <f t="shared" si="74"/>
        <v>9172.607400340099</v>
      </c>
      <c r="L160" s="24">
        <f t="shared" si="74"/>
        <v>8679.4187109345858</v>
      </c>
      <c r="M160" s="24">
        <f t="shared" si="74"/>
        <v>7102.4013910766016</v>
      </c>
      <c r="N160" s="24">
        <f t="shared" si="74"/>
        <v>7179.4943397802017</v>
      </c>
      <c r="O160" s="24">
        <f t="shared" si="74"/>
        <v>6903.8352651675605</v>
      </c>
      <c r="P160" s="24">
        <f t="shared" si="74"/>
        <v>6295.2030718437491</v>
      </c>
      <c r="Q160" s="24">
        <f t="shared" si="74"/>
        <v>6300.6368048260701</v>
      </c>
    </row>
    <row r="161" spans="1:17" ht="12" customHeight="1" x14ac:dyDescent="0.25">
      <c r="A161" s="23" t="s">
        <v>44</v>
      </c>
      <c r="B161" s="22">
        <f t="shared" ref="B161:Q161" si="75">IF(B107=0,0,B107/B$23)</f>
        <v>7733.8060998663459</v>
      </c>
      <c r="C161" s="22">
        <f t="shared" si="75"/>
        <v>7843.50239823421</v>
      </c>
      <c r="D161" s="22">
        <f t="shared" si="75"/>
        <v>7920.741570892289</v>
      </c>
      <c r="E161" s="22">
        <f t="shared" si="75"/>
        <v>9066.7934308304048</v>
      </c>
      <c r="F161" s="22">
        <f t="shared" si="75"/>
        <v>8104.8124416088249</v>
      </c>
      <c r="G161" s="22">
        <f t="shared" si="75"/>
        <v>8043.8058529918662</v>
      </c>
      <c r="H161" s="22">
        <f t="shared" si="75"/>
        <v>7200.0964135786426</v>
      </c>
      <c r="I161" s="22">
        <f t="shared" si="75"/>
        <v>7349.4633129913618</v>
      </c>
      <c r="J161" s="22">
        <f t="shared" si="75"/>
        <v>7911.1477138092068</v>
      </c>
      <c r="K161" s="22">
        <f t="shared" si="75"/>
        <v>6495.6890262991365</v>
      </c>
      <c r="L161" s="22">
        <f t="shared" si="75"/>
        <v>6020.8071559899963</v>
      </c>
      <c r="M161" s="22">
        <f t="shared" si="75"/>
        <v>4496.3565708235792</v>
      </c>
      <c r="N161" s="22">
        <f t="shared" si="75"/>
        <v>4591.282318801751</v>
      </c>
      <c r="O161" s="22">
        <f t="shared" si="75"/>
        <v>4322.2907510713239</v>
      </c>
      <c r="P161" s="22">
        <f t="shared" si="75"/>
        <v>3713.4328869410233</v>
      </c>
      <c r="Q161" s="22">
        <f t="shared" si="75"/>
        <v>3726.2345499549642</v>
      </c>
    </row>
    <row r="162" spans="1:17" ht="12" customHeight="1" x14ac:dyDescent="0.25">
      <c r="A162" s="23" t="s">
        <v>43</v>
      </c>
      <c r="B162" s="22">
        <f t="shared" ref="B162:Q162" si="76">IF(B108=0,0,B108/B$23)</f>
        <v>104.20601274351188</v>
      </c>
      <c r="C162" s="22">
        <f t="shared" si="76"/>
        <v>112.46221039436118</v>
      </c>
      <c r="D162" s="22">
        <f t="shared" si="76"/>
        <v>121.92920225124548</v>
      </c>
      <c r="E162" s="22">
        <f t="shared" si="76"/>
        <v>128.54592409068772</v>
      </c>
      <c r="F162" s="22">
        <f t="shared" si="76"/>
        <v>137.11857681081852</v>
      </c>
      <c r="G162" s="22">
        <f t="shared" si="76"/>
        <v>147.10015726514692</v>
      </c>
      <c r="H162" s="22">
        <f t="shared" si="76"/>
        <v>157.6921182882059</v>
      </c>
      <c r="I162" s="22">
        <f t="shared" si="76"/>
        <v>165.95860889092475</v>
      </c>
      <c r="J162" s="22">
        <f t="shared" si="76"/>
        <v>170.9173028906992</v>
      </c>
      <c r="K162" s="22">
        <f t="shared" si="76"/>
        <v>179.32477062224797</v>
      </c>
      <c r="L162" s="22">
        <f t="shared" si="76"/>
        <v>180.31827190976023</v>
      </c>
      <c r="M162" s="22">
        <f t="shared" si="76"/>
        <v>179.99257123834408</v>
      </c>
      <c r="N162" s="22">
        <f t="shared" si="76"/>
        <v>179.7985986633368</v>
      </c>
      <c r="O162" s="22">
        <f t="shared" si="76"/>
        <v>177.8670005755931</v>
      </c>
      <c r="P162" s="22">
        <f t="shared" si="76"/>
        <v>179.06780664717493</v>
      </c>
      <c r="Q162" s="22">
        <f t="shared" si="76"/>
        <v>184.62542230962933</v>
      </c>
    </row>
    <row r="163" spans="1:17" ht="12" customHeight="1" x14ac:dyDescent="0.25">
      <c r="A163" s="23" t="s">
        <v>47</v>
      </c>
      <c r="B163" s="22">
        <f t="shared" ref="B163:Q163" si="77">IF(B109=0,0,B109/B$23)</f>
        <v>1424.5943010713877</v>
      </c>
      <c r="C163" s="22">
        <f t="shared" si="77"/>
        <v>1395.6037020089184</v>
      </c>
      <c r="D163" s="22">
        <f t="shared" si="77"/>
        <v>1364.9086466551973</v>
      </c>
      <c r="E163" s="22">
        <f t="shared" si="77"/>
        <v>1325.202102454788</v>
      </c>
      <c r="F163" s="22">
        <f t="shared" si="77"/>
        <v>1298.0886650798443</v>
      </c>
      <c r="G163" s="22">
        <f t="shared" si="77"/>
        <v>1257.7100843586015</v>
      </c>
      <c r="H163" s="22">
        <f t="shared" si="77"/>
        <v>1227.088404598926</v>
      </c>
      <c r="I163" s="22">
        <f t="shared" si="77"/>
        <v>1206.0273360441211</v>
      </c>
      <c r="J163" s="22">
        <f t="shared" si="77"/>
        <v>1198.0464409539336</v>
      </c>
      <c r="K163" s="22">
        <f t="shared" si="77"/>
        <v>1205.7947908270478</v>
      </c>
      <c r="L163" s="22">
        <f t="shared" si="77"/>
        <v>1193.0988150646292</v>
      </c>
      <c r="M163" s="22">
        <f t="shared" si="77"/>
        <v>1177.165975647265</v>
      </c>
      <c r="N163" s="22">
        <f t="shared" si="77"/>
        <v>1167.9626956255333</v>
      </c>
      <c r="O163" s="22">
        <f t="shared" si="77"/>
        <v>1148.2679444042822</v>
      </c>
      <c r="P163" s="22">
        <f t="shared" si="77"/>
        <v>1143.4088969008064</v>
      </c>
      <c r="Q163" s="22">
        <f t="shared" si="77"/>
        <v>1142.3452367308339</v>
      </c>
    </row>
    <row r="164" spans="1:17" ht="12" customHeight="1" x14ac:dyDescent="0.25">
      <c r="A164" s="21" t="s">
        <v>46</v>
      </c>
      <c r="B164" s="20">
        <f t="shared" ref="B164:Q164" si="78">IF(B110=0,0,B110/B$23)</f>
        <v>1540.096767649505</v>
      </c>
      <c r="C164" s="20">
        <f t="shared" si="78"/>
        <v>1503.2705945561199</v>
      </c>
      <c r="D164" s="20">
        <f t="shared" si="78"/>
        <v>1463.7000012850197</v>
      </c>
      <c r="E164" s="20">
        <f t="shared" si="78"/>
        <v>1412.8011494099903</v>
      </c>
      <c r="F164" s="20">
        <f t="shared" si="78"/>
        <v>1380.7117818768309</v>
      </c>
      <c r="G164" s="20">
        <f t="shared" si="78"/>
        <v>1337.2607217099405</v>
      </c>
      <c r="H164" s="20">
        <f t="shared" si="78"/>
        <v>1318.9955906332029</v>
      </c>
      <c r="I164" s="20">
        <f t="shared" si="78"/>
        <v>1284.0975385646323</v>
      </c>
      <c r="J164" s="20">
        <f t="shared" si="78"/>
        <v>1269.4320435657341</v>
      </c>
      <c r="K164" s="20">
        <f t="shared" si="78"/>
        <v>1291.7988125916675</v>
      </c>
      <c r="L164" s="20">
        <f t="shared" si="78"/>
        <v>1285.1944679701999</v>
      </c>
      <c r="M164" s="20">
        <f t="shared" si="78"/>
        <v>1248.8862733674132</v>
      </c>
      <c r="N164" s="20">
        <f t="shared" si="78"/>
        <v>1240.450726689581</v>
      </c>
      <c r="O164" s="20">
        <f t="shared" si="78"/>
        <v>1255.4095691163618</v>
      </c>
      <c r="P164" s="20">
        <f t="shared" si="78"/>
        <v>1259.2934813547442</v>
      </c>
      <c r="Q164" s="20">
        <f t="shared" si="78"/>
        <v>1247.4315958306424</v>
      </c>
    </row>
    <row r="165" spans="1:17" ht="12" customHeight="1" x14ac:dyDescent="0.25">
      <c r="A165" s="19" t="s">
        <v>45</v>
      </c>
      <c r="B165" s="18">
        <f t="shared" ref="B165:Q165" si="79">IF(B111=0,0,B111/B$23)</f>
        <v>3623.1326294209371</v>
      </c>
      <c r="C165" s="18">
        <f t="shared" si="79"/>
        <v>3590.1733876353492</v>
      </c>
      <c r="D165" s="18">
        <f t="shared" si="79"/>
        <v>3580.1444072655868</v>
      </c>
      <c r="E165" s="18">
        <f t="shared" si="79"/>
        <v>3571.3122071375715</v>
      </c>
      <c r="F165" s="18">
        <f t="shared" si="79"/>
        <v>3547.1862130545064</v>
      </c>
      <c r="G165" s="18">
        <f t="shared" si="79"/>
        <v>3498.1085655368697</v>
      </c>
      <c r="H165" s="18">
        <f t="shared" si="79"/>
        <v>3455.1172850613275</v>
      </c>
      <c r="I165" s="18">
        <f t="shared" si="79"/>
        <v>3438.4660948238425</v>
      </c>
      <c r="J165" s="18">
        <f t="shared" si="79"/>
        <v>3470.2520569116459</v>
      </c>
      <c r="K165" s="18">
        <f t="shared" si="79"/>
        <v>3536.6663867028487</v>
      </c>
      <c r="L165" s="18">
        <f t="shared" si="79"/>
        <v>3557.1845341563603</v>
      </c>
      <c r="M165" s="18">
        <f t="shared" si="79"/>
        <v>3493.8852486434348</v>
      </c>
      <c r="N165" s="18">
        <f t="shared" si="79"/>
        <v>3445.5344739110401</v>
      </c>
      <c r="O165" s="18">
        <f t="shared" si="79"/>
        <v>3348.4170767879427</v>
      </c>
      <c r="P165" s="18">
        <f t="shared" si="79"/>
        <v>3262.7235880895705</v>
      </c>
      <c r="Q165" s="18">
        <f t="shared" si="79"/>
        <v>3163.6090079625956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6685.4533203639849</v>
      </c>
      <c r="C167" s="31">
        <f t="shared" si="80"/>
        <v>6798.731408587154</v>
      </c>
      <c r="D167" s="31">
        <f t="shared" si="80"/>
        <v>6921.5241982578755</v>
      </c>
      <c r="E167" s="31">
        <f t="shared" si="80"/>
        <v>7744.2786137644362</v>
      </c>
      <c r="F167" s="31">
        <f t="shared" si="80"/>
        <v>7132.5288497591291</v>
      </c>
      <c r="G167" s="31">
        <f t="shared" si="80"/>
        <v>7127.3060102112595</v>
      </c>
      <c r="H167" s="31">
        <f t="shared" si="80"/>
        <v>6592.9776435375716</v>
      </c>
      <c r="I167" s="31">
        <f t="shared" si="80"/>
        <v>6769.6783065308446</v>
      </c>
      <c r="J167" s="31">
        <f t="shared" si="80"/>
        <v>7256.7897713299417</v>
      </c>
      <c r="K167" s="31">
        <f t="shared" si="80"/>
        <v>6373.51345953279</v>
      </c>
      <c r="L167" s="31">
        <f t="shared" si="80"/>
        <v>6066.2056481060117</v>
      </c>
      <c r="M167" s="31">
        <f t="shared" si="80"/>
        <v>4968.9685409547856</v>
      </c>
      <c r="N167" s="31">
        <f t="shared" si="80"/>
        <v>5093.8232025790066</v>
      </c>
      <c r="O167" s="31">
        <f t="shared" si="80"/>
        <v>5035.3568773398547</v>
      </c>
      <c r="P167" s="31">
        <f t="shared" si="80"/>
        <v>4715.2687937246374</v>
      </c>
      <c r="Q167" s="31">
        <f t="shared" si="80"/>
        <v>4860.231139136803</v>
      </c>
    </row>
    <row r="168" spans="1:17" ht="12" customHeight="1" x14ac:dyDescent="0.25">
      <c r="A168" s="23" t="s">
        <v>44</v>
      </c>
      <c r="B168" s="22">
        <f t="shared" ref="B168:Q168" si="81">IF(B114=0,0,B114/B$23)</f>
        <v>4824.5645727458077</v>
      </c>
      <c r="C168" s="22">
        <f t="shared" si="81"/>
        <v>4936.6963480420518</v>
      </c>
      <c r="D168" s="22">
        <f t="shared" si="81"/>
        <v>5055.250819832966</v>
      </c>
      <c r="E168" s="22">
        <f t="shared" si="81"/>
        <v>5898.2657036252649</v>
      </c>
      <c r="F168" s="22">
        <f t="shared" si="81"/>
        <v>5290.7669615158766</v>
      </c>
      <c r="G168" s="22">
        <f t="shared" si="81"/>
        <v>5297.6980449592402</v>
      </c>
      <c r="H168" s="22">
        <f t="shared" si="81"/>
        <v>4766.5362519503815</v>
      </c>
      <c r="I168" s="22">
        <f t="shared" si="81"/>
        <v>4927.5229864921366</v>
      </c>
      <c r="J168" s="22">
        <f t="shared" si="81"/>
        <v>5405.4887327582665</v>
      </c>
      <c r="K168" s="22">
        <f t="shared" si="81"/>
        <v>4487.0330760785246</v>
      </c>
      <c r="L168" s="22">
        <f t="shared" si="81"/>
        <v>4185.17640968466</v>
      </c>
      <c r="M168" s="22">
        <f t="shared" si="81"/>
        <v>3130.3426486334138</v>
      </c>
      <c r="N168" s="22">
        <f t="shared" si="81"/>
        <v>3258.7482216888743</v>
      </c>
      <c r="O168" s="22">
        <f t="shared" si="81"/>
        <v>3189.3679665587124</v>
      </c>
      <c r="P168" s="22">
        <f t="shared" si="81"/>
        <v>2824.026552380049</v>
      </c>
      <c r="Q168" s="22">
        <f t="shared" si="81"/>
        <v>2898.4274214451493</v>
      </c>
    </row>
    <row r="169" spans="1:17" ht="12" customHeight="1" x14ac:dyDescent="0.25">
      <c r="A169" s="23" t="s">
        <v>43</v>
      </c>
      <c r="B169" s="30">
        <f t="shared" ref="B169:Q169" si="82">IF(B115=0,0,B115/B$23)</f>
        <v>175.87974624516684</v>
      </c>
      <c r="C169" s="30">
        <f t="shared" si="82"/>
        <v>196.37859019435854</v>
      </c>
      <c r="D169" s="30">
        <f t="shared" si="82"/>
        <v>219.03642245163655</v>
      </c>
      <c r="E169" s="30">
        <f t="shared" si="82"/>
        <v>235.92845177270016</v>
      </c>
      <c r="F169" s="30">
        <f t="shared" si="82"/>
        <v>256.93902222670948</v>
      </c>
      <c r="G169" s="30">
        <f t="shared" si="82"/>
        <v>281.41992842375879</v>
      </c>
      <c r="H169" s="30">
        <f t="shared" si="82"/>
        <v>307.4628699007713</v>
      </c>
      <c r="I169" s="30">
        <f t="shared" si="82"/>
        <v>329.37178885894633</v>
      </c>
      <c r="J169" s="30">
        <f t="shared" si="82"/>
        <v>343.85212800559884</v>
      </c>
      <c r="K169" s="30">
        <f t="shared" si="82"/>
        <v>365.63642666563777</v>
      </c>
      <c r="L169" s="30">
        <f t="shared" si="82"/>
        <v>371.97953693329481</v>
      </c>
      <c r="M169" s="30">
        <f t="shared" si="82"/>
        <v>383.38314738619141</v>
      </c>
      <c r="N169" s="30">
        <f t="shared" si="82"/>
        <v>398.52857171597731</v>
      </c>
      <c r="O169" s="30">
        <f t="shared" si="82"/>
        <v>411.41717893849324</v>
      </c>
      <c r="P169" s="30">
        <f t="shared" si="82"/>
        <v>443.01980660687872</v>
      </c>
      <c r="Q169" s="30">
        <f t="shared" si="82"/>
        <v>507.13708585190528</v>
      </c>
    </row>
    <row r="170" spans="1:17" ht="12" customHeight="1" x14ac:dyDescent="0.25">
      <c r="A170" s="23" t="s">
        <v>47</v>
      </c>
      <c r="B170" s="22">
        <f t="shared" ref="B170:Q170" si="83">IF(B116=0,0,B116/B$23)</f>
        <v>830.37461756268476</v>
      </c>
      <c r="C170" s="22">
        <f t="shared" si="83"/>
        <v>826.48977201864579</v>
      </c>
      <c r="D170" s="22">
        <f t="shared" si="83"/>
        <v>822.43391362805028</v>
      </c>
      <c r="E170" s="22">
        <f t="shared" si="83"/>
        <v>803.96373863086399</v>
      </c>
      <c r="F170" s="22">
        <f t="shared" si="83"/>
        <v>792.6256245013401</v>
      </c>
      <c r="G170" s="22">
        <f t="shared" si="83"/>
        <v>773.8149144253648</v>
      </c>
      <c r="H170" s="22">
        <f t="shared" si="83"/>
        <v>760.69502002449553</v>
      </c>
      <c r="I170" s="22">
        <f t="shared" si="83"/>
        <v>754.9144583081536</v>
      </c>
      <c r="J170" s="22">
        <f t="shared" si="83"/>
        <v>754.14940084861439</v>
      </c>
      <c r="K170" s="22">
        <f t="shared" si="83"/>
        <v>756.44860313552317</v>
      </c>
      <c r="L170" s="22">
        <f t="shared" si="83"/>
        <v>749.29406584761</v>
      </c>
      <c r="M170" s="22">
        <f t="shared" si="83"/>
        <v>725.9416865365904</v>
      </c>
      <c r="N170" s="22">
        <f t="shared" si="83"/>
        <v>717.20494838937213</v>
      </c>
      <c r="O170" s="22">
        <f t="shared" si="83"/>
        <v>713.59480446372527</v>
      </c>
      <c r="P170" s="22">
        <f t="shared" si="83"/>
        <v>726.29576591657417</v>
      </c>
      <c r="Q170" s="22">
        <f t="shared" si="83"/>
        <v>738.5741436078107</v>
      </c>
    </row>
    <row r="171" spans="1:17" ht="12" customHeight="1" x14ac:dyDescent="0.25">
      <c r="A171" s="29" t="s">
        <v>46</v>
      </c>
      <c r="B171" s="18">
        <f t="shared" ref="B171:Q171" si="84">IF(B117=0,0,B117/B$23)</f>
        <v>854.6343838103262</v>
      </c>
      <c r="C171" s="18">
        <f t="shared" si="84"/>
        <v>839.16669833209824</v>
      </c>
      <c r="D171" s="18">
        <f t="shared" si="84"/>
        <v>824.80304234522134</v>
      </c>
      <c r="E171" s="18">
        <f t="shared" si="84"/>
        <v>806.12071973560808</v>
      </c>
      <c r="F171" s="18">
        <f t="shared" si="84"/>
        <v>792.19724151520347</v>
      </c>
      <c r="G171" s="18">
        <f t="shared" si="84"/>
        <v>774.37312240289577</v>
      </c>
      <c r="H171" s="18">
        <f t="shared" si="84"/>
        <v>758.28350166192342</v>
      </c>
      <c r="I171" s="18">
        <f t="shared" si="84"/>
        <v>757.86907287160807</v>
      </c>
      <c r="J171" s="18">
        <f t="shared" si="84"/>
        <v>753.29950971746189</v>
      </c>
      <c r="K171" s="18">
        <f t="shared" si="84"/>
        <v>764.39535365310371</v>
      </c>
      <c r="L171" s="18">
        <f t="shared" si="84"/>
        <v>759.75563564044717</v>
      </c>
      <c r="M171" s="18">
        <f t="shared" si="84"/>
        <v>729.30105839859073</v>
      </c>
      <c r="N171" s="18">
        <f t="shared" si="84"/>
        <v>719.34146078478307</v>
      </c>
      <c r="O171" s="18">
        <f t="shared" si="84"/>
        <v>720.9769273789243</v>
      </c>
      <c r="P171" s="18">
        <f t="shared" si="84"/>
        <v>721.92666882113542</v>
      </c>
      <c r="Q171" s="18">
        <f t="shared" si="84"/>
        <v>716.09248823193752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2297.7542890354771</v>
      </c>
      <c r="C173" s="26">
        <f t="shared" si="85"/>
        <v>2274.7484324397292</v>
      </c>
      <c r="D173" s="26">
        <f t="shared" si="85"/>
        <v>2151.8812627674756</v>
      </c>
      <c r="E173" s="26">
        <f t="shared" si="85"/>
        <v>2181.1071589505623</v>
      </c>
      <c r="F173" s="26">
        <f t="shared" si="85"/>
        <v>1989.0622755430768</v>
      </c>
      <c r="G173" s="26">
        <f t="shared" si="85"/>
        <v>1962.8929734811318</v>
      </c>
      <c r="H173" s="26">
        <f t="shared" si="85"/>
        <v>1850.5885250786876</v>
      </c>
      <c r="I173" s="26">
        <f t="shared" si="85"/>
        <v>1833.5836050159717</v>
      </c>
      <c r="J173" s="26">
        <f t="shared" si="85"/>
        <v>1833.6809489184304</v>
      </c>
      <c r="K173" s="26">
        <f t="shared" si="85"/>
        <v>1690.8144942668605</v>
      </c>
      <c r="L173" s="26">
        <f t="shared" si="85"/>
        <v>1678.1201184097549</v>
      </c>
      <c r="M173" s="26">
        <f t="shared" si="85"/>
        <v>1406.2560823883809</v>
      </c>
      <c r="N173" s="26">
        <f t="shared" si="85"/>
        <v>1429.3726712538771</v>
      </c>
      <c r="O173" s="26">
        <f t="shared" si="85"/>
        <v>1315.889630055515</v>
      </c>
      <c r="P173" s="26">
        <f t="shared" si="85"/>
        <v>1136.5173075020182</v>
      </c>
      <c r="Q173" s="26">
        <f t="shared" si="85"/>
        <v>1104.3947771972762</v>
      </c>
    </row>
    <row r="174" spans="1:17" ht="12" customHeight="1" x14ac:dyDescent="0.25">
      <c r="A174" s="25" t="s">
        <v>48</v>
      </c>
      <c r="B174" s="24">
        <f t="shared" ref="B174:Q174" si="86">IF(B120=0,0,B120/B$23)</f>
        <v>2297.7542890354771</v>
      </c>
      <c r="C174" s="24">
        <f t="shared" si="86"/>
        <v>2274.7484324397292</v>
      </c>
      <c r="D174" s="24">
        <f t="shared" si="86"/>
        <v>2151.8812627674756</v>
      </c>
      <c r="E174" s="24">
        <f t="shared" si="86"/>
        <v>2181.1071589505623</v>
      </c>
      <c r="F174" s="24">
        <f t="shared" si="86"/>
        <v>1989.0622755430768</v>
      </c>
      <c r="G174" s="24">
        <f t="shared" si="86"/>
        <v>1962.8929734811318</v>
      </c>
      <c r="H174" s="24">
        <f t="shared" si="86"/>
        <v>1850.5885250786876</v>
      </c>
      <c r="I174" s="24">
        <f t="shared" si="86"/>
        <v>1833.5836050159717</v>
      </c>
      <c r="J174" s="24">
        <f t="shared" si="86"/>
        <v>1833.6809489184304</v>
      </c>
      <c r="K174" s="24">
        <f t="shared" si="86"/>
        <v>1690.8144942668605</v>
      </c>
      <c r="L174" s="24">
        <f t="shared" si="86"/>
        <v>1678.1201184097549</v>
      </c>
      <c r="M174" s="24">
        <f t="shared" si="86"/>
        <v>1406.2560823883809</v>
      </c>
      <c r="N174" s="24">
        <f t="shared" si="86"/>
        <v>1429.3726712538771</v>
      </c>
      <c r="O174" s="24">
        <f t="shared" si="86"/>
        <v>1315.889630055515</v>
      </c>
      <c r="P174" s="24">
        <f t="shared" si="86"/>
        <v>1136.5173075020182</v>
      </c>
      <c r="Q174" s="24">
        <f t="shared" si="86"/>
        <v>1104.3947771972762</v>
      </c>
    </row>
    <row r="175" spans="1:17" ht="12" customHeight="1" x14ac:dyDescent="0.25">
      <c r="A175" s="23" t="s">
        <v>44</v>
      </c>
      <c r="B175" s="22">
        <f t="shared" ref="B175:Q175" si="87">IF(B121=0,0,B121/B$23)</f>
        <v>1890.4355178355995</v>
      </c>
      <c r="C175" s="22">
        <f t="shared" si="87"/>
        <v>1892.6868545384475</v>
      </c>
      <c r="D175" s="22">
        <f t="shared" si="87"/>
        <v>1799.9000381790336</v>
      </c>
      <c r="E175" s="22">
        <f t="shared" si="87"/>
        <v>1850.3250689176475</v>
      </c>
      <c r="F175" s="22">
        <f t="shared" si="87"/>
        <v>1666.0013115816175</v>
      </c>
      <c r="G175" s="22">
        <f t="shared" si="87"/>
        <v>1653.2715127019749</v>
      </c>
      <c r="H175" s="22">
        <f t="shared" si="87"/>
        <v>1535.6006500875471</v>
      </c>
      <c r="I175" s="22">
        <f t="shared" si="87"/>
        <v>1540.8914221137954</v>
      </c>
      <c r="J175" s="22">
        <f t="shared" si="87"/>
        <v>1540.7360616043209</v>
      </c>
      <c r="K175" s="22">
        <f t="shared" si="87"/>
        <v>1368.2171844078096</v>
      </c>
      <c r="L175" s="22">
        <f t="shared" si="87"/>
        <v>1343.6899954833825</v>
      </c>
      <c r="M175" s="22">
        <f t="shared" si="87"/>
        <v>1020.7404921139115</v>
      </c>
      <c r="N175" s="22">
        <f t="shared" si="87"/>
        <v>1021.4749362483897</v>
      </c>
      <c r="O175" s="22">
        <f t="shared" si="87"/>
        <v>905.85307507747234</v>
      </c>
      <c r="P175" s="22">
        <f t="shared" si="87"/>
        <v>739.20111147227419</v>
      </c>
      <c r="Q175" s="22">
        <f t="shared" si="87"/>
        <v>719.27873626949133</v>
      </c>
    </row>
    <row r="176" spans="1:17" ht="12" customHeight="1" x14ac:dyDescent="0.25">
      <c r="A176" s="23" t="s">
        <v>43</v>
      </c>
      <c r="B176" s="22">
        <f t="shared" ref="B176:Q176" si="88">IF(B122=0,0,B122/B$23)</f>
        <v>4.9124277545573809E-2</v>
      </c>
      <c r="C176" s="22">
        <f t="shared" si="88"/>
        <v>5.3705402491424678E-2</v>
      </c>
      <c r="D176" s="22">
        <f t="shared" si="88"/>
        <v>6.104759529215717E-2</v>
      </c>
      <c r="E176" s="22">
        <f t="shared" si="88"/>
        <v>5.8553608729350767E-2</v>
      </c>
      <c r="F176" s="22">
        <f t="shared" si="88"/>
        <v>6.9598367858015708E-2</v>
      </c>
      <c r="G176" s="22">
        <f t="shared" si="88"/>
        <v>7.6137464175852279E-2</v>
      </c>
      <c r="H176" s="22">
        <f t="shared" si="88"/>
        <v>9.2940824768156335E-2</v>
      </c>
      <c r="I176" s="22">
        <f t="shared" si="88"/>
        <v>9.6467133411030512E-2</v>
      </c>
      <c r="J176" s="22">
        <f t="shared" si="88"/>
        <v>9.8074466419330278E-2</v>
      </c>
      <c r="K176" s="22">
        <f t="shared" si="88"/>
        <v>0.12448173774310123</v>
      </c>
      <c r="L176" s="22">
        <f t="shared" si="88"/>
        <v>0.12255560327498546</v>
      </c>
      <c r="M176" s="22">
        <f t="shared" si="88"/>
        <v>0.13113685267939892</v>
      </c>
      <c r="N176" s="22">
        <f t="shared" si="88"/>
        <v>0.15091002176682741</v>
      </c>
      <c r="O176" s="22">
        <f t="shared" si="88"/>
        <v>0.18266958489877488</v>
      </c>
      <c r="P176" s="22">
        <f t="shared" si="88"/>
        <v>0.23860166425321458</v>
      </c>
      <c r="Q176" s="22">
        <f t="shared" si="88"/>
        <v>0.3379969512164559</v>
      </c>
    </row>
    <row r="177" spans="1:17" ht="12" customHeight="1" x14ac:dyDescent="0.25">
      <c r="A177" s="23" t="s">
        <v>47</v>
      </c>
      <c r="B177" s="22">
        <f t="shared" ref="B177:Q177" si="89">IF(B123=0,0,B123/B$23)</f>
        <v>278.99473904762692</v>
      </c>
      <c r="C177" s="22">
        <f t="shared" si="89"/>
        <v>256.89789516547228</v>
      </c>
      <c r="D177" s="22">
        <f t="shared" si="89"/>
        <v>233.80406113011452</v>
      </c>
      <c r="E177" s="22">
        <f t="shared" si="89"/>
        <v>223.86542636081387</v>
      </c>
      <c r="F177" s="22">
        <f t="shared" si="89"/>
        <v>217.52960276601416</v>
      </c>
      <c r="G177" s="22">
        <f t="shared" si="89"/>
        <v>208.7944471640383</v>
      </c>
      <c r="H177" s="22">
        <f t="shared" si="89"/>
        <v>201.79934479564292</v>
      </c>
      <c r="I177" s="22">
        <f t="shared" si="89"/>
        <v>196.16025167961755</v>
      </c>
      <c r="J177" s="22">
        <f t="shared" si="89"/>
        <v>195.42302622777731</v>
      </c>
      <c r="K177" s="22">
        <f t="shared" si="89"/>
        <v>210.90928691617918</v>
      </c>
      <c r="L177" s="22">
        <f t="shared" si="89"/>
        <v>215.19581150275619</v>
      </c>
      <c r="M177" s="22">
        <f t="shared" si="89"/>
        <v>246.55218612549905</v>
      </c>
      <c r="N177" s="22">
        <f t="shared" si="89"/>
        <v>255.77430433883248</v>
      </c>
      <c r="O177" s="22">
        <f t="shared" si="89"/>
        <v>243.2592538049449</v>
      </c>
      <c r="P177" s="22">
        <f t="shared" si="89"/>
        <v>226.74135060018082</v>
      </c>
      <c r="Q177" s="22">
        <f t="shared" si="89"/>
        <v>213.15446529159152</v>
      </c>
    </row>
    <row r="178" spans="1:17" ht="12" customHeight="1" x14ac:dyDescent="0.25">
      <c r="A178" s="21" t="s">
        <v>46</v>
      </c>
      <c r="B178" s="20">
        <f t="shared" ref="B178:Q178" si="90">IF(B124=0,0,B124/B$23)</f>
        <v>128.27490787470541</v>
      </c>
      <c r="C178" s="20">
        <f t="shared" si="90"/>
        <v>125.10997733331821</v>
      </c>
      <c r="D178" s="20">
        <f t="shared" si="90"/>
        <v>118.11611586303522</v>
      </c>
      <c r="E178" s="20">
        <f t="shared" si="90"/>
        <v>106.85811006337157</v>
      </c>
      <c r="F178" s="20">
        <f t="shared" si="90"/>
        <v>105.46176282758688</v>
      </c>
      <c r="G178" s="20">
        <f t="shared" si="90"/>
        <v>100.75087615094257</v>
      </c>
      <c r="H178" s="20">
        <f t="shared" si="90"/>
        <v>113.09558937072939</v>
      </c>
      <c r="I178" s="20">
        <f t="shared" si="90"/>
        <v>96.435464089147644</v>
      </c>
      <c r="J178" s="20">
        <f t="shared" si="90"/>
        <v>97.423786619913088</v>
      </c>
      <c r="K178" s="20">
        <f t="shared" si="90"/>
        <v>111.56354120512881</v>
      </c>
      <c r="L178" s="20">
        <f t="shared" si="90"/>
        <v>119.11175582034095</v>
      </c>
      <c r="M178" s="20">
        <f t="shared" si="90"/>
        <v>138.83226729629112</v>
      </c>
      <c r="N178" s="20">
        <f t="shared" si="90"/>
        <v>151.97252064488814</v>
      </c>
      <c r="O178" s="20">
        <f t="shared" si="90"/>
        <v>166.59463158819889</v>
      </c>
      <c r="P178" s="20">
        <f t="shared" si="90"/>
        <v>170.33624376530986</v>
      </c>
      <c r="Q178" s="20">
        <f t="shared" si="90"/>
        <v>171.62357868497693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43.069612218627462</v>
      </c>
      <c r="C3" s="154">
        <v>43.511880770480282</v>
      </c>
      <c r="D3" s="154">
        <v>44.0828754099227</v>
      </c>
      <c r="E3" s="154">
        <v>44.852664256789723</v>
      </c>
      <c r="F3" s="154">
        <v>45.59176945570821</v>
      </c>
      <c r="G3" s="154">
        <v>46.725806805319436</v>
      </c>
      <c r="H3" s="154">
        <v>48.40555033018947</v>
      </c>
      <c r="I3" s="154">
        <v>50.98049128416659</v>
      </c>
      <c r="J3" s="154">
        <v>52.989879273568825</v>
      </c>
      <c r="K3" s="154">
        <v>54.123883601704748</v>
      </c>
      <c r="L3" s="154">
        <v>54.474354158189982</v>
      </c>
      <c r="M3" s="154">
        <v>54.191957820257215</v>
      </c>
      <c r="N3" s="154">
        <v>53.79129680583641</v>
      </c>
      <c r="O3" s="154">
        <v>53.347601672885766</v>
      </c>
      <c r="P3" s="154">
        <v>52.971129462761795</v>
      </c>
      <c r="Q3" s="154">
        <v>52.693892278835222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57.17002789984533</v>
      </c>
      <c r="C5" s="143">
        <v>57.757089267389155</v>
      </c>
      <c r="D5" s="143">
        <v>58.515019923970904</v>
      </c>
      <c r="E5" s="143">
        <v>59.536827355832166</v>
      </c>
      <c r="F5" s="143">
        <v>60.517905723303883</v>
      </c>
      <c r="G5" s="143">
        <v>62.023211751777957</v>
      </c>
      <c r="H5" s="143">
        <v>64.252880867300462</v>
      </c>
      <c r="I5" s="143">
        <v>67.670823091439132</v>
      </c>
      <c r="J5" s="143">
        <v>70.338057865520923</v>
      </c>
      <c r="K5" s="143">
        <v>71.84332006172977</v>
      </c>
      <c r="L5" s="143">
        <v>72.308529996535512</v>
      </c>
      <c r="M5" s="143">
        <v>71.933680870045194</v>
      </c>
      <c r="N5" s="143">
        <v>71.401848791860999</v>
      </c>
      <c r="O5" s="143">
        <v>70.812893799625357</v>
      </c>
      <c r="P5" s="143">
        <v>70.313169617130995</v>
      </c>
      <c r="Q5" s="143">
        <v>69.945168682748246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2.2873825539937182E-2</v>
      </c>
      <c r="C6" s="152">
        <f>1000*C8/SER_summary!C$3</f>
        <v>2.3016047365357343E-2</v>
      </c>
      <c r="D6" s="152">
        <f>1000*D8/SER_summary!D$3</f>
        <v>2.3237079879358229E-2</v>
      </c>
      <c r="E6" s="152">
        <f>1000*E8/SER_summary!E$3</f>
        <v>2.3633576715075183E-2</v>
      </c>
      <c r="F6" s="152">
        <f>1000*F8/SER_summary!F$3</f>
        <v>2.4045048216459235E-2</v>
      </c>
      <c r="G6" s="152">
        <f>1000*G8/SER_summary!G$3</f>
        <v>2.4610443374680668E-2</v>
      </c>
      <c r="H6" s="152">
        <f>1000*H8/SER_summary!H$3</f>
        <v>2.5432114732504698E-2</v>
      </c>
      <c r="I6" s="152">
        <f>1000*I8/SER_summary!I$3</f>
        <v>2.6581239146171304E-2</v>
      </c>
      <c r="J6" s="152">
        <f>1000*J8/SER_summary!J$3</f>
        <v>2.7557599208135063E-2</v>
      </c>
      <c r="K6" s="152">
        <f>1000*K8/SER_summary!K$3</f>
        <v>2.8451267834872972E-2</v>
      </c>
      <c r="L6" s="152">
        <f>1000*L8/SER_summary!L$3</f>
        <v>2.9209729769723525E-2</v>
      </c>
      <c r="M6" s="152">
        <f>1000*M8/SER_summary!M$3</f>
        <v>2.9486855356637406E-2</v>
      </c>
      <c r="N6" s="152">
        <f>1000*N8/SER_summary!N$3</f>
        <v>2.9853003328686869E-2</v>
      </c>
      <c r="O6" s="152">
        <f>1000*O8/SER_summary!O$3</f>
        <v>3.0345250240121441E-2</v>
      </c>
      <c r="P6" s="152">
        <f>1000*P8/SER_summary!P$3</f>
        <v>3.0980010923049795E-2</v>
      </c>
      <c r="Q6" s="152">
        <f>1000*Q8/SER_summary!Q$3</f>
        <v>3.1884275723066548E-2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86.407362775772796</v>
      </c>
      <c r="C8" s="62">
        <v>88.215515069136416</v>
      </c>
      <c r="D8" s="62">
        <v>90.617686879693053</v>
      </c>
      <c r="E8" s="62">
        <v>93.688012111710606</v>
      </c>
      <c r="F8" s="62">
        <v>96.873916551929995</v>
      </c>
      <c r="G8" s="62">
        <v>101.19007093126001</v>
      </c>
      <c r="H8" s="62">
        <v>107.02230620427804</v>
      </c>
      <c r="I8" s="62">
        <v>115.3657144806027</v>
      </c>
      <c r="J8" s="62">
        <v>122.8453012340522</v>
      </c>
      <c r="K8" s="62">
        <v>128.63734318970353</v>
      </c>
      <c r="L8" s="62">
        <v>132.88756248681375</v>
      </c>
      <c r="M8" s="62">
        <v>134.78090689940214</v>
      </c>
      <c r="N8" s="62">
        <v>136.8075673253966</v>
      </c>
      <c r="O8" s="62">
        <v>139.31768388916842</v>
      </c>
      <c r="P8" s="62">
        <v>142.67847128611675</v>
      </c>
      <c r="Q8" s="62">
        <v>147.59068622401315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9.6994367176737271</v>
      </c>
      <c r="D9" s="150">
        <v>10.451281923352992</v>
      </c>
      <c r="E9" s="150">
        <v>11.280417547069804</v>
      </c>
      <c r="F9" s="150">
        <v>11.560198601572683</v>
      </c>
      <c r="G9" s="150">
        <v>12.857934423910393</v>
      </c>
      <c r="H9" s="150">
        <v>14.544850918489997</v>
      </c>
      <c r="I9" s="150">
        <v>17.230276234706089</v>
      </c>
      <c r="J9" s="150">
        <v>16.544192070998527</v>
      </c>
      <c r="K9" s="150">
        <v>15.037939379551345</v>
      </c>
      <c r="L9" s="150">
        <v>13.681034669488263</v>
      </c>
      <c r="M9" s="150">
        <v>11.592781130262136</v>
      </c>
      <c r="N9" s="150">
        <v>12.477942349347451</v>
      </c>
      <c r="O9" s="150">
        <v>13.790534110841651</v>
      </c>
      <c r="P9" s="150">
        <v>14.92098599852098</v>
      </c>
      <c r="Q9" s="150">
        <v>17.770149361806819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7.8912844243101006</v>
      </c>
      <c r="D10" s="149">
        <f t="shared" ref="D10:Q10" si="0">C8+D9-D8</f>
        <v>8.049110112796356</v>
      </c>
      <c r="E10" s="149">
        <f t="shared" si="0"/>
        <v>8.2100923150522505</v>
      </c>
      <c r="F10" s="149">
        <f t="shared" si="0"/>
        <v>8.3742941613532906</v>
      </c>
      <c r="G10" s="149">
        <f t="shared" si="0"/>
        <v>8.5417800445803778</v>
      </c>
      <c r="H10" s="149">
        <f t="shared" si="0"/>
        <v>8.7126156454719705</v>
      </c>
      <c r="I10" s="149">
        <f t="shared" si="0"/>
        <v>8.8868679583814156</v>
      </c>
      <c r="J10" s="149">
        <f t="shared" si="0"/>
        <v>9.064605317549038</v>
      </c>
      <c r="K10" s="149">
        <f t="shared" si="0"/>
        <v>9.2458974239000042</v>
      </c>
      <c r="L10" s="149">
        <f t="shared" si="0"/>
        <v>9.4308153723780492</v>
      </c>
      <c r="M10" s="149">
        <f t="shared" si="0"/>
        <v>9.6994367176737342</v>
      </c>
      <c r="N10" s="149">
        <f t="shared" si="0"/>
        <v>10.45128192335298</v>
      </c>
      <c r="O10" s="149">
        <f t="shared" si="0"/>
        <v>11.280417547069845</v>
      </c>
      <c r="P10" s="149">
        <f t="shared" si="0"/>
        <v>11.560198601572665</v>
      </c>
      <c r="Q10" s="149">
        <f t="shared" si="0"/>
        <v>12.857934423910422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8759.9999999999982</v>
      </c>
      <c r="E12" s="146">
        <v>8760.0000000000018</v>
      </c>
      <c r="F12" s="146">
        <v>8760</v>
      </c>
      <c r="G12" s="146">
        <v>8760</v>
      </c>
      <c r="H12" s="146">
        <v>8760</v>
      </c>
      <c r="I12" s="146">
        <v>8760.0000000000018</v>
      </c>
      <c r="J12" s="146">
        <v>8759.9999999999982</v>
      </c>
      <c r="K12" s="146">
        <v>8760.0000000000018</v>
      </c>
      <c r="L12" s="146">
        <v>8760</v>
      </c>
      <c r="M12" s="146">
        <v>8759.9999999999964</v>
      </c>
      <c r="N12" s="146">
        <v>8760.0000000000018</v>
      </c>
      <c r="O12" s="146">
        <v>8760.0000000000018</v>
      </c>
      <c r="P12" s="146">
        <v>8760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661.63375507943249</v>
      </c>
      <c r="C14" s="143">
        <f>IF(C5=0,0,C5/C8*1000)</f>
        <v>654.72711032887662</v>
      </c>
      <c r="D14" s="143">
        <f t="shared" ref="D14:Q14" si="1">IF(D5=0,0,D5/D8*1000)</f>
        <v>645.73508703281425</v>
      </c>
      <c r="E14" s="143">
        <f t="shared" si="1"/>
        <v>635.4796735877195</v>
      </c>
      <c r="F14" s="143">
        <f t="shared" si="1"/>
        <v>624.70794902632849</v>
      </c>
      <c r="G14" s="143">
        <f t="shared" si="1"/>
        <v>612.93772383963733</v>
      </c>
      <c r="H14" s="143">
        <f t="shared" si="1"/>
        <v>600.36905525711859</v>
      </c>
      <c r="I14" s="143">
        <f t="shared" si="1"/>
        <v>586.57655262748904</v>
      </c>
      <c r="J14" s="143">
        <f t="shared" si="1"/>
        <v>572.57426339415827</v>
      </c>
      <c r="K14" s="143">
        <f t="shared" si="1"/>
        <v>558.49505501509998</v>
      </c>
      <c r="L14" s="143">
        <f t="shared" si="1"/>
        <v>544.13316523666833</v>
      </c>
      <c r="M14" s="143">
        <f t="shared" si="1"/>
        <v>533.70824195251271</v>
      </c>
      <c r="N14" s="143">
        <f t="shared" si="1"/>
        <v>521.91446853251762</v>
      </c>
      <c r="O14" s="143">
        <f t="shared" si="1"/>
        <v>508.28359920165786</v>
      </c>
      <c r="P14" s="143">
        <f t="shared" si="1"/>
        <v>492.8085434566384</v>
      </c>
      <c r="Q14" s="143">
        <f t="shared" si="1"/>
        <v>473.91316127215146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598.81843478772566</v>
      </c>
      <c r="D15" s="141">
        <v>582.08109303468996</v>
      </c>
      <c r="E15" s="141">
        <v>572.13144929148177</v>
      </c>
      <c r="F15" s="141">
        <v>564.15934400126923</v>
      </c>
      <c r="G15" s="141">
        <v>556.60853434775947</v>
      </c>
      <c r="H15" s="141">
        <v>549.62610248808642</v>
      </c>
      <c r="I15" s="141">
        <v>539.6195577880286</v>
      </c>
      <c r="J15" s="141">
        <v>523.72963221538328</v>
      </c>
      <c r="K15" s="141">
        <v>506.89524910762987</v>
      </c>
      <c r="L15" s="141">
        <v>490.09127489798368</v>
      </c>
      <c r="M15" s="141">
        <v>468.68411695673865</v>
      </c>
      <c r="N15" s="141">
        <v>444.91802990780485</v>
      </c>
      <c r="O15" s="141">
        <v>425.28640300970557</v>
      </c>
      <c r="P15" s="141">
        <v>403.5973143926368</v>
      </c>
      <c r="Q15" s="141">
        <v>382.03590537290648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40.697991341607178</v>
      </c>
      <c r="C3" s="154">
        <v>43.143170747842554</v>
      </c>
      <c r="D3" s="154">
        <v>45.67553453928975</v>
      </c>
      <c r="E3" s="154">
        <v>48.120952910047215</v>
      </c>
      <c r="F3" s="154">
        <v>50.455739676823228</v>
      </c>
      <c r="G3" s="154">
        <v>53.928171168213161</v>
      </c>
      <c r="H3" s="154">
        <v>57.092424471831414</v>
      </c>
      <c r="I3" s="154">
        <v>61.496890520302237</v>
      </c>
      <c r="J3" s="154">
        <v>63.978593350272767</v>
      </c>
      <c r="K3" s="154">
        <v>63.879301724338077</v>
      </c>
      <c r="L3" s="154">
        <v>64.282843902973994</v>
      </c>
      <c r="M3" s="154">
        <v>65.082460458033665</v>
      </c>
      <c r="N3" s="154">
        <v>65.17697016851298</v>
      </c>
      <c r="O3" s="154">
        <v>65.298023236699649</v>
      </c>
      <c r="P3" s="154">
        <v>65.972002987137941</v>
      </c>
      <c r="Q3" s="154">
        <v>66.174779561597049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548.23645714854376</v>
      </c>
      <c r="C5" s="143">
        <v>578.41209101903758</v>
      </c>
      <c r="D5" s="143">
        <v>609.70465881555481</v>
      </c>
      <c r="E5" s="143">
        <v>639.78195760147855</v>
      </c>
      <c r="F5" s="143">
        <v>668.34255213265556</v>
      </c>
      <c r="G5" s="143">
        <v>711.87881177183897</v>
      </c>
      <c r="H5" s="143">
        <v>751.2204883898786</v>
      </c>
      <c r="I5" s="143">
        <v>806.72524605344347</v>
      </c>
      <c r="J5" s="143">
        <v>836.88541531015721</v>
      </c>
      <c r="K5" s="143">
        <v>833.33076860576818</v>
      </c>
      <c r="L5" s="143">
        <v>836.44717622784742</v>
      </c>
      <c r="M5" s="143">
        <v>846.42125545761633</v>
      </c>
      <c r="N5" s="143">
        <v>847.28169910522604</v>
      </c>
      <c r="O5" s="143">
        <v>848.54295073468779</v>
      </c>
      <c r="P5" s="143">
        <v>857.03827950806919</v>
      </c>
      <c r="Q5" s="143">
        <v>859.45722325931524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70.795412369791293</v>
      </c>
      <c r="C6" s="152">
        <f>1000000*C8/SER_summary!C$8</f>
        <v>73.365378712715909</v>
      </c>
      <c r="D6" s="152">
        <f>1000000*D8/SER_summary!D$8</f>
        <v>76.01067170996086</v>
      </c>
      <c r="E6" s="152">
        <f>1000000*E8/SER_summary!E$8</f>
        <v>78.815093588861586</v>
      </c>
      <c r="F6" s="152">
        <f>1000000*F8/SER_summary!F$8</f>
        <v>81.149570533555163</v>
      </c>
      <c r="G6" s="152">
        <f>1000000*G8/SER_summary!G$8</f>
        <v>84.463162965878226</v>
      </c>
      <c r="H6" s="152">
        <f>1000000*H8/SER_summary!H$8</f>
        <v>87.38989636544845</v>
      </c>
      <c r="I6" s="152">
        <f>1000000*I8/SER_summary!I$8</f>
        <v>90.017181435090123</v>
      </c>
      <c r="J6" s="152">
        <f>1000000*J8/SER_summary!J$8</f>
        <v>92.836503734967209</v>
      </c>
      <c r="K6" s="152">
        <f>1000000*K8/SER_summary!K$8</f>
        <v>95.522242745647588</v>
      </c>
      <c r="L6" s="152">
        <f>1000000*L8/SER_summary!L$8</f>
        <v>97.788622015951219</v>
      </c>
      <c r="M6" s="152">
        <f>1000000*M8/SER_summary!M$8</f>
        <v>99.134474828833035</v>
      </c>
      <c r="N6" s="152">
        <f>1000000*N8/SER_summary!N$8</f>
        <v>100.30869823475362</v>
      </c>
      <c r="O6" s="152">
        <f>1000000*O8/SER_summary!O$8</f>
        <v>100.90446095142256</v>
      </c>
      <c r="P6" s="152">
        <f>1000000*P8/SER_summary!P$8</f>
        <v>101.52660614950457</v>
      </c>
      <c r="Q6" s="152">
        <f>1000000*Q8/SER_summary!Q$8</f>
        <v>102.57022642996462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11.126916647024194</v>
      </c>
      <c r="C8" s="62">
        <v>11.823247322377457</v>
      </c>
      <c r="D8" s="62">
        <v>12.556402185239481</v>
      </c>
      <c r="E8" s="62">
        <v>13.275280615474593</v>
      </c>
      <c r="F8" s="62">
        <v>13.97331910489442</v>
      </c>
      <c r="G8" s="62">
        <v>15.019938226867621</v>
      </c>
      <c r="H8" s="62">
        <v>15.990193089209024</v>
      </c>
      <c r="I8" s="62">
        <v>17.348526896153718</v>
      </c>
      <c r="J8" s="62">
        <v>18.146441930061592</v>
      </c>
      <c r="K8" s="62">
        <v>18.174818476095187</v>
      </c>
      <c r="L8" s="62">
        <v>18.37443254493482</v>
      </c>
      <c r="M8" s="62">
        <v>18.757759983975518</v>
      </c>
      <c r="N8" s="62">
        <v>18.93845591904401</v>
      </c>
      <c r="O8" s="62">
        <v>19.148319745737368</v>
      </c>
      <c r="P8" s="62">
        <v>19.563600456067832</v>
      </c>
      <c r="Q8" s="62">
        <v>19.842371344952284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1.438125118488206</v>
      </c>
      <c r="D9" s="150">
        <v>1.474949305996972</v>
      </c>
      <c r="E9" s="150">
        <v>1.4606728733700585</v>
      </c>
      <c r="F9" s="150">
        <v>1.4398329325547714</v>
      </c>
      <c r="G9" s="150">
        <v>1.7884135651081472</v>
      </c>
      <c r="H9" s="150">
        <v>1.7120493054763504</v>
      </c>
      <c r="I9" s="150">
        <v>2.1001282500796425</v>
      </c>
      <c r="J9" s="150">
        <v>1.5397094770428232</v>
      </c>
      <c r="K9" s="150">
        <v>0.77017098916854254</v>
      </c>
      <c r="L9" s="150">
        <v>0.94140851197457254</v>
      </c>
      <c r="M9" s="150">
        <v>1.125121882175645</v>
      </c>
      <c r="N9" s="150">
        <v>0.92249037820344193</v>
      </c>
      <c r="O9" s="150">
        <v>0.9516582698283057</v>
      </c>
      <c r="P9" s="150">
        <v>1.157075153465412</v>
      </c>
      <c r="Q9" s="150">
        <v>1.0205653320193926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0.74179444313494258</v>
      </c>
      <c r="D10" s="149">
        <f t="shared" ref="D10:Q10" si="0">C8+D9-D8</f>
        <v>0.74179444313494791</v>
      </c>
      <c r="E10" s="149">
        <f t="shared" si="0"/>
        <v>0.74179444313494614</v>
      </c>
      <c r="F10" s="149">
        <f t="shared" si="0"/>
        <v>0.74179444313494436</v>
      </c>
      <c r="G10" s="149">
        <f t="shared" si="0"/>
        <v>0.74179444313494614</v>
      </c>
      <c r="H10" s="149">
        <f t="shared" si="0"/>
        <v>0.74179444313494791</v>
      </c>
      <c r="I10" s="149">
        <f t="shared" si="0"/>
        <v>0.74179444313494969</v>
      </c>
      <c r="J10" s="149">
        <f t="shared" si="0"/>
        <v>0.74179444313494969</v>
      </c>
      <c r="K10" s="149">
        <f t="shared" si="0"/>
        <v>0.74179444313494614</v>
      </c>
      <c r="L10" s="149">
        <f t="shared" si="0"/>
        <v>0.74179444313493903</v>
      </c>
      <c r="M10" s="149">
        <f t="shared" si="0"/>
        <v>0.74179444313494614</v>
      </c>
      <c r="N10" s="149">
        <f t="shared" si="0"/>
        <v>0.74179444313494969</v>
      </c>
      <c r="O10" s="149">
        <f t="shared" si="0"/>
        <v>0.74179444313494969</v>
      </c>
      <c r="P10" s="149">
        <f t="shared" si="0"/>
        <v>0.74179444313494969</v>
      </c>
      <c r="Q10" s="149">
        <f t="shared" si="0"/>
        <v>0.74179444313493903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863.19041955345017</v>
      </c>
      <c r="C12" s="146">
        <v>867.31377840646269</v>
      </c>
      <c r="D12" s="146">
        <v>871.09530664845511</v>
      </c>
      <c r="E12" s="146">
        <v>874.58853351856931</v>
      </c>
      <c r="F12" s="146">
        <v>877.83524411666008</v>
      </c>
      <c r="G12" s="146">
        <v>880.86869197463977</v>
      </c>
      <c r="H12" s="146">
        <v>883.71578131227318</v>
      </c>
      <c r="I12" s="146">
        <v>886.39859211958219</v>
      </c>
      <c r="J12" s="146">
        <v>888.93547237193297</v>
      </c>
      <c r="K12" s="146">
        <v>891.3418370867488</v>
      </c>
      <c r="L12" s="146">
        <v>893.63076395960877</v>
      </c>
      <c r="M12" s="146">
        <v>894.08529280671178</v>
      </c>
      <c r="N12" s="146">
        <v>894.47434890409193</v>
      </c>
      <c r="O12" s="146">
        <v>894.80366232990627</v>
      </c>
      <c r="P12" s="146">
        <v>895.07823879727562</v>
      </c>
      <c r="Q12" s="146">
        <v>895.30247710378171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49.271192958488214</v>
      </c>
      <c r="C14" s="143">
        <f>IF(C5=0,0,C5/C8)</f>
        <v>48.921592794925026</v>
      </c>
      <c r="D14" s="143">
        <f t="shared" ref="D14:Q14" si="1">IF(D5=0,0,D5/D8)</f>
        <v>48.557273797129994</v>
      </c>
      <c r="E14" s="143">
        <f t="shared" si="1"/>
        <v>48.193479003050534</v>
      </c>
      <c r="F14" s="143">
        <f t="shared" si="1"/>
        <v>47.829906918718827</v>
      </c>
      <c r="G14" s="143">
        <f t="shared" si="1"/>
        <v>47.395588518362359</v>
      </c>
      <c r="H14" s="143">
        <f t="shared" si="1"/>
        <v>46.980076112829401</v>
      </c>
      <c r="I14" s="143">
        <f t="shared" si="1"/>
        <v>46.501080517233987</v>
      </c>
      <c r="J14" s="143">
        <f t="shared" si="1"/>
        <v>46.118430187890652</v>
      </c>
      <c r="K14" s="143">
        <f t="shared" si="1"/>
        <v>45.850844106191438</v>
      </c>
      <c r="L14" s="143">
        <f t="shared" si="1"/>
        <v>45.522340577446911</v>
      </c>
      <c r="M14" s="143">
        <f t="shared" si="1"/>
        <v>45.123791763019767</v>
      </c>
      <c r="N14" s="143">
        <f t="shared" si="1"/>
        <v>44.738689507058595</v>
      </c>
      <c r="O14" s="143">
        <f t="shared" si="1"/>
        <v>44.314225060064764</v>
      </c>
      <c r="P14" s="143">
        <f t="shared" si="1"/>
        <v>43.807799153976838</v>
      </c>
      <c r="Q14" s="143">
        <f t="shared" si="1"/>
        <v>43.314239428240178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46.397027738360258</v>
      </c>
      <c r="D15" s="141">
        <v>45.995929937332235</v>
      </c>
      <c r="E15" s="141">
        <v>45.613495768864318</v>
      </c>
      <c r="F15" s="141">
        <v>45.220310080618624</v>
      </c>
      <c r="G15" s="141">
        <v>44.780110341858574</v>
      </c>
      <c r="H15" s="141">
        <v>44.327446364145992</v>
      </c>
      <c r="I15" s="141">
        <v>43.832492041050401</v>
      </c>
      <c r="J15" s="141">
        <v>43.325878936636926</v>
      </c>
      <c r="K15" s="141">
        <v>42.840422325524479</v>
      </c>
      <c r="L15" s="141">
        <v>42.134210877399269</v>
      </c>
      <c r="M15" s="141">
        <v>41.34945476577451</v>
      </c>
      <c r="N15" s="141">
        <v>40.552770711497018</v>
      </c>
      <c r="O15" s="141">
        <v>39.731014768063304</v>
      </c>
      <c r="P15" s="141">
        <v>38.929559399586886</v>
      </c>
      <c r="Q15" s="141">
        <v>38.182798956511519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20.274456566552111</v>
      </c>
      <c r="C3" s="154">
        <v>21.915212736634984</v>
      </c>
      <c r="D3" s="154">
        <v>24.638592314435346</v>
      </c>
      <c r="E3" s="154">
        <v>28.852365897644528</v>
      </c>
      <c r="F3" s="154">
        <v>32.699919906971203</v>
      </c>
      <c r="G3" s="154">
        <v>35.267538965683052</v>
      </c>
      <c r="H3" s="154">
        <v>36.84058363507846</v>
      </c>
      <c r="I3" s="154">
        <v>38.008820310620372</v>
      </c>
      <c r="J3" s="154">
        <v>38.890689453583995</v>
      </c>
      <c r="K3" s="154">
        <v>39.345546863246504</v>
      </c>
      <c r="L3" s="154">
        <v>39.385639780289154</v>
      </c>
      <c r="M3" s="154">
        <v>38.488315564712202</v>
      </c>
      <c r="N3" s="154">
        <v>37.494934877669962</v>
      </c>
      <c r="O3" s="154">
        <v>36.031669174040914</v>
      </c>
      <c r="P3" s="154">
        <v>34.557679412663319</v>
      </c>
      <c r="Q3" s="154">
        <v>33.478107435750189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138.17293231290401</v>
      </c>
      <c r="C5" s="143">
        <v>147.61497898387569</v>
      </c>
      <c r="D5" s="143">
        <v>162.91314732475868</v>
      </c>
      <c r="E5" s="143">
        <v>187.44209502495619</v>
      </c>
      <c r="F5" s="143">
        <v>208.62436489196071</v>
      </c>
      <c r="G5" s="143">
        <v>221.65917314834763</v>
      </c>
      <c r="H5" s="143">
        <v>228.62363668727752</v>
      </c>
      <c r="I5" s="143">
        <v>232.96411313496426</v>
      </c>
      <c r="J5" s="143">
        <v>235.73719575897715</v>
      </c>
      <c r="K5" s="143">
        <v>236.05210378865226</v>
      </c>
      <c r="L5" s="143">
        <v>233.67145212457967</v>
      </c>
      <c r="M5" s="143">
        <v>226.55583299322936</v>
      </c>
      <c r="N5" s="143">
        <v>218.78329829929868</v>
      </c>
      <c r="O5" s="143">
        <v>208.71791188000731</v>
      </c>
      <c r="P5" s="143">
        <v>198.60596168861292</v>
      </c>
      <c r="Q5" s="143">
        <v>191.02256435351995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0.10669918224732017</v>
      </c>
      <c r="C6" s="152">
        <f>1000*C8/SER_summary!C$3</f>
        <v>0.11485736619592896</v>
      </c>
      <c r="D6" s="152">
        <f>1000*D8/SER_summary!D$3</f>
        <v>0.12828367918791928</v>
      </c>
      <c r="E6" s="152">
        <f>1000*E8/SER_summary!E$3</f>
        <v>0.1510192816022064</v>
      </c>
      <c r="F6" s="152">
        <f>1000*F8/SER_summary!F$3</f>
        <v>0.17183549961235967</v>
      </c>
      <c r="G6" s="152">
        <f>1000*G8/SER_summary!G$3</f>
        <v>0.18579322019864866</v>
      </c>
      <c r="H6" s="152">
        <f>1000*H8/SER_summary!H$3</f>
        <v>0.19292381405320982</v>
      </c>
      <c r="I6" s="152">
        <f>1000*I8/SER_summary!I$3</f>
        <v>0.1985953417326492</v>
      </c>
      <c r="J6" s="152">
        <f>1000*J8/SER_summary!J$3</f>
        <v>0.20699524779459127</v>
      </c>
      <c r="K6" s="152">
        <f>1000*K8/SER_summary!K$3</f>
        <v>0.21787755435581424</v>
      </c>
      <c r="L6" s="152">
        <f>1000*L8/SER_summary!L$3</f>
        <v>0.22880039062611898</v>
      </c>
      <c r="M6" s="152">
        <f>1000*M8/SER_summary!M$3</f>
        <v>0.23685478765091264</v>
      </c>
      <c r="N6" s="152">
        <f>1000*N8/SER_summary!N$3</f>
        <v>0.25266696102532588</v>
      </c>
      <c r="O6" s="152">
        <f>1000*O8/SER_summary!O$3</f>
        <v>0.27987558277541591</v>
      </c>
      <c r="P6" s="152">
        <f>1000*P8/SER_summary!P$3</f>
        <v>0.31235448782832304</v>
      </c>
      <c r="Q6" s="152">
        <f>1000*Q8/SER_summary!Q$3</f>
        <v>0.33345251707678519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403.06309638609804</v>
      </c>
      <c r="C8" s="62">
        <v>440.22336058053116</v>
      </c>
      <c r="D8" s="62">
        <v>500.2681202964871</v>
      </c>
      <c r="E8" s="62">
        <v>598.66927695393224</v>
      </c>
      <c r="F8" s="62">
        <v>692.2996244487548</v>
      </c>
      <c r="G8" s="62">
        <v>763.92078128061814</v>
      </c>
      <c r="H8" s="62">
        <v>811.85350565089925</v>
      </c>
      <c r="I8" s="62">
        <v>861.92721737002194</v>
      </c>
      <c r="J8" s="62">
        <v>922.73617078505617</v>
      </c>
      <c r="K8" s="62">
        <v>985.09457981513867</v>
      </c>
      <c r="L8" s="62">
        <v>1040.9109035254032</v>
      </c>
      <c r="M8" s="62">
        <v>1082.6350486325912</v>
      </c>
      <c r="N8" s="62">
        <v>1157.8986509594879</v>
      </c>
      <c r="O8" s="62">
        <v>1284.9331496976358</v>
      </c>
      <c r="P8" s="62">
        <v>1438.5489060478296</v>
      </c>
      <c r="Q8" s="62">
        <v>1543.5346954700676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105.86497057113858</v>
      </c>
      <c r="D9" s="150">
        <v>134.24584260279772</v>
      </c>
      <c r="E9" s="150">
        <v>178.53832617523454</v>
      </c>
      <c r="F9" s="150">
        <v>180.17849057403487</v>
      </c>
      <c r="G9" s="150">
        <v>165.09315135741272</v>
      </c>
      <c r="H9" s="150">
        <v>153.79769494141956</v>
      </c>
      <c r="I9" s="150">
        <v>184.31955432192075</v>
      </c>
      <c r="J9" s="150">
        <v>239.34727959026858</v>
      </c>
      <c r="K9" s="150">
        <v>242.53689960411742</v>
      </c>
      <c r="L9" s="150">
        <v>220.90947506767711</v>
      </c>
      <c r="M9" s="150">
        <v>195.52184004860763</v>
      </c>
      <c r="N9" s="150">
        <v>259.58315664881718</v>
      </c>
      <c r="O9" s="150">
        <v>366.38177832841666</v>
      </c>
      <c r="P9" s="150">
        <v>396.15265595431089</v>
      </c>
      <c r="Q9" s="150">
        <v>325.89526448991512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68.704706376705474</v>
      </c>
      <c r="D10" s="149">
        <f t="shared" ref="D10:Q10" si="0">C8+D9-D8</f>
        <v>74.201082886841789</v>
      </c>
      <c r="E10" s="149">
        <f t="shared" si="0"/>
        <v>80.137169517789403</v>
      </c>
      <c r="F10" s="149">
        <f t="shared" si="0"/>
        <v>86.548143079212309</v>
      </c>
      <c r="G10" s="149">
        <f t="shared" si="0"/>
        <v>93.471994525549349</v>
      </c>
      <c r="H10" s="149">
        <f t="shared" si="0"/>
        <v>105.86497057113843</v>
      </c>
      <c r="I10" s="149">
        <f t="shared" si="0"/>
        <v>134.24584260279812</v>
      </c>
      <c r="J10" s="149">
        <f t="shared" si="0"/>
        <v>178.53832617523426</v>
      </c>
      <c r="K10" s="149">
        <f t="shared" si="0"/>
        <v>180.17849057403498</v>
      </c>
      <c r="L10" s="149">
        <f t="shared" si="0"/>
        <v>165.09315135741258</v>
      </c>
      <c r="M10" s="149">
        <f t="shared" si="0"/>
        <v>153.79769494141965</v>
      </c>
      <c r="N10" s="149">
        <f t="shared" si="0"/>
        <v>184.31955432192035</v>
      </c>
      <c r="O10" s="149">
        <f t="shared" si="0"/>
        <v>239.34727959026873</v>
      </c>
      <c r="P10" s="149">
        <f t="shared" si="0"/>
        <v>242.53689960411702</v>
      </c>
      <c r="Q10" s="149">
        <f t="shared" si="0"/>
        <v>220.90947506767725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1706.1915891459414</v>
      </c>
      <c r="C12" s="146">
        <v>1726.3021465117472</v>
      </c>
      <c r="D12" s="146">
        <v>1758.5766660014581</v>
      </c>
      <c r="E12" s="146">
        <v>1789.8467613271669</v>
      </c>
      <c r="F12" s="146">
        <v>1822.5657728048939</v>
      </c>
      <c r="G12" s="146">
        <v>1850.0820722506628</v>
      </c>
      <c r="H12" s="146">
        <v>1873.729618182979</v>
      </c>
      <c r="I12" s="146">
        <v>1897.1292226954895</v>
      </c>
      <c r="J12" s="146">
        <v>1918.3112693428225</v>
      </c>
      <c r="K12" s="146">
        <v>1938.1583622088149</v>
      </c>
      <c r="L12" s="146">
        <v>1959.8994717617197</v>
      </c>
      <c r="M12" s="146">
        <v>1975.4007088019828</v>
      </c>
      <c r="N12" s="146">
        <v>1992.7828963442641</v>
      </c>
      <c r="O12" s="146">
        <v>2007.3643589029289</v>
      </c>
      <c r="P12" s="146">
        <v>2023.2699870944305</v>
      </c>
      <c r="Q12" s="146">
        <v>2037.876102950441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342.80720202810835</v>
      </c>
      <c r="C14" s="143">
        <f>IF(C5=0,0,C5/C8*1000)</f>
        <v>335.31836836012729</v>
      </c>
      <c r="D14" s="143">
        <f t="shared" ref="D14:Q14" si="1">IF(D5=0,0,D5/D8*1000)</f>
        <v>325.65166700649877</v>
      </c>
      <c r="E14" s="143">
        <f t="shared" si="1"/>
        <v>313.09790269959001</v>
      </c>
      <c r="F14" s="143">
        <f t="shared" si="1"/>
        <v>301.34981664633767</v>
      </c>
      <c r="G14" s="143">
        <f t="shared" si="1"/>
        <v>290.15989429789249</v>
      </c>
      <c r="H14" s="143">
        <f t="shared" si="1"/>
        <v>281.60700803278507</v>
      </c>
      <c r="I14" s="143">
        <f t="shared" si="1"/>
        <v>270.28281325864396</v>
      </c>
      <c r="J14" s="143">
        <f t="shared" si="1"/>
        <v>255.47627070738315</v>
      </c>
      <c r="K14" s="143">
        <f t="shared" si="1"/>
        <v>239.62379717178979</v>
      </c>
      <c r="L14" s="143">
        <f t="shared" si="1"/>
        <v>224.48746701871488</v>
      </c>
      <c r="M14" s="143">
        <f t="shared" si="1"/>
        <v>209.26334620274662</v>
      </c>
      <c r="N14" s="143">
        <f t="shared" si="1"/>
        <v>188.94857345071162</v>
      </c>
      <c r="O14" s="143">
        <f t="shared" si="1"/>
        <v>162.43484101030609</v>
      </c>
      <c r="P14" s="143">
        <f t="shared" si="1"/>
        <v>138.05993029062134</v>
      </c>
      <c r="Q14" s="143">
        <f t="shared" si="1"/>
        <v>123.75657308781517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311.6660275077607</v>
      </c>
      <c r="D15" s="141">
        <v>303.43460298656697</v>
      </c>
      <c r="E15" s="141">
        <v>291.25705205729753</v>
      </c>
      <c r="F15" s="141">
        <v>282.22900788384032</v>
      </c>
      <c r="G15" s="141">
        <v>273.04391973285254</v>
      </c>
      <c r="H15" s="141">
        <v>259.81519673804286</v>
      </c>
      <c r="I15" s="141">
        <v>244.54980138319129</v>
      </c>
      <c r="J15" s="141">
        <v>228.84583973054222</v>
      </c>
      <c r="K15" s="141">
        <v>210.96379458098852</v>
      </c>
      <c r="L15" s="141">
        <v>193.27839826935423</v>
      </c>
      <c r="M15" s="141">
        <v>167.97795698704098</v>
      </c>
      <c r="N15" s="141">
        <v>143.70260454532968</v>
      </c>
      <c r="O15" s="141">
        <v>122.02638179699299</v>
      </c>
      <c r="P15" s="141">
        <v>103.63316731046527</v>
      </c>
      <c r="Q15" s="141">
        <v>103.63316731046528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3081.6296414017002</v>
      </c>
      <c r="C3" s="174">
        <v>2573.3823077981601</v>
      </c>
      <c r="D3" s="174">
        <v>2413.3235035121129</v>
      </c>
      <c r="E3" s="174">
        <v>2095.1546140735327</v>
      </c>
      <c r="F3" s="174">
        <v>2369.3198263386398</v>
      </c>
      <c r="G3" s="174">
        <v>1662.705589379894</v>
      </c>
      <c r="H3" s="174">
        <v>1561.3078768602866</v>
      </c>
      <c r="I3" s="174">
        <v>1872.5346968590216</v>
      </c>
      <c r="J3" s="174">
        <v>1486.2043460757052</v>
      </c>
      <c r="K3" s="174">
        <v>919.71971190443662</v>
      </c>
      <c r="L3" s="174">
        <v>1604.1</v>
      </c>
      <c r="M3" s="174">
        <v>2140.4086674558653</v>
      </c>
      <c r="N3" s="174">
        <v>1732.6259630123625</v>
      </c>
      <c r="O3" s="174">
        <v>1983.7509788566954</v>
      </c>
      <c r="P3" s="174">
        <v>2443.2716133689737</v>
      </c>
      <c r="Q3" s="174">
        <v>2118.6854970124937</v>
      </c>
    </row>
    <row r="5" spans="1:17" x14ac:dyDescent="0.25">
      <c r="A5" s="162" t="s">
        <v>154</v>
      </c>
      <c r="B5" s="174">
        <v>2229.6113005852171</v>
      </c>
      <c r="C5" s="174">
        <v>2278.3322050503634</v>
      </c>
      <c r="D5" s="174">
        <v>2285.7416031649732</v>
      </c>
      <c r="E5" s="174">
        <v>2292.377646095611</v>
      </c>
      <c r="F5" s="174">
        <v>2230.5944307616178</v>
      </c>
      <c r="G5" s="174">
        <v>2383.3276218133274</v>
      </c>
      <c r="H5" s="174">
        <v>2283.9786125050041</v>
      </c>
      <c r="I5" s="174">
        <v>2158.6701506078211</v>
      </c>
      <c r="J5" s="174">
        <v>2209.4664131161676</v>
      </c>
      <c r="K5" s="174">
        <v>1955.5247011222302</v>
      </c>
      <c r="L5" s="174">
        <v>2030.6953114849953</v>
      </c>
      <c r="M5" s="174">
        <v>1910.7486686699701</v>
      </c>
      <c r="N5" s="174">
        <v>1836.0280204629303</v>
      </c>
      <c r="O5" s="174">
        <v>1796.0592074281367</v>
      </c>
      <c r="P5" s="174">
        <v>1753.3319547018414</v>
      </c>
      <c r="Q5" s="174">
        <v>1755.1889232976407</v>
      </c>
    </row>
    <row r="6" spans="1:17" x14ac:dyDescent="0.25">
      <c r="A6" s="173" t="s">
        <v>153</v>
      </c>
      <c r="B6" s="172">
        <v>2423.4905441143665</v>
      </c>
      <c r="C6" s="172">
        <v>2489.2627737260382</v>
      </c>
      <c r="D6" s="172">
        <v>2477.3656047266895</v>
      </c>
      <c r="E6" s="172">
        <v>2467.3945259585962</v>
      </c>
      <c r="F6" s="172">
        <v>2406.786727398418</v>
      </c>
      <c r="G6" s="172">
        <v>2781.691206645477</v>
      </c>
      <c r="H6" s="172">
        <v>2566.8058533574435</v>
      </c>
      <c r="I6" s="172">
        <v>2384.9096167186044</v>
      </c>
      <c r="J6" s="172">
        <v>2357.0860888336829</v>
      </c>
      <c r="K6" s="172">
        <v>2572.0458046005042</v>
      </c>
      <c r="L6" s="172">
        <v>2222.433277992558</v>
      </c>
      <c r="M6" s="172">
        <v>2014.3142406548302</v>
      </c>
      <c r="N6" s="172">
        <v>1958.1044475659858</v>
      </c>
      <c r="O6" s="172">
        <v>1893.5322278235521</v>
      </c>
      <c r="P6" s="172">
        <v>1847.0031070191399</v>
      </c>
      <c r="Q6" s="172">
        <v>1914.1825084441464</v>
      </c>
    </row>
    <row r="7" spans="1:17" x14ac:dyDescent="0.25">
      <c r="A7" s="171" t="s">
        <v>152</v>
      </c>
      <c r="B7" s="170"/>
      <c r="C7" s="170">
        <v>124.24218047972965</v>
      </c>
      <c r="D7" s="170">
        <v>0</v>
      </c>
      <c r="E7" s="170">
        <v>0</v>
      </c>
      <c r="F7" s="170">
        <v>133.44667605596095</v>
      </c>
      <c r="G7" s="170">
        <v>374.90447924705956</v>
      </c>
      <c r="H7" s="170">
        <v>0</v>
      </c>
      <c r="I7" s="170">
        <v>148.72622380186772</v>
      </c>
      <c r="J7" s="170">
        <v>0</v>
      </c>
      <c r="K7" s="170">
        <v>214.95971576682135</v>
      </c>
      <c r="L7" s="170">
        <v>158.34294182313408</v>
      </c>
      <c r="M7" s="170">
        <v>143.51496883164754</v>
      </c>
      <c r="N7" s="170">
        <v>0</v>
      </c>
      <c r="O7" s="170">
        <v>157.10409667403593</v>
      </c>
      <c r="P7" s="170">
        <v>166.0875788130744</v>
      </c>
      <c r="Q7" s="170">
        <v>143.96204712949751</v>
      </c>
    </row>
    <row r="8" spans="1:17" x14ac:dyDescent="0.25">
      <c r="A8" s="169" t="s">
        <v>151</v>
      </c>
      <c r="B8" s="168"/>
      <c r="C8" s="168">
        <f t="shared" ref="C8:Q8" si="0">IF(B6=0,0,B6+C7-C6)</f>
        <v>58.469950868057822</v>
      </c>
      <c r="D8" s="168">
        <f t="shared" si="0"/>
        <v>11.897168999348651</v>
      </c>
      <c r="E8" s="168">
        <f t="shared" si="0"/>
        <v>9.9710787680933208</v>
      </c>
      <c r="F8" s="168">
        <f t="shared" si="0"/>
        <v>194.05447461613903</v>
      </c>
      <c r="G8" s="168">
        <f t="shared" si="0"/>
        <v>4.5474735088646412E-13</v>
      </c>
      <c r="H8" s="168">
        <f t="shared" si="0"/>
        <v>214.88535328803346</v>
      </c>
      <c r="I8" s="168">
        <f t="shared" si="0"/>
        <v>330.62246044070707</v>
      </c>
      <c r="J8" s="168">
        <f t="shared" si="0"/>
        <v>27.823527884921532</v>
      </c>
      <c r="K8" s="168">
        <f t="shared" si="0"/>
        <v>0</v>
      </c>
      <c r="L8" s="168">
        <f t="shared" si="0"/>
        <v>507.95546843108013</v>
      </c>
      <c r="M8" s="168">
        <f t="shared" si="0"/>
        <v>351.6340061693752</v>
      </c>
      <c r="N8" s="168">
        <f t="shared" si="0"/>
        <v>56.209793088844435</v>
      </c>
      <c r="O8" s="168">
        <f t="shared" si="0"/>
        <v>221.67631641646949</v>
      </c>
      <c r="P8" s="168">
        <f t="shared" si="0"/>
        <v>212.61669961748657</v>
      </c>
      <c r="Q8" s="168">
        <f t="shared" si="0"/>
        <v>76.78264570449096</v>
      </c>
    </row>
    <row r="9" spans="1:17" x14ac:dyDescent="0.25">
      <c r="A9" s="167" t="s">
        <v>150</v>
      </c>
      <c r="B9" s="166">
        <f>B6-B5</f>
        <v>193.87924352914933</v>
      </c>
      <c r="C9" s="166">
        <f t="shared" ref="C9:Q9" si="1">C6-C5</f>
        <v>210.93056867567475</v>
      </c>
      <c r="D9" s="166">
        <f t="shared" si="1"/>
        <v>191.62400156171634</v>
      </c>
      <c r="E9" s="166">
        <f t="shared" si="1"/>
        <v>175.01687986298521</v>
      </c>
      <c r="F9" s="166">
        <f t="shared" si="1"/>
        <v>176.19229663680017</v>
      </c>
      <c r="G9" s="166">
        <f t="shared" si="1"/>
        <v>398.36358483214963</v>
      </c>
      <c r="H9" s="166">
        <f t="shared" si="1"/>
        <v>282.82724085243945</v>
      </c>
      <c r="I9" s="166">
        <f t="shared" si="1"/>
        <v>226.23946611078327</v>
      </c>
      <c r="J9" s="166">
        <f t="shared" si="1"/>
        <v>147.61967571751529</v>
      </c>
      <c r="K9" s="166">
        <f t="shared" si="1"/>
        <v>616.52110347827397</v>
      </c>
      <c r="L9" s="166">
        <f t="shared" si="1"/>
        <v>191.73796650756276</v>
      </c>
      <c r="M9" s="166">
        <f t="shared" si="1"/>
        <v>103.56557198486007</v>
      </c>
      <c r="N9" s="166">
        <f t="shared" si="1"/>
        <v>122.07642710305549</v>
      </c>
      <c r="O9" s="166">
        <f t="shared" si="1"/>
        <v>97.47302039541546</v>
      </c>
      <c r="P9" s="166">
        <f t="shared" si="1"/>
        <v>93.671152317298493</v>
      </c>
      <c r="Q9" s="166">
        <f t="shared" si="1"/>
        <v>158.99358514650567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316.92164065360413</v>
      </c>
      <c r="C12" s="163">
        <f t="shared" ref="C12:Q12" si="2">SUM(C13:C14,C18:C19,C25:C26)</f>
        <v>323.01429999999999</v>
      </c>
      <c r="D12" s="163">
        <f t="shared" si="2"/>
        <v>324.09717999999998</v>
      </c>
      <c r="E12" s="163">
        <f t="shared" si="2"/>
        <v>325.0718</v>
      </c>
      <c r="F12" s="163">
        <f t="shared" si="2"/>
        <v>313.98905999999988</v>
      </c>
      <c r="G12" s="163">
        <f t="shared" si="2"/>
        <v>335.60686479284175</v>
      </c>
      <c r="H12" s="163">
        <f t="shared" si="2"/>
        <v>321.67183999999992</v>
      </c>
      <c r="I12" s="163">
        <f t="shared" si="2"/>
        <v>300.59003000000001</v>
      </c>
      <c r="J12" s="163">
        <f t="shared" si="2"/>
        <v>307.88830999999999</v>
      </c>
      <c r="K12" s="163">
        <f t="shared" si="2"/>
        <v>271.43208999999996</v>
      </c>
      <c r="L12" s="163">
        <f t="shared" si="2"/>
        <v>276.58305199453662</v>
      </c>
      <c r="M12" s="163">
        <f t="shared" si="2"/>
        <v>254.84934533677867</v>
      </c>
      <c r="N12" s="163">
        <f t="shared" si="2"/>
        <v>244.50647672327329</v>
      </c>
      <c r="O12" s="163">
        <f t="shared" si="2"/>
        <v>234.16556963665022</v>
      </c>
      <c r="P12" s="163">
        <f t="shared" si="2"/>
        <v>223.83172705254884</v>
      </c>
      <c r="Q12" s="163">
        <f t="shared" si="2"/>
        <v>220.72703878340147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267.91087938852746</v>
      </c>
      <c r="C14" s="50">
        <f t="shared" ref="C14:Q14" si="3">SUM(C15:C17)</f>
        <v>271.00675999999999</v>
      </c>
      <c r="D14" s="50">
        <f t="shared" si="3"/>
        <v>272.08175999999997</v>
      </c>
      <c r="E14" s="50">
        <f t="shared" si="3"/>
        <v>273.07303999999999</v>
      </c>
      <c r="F14" s="50">
        <f t="shared" si="3"/>
        <v>261.68840999999992</v>
      </c>
      <c r="G14" s="50">
        <f t="shared" si="3"/>
        <v>280.31413533495635</v>
      </c>
      <c r="H14" s="50">
        <f t="shared" si="3"/>
        <v>268.95645999999994</v>
      </c>
      <c r="I14" s="50">
        <f t="shared" si="3"/>
        <v>252.38971000000001</v>
      </c>
      <c r="J14" s="50">
        <f t="shared" si="3"/>
        <v>259.67365000000001</v>
      </c>
      <c r="K14" s="50">
        <f t="shared" si="3"/>
        <v>223.43588999999997</v>
      </c>
      <c r="L14" s="50">
        <f t="shared" si="3"/>
        <v>228.59973963801804</v>
      </c>
      <c r="M14" s="50">
        <f t="shared" si="3"/>
        <v>206.86921012490345</v>
      </c>
      <c r="N14" s="50">
        <f t="shared" si="3"/>
        <v>196.52694212640765</v>
      </c>
      <c r="O14" s="50">
        <f t="shared" si="3"/>
        <v>186.1818510565692</v>
      </c>
      <c r="P14" s="50">
        <f t="shared" si="3"/>
        <v>175.84728635031408</v>
      </c>
      <c r="Q14" s="50">
        <f t="shared" si="3"/>
        <v>172.74314712338071</v>
      </c>
    </row>
    <row r="15" spans="1:17" x14ac:dyDescent="0.25">
      <c r="A15" s="52" t="s">
        <v>66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</row>
    <row r="16" spans="1:17" x14ac:dyDescent="0.25">
      <c r="A16" s="52" t="s">
        <v>147</v>
      </c>
      <c r="B16" s="50">
        <v>267.91087938852746</v>
      </c>
      <c r="C16" s="50">
        <v>271.00675999999999</v>
      </c>
      <c r="D16" s="50">
        <v>272.08175999999997</v>
      </c>
      <c r="E16" s="50">
        <v>273.07303999999999</v>
      </c>
      <c r="F16" s="50">
        <v>261.68840999999992</v>
      </c>
      <c r="G16" s="50">
        <v>280.31413533495635</v>
      </c>
      <c r="H16" s="50">
        <v>268.95645999999994</v>
      </c>
      <c r="I16" s="50">
        <v>252.38971000000001</v>
      </c>
      <c r="J16" s="50">
        <v>259.67365000000001</v>
      </c>
      <c r="K16" s="50">
        <v>223.43588999999997</v>
      </c>
      <c r="L16" s="50">
        <v>228.59973963801804</v>
      </c>
      <c r="M16" s="50">
        <v>206.86921012490345</v>
      </c>
      <c r="N16" s="50">
        <v>196.52694212640765</v>
      </c>
      <c r="O16" s="50">
        <v>186.1818510565692</v>
      </c>
      <c r="P16" s="50">
        <v>175.84728635031408</v>
      </c>
      <c r="Q16" s="50">
        <v>172.74314712338071</v>
      </c>
    </row>
    <row r="17" spans="1:17" x14ac:dyDescent="0.25">
      <c r="A17" s="52" t="s">
        <v>146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</row>
    <row r="18" spans="1:17" x14ac:dyDescent="0.25">
      <c r="A18" s="51" t="s">
        <v>41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</row>
    <row r="19" spans="1:17" x14ac:dyDescent="0.25">
      <c r="A19" s="51" t="s">
        <v>64</v>
      </c>
      <c r="B19" s="50">
        <f>SUM(B20:B24)</f>
        <v>0</v>
      </c>
      <c r="C19" s="50">
        <f t="shared" ref="C19:Q19" si="4">SUM(C20:C24)</f>
        <v>0</v>
      </c>
      <c r="D19" s="50">
        <f t="shared" si="4"/>
        <v>0</v>
      </c>
      <c r="E19" s="50">
        <f t="shared" si="4"/>
        <v>0</v>
      </c>
      <c r="F19" s="50">
        <f t="shared" si="4"/>
        <v>0</v>
      </c>
      <c r="G19" s="50">
        <f t="shared" si="4"/>
        <v>0</v>
      </c>
      <c r="H19" s="50">
        <f t="shared" si="4"/>
        <v>0</v>
      </c>
      <c r="I19" s="50">
        <f t="shared" si="4"/>
        <v>0</v>
      </c>
      <c r="J19" s="50">
        <f t="shared" si="4"/>
        <v>0</v>
      </c>
      <c r="K19" s="50">
        <f t="shared" si="4"/>
        <v>0</v>
      </c>
      <c r="L19" s="50">
        <f t="shared" si="4"/>
        <v>0</v>
      </c>
      <c r="M19" s="50">
        <f t="shared" si="4"/>
        <v>0</v>
      </c>
      <c r="N19" s="50">
        <f t="shared" si="4"/>
        <v>0</v>
      </c>
      <c r="O19" s="50">
        <f t="shared" si="4"/>
        <v>0</v>
      </c>
      <c r="P19" s="50">
        <f t="shared" si="4"/>
        <v>0</v>
      </c>
      <c r="Q19" s="50">
        <f t="shared" si="4"/>
        <v>0</v>
      </c>
    </row>
    <row r="20" spans="1:17" x14ac:dyDescent="0.25">
      <c r="A20" s="52" t="s">
        <v>34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</row>
    <row r="26" spans="1:17" x14ac:dyDescent="0.25">
      <c r="A26" s="49" t="s">
        <v>30</v>
      </c>
      <c r="B26" s="48">
        <v>49.010761265076681</v>
      </c>
      <c r="C26" s="48">
        <v>52.007539999999992</v>
      </c>
      <c r="D26" s="48">
        <v>52.015419999999978</v>
      </c>
      <c r="E26" s="48">
        <v>51.998760000000004</v>
      </c>
      <c r="F26" s="48">
        <v>52.300649999999983</v>
      </c>
      <c r="G26" s="48">
        <v>55.292729457885379</v>
      </c>
      <c r="H26" s="48">
        <v>52.715379999999989</v>
      </c>
      <c r="I26" s="48">
        <v>48.200319999999991</v>
      </c>
      <c r="J26" s="48">
        <v>48.214660000000002</v>
      </c>
      <c r="K26" s="48">
        <v>47.996199999999988</v>
      </c>
      <c r="L26" s="48">
        <v>47.983312356518603</v>
      </c>
      <c r="M26" s="48">
        <v>47.980135211875229</v>
      </c>
      <c r="N26" s="48">
        <v>47.979534596865633</v>
      </c>
      <c r="O26" s="48">
        <v>47.98371858008101</v>
      </c>
      <c r="P26" s="48">
        <v>47.98444070223475</v>
      </c>
      <c r="Q26" s="48">
        <v>47.98389166002076</v>
      </c>
    </row>
    <row r="28" spans="1:17" x14ac:dyDescent="0.25">
      <c r="A28" s="162" t="s">
        <v>112</v>
      </c>
      <c r="B28" s="161">
        <f>AGR_emi!B5</f>
        <v>831.17174893949993</v>
      </c>
      <c r="C28" s="161">
        <f>AGR_emi!C5</f>
        <v>840.77646715108801</v>
      </c>
      <c r="D28" s="161">
        <f>AGR_emi!D5</f>
        <v>844.11156736108808</v>
      </c>
      <c r="E28" s="161">
        <f>AGR_emi!E5</f>
        <v>847.18693306915202</v>
      </c>
      <c r="F28" s="161">
        <f>AGR_emi!F5</f>
        <v>811.86704292610773</v>
      </c>
      <c r="G28" s="161">
        <f>AGR_emi!G5</f>
        <v>869.65184336891286</v>
      </c>
      <c r="H28" s="161">
        <f>AGR_emi!H5</f>
        <v>834.41557788544787</v>
      </c>
      <c r="I28" s="161">
        <f>AGR_emi!I5</f>
        <v>783.01858123054808</v>
      </c>
      <c r="J28" s="161">
        <f>AGR_emi!J5</f>
        <v>805.61641362462012</v>
      </c>
      <c r="K28" s="161">
        <f>AGR_emi!K5</f>
        <v>693.191705730732</v>
      </c>
      <c r="L28" s="161">
        <f>AGR_emi!L5</f>
        <v>709.21212992809262</v>
      </c>
      <c r="M28" s="161">
        <f>AGR_emi!M5</f>
        <v>641.7949266326508</v>
      </c>
      <c r="N28" s="161">
        <f>AGR_emi!N5</f>
        <v>609.70887995947919</v>
      </c>
      <c r="O28" s="161">
        <f>AGR_emi!O5</f>
        <v>577.61407493670026</v>
      </c>
      <c r="P28" s="161">
        <f>AGR_emi!P5</f>
        <v>545.55192710219785</v>
      </c>
      <c r="Q28" s="161">
        <f>AGR_emi!Q5</f>
        <v>535.92158720674229</v>
      </c>
    </row>
    <row r="30" spans="1:17" x14ac:dyDescent="0.25">
      <c r="A30" s="160" t="s">
        <v>145</v>
      </c>
      <c r="B30" s="159">
        <f t="shared" ref="B30:Q30" si="5">IF(B$12=0,"",B$12/B$3*1000)</f>
        <v>102.84222230853483</v>
      </c>
      <c r="C30" s="159">
        <f t="shared" si="5"/>
        <v>125.52130284768212</v>
      </c>
      <c r="D30" s="159">
        <f t="shared" si="5"/>
        <v>134.29495860308032</v>
      </c>
      <c r="E30" s="159">
        <f t="shared" si="5"/>
        <v>155.1540863936408</v>
      </c>
      <c r="F30" s="159">
        <f t="shared" si="5"/>
        <v>132.52286859271922</v>
      </c>
      <c r="G30" s="159">
        <f t="shared" si="5"/>
        <v>201.84383028266978</v>
      </c>
      <c r="H30" s="159">
        <f t="shared" si="5"/>
        <v>206.02716784268469</v>
      </c>
      <c r="I30" s="159">
        <f t="shared" si="5"/>
        <v>160.5257464677199</v>
      </c>
      <c r="J30" s="159">
        <f t="shared" si="5"/>
        <v>207.16418358819453</v>
      </c>
      <c r="K30" s="159">
        <f t="shared" si="5"/>
        <v>295.12479344163836</v>
      </c>
      <c r="L30" s="159">
        <f t="shared" si="5"/>
        <v>172.42257464904719</v>
      </c>
      <c r="M30" s="159">
        <f t="shared" si="5"/>
        <v>119.06574160891338</v>
      </c>
      <c r="N30" s="159">
        <f t="shared" si="5"/>
        <v>141.11901930533907</v>
      </c>
      <c r="O30" s="159">
        <f t="shared" si="5"/>
        <v>118.04181680686956</v>
      </c>
      <c r="P30" s="159">
        <f t="shared" si="5"/>
        <v>91.611479390092114</v>
      </c>
      <c r="Q30" s="159">
        <f t="shared" si="5"/>
        <v>104.18112508658942</v>
      </c>
    </row>
    <row r="31" spans="1:17" x14ac:dyDescent="0.25">
      <c r="A31" s="158" t="s">
        <v>144</v>
      </c>
      <c r="B31" s="157">
        <f t="shared" ref="B31:Q31" si="6">IF(B$12=0,"",B$12/B$5*1000)</f>
        <v>142.14210367987468</v>
      </c>
      <c r="C31" s="157">
        <f t="shared" si="6"/>
        <v>141.77664665581975</v>
      </c>
      <c r="D31" s="157">
        <f t="shared" si="6"/>
        <v>141.79082165334691</v>
      </c>
      <c r="E31" s="157">
        <f t="shared" si="6"/>
        <v>141.80551819359428</v>
      </c>
      <c r="F31" s="157">
        <f t="shared" si="6"/>
        <v>140.76474668359634</v>
      </c>
      <c r="G31" s="157">
        <f t="shared" si="6"/>
        <v>140.8144065974023</v>
      </c>
      <c r="H31" s="157">
        <f t="shared" si="6"/>
        <v>140.83837661124122</v>
      </c>
      <c r="I31" s="157">
        <f t="shared" si="6"/>
        <v>139.24778174903759</v>
      </c>
      <c r="J31" s="157">
        <f t="shared" si="6"/>
        <v>139.34962223108121</v>
      </c>
      <c r="K31" s="157">
        <f t="shared" si="6"/>
        <v>138.80269057416223</v>
      </c>
      <c r="L31" s="157">
        <f t="shared" si="6"/>
        <v>136.20115751992284</v>
      </c>
      <c r="M31" s="157">
        <f t="shared" si="6"/>
        <v>133.37669653548608</v>
      </c>
      <c r="N31" s="157">
        <f t="shared" si="6"/>
        <v>133.17142984649232</v>
      </c>
      <c r="O31" s="157">
        <f t="shared" si="6"/>
        <v>130.37742222984014</v>
      </c>
      <c r="P31" s="157">
        <f t="shared" si="6"/>
        <v>127.66078120706584</v>
      </c>
      <c r="Q31" s="157">
        <f t="shared" si="6"/>
        <v>125.75685491946962</v>
      </c>
    </row>
    <row r="32" spans="1:17" x14ac:dyDescent="0.25">
      <c r="A32" s="158" t="s">
        <v>143</v>
      </c>
      <c r="B32" s="157">
        <f>IF(AGR_ued!B$5=0,"",AGR_ued!B$5/B$5*1000)</f>
        <v>54.831705276501538</v>
      </c>
      <c r="C32" s="157">
        <f>IF(AGR_ued!C$5=0,"",AGR_ued!C$5/C$5*1000)</f>
        <v>54.831705276501545</v>
      </c>
      <c r="D32" s="157">
        <f>IF(AGR_ued!D$5=0,"",AGR_ued!D$5/D$5*1000)</f>
        <v>54.831705276501552</v>
      </c>
      <c r="E32" s="157">
        <f>IF(AGR_ued!E$5=0,"",AGR_ued!E$5/E$5*1000)</f>
        <v>54.831705276501545</v>
      </c>
      <c r="F32" s="157">
        <f>IF(AGR_ued!F$5=0,"",AGR_ued!F$5/F$5*1000)</f>
        <v>54.831705276501552</v>
      </c>
      <c r="G32" s="157">
        <f>IF(AGR_ued!G$5=0,"",AGR_ued!G$5/G$5*1000)</f>
        <v>54.831705276501538</v>
      </c>
      <c r="H32" s="157">
        <f>IF(AGR_ued!H$5=0,"",AGR_ued!H$5/H$5*1000)</f>
        <v>54.83170527650153</v>
      </c>
      <c r="I32" s="157">
        <f>IF(AGR_ued!I$5=0,"",AGR_ued!I$5/I$5*1000)</f>
        <v>54.83170527650153</v>
      </c>
      <c r="J32" s="157">
        <f>IF(AGR_ued!J$5=0,"",AGR_ued!J$5/J$5*1000)</f>
        <v>54.831705276501523</v>
      </c>
      <c r="K32" s="157">
        <f>IF(AGR_ued!K$5=0,"",AGR_ued!K$5/K$5*1000)</f>
        <v>54.831705276501545</v>
      </c>
      <c r="L32" s="157">
        <f>IF(AGR_ued!L$5=0,"",AGR_ued!L$5/L$5*1000)</f>
        <v>54.831705276501538</v>
      </c>
      <c r="M32" s="157">
        <f>IF(AGR_ued!M$5=0,"",AGR_ued!M$5/M$5*1000)</f>
        <v>54.83170527650153</v>
      </c>
      <c r="N32" s="157">
        <f>IF(AGR_ued!N$5=0,"",AGR_ued!N$5/N$5*1000)</f>
        <v>54.831705276501538</v>
      </c>
      <c r="O32" s="157">
        <f>IF(AGR_ued!O$5=0,"",AGR_ued!O$5/O$5*1000)</f>
        <v>54.831705276501538</v>
      </c>
      <c r="P32" s="157">
        <f>IF(AGR_ued!P$5=0,"",AGR_ued!P$5/P$5*1000)</f>
        <v>54.83170527650153</v>
      </c>
      <c r="Q32" s="157">
        <f>IF(AGR_ued!Q$5=0,"",AGR_ued!Q$5/Q$5*1000)</f>
        <v>54.831705276501538</v>
      </c>
    </row>
    <row r="33" spans="1:17" x14ac:dyDescent="0.25">
      <c r="A33" s="156" t="s">
        <v>142</v>
      </c>
      <c r="B33" s="155">
        <f t="shared" ref="B33:Q33" si="7">IF(B$12=0,"",B$28/B$12)</f>
        <v>2.6226411905016356</v>
      </c>
      <c r="C33" s="155">
        <f t="shared" si="7"/>
        <v>2.6029078810166859</v>
      </c>
      <c r="D33" s="155">
        <f t="shared" si="7"/>
        <v>2.6045014256559966</v>
      </c>
      <c r="E33" s="155">
        <f t="shared" si="7"/>
        <v>2.6061532654298283</v>
      </c>
      <c r="F33" s="155">
        <f t="shared" si="7"/>
        <v>2.5856539171336355</v>
      </c>
      <c r="G33" s="155">
        <f t="shared" si="7"/>
        <v>2.5912814504128758</v>
      </c>
      <c r="H33" s="155">
        <f t="shared" si="7"/>
        <v>2.5939963469772427</v>
      </c>
      <c r="I33" s="155">
        <f t="shared" si="7"/>
        <v>2.6049386309670619</v>
      </c>
      <c r="J33" s="155">
        <f t="shared" si="7"/>
        <v>2.6165865590175224</v>
      </c>
      <c r="K33" s="155">
        <f t="shared" si="7"/>
        <v>2.5538310732925207</v>
      </c>
      <c r="L33" s="155">
        <f t="shared" si="7"/>
        <v>2.5641922916596558</v>
      </c>
      <c r="M33" s="155">
        <f t="shared" si="7"/>
        <v>2.5183306858588579</v>
      </c>
      <c r="N33" s="155">
        <f t="shared" si="7"/>
        <v>2.4936307951037771</v>
      </c>
      <c r="O33" s="155">
        <f t="shared" si="7"/>
        <v>2.4666908795899065</v>
      </c>
      <c r="P33" s="155">
        <f t="shared" si="7"/>
        <v>2.4373306424701755</v>
      </c>
      <c r="Q33" s="155">
        <f t="shared" si="7"/>
        <v>2.427983405026513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316.92164065360413</v>
      </c>
      <c r="C5" s="55">
        <f t="shared" ref="C5:Q5" si="0">SUM(C6:C9,C16:C17,C25:C27)</f>
        <v>323.01429999999993</v>
      </c>
      <c r="D5" s="55">
        <f t="shared" si="0"/>
        <v>324.09717999999998</v>
      </c>
      <c r="E5" s="55">
        <f t="shared" si="0"/>
        <v>325.0718</v>
      </c>
      <c r="F5" s="55">
        <f t="shared" si="0"/>
        <v>313.98905999999988</v>
      </c>
      <c r="G5" s="55">
        <f t="shared" si="0"/>
        <v>335.60686479284169</v>
      </c>
      <c r="H5" s="55">
        <f t="shared" si="0"/>
        <v>321.67183999999997</v>
      </c>
      <c r="I5" s="55">
        <f t="shared" si="0"/>
        <v>300.59003000000007</v>
      </c>
      <c r="J5" s="55">
        <f t="shared" si="0"/>
        <v>307.88831000000005</v>
      </c>
      <c r="K5" s="55">
        <f t="shared" si="0"/>
        <v>271.43208999999996</v>
      </c>
      <c r="L5" s="55">
        <f t="shared" si="0"/>
        <v>276.58305199453667</v>
      </c>
      <c r="M5" s="55">
        <f t="shared" si="0"/>
        <v>254.84934533677867</v>
      </c>
      <c r="N5" s="55">
        <f t="shared" si="0"/>
        <v>244.50647672327327</v>
      </c>
      <c r="O5" s="55">
        <f t="shared" si="0"/>
        <v>234.16556963665028</v>
      </c>
      <c r="P5" s="55">
        <f t="shared" si="0"/>
        <v>223.83172705254881</v>
      </c>
      <c r="Q5" s="55">
        <f t="shared" si="0"/>
        <v>220.72703878340147</v>
      </c>
    </row>
    <row r="6" spans="1:17" x14ac:dyDescent="0.25">
      <c r="A6" s="185" t="s">
        <v>162</v>
      </c>
      <c r="B6" s="206">
        <v>10.566720128750534</v>
      </c>
      <c r="C6" s="206">
        <v>11.212825624000002</v>
      </c>
      <c r="D6" s="206">
        <v>11.214524551999997</v>
      </c>
      <c r="E6" s="206">
        <v>11.210932656000001</v>
      </c>
      <c r="F6" s="206">
        <v>11.276020139999996</v>
      </c>
      <c r="G6" s="206">
        <v>11.92111247112009</v>
      </c>
      <c r="H6" s="206">
        <v>11.365435927999997</v>
      </c>
      <c r="I6" s="206">
        <v>10.391988991999996</v>
      </c>
      <c r="J6" s="206">
        <v>10.395080696000001</v>
      </c>
      <c r="K6" s="206">
        <v>10.347980719999999</v>
      </c>
      <c r="L6" s="206">
        <v>10.345202144065409</v>
      </c>
      <c r="M6" s="206">
        <v>10.3445171516803</v>
      </c>
      <c r="N6" s="206">
        <v>10.344387659084228</v>
      </c>
      <c r="O6" s="206">
        <v>10.345289725865468</v>
      </c>
      <c r="P6" s="206">
        <v>10.345445415401811</v>
      </c>
      <c r="Q6" s="206">
        <v>10.34532704190047</v>
      </c>
    </row>
    <row r="7" spans="1:17" x14ac:dyDescent="0.25">
      <c r="A7" s="183" t="s">
        <v>161</v>
      </c>
      <c r="B7" s="205">
        <v>8.165192826761773</v>
      </c>
      <c r="C7" s="205">
        <v>8.6644561640000006</v>
      </c>
      <c r="D7" s="205">
        <v>8.6657689720000004</v>
      </c>
      <c r="E7" s="205">
        <v>8.6629934160000044</v>
      </c>
      <c r="F7" s="205">
        <v>8.7132882899999959</v>
      </c>
      <c r="G7" s="205">
        <v>9.2117687276837028</v>
      </c>
      <c r="H7" s="205">
        <v>8.782382307999999</v>
      </c>
      <c r="I7" s="205">
        <v>8.0301733120000023</v>
      </c>
      <c r="J7" s="205">
        <v>8.0325623560000015</v>
      </c>
      <c r="K7" s="205">
        <v>7.9961669200000003</v>
      </c>
      <c r="L7" s="205">
        <v>7.9940198385960031</v>
      </c>
      <c r="M7" s="205">
        <v>7.9934905262984133</v>
      </c>
      <c r="N7" s="205">
        <v>7.9933904638378133</v>
      </c>
      <c r="O7" s="205">
        <v>7.9940875154414979</v>
      </c>
      <c r="P7" s="205">
        <v>7.9942078209923082</v>
      </c>
      <c r="Q7" s="205">
        <v>7.9941163505594552</v>
      </c>
    </row>
    <row r="8" spans="1:17" x14ac:dyDescent="0.25">
      <c r="A8" s="183" t="s">
        <v>160</v>
      </c>
      <c r="B8" s="205">
        <v>6.7242764455685222</v>
      </c>
      <c r="C8" s="205">
        <v>7.1354344879999987</v>
      </c>
      <c r="D8" s="205">
        <v>7.1365156239999994</v>
      </c>
      <c r="E8" s="205">
        <v>7.1342298720000015</v>
      </c>
      <c r="F8" s="205">
        <v>7.175649179999998</v>
      </c>
      <c r="G8" s="205">
        <v>7.5861624816218756</v>
      </c>
      <c r="H8" s="205">
        <v>7.2325501360000004</v>
      </c>
      <c r="I8" s="205">
        <v>6.613083903999998</v>
      </c>
      <c r="J8" s="205">
        <v>6.6150513520000009</v>
      </c>
      <c r="K8" s="205">
        <v>6.5850786399999999</v>
      </c>
      <c r="L8" s="205">
        <v>6.5833104553143551</v>
      </c>
      <c r="M8" s="205">
        <v>6.5828745510692812</v>
      </c>
      <c r="N8" s="205">
        <v>6.5827921466899628</v>
      </c>
      <c r="O8" s="205">
        <v>6.5833661891871129</v>
      </c>
      <c r="P8" s="205">
        <v>6.5834652643466063</v>
      </c>
      <c r="Q8" s="205">
        <v>6.5833899357548473</v>
      </c>
    </row>
    <row r="9" spans="1:17" x14ac:dyDescent="0.25">
      <c r="A9" s="181" t="s">
        <v>159</v>
      </c>
      <c r="B9" s="204">
        <f>SUM(B10:B15)</f>
        <v>58.940393465476021</v>
      </c>
      <c r="C9" s="204">
        <f t="shared" ref="C9:Q9" si="1">SUM(C10:C15)</f>
        <v>59.621487200000004</v>
      </c>
      <c r="D9" s="204">
        <f t="shared" si="1"/>
        <v>59.857987200000004</v>
      </c>
      <c r="E9" s="204">
        <f t="shared" si="1"/>
        <v>60.076068800000002</v>
      </c>
      <c r="F9" s="204">
        <f t="shared" si="1"/>
        <v>57.571450199999987</v>
      </c>
      <c r="G9" s="204">
        <f t="shared" si="1"/>
        <v>61.669109773690387</v>
      </c>
      <c r="H9" s="204">
        <f t="shared" si="1"/>
        <v>59.170421199999993</v>
      </c>
      <c r="I9" s="204">
        <f t="shared" si="1"/>
        <v>55.525736199999997</v>
      </c>
      <c r="J9" s="204">
        <f t="shared" si="1"/>
        <v>57.128202999999999</v>
      </c>
      <c r="K9" s="204">
        <f t="shared" si="1"/>
        <v>49.155895799999975</v>
      </c>
      <c r="L9" s="204">
        <f t="shared" si="1"/>
        <v>50.291942720363956</v>
      </c>
      <c r="M9" s="204">
        <f t="shared" si="1"/>
        <v>45.511226227478765</v>
      </c>
      <c r="N9" s="204">
        <f t="shared" si="1"/>
        <v>43.235927267809672</v>
      </c>
      <c r="O9" s="204">
        <f t="shared" si="1"/>
        <v>40.960007232445221</v>
      </c>
      <c r="P9" s="204">
        <f t="shared" si="1"/>
        <v>38.686402997069102</v>
      </c>
      <c r="Q9" s="204">
        <f t="shared" si="1"/>
        <v>38.003492367143771</v>
      </c>
    </row>
    <row r="10" spans="1:17" x14ac:dyDescent="0.25">
      <c r="A10" s="202" t="s">
        <v>35</v>
      </c>
      <c r="B10" s="203">
        <v>57.960178240174486</v>
      </c>
      <c r="C10" s="203">
        <v>58.581336400000005</v>
      </c>
      <c r="D10" s="203">
        <v>58.817678800000003</v>
      </c>
      <c r="E10" s="203">
        <v>59.036093600000001</v>
      </c>
      <c r="F10" s="203">
        <v>56.525437199999985</v>
      </c>
      <c r="G10" s="203">
        <v>60.563255184532679</v>
      </c>
      <c r="H10" s="203">
        <v>58.116113599999991</v>
      </c>
      <c r="I10" s="203">
        <v>54.561729799999995</v>
      </c>
      <c r="J10" s="203">
        <v>56.163909799999999</v>
      </c>
      <c r="K10" s="203">
        <v>48.195971799999974</v>
      </c>
      <c r="L10" s="203">
        <v>49.332276473233584</v>
      </c>
      <c r="M10" s="203">
        <v>44.551623523241261</v>
      </c>
      <c r="N10" s="203">
        <v>42.276336575872357</v>
      </c>
      <c r="O10" s="203">
        <v>40.000332860843599</v>
      </c>
      <c r="P10" s="203">
        <v>37.726714183024406</v>
      </c>
      <c r="Q10" s="203">
        <v>37.043814533943355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0.98021522530153393</v>
      </c>
      <c r="C15" s="201">
        <v>1.0401507999999997</v>
      </c>
      <c r="D15" s="201">
        <v>1.0403083999999996</v>
      </c>
      <c r="E15" s="201">
        <v>1.0399752</v>
      </c>
      <c r="F15" s="201">
        <v>1.0460129999999996</v>
      </c>
      <c r="G15" s="201">
        <v>1.1058545891577076</v>
      </c>
      <c r="H15" s="201">
        <v>1.0543075999999996</v>
      </c>
      <c r="I15" s="201">
        <v>0.96400639999999982</v>
      </c>
      <c r="J15" s="201">
        <v>0.96429319999999996</v>
      </c>
      <c r="K15" s="201">
        <v>0.95992399999999956</v>
      </c>
      <c r="L15" s="201">
        <v>0.95966624713037185</v>
      </c>
      <c r="M15" s="201">
        <v>0.95960270423750416</v>
      </c>
      <c r="N15" s="201">
        <v>0.95959069193731217</v>
      </c>
      <c r="O15" s="201">
        <v>0.95967437160161961</v>
      </c>
      <c r="P15" s="201">
        <v>0.95968881404469464</v>
      </c>
      <c r="Q15" s="201">
        <v>0.95967783320041511</v>
      </c>
    </row>
    <row r="16" spans="1:17" x14ac:dyDescent="0.25">
      <c r="A16" s="198" t="s">
        <v>158</v>
      </c>
      <c r="B16" s="197">
        <v>93.768807785984606</v>
      </c>
      <c r="C16" s="197">
        <v>94.852365999999989</v>
      </c>
      <c r="D16" s="197">
        <v>95.228615999999988</v>
      </c>
      <c r="E16" s="197">
        <v>95.575563999999986</v>
      </c>
      <c r="F16" s="197">
        <v>91.590943499999952</v>
      </c>
      <c r="G16" s="197">
        <v>98.109947367234696</v>
      </c>
      <c r="H16" s="197">
        <v>94.134760999999997</v>
      </c>
      <c r="I16" s="197">
        <v>88.336398500000001</v>
      </c>
      <c r="J16" s="197">
        <v>90.885777500000003</v>
      </c>
      <c r="K16" s="197">
        <v>78.202561500000016</v>
      </c>
      <c r="L16" s="197">
        <v>80.00990887330633</v>
      </c>
      <c r="M16" s="197">
        <v>72.404223543716199</v>
      </c>
      <c r="N16" s="197">
        <v>68.784429744242686</v>
      </c>
      <c r="O16" s="197">
        <v>65.16364786979922</v>
      </c>
      <c r="P16" s="197">
        <v>61.546550222609916</v>
      </c>
      <c r="Q16" s="197">
        <v>60.460101493183252</v>
      </c>
    </row>
    <row r="17" spans="1:17" x14ac:dyDescent="0.25">
      <c r="A17" s="198" t="s">
        <v>157</v>
      </c>
      <c r="B17" s="197">
        <f>SUM(B18:B24)</f>
        <v>112.69905193031748</v>
      </c>
      <c r="C17" s="197">
        <f t="shared" ref="C17:Q17" si="2">SUM(C18:C24)</f>
        <v>114.04996971999995</v>
      </c>
      <c r="D17" s="197">
        <f t="shared" si="2"/>
        <v>114.49840232000001</v>
      </c>
      <c r="E17" s="197">
        <f t="shared" si="2"/>
        <v>114.91143287999996</v>
      </c>
      <c r="F17" s="197">
        <f t="shared" si="2"/>
        <v>110.17007996999996</v>
      </c>
      <c r="G17" s="197">
        <f t="shared" si="2"/>
        <v>117.99684902383451</v>
      </c>
      <c r="H17" s="197">
        <f t="shared" si="2"/>
        <v>113.20915141999997</v>
      </c>
      <c r="I17" s="197">
        <f t="shared" si="2"/>
        <v>106.21051547</v>
      </c>
      <c r="J17" s="197">
        <f t="shared" si="2"/>
        <v>109.24820525000003</v>
      </c>
      <c r="K17" s="197">
        <f t="shared" si="2"/>
        <v>94.13269013</v>
      </c>
      <c r="L17" s="197">
        <f t="shared" si="2"/>
        <v>96.285757676183906</v>
      </c>
      <c r="M17" s="197">
        <f t="shared" si="2"/>
        <v>87.224063326322224</v>
      </c>
      <c r="N17" s="197">
        <f t="shared" si="2"/>
        <v>82.911325558649324</v>
      </c>
      <c r="O17" s="197">
        <f t="shared" si="2"/>
        <v>78.597506262191018</v>
      </c>
      <c r="P17" s="197">
        <f t="shared" si="2"/>
        <v>74.288007222125657</v>
      </c>
      <c r="Q17" s="197">
        <f t="shared" si="2"/>
        <v>72.993570183650178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112.69905193031748</v>
      </c>
      <c r="C20" s="199">
        <v>114.04996971999995</v>
      </c>
      <c r="D20" s="199">
        <v>114.49840232000001</v>
      </c>
      <c r="E20" s="199">
        <v>114.91143287999996</v>
      </c>
      <c r="F20" s="199">
        <v>110.17007996999996</v>
      </c>
      <c r="G20" s="199">
        <v>117.99684902383451</v>
      </c>
      <c r="H20" s="199">
        <v>113.20915141999997</v>
      </c>
      <c r="I20" s="199">
        <v>106.21051547</v>
      </c>
      <c r="J20" s="199">
        <v>109.24820525000003</v>
      </c>
      <c r="K20" s="199">
        <v>94.13269013</v>
      </c>
      <c r="L20" s="199">
        <v>96.285757676183906</v>
      </c>
      <c r="M20" s="199">
        <v>87.224063326322224</v>
      </c>
      <c r="N20" s="199">
        <v>82.911325558649324</v>
      </c>
      <c r="O20" s="199">
        <v>78.597506262191018</v>
      </c>
      <c r="P20" s="199">
        <v>74.288007222125657</v>
      </c>
      <c r="Q20" s="199">
        <v>72.993570183650178</v>
      </c>
    </row>
    <row r="21" spans="1:17" x14ac:dyDescent="0.25">
      <c r="A21" s="200" t="s">
        <v>167</v>
      </c>
      <c r="B21" s="199">
        <v>0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3.4828414320508556</v>
      </c>
      <c r="C25" s="197">
        <v>3.523087879999999</v>
      </c>
      <c r="D25" s="197">
        <v>3.5370628800000001</v>
      </c>
      <c r="E25" s="197">
        <v>3.5499495200000006</v>
      </c>
      <c r="F25" s="197">
        <v>3.4019493299999999</v>
      </c>
      <c r="G25" s="197">
        <v>3.6440837593544315</v>
      </c>
      <c r="H25" s="197">
        <v>3.4964339799999999</v>
      </c>
      <c r="I25" s="197">
        <v>3.2810662300000009</v>
      </c>
      <c r="J25" s="197">
        <v>3.3757574499999974</v>
      </c>
      <c r="K25" s="197">
        <v>2.9046665699999998</v>
      </c>
      <c r="L25" s="197">
        <v>2.9717966152942359</v>
      </c>
      <c r="M25" s="197">
        <v>2.6892997316237448</v>
      </c>
      <c r="N25" s="197">
        <v>2.5548502476432997</v>
      </c>
      <c r="O25" s="197">
        <v>2.4203640637353994</v>
      </c>
      <c r="P25" s="197">
        <v>2.2860147225540834</v>
      </c>
      <c r="Q25" s="197">
        <v>2.2456609126039497</v>
      </c>
    </row>
    <row r="26" spans="1:17" x14ac:dyDescent="0.25">
      <c r="A26" s="198" t="s">
        <v>155</v>
      </c>
      <c r="B26" s="197">
        <v>7.2045819059662719</v>
      </c>
      <c r="C26" s="197">
        <v>7.6451083799999964</v>
      </c>
      <c r="D26" s="197">
        <v>7.6462667399999962</v>
      </c>
      <c r="E26" s="197">
        <v>7.6438177199999995</v>
      </c>
      <c r="F26" s="197">
        <v>7.6881955499999997</v>
      </c>
      <c r="G26" s="197">
        <v>8.1280312303091513</v>
      </c>
      <c r="H26" s="197">
        <v>7.749160859999999</v>
      </c>
      <c r="I26" s="197">
        <v>7.0854470400000009</v>
      </c>
      <c r="J26" s="197">
        <v>7.0875550199999999</v>
      </c>
      <c r="K26" s="197">
        <v>7.0554413999999994</v>
      </c>
      <c r="L26" s="197">
        <v>7.0535469164082336</v>
      </c>
      <c r="M26" s="197">
        <v>7.0530798761456559</v>
      </c>
      <c r="N26" s="197">
        <v>7.0529915857392478</v>
      </c>
      <c r="O26" s="197">
        <v>7.0536066312719106</v>
      </c>
      <c r="P26" s="197">
        <v>7.0537127832285069</v>
      </c>
      <c r="Q26" s="197">
        <v>7.0536320740230485</v>
      </c>
    </row>
    <row r="27" spans="1:17" x14ac:dyDescent="0.25">
      <c r="A27" s="196" t="s">
        <v>45</v>
      </c>
      <c r="B27" s="195">
        <v>15.369774732728041</v>
      </c>
      <c r="C27" s="195">
        <v>16.309564543999993</v>
      </c>
      <c r="D27" s="195">
        <v>16.312035711999993</v>
      </c>
      <c r="E27" s="195">
        <v>16.306811135999997</v>
      </c>
      <c r="F27" s="195">
        <v>16.401483839999997</v>
      </c>
      <c r="G27" s="195">
        <v>17.339799957992856</v>
      </c>
      <c r="H27" s="195">
        <v>16.531543167999995</v>
      </c>
      <c r="I27" s="195">
        <v>15.115620351999997</v>
      </c>
      <c r="J27" s="195">
        <v>15.120117375999998</v>
      </c>
      <c r="K27" s="195">
        <v>15.051608319999994</v>
      </c>
      <c r="L27" s="195">
        <v>15.047566755004228</v>
      </c>
      <c r="M27" s="195">
        <v>15.046570402444072</v>
      </c>
      <c r="N27" s="195">
        <v>15.046382049577062</v>
      </c>
      <c r="O27" s="195">
        <v>15.047694146713406</v>
      </c>
      <c r="P27" s="195">
        <v>15.047920604220812</v>
      </c>
      <c r="Q27" s="195">
        <v>15.047748424582499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0.99999999999999989</v>
      </c>
      <c r="E31" s="194">
        <f t="shared" si="3"/>
        <v>0.99999999999999978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0.99999999999999978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0.99999999999999989</v>
      </c>
      <c r="N31" s="194">
        <f t="shared" si="3"/>
        <v>1.0000000000000002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3.3341743741317986E-2</v>
      </c>
      <c r="C32" s="193">
        <f t="shared" si="4"/>
        <v>3.4713093581305858E-2</v>
      </c>
      <c r="D32" s="193">
        <f t="shared" si="4"/>
        <v>3.4602351529254276E-2</v>
      </c>
      <c r="E32" s="193">
        <f t="shared" si="4"/>
        <v>3.4487558305580493E-2</v>
      </c>
      <c r="F32" s="193">
        <f t="shared" si="4"/>
        <v>3.5912143372128953E-2</v>
      </c>
      <c r="G32" s="193">
        <f t="shared" si="4"/>
        <v>3.5521062653109232E-2</v>
      </c>
      <c r="H32" s="193">
        <f t="shared" si="4"/>
        <v>3.5332393186795576E-2</v>
      </c>
      <c r="I32" s="193">
        <f t="shared" si="4"/>
        <v>3.4571968311789963E-2</v>
      </c>
      <c r="J32" s="193">
        <f t="shared" si="4"/>
        <v>3.3762505292909625E-2</v>
      </c>
      <c r="K32" s="193">
        <f t="shared" si="4"/>
        <v>3.8123645291903402E-2</v>
      </c>
      <c r="L32" s="193">
        <f t="shared" si="4"/>
        <v>3.7403601086409867E-2</v>
      </c>
      <c r="M32" s="193">
        <f t="shared" si="4"/>
        <v>4.0590715028167773E-2</v>
      </c>
      <c r="N32" s="193">
        <f t="shared" si="4"/>
        <v>4.230721328004642E-2</v>
      </c>
      <c r="O32" s="193">
        <f t="shared" si="4"/>
        <v>4.4179380179238281E-2</v>
      </c>
      <c r="P32" s="193">
        <f t="shared" si="4"/>
        <v>4.6219745304350968E-2</v>
      </c>
      <c r="Q32" s="193">
        <f t="shared" si="4"/>
        <v>4.6869323753544745E-2</v>
      </c>
    </row>
    <row r="33" spans="1:17" x14ac:dyDescent="0.25">
      <c r="A33" s="183" t="s">
        <v>161</v>
      </c>
      <c r="B33" s="192">
        <f t="shared" ref="B33:Q33" si="5">IF(B$7=0,0,B$7/B$5)</f>
        <v>2.5764074709200252E-2</v>
      </c>
      <c r="C33" s="192">
        <f t="shared" si="5"/>
        <v>2.6823754131009066E-2</v>
      </c>
      <c r="D33" s="192">
        <f t="shared" si="5"/>
        <v>2.6738180727151038E-2</v>
      </c>
      <c r="E33" s="192">
        <f t="shared" si="5"/>
        <v>2.664947687249403E-2</v>
      </c>
      <c r="F33" s="192">
        <f t="shared" si="5"/>
        <v>2.7750292605736006E-2</v>
      </c>
      <c r="G33" s="192">
        <f t="shared" si="5"/>
        <v>2.7448093868311672E-2</v>
      </c>
      <c r="H33" s="192">
        <f t="shared" si="5"/>
        <v>2.7302303826160224E-2</v>
      </c>
      <c r="I33" s="192">
        <f t="shared" si="5"/>
        <v>2.671470278638317E-2</v>
      </c>
      <c r="J33" s="192">
        <f t="shared" si="5"/>
        <v>2.6089208635430166E-2</v>
      </c>
      <c r="K33" s="192">
        <f t="shared" si="5"/>
        <v>2.9459180452834452E-2</v>
      </c>
      <c r="L33" s="192">
        <f t="shared" si="5"/>
        <v>2.890278265768037E-2</v>
      </c>
      <c r="M33" s="192">
        <f t="shared" si="5"/>
        <v>3.1365552521766003E-2</v>
      </c>
      <c r="N33" s="192">
        <f t="shared" si="5"/>
        <v>3.2691937534581328E-2</v>
      </c>
      <c r="O33" s="192">
        <f t="shared" si="5"/>
        <v>3.4138611956684127E-2</v>
      </c>
      <c r="P33" s="192">
        <f t="shared" si="5"/>
        <v>3.5715257735180292E-2</v>
      </c>
      <c r="Q33" s="192">
        <f t="shared" si="5"/>
        <v>3.6217204718648213E-2</v>
      </c>
    </row>
    <row r="34" spans="1:17" x14ac:dyDescent="0.25">
      <c r="A34" s="183" t="s">
        <v>160</v>
      </c>
      <c r="B34" s="192">
        <f t="shared" ref="B34:Q34" si="6">IF(B$8=0,0,B$8/B$5)</f>
        <v>2.1217473289929629E-2</v>
      </c>
      <c r="C34" s="192">
        <f t="shared" si="6"/>
        <v>2.2090150460830991E-2</v>
      </c>
      <c r="D34" s="192">
        <f t="shared" si="6"/>
        <v>2.2019678245889088E-2</v>
      </c>
      <c r="E34" s="192">
        <f t="shared" si="6"/>
        <v>2.1946628012642137E-2</v>
      </c>
      <c r="F34" s="192">
        <f t="shared" si="6"/>
        <v>2.2853182145900243E-2</v>
      </c>
      <c r="G34" s="192">
        <f t="shared" si="6"/>
        <v>2.2604312597433149E-2</v>
      </c>
      <c r="H34" s="192">
        <f t="shared" si="6"/>
        <v>2.2484250209779011E-2</v>
      </c>
      <c r="I34" s="192">
        <f t="shared" si="6"/>
        <v>2.2000343471139067E-2</v>
      </c>
      <c r="J34" s="192">
        <f t="shared" si="6"/>
        <v>2.1485230640942491E-2</v>
      </c>
      <c r="K34" s="192">
        <f t="shared" si="6"/>
        <v>2.4260501549393076E-2</v>
      </c>
      <c r="L34" s="192">
        <f t="shared" si="6"/>
        <v>2.3802291600442657E-2</v>
      </c>
      <c r="M34" s="192">
        <f t="shared" si="6"/>
        <v>2.5830455017924941E-2</v>
      </c>
      <c r="N34" s="192">
        <f t="shared" si="6"/>
        <v>2.6922772087302267E-2</v>
      </c>
      <c r="O34" s="192">
        <f t="shared" si="6"/>
        <v>2.811415102315162E-2</v>
      </c>
      <c r="P34" s="192">
        <f t="shared" si="6"/>
        <v>2.9412565193677888E-2</v>
      </c>
      <c r="Q34" s="192">
        <f t="shared" si="6"/>
        <v>2.9825933297710303E-2</v>
      </c>
    </row>
    <row r="35" spans="1:17" x14ac:dyDescent="0.25">
      <c r="A35" s="181" t="s">
        <v>159</v>
      </c>
      <c r="B35" s="191">
        <f t="shared" ref="B35:Q35" si="7">IF(B$9=0,0,B$9/B$5)</f>
        <v>0.18597781250885914</v>
      </c>
      <c r="C35" s="191">
        <f t="shared" si="7"/>
        <v>0.18457847593744306</v>
      </c>
      <c r="D35" s="191">
        <f t="shared" si="7"/>
        <v>0.1846914780313732</v>
      </c>
      <c r="E35" s="191">
        <f t="shared" si="7"/>
        <v>0.18480861397389747</v>
      </c>
      <c r="F35" s="191">
        <f t="shared" si="7"/>
        <v>0.18335495574272559</v>
      </c>
      <c r="G35" s="191">
        <f t="shared" si="7"/>
        <v>0.18375401770090893</v>
      </c>
      <c r="H35" s="191">
        <f t="shared" si="7"/>
        <v>0.18394653756449428</v>
      </c>
      <c r="I35" s="191">
        <f t="shared" si="7"/>
        <v>0.18472248131449998</v>
      </c>
      <c r="J35" s="191">
        <f t="shared" si="7"/>
        <v>0.18554846398682687</v>
      </c>
      <c r="K35" s="191">
        <f t="shared" si="7"/>
        <v>0.18109832113071075</v>
      </c>
      <c r="L35" s="191">
        <f t="shared" si="7"/>
        <v>0.18183306011590822</v>
      </c>
      <c r="M35" s="191">
        <f t="shared" si="7"/>
        <v>0.17858090303248189</v>
      </c>
      <c r="N35" s="191">
        <f t="shared" si="7"/>
        <v>0.17682937420403422</v>
      </c>
      <c r="O35" s="191">
        <f t="shared" si="7"/>
        <v>0.17491899981710374</v>
      </c>
      <c r="P35" s="191">
        <f t="shared" si="7"/>
        <v>0.17283699458739701</v>
      </c>
      <c r="Q35" s="191">
        <f t="shared" si="7"/>
        <v>0.17217415943515846</v>
      </c>
    </row>
    <row r="36" spans="1:17" x14ac:dyDescent="0.25">
      <c r="A36" s="179" t="s">
        <v>158</v>
      </c>
      <c r="B36" s="190">
        <f t="shared" ref="B36:Q36" si="8">IF(B$16=0,0,B$16/B$5)</f>
        <v>0.29587379262773056</v>
      </c>
      <c r="C36" s="190">
        <f t="shared" si="8"/>
        <v>0.29364757535502301</v>
      </c>
      <c r="D36" s="190">
        <f t="shared" si="8"/>
        <v>0.29382735141354821</v>
      </c>
      <c r="E36" s="190">
        <f t="shared" si="8"/>
        <v>0.29401370404938226</v>
      </c>
      <c r="F36" s="190">
        <f t="shared" si="8"/>
        <v>0.29170106595433609</v>
      </c>
      <c r="G36" s="190">
        <f t="shared" si="8"/>
        <v>0.29233593725144602</v>
      </c>
      <c r="H36" s="190">
        <f t="shared" si="8"/>
        <v>0.29264221885260461</v>
      </c>
      <c r="I36" s="190">
        <f t="shared" si="8"/>
        <v>0.2938766748185227</v>
      </c>
      <c r="J36" s="190">
        <f t="shared" si="8"/>
        <v>0.29519073816086094</v>
      </c>
      <c r="K36" s="190">
        <f t="shared" si="8"/>
        <v>0.28811096543522186</v>
      </c>
      <c r="L36" s="190">
        <f t="shared" si="8"/>
        <v>0.28927986836621777</v>
      </c>
      <c r="M36" s="190">
        <f t="shared" si="8"/>
        <v>0.28410598209713023</v>
      </c>
      <c r="N36" s="190">
        <f t="shared" si="8"/>
        <v>0.28131945896096366</v>
      </c>
      <c r="O36" s="190">
        <f t="shared" si="8"/>
        <v>0.27828022698175597</v>
      </c>
      <c r="P36" s="190">
        <f t="shared" si="8"/>
        <v>0.27496794593449514</v>
      </c>
      <c r="Q36" s="190">
        <f t="shared" si="8"/>
        <v>0.27391343546502472</v>
      </c>
    </row>
    <row r="37" spans="1:17" x14ac:dyDescent="0.25">
      <c r="A37" s="179" t="s">
        <v>157</v>
      </c>
      <c r="B37" s="190">
        <f t="shared" ref="B37:Q37" si="9">IF(B$17=0,0,B$17/B$5)</f>
        <v>0.35560541620916863</v>
      </c>
      <c r="C37" s="190">
        <f t="shared" si="9"/>
        <v>0.35308024975984026</v>
      </c>
      <c r="D37" s="190">
        <f t="shared" si="9"/>
        <v>0.35328416717479622</v>
      </c>
      <c r="E37" s="190">
        <f t="shared" si="9"/>
        <v>0.35349554430744212</v>
      </c>
      <c r="F37" s="190">
        <f t="shared" si="9"/>
        <v>0.35087235195391842</v>
      </c>
      <c r="G37" s="190">
        <f t="shared" si="9"/>
        <v>0.35159247739664029</v>
      </c>
      <c r="H37" s="190">
        <f t="shared" si="9"/>
        <v>0.35193988824138284</v>
      </c>
      <c r="I37" s="190">
        <f t="shared" si="9"/>
        <v>0.35334011400843862</v>
      </c>
      <c r="J37" s="190">
        <f t="shared" si="9"/>
        <v>0.35483063728531949</v>
      </c>
      <c r="K37" s="190">
        <f t="shared" si="9"/>
        <v>0.34680015222223731</v>
      </c>
      <c r="L37" s="190">
        <f t="shared" si="9"/>
        <v>0.34812602211825266</v>
      </c>
      <c r="M37" s="190">
        <f t="shared" si="9"/>
        <v>0.34225735683588765</v>
      </c>
      <c r="N37" s="190">
        <f t="shared" si="9"/>
        <v>0.3390966434500074</v>
      </c>
      <c r="O37" s="190">
        <f t="shared" si="9"/>
        <v>0.33564928603359195</v>
      </c>
      <c r="P37" s="190">
        <f t="shared" si="9"/>
        <v>0.3318922129599845</v>
      </c>
      <c r="Q37" s="190">
        <f t="shared" si="9"/>
        <v>0.3306960967988995</v>
      </c>
    </row>
    <row r="38" spans="1:17" x14ac:dyDescent="0.25">
      <c r="A38" s="179" t="s">
        <v>156</v>
      </c>
      <c r="B38" s="190">
        <f t="shared" ref="B38:Q38" si="10">IF(B$25=0,0,B$25/B$5)</f>
        <v>1.098959801188713E-2</v>
      </c>
      <c r="C38" s="190">
        <f t="shared" si="10"/>
        <v>1.0906909941757996E-2</v>
      </c>
      <c r="D38" s="190">
        <f t="shared" si="10"/>
        <v>1.0913587338217507E-2</v>
      </c>
      <c r="E38" s="190">
        <f t="shared" si="10"/>
        <v>1.0920509007548488E-2</v>
      </c>
      <c r="F38" s="190">
        <f t="shared" si="10"/>
        <v>1.083461102116106E-2</v>
      </c>
      <c r="G38" s="190">
        <f t="shared" si="10"/>
        <v>1.0858191955053709E-2</v>
      </c>
      <c r="H38" s="190">
        <f t="shared" si="10"/>
        <v>1.0869568128811027E-2</v>
      </c>
      <c r="I38" s="190">
        <f t="shared" si="10"/>
        <v>1.0915419350402274E-2</v>
      </c>
      <c r="J38" s="190">
        <f t="shared" si="10"/>
        <v>1.0964227417403398E-2</v>
      </c>
      <c r="K38" s="190">
        <f t="shared" si="10"/>
        <v>1.0701264430451095E-2</v>
      </c>
      <c r="L38" s="190">
        <f t="shared" si="10"/>
        <v>1.0744680825030948E-2</v>
      </c>
      <c r="M38" s="190">
        <f t="shared" si="10"/>
        <v>1.0552507906464838E-2</v>
      </c>
      <c r="N38" s="190">
        <f t="shared" si="10"/>
        <v>1.0449008475692936E-2</v>
      </c>
      <c r="O38" s="190">
        <f t="shared" si="10"/>
        <v>1.033612271646522E-2</v>
      </c>
      <c r="P38" s="190">
        <f t="shared" si="10"/>
        <v>1.0213095134709823E-2</v>
      </c>
      <c r="Q38" s="190">
        <f t="shared" si="10"/>
        <v>1.0173927602986636E-2</v>
      </c>
    </row>
    <row r="39" spans="1:17" x14ac:dyDescent="0.25">
      <c r="A39" s="179" t="s">
        <v>155</v>
      </c>
      <c r="B39" s="190">
        <f t="shared" ref="B39:Q39" si="11">IF(B$26=0,0,B$26/B$5)</f>
        <v>2.2733007096353171E-2</v>
      </c>
      <c r="C39" s="190">
        <f t="shared" si="11"/>
        <v>2.366801835089034E-2</v>
      </c>
      <c r="D39" s="190">
        <f t="shared" si="11"/>
        <v>2.3592512406309728E-2</v>
      </c>
      <c r="E39" s="190">
        <f t="shared" si="11"/>
        <v>2.3514244299259423E-2</v>
      </c>
      <c r="F39" s="190">
        <f t="shared" si="11"/>
        <v>2.4485552299178839E-2</v>
      </c>
      <c r="G39" s="190">
        <f t="shared" si="11"/>
        <v>2.4218906354392659E-2</v>
      </c>
      <c r="H39" s="190">
        <f t="shared" si="11"/>
        <v>2.4090268081906081E-2</v>
      </c>
      <c r="I39" s="190">
        <f t="shared" si="11"/>
        <v>2.3571796576220438E-2</v>
      </c>
      <c r="J39" s="190">
        <f t="shared" si="11"/>
        <v>2.3019889972438378E-2</v>
      </c>
      <c r="K39" s="190">
        <f t="shared" si="11"/>
        <v>2.5993394517206867E-2</v>
      </c>
      <c r="L39" s="190">
        <f t="shared" si="11"/>
        <v>2.5502455286188549E-2</v>
      </c>
      <c r="M39" s="190">
        <f t="shared" si="11"/>
        <v>2.7675487519205285E-2</v>
      </c>
      <c r="N39" s="190">
        <f t="shared" si="11"/>
        <v>2.8845827236395293E-2</v>
      </c>
      <c r="O39" s="190">
        <f t="shared" si="11"/>
        <v>3.0122304667662466E-2</v>
      </c>
      <c r="P39" s="190">
        <f t="shared" si="11"/>
        <v>3.151346270751202E-2</v>
      </c>
      <c r="Q39" s="190">
        <f t="shared" si="11"/>
        <v>3.1956357104689602E-2</v>
      </c>
    </row>
    <row r="40" spans="1:17" x14ac:dyDescent="0.25">
      <c r="A40" s="177" t="s">
        <v>45</v>
      </c>
      <c r="B40" s="189">
        <f t="shared" ref="B40:Q40" si="12">IF(B$27=0,0,B$27/B$5)</f>
        <v>4.8497081805553413E-2</v>
      </c>
      <c r="C40" s="189">
        <f t="shared" si="12"/>
        <v>5.04917724818994E-2</v>
      </c>
      <c r="D40" s="189">
        <f t="shared" si="12"/>
        <v>5.0330693133460752E-2</v>
      </c>
      <c r="E40" s="189">
        <f t="shared" si="12"/>
        <v>5.0163721171753432E-2</v>
      </c>
      <c r="F40" s="189">
        <f t="shared" si="12"/>
        <v>5.2235844904914855E-2</v>
      </c>
      <c r="G40" s="189">
        <f t="shared" si="12"/>
        <v>5.1667000222704339E-2</v>
      </c>
      <c r="H40" s="189">
        <f t="shared" si="12"/>
        <v>5.1392571908066294E-2</v>
      </c>
      <c r="I40" s="189">
        <f t="shared" si="12"/>
        <v>5.0286499362603591E-2</v>
      </c>
      <c r="J40" s="189">
        <f t="shared" si="12"/>
        <v>4.9109098607868537E-2</v>
      </c>
      <c r="K40" s="189">
        <f t="shared" si="12"/>
        <v>5.5452574970041295E-2</v>
      </c>
      <c r="L40" s="189">
        <f t="shared" si="12"/>
        <v>5.4405237943868888E-2</v>
      </c>
      <c r="M40" s="189">
        <f t="shared" si="12"/>
        <v>5.9041040040971299E-2</v>
      </c>
      <c r="N40" s="189">
        <f t="shared" si="12"/>
        <v>6.1537764770976625E-2</v>
      </c>
      <c r="O40" s="189">
        <f t="shared" si="12"/>
        <v>6.4260916624346576E-2</v>
      </c>
      <c r="P40" s="189">
        <f t="shared" si="12"/>
        <v>6.7228720442692305E-2</v>
      </c>
      <c r="Q40" s="189">
        <f t="shared" si="12"/>
        <v>6.8173561823337794E-2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142.14210367987465</v>
      </c>
      <c r="C44" s="186">
        <f t="shared" si="13"/>
        <v>141.77664665581972</v>
      </c>
      <c r="D44" s="186">
        <f t="shared" si="13"/>
        <v>141.79082165334694</v>
      </c>
      <c r="E44" s="186">
        <f t="shared" si="13"/>
        <v>141.80551819359425</v>
      </c>
      <c r="F44" s="186">
        <f t="shared" si="13"/>
        <v>140.76474668359634</v>
      </c>
      <c r="G44" s="186">
        <f t="shared" si="13"/>
        <v>140.81440659740227</v>
      </c>
      <c r="H44" s="186">
        <f t="shared" si="13"/>
        <v>140.83837661124122</v>
      </c>
      <c r="I44" s="186">
        <f t="shared" si="13"/>
        <v>139.24778174903759</v>
      </c>
      <c r="J44" s="186">
        <f t="shared" si="13"/>
        <v>139.34962223108121</v>
      </c>
      <c r="K44" s="186">
        <f t="shared" si="13"/>
        <v>138.80269057416223</v>
      </c>
      <c r="L44" s="186">
        <f t="shared" si="13"/>
        <v>136.20115751992284</v>
      </c>
      <c r="M44" s="186">
        <f t="shared" si="13"/>
        <v>133.37669653548608</v>
      </c>
      <c r="N44" s="186">
        <f t="shared" si="13"/>
        <v>133.17142984649234</v>
      </c>
      <c r="O44" s="186">
        <f t="shared" si="13"/>
        <v>130.37742222984016</v>
      </c>
      <c r="P44" s="186">
        <f t="shared" si="13"/>
        <v>127.66078120706581</v>
      </c>
      <c r="Q44" s="186">
        <f t="shared" si="13"/>
        <v>125.7568549194696</v>
      </c>
    </row>
    <row r="45" spans="1:17" x14ac:dyDescent="0.25">
      <c r="A45" s="185" t="s">
        <v>162</v>
      </c>
      <c r="B45" s="184">
        <f>IF(B$6=0,0,B$6/AGR!B$5*1000)</f>
        <v>4.7392655957462342</v>
      </c>
      <c r="C45" s="184">
        <f>IF(C$6=0,0,C$6/AGR!C$5*1000)</f>
        <v>4.9215060030072042</v>
      </c>
      <c r="D45" s="184">
        <f>IF(D$6=0,0,D$6/AGR!D$5*1000)</f>
        <v>4.9062958544709083</v>
      </c>
      <c r="E45" s="184">
        <f>IF(E$6=0,0,E$6/AGR!E$5*1000)</f>
        <v>4.8905260767546386</v>
      </c>
      <c r="F45" s="184">
        <f>IF(F$6=0,0,F$6/AGR!F$5*1000)</f>
        <v>5.0551637646427254</v>
      </c>
      <c r="G45" s="184">
        <f>IF(G$6=0,0,G$6/AGR!G$5*1000)</f>
        <v>5.0018773592067252</v>
      </c>
      <c r="H45" s="184">
        <f>IF(H$6=0,0,H$6/AGR!H$5*1000)</f>
        <v>4.9761568982183695</v>
      </c>
      <c r="I45" s="184">
        <f>IF(I$6=0,0,I$6/AGR!I$5*1000)</f>
        <v>4.8140698981147736</v>
      </c>
      <c r="J45" s="184">
        <f>IF(J$6=0,0,J$6/AGR!J$5*1000)</f>
        <v>4.7047923581418374</v>
      </c>
      <c r="K45" s="184">
        <f>IF(K$6=0,0,K$6/AGR!K$5*1000)</f>
        <v>5.2916645410111833</v>
      </c>
      <c r="L45" s="184">
        <f>IF(L$6=0,0,L$6/AGR!L$5*1000)</f>
        <v>5.0944137633824687</v>
      </c>
      <c r="M45" s="184">
        <f>IF(M$6=0,0,M$6/AGR!M$5*1000)</f>
        <v>5.4138554804703283</v>
      </c>
      <c r="N45" s="184">
        <f>IF(N$6=0,0,N$6/AGR!N$5*1000)</f>
        <v>5.6341120853242908</v>
      </c>
      <c r="O45" s="184">
        <f>IF(O$6=0,0,O$6/AGR!O$5*1000)</f>
        <v>5.7599937034811806</v>
      </c>
      <c r="P45" s="184">
        <f>IF(P$6=0,0,P$6/AGR!P$5*1000)</f>
        <v>5.9004487927450571</v>
      </c>
      <c r="Q45" s="184">
        <f>IF(Q$6=0,0,Q$6/AGR!Q$5*1000)</f>
        <v>5.8941387474481761</v>
      </c>
    </row>
    <row r="46" spans="1:17" x14ac:dyDescent="0.25">
      <c r="A46" s="183" t="s">
        <v>161</v>
      </c>
      <c r="B46" s="182">
        <f>IF(B$7=0,0,B$7/AGR!B$5*1000)</f>
        <v>3.662159778531179</v>
      </c>
      <c r="C46" s="182">
        <f>IF(C$7=0,0,C$7/AGR!C$5*1000)</f>
        <v>3.802981911414657</v>
      </c>
      <c r="D46" s="182">
        <f>IF(D$7=0,0,D$7/AGR!D$5*1000)</f>
        <v>3.7912286148184307</v>
      </c>
      <c r="E46" s="182">
        <f>IF(E$7=0,0,E$7/AGR!E$5*1000)</f>
        <v>3.779042877492222</v>
      </c>
      <c r="F46" s="182">
        <f>IF(F$7=0,0,F$7/AGR!F$5*1000)</f>
        <v>3.906262909042105</v>
      </c>
      <c r="G46" s="182">
        <f>IF(G$7=0,0,G$7/AGR!G$5*1000)</f>
        <v>3.8650870502961041</v>
      </c>
      <c r="H46" s="182">
        <f>IF(H$7=0,0,H$7/AGR!H$5*1000)</f>
        <v>3.8452121486232862</v>
      </c>
      <c r="I46" s="182">
        <f>IF(I$7=0,0,I$7/AGR!I$5*1000)</f>
        <v>3.7199631030886908</v>
      </c>
      <c r="J46" s="182">
        <f>IF(J$7=0,0,J$7/AGR!J$5*1000)</f>
        <v>3.6355213676550564</v>
      </c>
      <c r="K46" s="182">
        <f>IF(K$7=0,0,K$7/AGR!K$5*1000)</f>
        <v>4.0890135089631885</v>
      </c>
      <c r="L46" s="182">
        <f>IF(L$7=0,0,L$7/AGR!L$5*1000)</f>
        <v>3.9365924535228194</v>
      </c>
      <c r="M46" s="182">
        <f>IF(M$7=0,0,M$7/AGR!M$5*1000)</f>
        <v>4.1834337803634352</v>
      </c>
      <c r="N46" s="182">
        <f>IF(N$7=0,0,N$7/AGR!N$5*1000)</f>
        <v>4.3536320659324055</v>
      </c>
      <c r="O46" s="182">
        <f>IF(O$7=0,0,O$7/AGR!O$5*1000)</f>
        <v>4.4509042254172764</v>
      </c>
      <c r="P46" s="182">
        <f>IF(P$7=0,0,P$7/AGR!P$5*1000)</f>
        <v>4.559437703484817</v>
      </c>
      <c r="Q46" s="182">
        <f>IF(Q$7=0,0,Q$7/AGR!Q$5*1000)</f>
        <v>4.554561759391774</v>
      </c>
    </row>
    <row r="47" spans="1:17" x14ac:dyDescent="0.25">
      <c r="A47" s="183" t="s">
        <v>160</v>
      </c>
      <c r="B47" s="182">
        <f>IF(B$8=0,0,B$8/AGR!B$5*1000)</f>
        <v>3.0158962882021489</v>
      </c>
      <c r="C47" s="182">
        <f>IF(C$8=0,0,C$8/AGR!C$5*1000)</f>
        <v>3.1318674564591285</v>
      </c>
      <c r="D47" s="182">
        <f>IF(D$8=0,0,D$8/AGR!D$5*1000)</f>
        <v>3.1221882710269422</v>
      </c>
      <c r="E47" s="182">
        <f>IF(E$8=0,0,E$8/AGR!E$5*1000)</f>
        <v>3.1121529579347702</v>
      </c>
      <c r="F47" s="182">
        <f>IF(F$8=0,0,F$8/AGR!F$5*1000)</f>
        <v>3.2169223956817343</v>
      </c>
      <c r="G47" s="182">
        <f>IF(G$8=0,0,G$8/AGR!G$5*1000)</f>
        <v>3.1830128649497342</v>
      </c>
      <c r="H47" s="182">
        <f>IF(H$8=0,0,H$8/AGR!H$5*1000)</f>
        <v>3.1666452988662366</v>
      </c>
      <c r="I47" s="182">
        <f>IF(I$8=0,0,I$8/AGR!I$5*1000)</f>
        <v>3.0634990260730377</v>
      </c>
      <c r="J47" s="182">
        <f>IF(J$8=0,0,J$8/AGR!J$5*1000)</f>
        <v>2.9939587733629875</v>
      </c>
      <c r="K47" s="182">
        <f>IF(K$8=0,0,K$8/AGR!K$5*1000)</f>
        <v>3.3674228897343901</v>
      </c>
      <c r="L47" s="182">
        <f>IF(L$8=0,0,L$8/AGR!L$5*1000)</f>
        <v>3.2418996676070271</v>
      </c>
      <c r="M47" s="182">
        <f>IF(M$8=0,0,M$8/AGR!M$5*1000)</f>
        <v>3.4451807602992992</v>
      </c>
      <c r="N47" s="182">
        <f>IF(N$8=0,0,N$8/AGR!N$5*1000)</f>
        <v>3.5853440542972752</v>
      </c>
      <c r="O47" s="182">
        <f>IF(O$8=0,0,O$8/AGR!O$5*1000)</f>
        <v>3.6654505385789315</v>
      </c>
      <c r="P47" s="182">
        <f>IF(P$8=0,0,P$8/AGR!P$5*1000)</f>
        <v>3.7548310499286726</v>
      </c>
      <c r="Q47" s="182">
        <f>IF(Q$8=0,0,Q$8/AGR!Q$5*1000)</f>
        <v>3.7508155665579324</v>
      </c>
    </row>
    <row r="48" spans="1:17" x14ac:dyDescent="0.25">
      <c r="A48" s="181" t="s">
        <v>159</v>
      </c>
      <c r="B48" s="180">
        <f>IF(B$9=0,0,B$9/AGR!B$5*1000)</f>
        <v>26.435277507790548</v>
      </c>
      <c r="C48" s="180">
        <f>IF(C$9=0,0,C$9/AGR!C$5*1000)</f>
        <v>26.168917363252586</v>
      </c>
      <c r="D48" s="180">
        <f>IF(D$9=0,0,D$9/AGR!D$5*1000)</f>
        <v>26.187556422439481</v>
      </c>
      <c r="E48" s="180">
        <f>IF(E$9=0,0,E$9/AGR!E$5*1000)</f>
        <v>26.206881271208459</v>
      </c>
      <c r="F48" s="180">
        <f>IF(F$9=0,0,F$9/AGR!F$5*1000)</f>
        <v>25.809913898306782</v>
      </c>
      <c r="G48" s="180">
        <f>IF(G$9=0,0,G$9/AGR!G$5*1000)</f>
        <v>25.875212962442049</v>
      </c>
      <c r="H48" s="180">
        <f>IF(H$9=0,0,H$9/AGR!H$5*1000)</f>
        <v>25.906731733842079</v>
      </c>
      <c r="I48" s="180">
        <f>IF(I$9=0,0,I$9/AGR!I$5*1000)</f>
        <v>25.722195762222174</v>
      </c>
      <c r="J48" s="180">
        <f>IF(J$9=0,0,J$9/AGR!J$5*1000)</f>
        <v>25.856108362121709</v>
      </c>
      <c r="K48" s="180">
        <f>IF(K$9=0,0,K$9/AGR!K$5*1000)</f>
        <v>25.136934231406308</v>
      </c>
      <c r="L48" s="180">
        <f>IF(L$9=0,0,L$9/AGR!L$5*1000)</f>
        <v>24.76587326317642</v>
      </c>
      <c r="M48" s="180">
        <f>IF(M$9=0,0,M$9/AGR!M$5*1000)</f>
        <v>23.818530910796408</v>
      </c>
      <c r="N48" s="180">
        <f>IF(N$9=0,0,N$9/AGR!N$5*1000)</f>
        <v>23.548620601611681</v>
      </c>
      <c r="O48" s="180">
        <f>IF(O$9=0,0,O$9/AGR!O$5*1000)</f>
        <v>22.80548829517587</v>
      </c>
      <c r="P48" s="180">
        <f>IF(P$9=0,0,P$9/AGR!P$5*1000)</f>
        <v>22.064505750508509</v>
      </c>
      <c r="Q48" s="180">
        <f>IF(Q$9=0,0,Q$9/AGR!Q$5*1000)</f>
        <v>21.652080788968853</v>
      </c>
    </row>
    <row r="49" spans="1:17" x14ac:dyDescent="0.25">
      <c r="A49" s="179" t="s">
        <v>158</v>
      </c>
      <c r="B49" s="178">
        <f>IF(B$16=0,0,B$16/AGR!B$5*1000)</f>
        <v>42.056123307848608</v>
      </c>
      <c r="C49" s="178">
        <f>IF(C$16=0,0,C$16/AGR!C$5*1000)</f>
        <v>41.632368532447281</v>
      </c>
      <c r="D49" s="178">
        <f>IF(D$16=0,0,D$16/AGR!D$5*1000)</f>
        <v>41.662021581153709</v>
      </c>
      <c r="E49" s="178">
        <f>IF(E$16=0,0,E$16/AGR!E$5*1000)</f>
        <v>41.692765658740718</v>
      </c>
      <c r="F49" s="178">
        <f>IF(F$16=0,0,F$16/AGR!F$5*1000)</f>
        <v>41.061226656397146</v>
      </c>
      <c r="G49" s="178">
        <f>IF(G$16=0,0,G$16/AGR!G$5*1000)</f>
        <v>41.165111531157798</v>
      </c>
      <c r="H49" s="178">
        <f>IF(H$16=0,0,H$16/AGR!H$5*1000)</f>
        <v>41.215255031112406</v>
      </c>
      <c r="I49" s="178">
        <f>IF(I$16=0,0,I$16/AGR!I$5*1000)</f>
        <v>40.921675076262552</v>
      </c>
      <c r="J49" s="178">
        <f>IF(J$16=0,0,J$16/AGR!J$5*1000)</f>
        <v>41.134717848829993</v>
      </c>
      <c r="K49" s="178">
        <f>IF(K$16=0,0,K$16/AGR!K$5*1000)</f>
        <v>39.990577186328245</v>
      </c>
      <c r="L49" s="178">
        <f>IF(L$16=0,0,L$16/AGR!L$5*1000)</f>
        <v>39.400252918689773</v>
      </c>
      <c r="M49" s="178">
        <f>IF(M$16=0,0,M$16/AGR!M$5*1000)</f>
        <v>37.893117358085185</v>
      </c>
      <c r="N49" s="178">
        <f>IF(N$16=0,0,N$16/AGR!N$5*1000)</f>
        <v>37.463714593473142</v>
      </c>
      <c r="O49" s="178">
        <f>IF(O$16=0,0,O$16/AGR!O$5*1000)</f>
        <v>36.281458651416159</v>
      </c>
      <c r="P49" s="178">
        <f>IF(P$16=0,0,P$16/AGR!P$5*1000)</f>
        <v>35.102622784899886</v>
      </c>
      <c r="Q49" s="178">
        <f>IF(Q$16=0,0,Q$16/AGR!Q$5*1000)</f>
        <v>34.446492164268612</v>
      </c>
    </row>
    <row r="50" spans="1:17" x14ac:dyDescent="0.25">
      <c r="A50" s="179" t="s">
        <v>157</v>
      </c>
      <c r="B50" s="178">
        <f>IF(B$17=0,0,B$17/AGR!B$5*1000)</f>
        <v>50.546501939928639</v>
      </c>
      <c r="C50" s="178">
        <f>IF(C$17=0,0,C$17/AGR!C$5*1000)</f>
        <v>50.058533811349442</v>
      </c>
      <c r="D50" s="178">
        <f>IF(D$17=0,0,D$17/AGR!D$5*1000)</f>
        <v>50.092452340832729</v>
      </c>
      <c r="E50" s="178">
        <f>IF(E$17=0,0,E$17/AGR!E$5*1000)</f>
        <v>50.127618839643496</v>
      </c>
      <c r="F50" s="178">
        <f>IF(F$17=0,0,F$17/AGR!F$5*1000)</f>
        <v>49.390457741070982</v>
      </c>
      <c r="G50" s="178">
        <f>IF(G$17=0,0,G$17/AGR!G$5*1000)</f>
        <v>49.509286068718481</v>
      </c>
      <c r="H50" s="178">
        <f>IF(H$17=0,0,H$17/AGR!H$5*1000)</f>
        <v>49.566642524658029</v>
      </c>
      <c r="I50" s="178">
        <f>IF(I$17=0,0,I$17/AGR!I$5*1000)</f>
        <v>49.201827078627126</v>
      </c>
      <c r="J50" s="178">
        <f>IF(J$17=0,0,J$17/AGR!J$5*1000)</f>
        <v>49.445515261723081</v>
      </c>
      <c r="K50" s="178">
        <f>IF(K$17=0,0,K$17/AGR!K$5*1000)</f>
        <v>48.136794219975556</v>
      </c>
      <c r="L50" s="178">
        <f>IF(L$17=0,0,L$17/AGR!L$5*1000)</f>
        <v>47.415167175312284</v>
      </c>
      <c r="M50" s="178">
        <f>IF(M$17=0,0,M$17/AGR!M$5*1000)</f>
        <v>45.649155619737762</v>
      </c>
      <c r="N50" s="178">
        <f>IF(N$17=0,0,N$17/AGR!N$5*1000)</f>
        <v>45.157984864383671</v>
      </c>
      <c r="O50" s="178">
        <f>IF(O$17=0,0,O$17/AGR!O$5*1000)</f>
        <v>43.761088686346014</v>
      </c>
      <c r="P50" s="178">
        <f>IF(P$17=0,0,P$17/AGR!P$5*1000)</f>
        <v>42.369619183013477</v>
      </c>
      <c r="Q50" s="178">
        <f>IF(Q$17=0,0,Q$17/AGR!Q$5*1000)</f>
        <v>41.587301067574089</v>
      </c>
    </row>
    <row r="51" spans="1:17" x14ac:dyDescent="0.25">
      <c r="A51" s="179" t="s">
        <v>156</v>
      </c>
      <c r="B51" s="178">
        <f>IF(B$25=0,0,B$25/AGR!B$5*1000)</f>
        <v>1.562084580005805</v>
      </c>
      <c r="C51" s="178">
        <f>IF(C$25=0,0,C$25/AGR!C$5*1000)</f>
        <v>1.5463451169194704</v>
      </c>
      <c r="D51" s="178">
        <f>IF(D$25=0,0,D$25/AGR!D$5*1000)</f>
        <v>1.5474465158714237</v>
      </c>
      <c r="E51" s="178">
        <f>IF(E$25=0,0,E$25/AGR!E$5*1000)</f>
        <v>1.5485884387532274</v>
      </c>
      <c r="F51" s="178">
        <f>IF(F$25=0,0,F$25/AGR!F$5*1000)</f>
        <v>1.5251312758090376</v>
      </c>
      <c r="G51" s="178">
        <f>IF(G$25=0,0,G$25/AGR!G$5*1000)</f>
        <v>1.5289898568715754</v>
      </c>
      <c r="H51" s="178">
        <f>IF(H$25=0,0,H$25/AGR!H$5*1000)</f>
        <v>1.5308523297270322</v>
      </c>
      <c r="I51" s="178">
        <f>IF(I$25=0,0,I$25/AGR!I$5*1000)</f>
        <v>1.5199479314040378</v>
      </c>
      <c r="J51" s="178">
        <f>IF(J$25=0,0,J$25/AGR!J$5*1000)</f>
        <v>1.527860948670827</v>
      </c>
      <c r="K51" s="178">
        <f>IF(K$25=0,0,K$25/AGR!K$5*1000)</f>
        <v>1.4853642954921915</v>
      </c>
      <c r="L51" s="178">
        <f>IF(L$25=0,0,L$25/AGR!L$5*1000)</f>
        <v>1.463437965551335</v>
      </c>
      <c r="M51" s="178">
        <f>IF(M$25=0,0,M$25/AGR!M$5*1000)</f>
        <v>1.4074586447288784</v>
      </c>
      <c r="N51" s="178">
        <f>IF(N$25=0,0,N$25/AGR!N$5*1000)</f>
        <v>1.3915093991861454</v>
      </c>
      <c r="O51" s="178">
        <f>IF(O$25=0,0,O$25/AGR!O$5*1000)</f>
        <v>1.3475970356240285</v>
      </c>
      <c r="P51" s="178">
        <f>IF(P$25=0,0,P$25/AGR!P$5*1000)</f>
        <v>1.3038117034391392</v>
      </c>
      <c r="Q51" s="178">
        <f>IF(Q$25=0,0,Q$25/AGR!Q$5*1000)</f>
        <v>1.2794411375299775</v>
      </c>
    </row>
    <row r="52" spans="1:17" x14ac:dyDescent="0.25">
      <c r="A52" s="179" t="s">
        <v>155</v>
      </c>
      <c r="B52" s="178">
        <f>IF(B$26=0,0,B$26/AGR!B$5*1000)</f>
        <v>3.2313174516451588</v>
      </c>
      <c r="C52" s="178">
        <f>IF(C$26=0,0,C$26/AGR!C$5*1000)</f>
        <v>3.3555722747776362</v>
      </c>
      <c r="D52" s="178">
        <f>IF(D$26=0,0,D$26/AGR!D$5*1000)</f>
        <v>3.345201718957437</v>
      </c>
      <c r="E52" s="178">
        <f>IF(E$26=0,0,E$26/AGR!E$5*1000)</f>
        <v>3.3344495977872528</v>
      </c>
      <c r="F52" s="178">
        <f>IF(F$26=0,0,F$26/AGR!F$5*1000)</f>
        <v>3.4467025668018594</v>
      </c>
      <c r="G52" s="178">
        <f>IF(G$26=0,0,G$26/AGR!G$5*1000)</f>
        <v>3.4103709267318578</v>
      </c>
      <c r="H52" s="178">
        <f>IF(H$26=0,0,H$26/AGR!H$5*1000)</f>
        <v>3.392834248785253</v>
      </c>
      <c r="I52" s="178">
        <f>IF(I$26=0,0,I$26/AGR!I$5*1000)</f>
        <v>3.2823203850782563</v>
      </c>
      <c r="J52" s="178">
        <f>IF(J$26=0,0,J$26/AGR!J$5*1000)</f>
        <v>3.2078129714603429</v>
      </c>
      <c r="K52" s="178">
        <f>IF(K$26=0,0,K$26/AGR!K$5*1000)</f>
        <v>3.607953096143989</v>
      </c>
      <c r="L52" s="178">
        <f>IF(L$26=0,0,L$26/AGR!L$5*1000)</f>
        <v>3.4734639295789558</v>
      </c>
      <c r="M52" s="178">
        <f>IF(M$26=0,0,M$26/AGR!M$5*1000)</f>
        <v>3.6912651003206762</v>
      </c>
      <c r="N52" s="178">
        <f>IF(N$26=0,0,N$26/AGR!N$5*1000)</f>
        <v>3.8414400581756527</v>
      </c>
      <c r="O52" s="178">
        <f>IF(O$26=0,0,O$26/AGR!O$5*1000)</f>
        <v>3.9272684341917148</v>
      </c>
      <c r="P52" s="178">
        <f>IF(P$26=0,0,P$26/AGR!P$5*1000)</f>
        <v>4.0230332677807201</v>
      </c>
      <c r="Q52" s="178">
        <f>IF(Q$26=0,0,Q$26/AGR!Q$5*1000)</f>
        <v>4.0187309641692126</v>
      </c>
    </row>
    <row r="53" spans="1:17" x14ac:dyDescent="0.25">
      <c r="A53" s="177" t="s">
        <v>45</v>
      </c>
      <c r="B53" s="176">
        <f>IF(B$27=0,0,B$27/AGR!B$5*1000)</f>
        <v>6.8934772301763365</v>
      </c>
      <c r="C53" s="176">
        <f>IF(C$27=0,0,C$27/AGR!C$5*1000)</f>
        <v>7.1585541861922914</v>
      </c>
      <c r="D53" s="176">
        <f>IF(D$27=0,0,D$27/AGR!D$5*1000)</f>
        <v>7.1364303337758663</v>
      </c>
      <c r="E53" s="176">
        <f>IF(E$27=0,0,E$27/AGR!E$5*1000)</f>
        <v>7.1134924752794717</v>
      </c>
      <c r="F53" s="176">
        <f>IF(F$27=0,0,F$27/AGR!F$5*1000)</f>
        <v>7.3529654758439653</v>
      </c>
      <c r="G53" s="176">
        <f>IF(G$27=0,0,G$27/AGR!G$5*1000)</f>
        <v>7.2754579770279628</v>
      </c>
      <c r="H53" s="176">
        <f>IF(H$27=0,0,H$27/AGR!H$5*1000)</f>
        <v>7.2380463974085378</v>
      </c>
      <c r="I53" s="176">
        <f>IF(I$27=0,0,I$27/AGR!I$5*1000)</f>
        <v>7.0022834881669445</v>
      </c>
      <c r="J53" s="176">
        <f>IF(J$27=0,0,J$27/AGR!J$5*1000)</f>
        <v>6.8433343391153985</v>
      </c>
      <c r="K53" s="176">
        <f>IF(K$27=0,0,K$27/AGR!K$5*1000)</f>
        <v>7.6969666051071748</v>
      </c>
      <c r="L53" s="176">
        <f>IF(L$27=0,0,L$27/AGR!L$5*1000)</f>
        <v>7.4100563831017707</v>
      </c>
      <c r="M53" s="176">
        <f>IF(M$27=0,0,M$27/AGR!M$5*1000)</f>
        <v>7.8746988806841118</v>
      </c>
      <c r="N53" s="176">
        <f>IF(N$27=0,0,N$27/AGR!N$5*1000)</f>
        <v>8.1950721241080604</v>
      </c>
      <c r="O53" s="176">
        <f>IF(O$27=0,0,O$27/AGR!O$5*1000)</f>
        <v>8.3781726596089907</v>
      </c>
      <c r="P53" s="176">
        <f>IF(P$27=0,0,P$27/AGR!P$5*1000)</f>
        <v>8.5824709712655345</v>
      </c>
      <c r="Q53" s="176">
        <f>IF(Q$27=0,0,Q$27/AGR!Q$5*1000)</f>
        <v>8.5732927235609839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122.25338971484591</v>
      </c>
      <c r="C5" s="55">
        <f t="shared" ref="C5:Q5" si="0">SUM(C6:C9,C16:C17,C25:C27)</f>
        <v>124.92483998928341</v>
      </c>
      <c r="D5" s="55">
        <f t="shared" si="0"/>
        <v>125.33110992297998</v>
      </c>
      <c r="E5" s="55">
        <f t="shared" si="0"/>
        <v>125.6949754731549</v>
      </c>
      <c r="F5" s="55">
        <f t="shared" si="0"/>
        <v>122.30729641892677</v>
      </c>
      <c r="G5" s="55">
        <f t="shared" si="0"/>
        <v>130.68191773661368</v>
      </c>
      <c r="H5" s="55">
        <f t="shared" si="0"/>
        <v>125.23444213870728</v>
      </c>
      <c r="I5" s="55">
        <f t="shared" si="0"/>
        <v>118.36356548730922</v>
      </c>
      <c r="J5" s="55">
        <f t="shared" si="0"/>
        <v>121.14881118231466</v>
      </c>
      <c r="K5" s="55">
        <f t="shared" si="0"/>
        <v>107.2247540728529</v>
      </c>
      <c r="L5" s="55">
        <f t="shared" si="0"/>
        <v>111.34648682571876</v>
      </c>
      <c r="M5" s="55">
        <f t="shared" si="0"/>
        <v>104.76960785797948</v>
      </c>
      <c r="N5" s="55">
        <f t="shared" si="0"/>
        <v>100.67254729742193</v>
      </c>
      <c r="O5" s="55">
        <f t="shared" si="0"/>
        <v>98.48098912084653</v>
      </c>
      <c r="P5" s="55">
        <f t="shared" si="0"/>
        <v>96.138180992083704</v>
      </c>
      <c r="Q5" s="55">
        <f t="shared" si="0"/>
        <v>96.240001746836299</v>
      </c>
    </row>
    <row r="6" spans="1:17" x14ac:dyDescent="0.25">
      <c r="A6" s="185" t="s">
        <v>162</v>
      </c>
      <c r="B6" s="206">
        <v>4.9543183445648848</v>
      </c>
      <c r="C6" s="206">
        <v>5.2642782216163271</v>
      </c>
      <c r="D6" s="206">
        <v>5.2650758465835228</v>
      </c>
      <c r="E6" s="206">
        <v>5.2633894973508486</v>
      </c>
      <c r="F6" s="206">
        <v>5.3262379760484615</v>
      </c>
      <c r="G6" s="206">
        <v>5.6309479029029763</v>
      </c>
      <c r="H6" s="206">
        <v>5.3684736017205452</v>
      </c>
      <c r="I6" s="206">
        <v>4.9681441772117276</v>
      </c>
      <c r="J6" s="206">
        <v>4.9696222418283389</v>
      </c>
      <c r="K6" s="206">
        <v>4.9471049478154825</v>
      </c>
      <c r="L6" s="206">
        <v>5.0435124986969475</v>
      </c>
      <c r="M6" s="206">
        <v>5.135236815292993</v>
      </c>
      <c r="N6" s="206">
        <v>5.1351725324331072</v>
      </c>
      <c r="O6" s="206">
        <v>5.2368869611197519</v>
      </c>
      <c r="P6" s="206">
        <v>5.3386591579696354</v>
      </c>
      <c r="Q6" s="206">
        <v>5.4162796144935532</v>
      </c>
    </row>
    <row r="7" spans="1:17" x14ac:dyDescent="0.25">
      <c r="A7" s="183" t="s">
        <v>161</v>
      </c>
      <c r="B7" s="205">
        <v>1.0023372213277022</v>
      </c>
      <c r="C7" s="205">
        <v>1.0650470232175333</v>
      </c>
      <c r="D7" s="205">
        <v>1.0652083954059308</v>
      </c>
      <c r="E7" s="205">
        <v>1.0648672201954361</v>
      </c>
      <c r="F7" s="205">
        <v>1.0775824647803041</v>
      </c>
      <c r="G7" s="205">
        <v>1.1392301184336835</v>
      </c>
      <c r="H7" s="205">
        <v>1.0861274020921408</v>
      </c>
      <c r="I7" s="205">
        <v>1.0051344066747006</v>
      </c>
      <c r="J7" s="205">
        <v>1.005433442602091</v>
      </c>
      <c r="K7" s="205">
        <v>1.0008778366956954</v>
      </c>
      <c r="L7" s="205">
        <v>1.020382614133251</v>
      </c>
      <c r="M7" s="205">
        <v>1.0389398989564849</v>
      </c>
      <c r="N7" s="205">
        <v>1.0389268935138232</v>
      </c>
      <c r="O7" s="205">
        <v>1.0595053365463654</v>
      </c>
      <c r="P7" s="205">
        <v>1.0800954669950547</v>
      </c>
      <c r="Q7" s="205">
        <v>1.0957993171111311</v>
      </c>
    </row>
    <row r="8" spans="1:17" x14ac:dyDescent="0.25">
      <c r="A8" s="183" t="s">
        <v>160</v>
      </c>
      <c r="B8" s="205">
        <v>4.5265474737437641</v>
      </c>
      <c r="C8" s="205">
        <v>4.8097444749958811</v>
      </c>
      <c r="D8" s="205">
        <v>4.810473230604452</v>
      </c>
      <c r="E8" s="205">
        <v>4.8089324858787181</v>
      </c>
      <c r="F8" s="205">
        <v>4.8663544363251221</v>
      </c>
      <c r="G8" s="205">
        <v>5.1447547840018295</v>
      </c>
      <c r="H8" s="205">
        <v>4.904943309988778</v>
      </c>
      <c r="I8" s="205">
        <v>4.5391795420703032</v>
      </c>
      <c r="J8" s="205">
        <v>4.5405299861053923</v>
      </c>
      <c r="K8" s="205">
        <v>4.5199569035457587</v>
      </c>
      <c r="L8" s="205">
        <v>4.6080403341091305</v>
      </c>
      <c r="M8" s="205">
        <v>4.6918448950381197</v>
      </c>
      <c r="N8" s="205">
        <v>4.6917861625553074</v>
      </c>
      <c r="O8" s="205">
        <v>4.7847182590000035</v>
      </c>
      <c r="P8" s="205">
        <v>4.8777031357295266</v>
      </c>
      <c r="Q8" s="205">
        <v>4.9486216066377668</v>
      </c>
    </row>
    <row r="9" spans="1:17" x14ac:dyDescent="0.25">
      <c r="A9" s="181" t="s">
        <v>159</v>
      </c>
      <c r="B9" s="204">
        <f>SUM(B10:B15)</f>
        <v>35.768018131312921</v>
      </c>
      <c r="C9" s="204">
        <f t="shared" ref="C9:Q9" si="1">SUM(C10:C15)</f>
        <v>36.240920161079295</v>
      </c>
      <c r="D9" s="204">
        <f t="shared" si="1"/>
        <v>36.383760507336774</v>
      </c>
      <c r="E9" s="204">
        <f t="shared" si="1"/>
        <v>36.515366102828736</v>
      </c>
      <c r="F9" s="204">
        <f t="shared" si="1"/>
        <v>35.217927081442397</v>
      </c>
      <c r="G9" s="204">
        <f t="shared" si="1"/>
        <v>37.721176878711994</v>
      </c>
      <c r="H9" s="204">
        <f t="shared" si="1"/>
        <v>36.191237086382017</v>
      </c>
      <c r="I9" s="204">
        <f t="shared" si="1"/>
        <v>34.36754813313533</v>
      </c>
      <c r="J9" s="204">
        <f t="shared" si="1"/>
        <v>35.352918765162798</v>
      </c>
      <c r="K9" s="204">
        <f t="shared" si="1"/>
        <v>30.449986699824588</v>
      </c>
      <c r="L9" s="204">
        <f t="shared" si="1"/>
        <v>31.763983003800345</v>
      </c>
      <c r="M9" s="204">
        <f t="shared" si="1"/>
        <v>29.291478148881723</v>
      </c>
      <c r="N9" s="204">
        <f t="shared" si="1"/>
        <v>27.83878148104991</v>
      </c>
      <c r="O9" s="204">
        <f t="shared" si="1"/>
        <v>26.905997749993453</v>
      </c>
      <c r="P9" s="204">
        <f t="shared" si="1"/>
        <v>25.919493209585113</v>
      </c>
      <c r="Q9" s="204">
        <f t="shared" si="1"/>
        <v>25.836803710837263</v>
      </c>
    </row>
    <row r="10" spans="1:17" x14ac:dyDescent="0.25">
      <c r="A10" s="202" t="s">
        <v>35</v>
      </c>
      <c r="B10" s="203">
        <v>34.950931907983438</v>
      </c>
      <c r="C10" s="203">
        <v>35.372714100930786</v>
      </c>
      <c r="D10" s="203">
        <v>35.515422899652009</v>
      </c>
      <c r="E10" s="203">
        <v>35.647306614681291</v>
      </c>
      <c r="F10" s="203">
        <v>34.339502367944149</v>
      </c>
      <c r="G10" s="203">
        <v>36.792498171419084</v>
      </c>
      <c r="H10" s="203">
        <v>35.30584670264011</v>
      </c>
      <c r="I10" s="203">
        <v>33.548181697555414</v>
      </c>
      <c r="J10" s="203">
        <v>34.533308561187027</v>
      </c>
      <c r="K10" s="203">
        <v>29.634090139067716</v>
      </c>
      <c r="L10" s="203">
        <v>30.932186519749969</v>
      </c>
      <c r="M10" s="203">
        <v>28.444554119481509</v>
      </c>
      <c r="N10" s="203">
        <v>26.991868053438996</v>
      </c>
      <c r="O10" s="203">
        <v>26.042309167333237</v>
      </c>
      <c r="P10" s="203">
        <v>25.039019944516415</v>
      </c>
      <c r="Q10" s="203">
        <v>24.943528966076851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0.81708622332948611</v>
      </c>
      <c r="C15" s="201">
        <v>0.86820606014850576</v>
      </c>
      <c r="D15" s="201">
        <v>0.86833760768476653</v>
      </c>
      <c r="E15" s="201">
        <v>0.86805948814744416</v>
      </c>
      <c r="F15" s="201">
        <v>0.87842471349824791</v>
      </c>
      <c r="G15" s="201">
        <v>0.92867870729291302</v>
      </c>
      <c r="H15" s="201">
        <v>0.8853903837419087</v>
      </c>
      <c r="I15" s="201">
        <v>0.81936643557991362</v>
      </c>
      <c r="J15" s="201">
        <v>0.819610203975771</v>
      </c>
      <c r="K15" s="201">
        <v>0.81589656075687156</v>
      </c>
      <c r="L15" s="201">
        <v>0.83179648405037565</v>
      </c>
      <c r="M15" s="201">
        <v>0.84692402940021361</v>
      </c>
      <c r="N15" s="201">
        <v>0.84691342761091504</v>
      </c>
      <c r="O15" s="201">
        <v>0.86368858266021842</v>
      </c>
      <c r="P15" s="201">
        <v>0.8804732650686965</v>
      </c>
      <c r="Q15" s="201">
        <v>0.89327474476041147</v>
      </c>
    </row>
    <row r="16" spans="1:17" x14ac:dyDescent="0.25">
      <c r="A16" s="198" t="s">
        <v>158</v>
      </c>
      <c r="B16" s="197">
        <v>32.159801609349437</v>
      </c>
      <c r="C16" s="197">
        <v>32.574907903252296</v>
      </c>
      <c r="D16" s="197">
        <v>32.704122488143085</v>
      </c>
      <c r="E16" s="197">
        <v>32.823273961362183</v>
      </c>
      <c r="F16" s="197">
        <v>31.646706483167865</v>
      </c>
      <c r="G16" s="197">
        <v>33.899167196699153</v>
      </c>
      <c r="H16" s="197">
        <v>32.525651962851093</v>
      </c>
      <c r="I16" s="197">
        <v>30.892031145864465</v>
      </c>
      <c r="J16" s="197">
        <v>31.78357185623895</v>
      </c>
      <c r="K16" s="197">
        <v>27.348137422020692</v>
      </c>
      <c r="L16" s="197">
        <v>28.533113135805376</v>
      </c>
      <c r="M16" s="197">
        <v>26.29210845693726</v>
      </c>
      <c r="N16" s="197">
        <v>24.97765459624441</v>
      </c>
      <c r="O16" s="197">
        <v>24.129437196985162</v>
      </c>
      <c r="P16" s="197">
        <v>23.232608733066503</v>
      </c>
      <c r="Q16" s="197">
        <v>23.1545841991971</v>
      </c>
    </row>
    <row r="17" spans="1:17" x14ac:dyDescent="0.25">
      <c r="A17" s="198" t="s">
        <v>157</v>
      </c>
      <c r="B17" s="197">
        <f>SUM(B18:B24)</f>
        <v>31.97296949993229</v>
      </c>
      <c r="C17" s="197">
        <f t="shared" ref="C17:Q17" si="2">SUM(C18:C24)</f>
        <v>32.399473025284955</v>
      </c>
      <c r="D17" s="197">
        <f t="shared" si="2"/>
        <v>32.526864378066804</v>
      </c>
      <c r="E17" s="197">
        <f t="shared" si="2"/>
        <v>32.644198670396662</v>
      </c>
      <c r="F17" s="197">
        <f t="shared" si="2"/>
        <v>31.488168082859854</v>
      </c>
      <c r="G17" s="197">
        <f t="shared" si="2"/>
        <v>33.725169450018498</v>
      </c>
      <c r="H17" s="197">
        <f t="shared" si="2"/>
        <v>32.356777714980275</v>
      </c>
      <c r="I17" s="197">
        <f t="shared" si="2"/>
        <v>30.724302737926475</v>
      </c>
      <c r="J17" s="197">
        <f t="shared" si="2"/>
        <v>31.603037767237083</v>
      </c>
      <c r="K17" s="197">
        <f t="shared" si="2"/>
        <v>27.230460715600771</v>
      </c>
      <c r="L17" s="197">
        <f t="shared" si="2"/>
        <v>28.403717132285621</v>
      </c>
      <c r="M17" s="197">
        <f t="shared" si="2"/>
        <v>26.200258305189941</v>
      </c>
      <c r="N17" s="197">
        <f t="shared" si="2"/>
        <v>24.904803367567474</v>
      </c>
      <c r="O17" s="197">
        <f t="shared" si="2"/>
        <v>24.074557605717629</v>
      </c>
      <c r="P17" s="197">
        <f t="shared" si="2"/>
        <v>23.196406772403861</v>
      </c>
      <c r="Q17" s="197">
        <f t="shared" si="2"/>
        <v>23.123867096295019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31.97296949993229</v>
      </c>
      <c r="C20" s="199">
        <v>32.399473025284955</v>
      </c>
      <c r="D20" s="199">
        <v>32.526864378066804</v>
      </c>
      <c r="E20" s="199">
        <v>32.644198670396662</v>
      </c>
      <c r="F20" s="199">
        <v>31.488168082859854</v>
      </c>
      <c r="G20" s="199">
        <v>33.725169450018498</v>
      </c>
      <c r="H20" s="199">
        <v>32.356777714980275</v>
      </c>
      <c r="I20" s="199">
        <v>30.724302737926475</v>
      </c>
      <c r="J20" s="199">
        <v>31.603037767237083</v>
      </c>
      <c r="K20" s="199">
        <v>27.230460715600771</v>
      </c>
      <c r="L20" s="199">
        <v>28.403717132285621</v>
      </c>
      <c r="M20" s="199">
        <v>26.200258305189941</v>
      </c>
      <c r="N20" s="199">
        <v>24.904803367567474</v>
      </c>
      <c r="O20" s="199">
        <v>24.074557605717629</v>
      </c>
      <c r="P20" s="199">
        <v>23.196406772403861</v>
      </c>
      <c r="Q20" s="199">
        <v>23.123867096295019</v>
      </c>
    </row>
    <row r="21" spans="1:17" x14ac:dyDescent="0.25">
      <c r="A21" s="200" t="s">
        <v>167</v>
      </c>
      <c r="B21" s="199">
        <v>0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0.83615767187975298</v>
      </c>
      <c r="C25" s="197">
        <v>0.84695047205024709</v>
      </c>
      <c r="D25" s="197">
        <v>0.85031006262818698</v>
      </c>
      <c r="E25" s="197">
        <v>0.85340801141711786</v>
      </c>
      <c r="F25" s="197">
        <v>0.82281715344707407</v>
      </c>
      <c r="G25" s="197">
        <v>0.8813813302136182</v>
      </c>
      <c r="H25" s="197">
        <v>0.84566981326533297</v>
      </c>
      <c r="I25" s="197">
        <v>0.80319552826636287</v>
      </c>
      <c r="J25" s="197">
        <v>0.82637566519096461</v>
      </c>
      <c r="K25" s="197">
        <v>0.71105397958662775</v>
      </c>
      <c r="L25" s="197">
        <v>0.7418634524219393</v>
      </c>
      <c r="M25" s="197">
        <v>0.68359713356475982</v>
      </c>
      <c r="N25" s="197">
        <v>0.64942121751586301</v>
      </c>
      <c r="O25" s="197">
        <v>0.62736749049267437</v>
      </c>
      <c r="P25" s="197">
        <v>0.60404987151060607</v>
      </c>
      <c r="Q25" s="197">
        <v>0.60202122676390546</v>
      </c>
    </row>
    <row r="26" spans="1:17" x14ac:dyDescent="0.25">
      <c r="A26" s="198" t="s">
        <v>155</v>
      </c>
      <c r="B26" s="197">
        <v>3.3949220956694353</v>
      </c>
      <c r="C26" s="197">
        <v>3.6073205654866465</v>
      </c>
      <c r="D26" s="197">
        <v>3.6078671340429751</v>
      </c>
      <c r="E26" s="197">
        <v>3.6067115715875881</v>
      </c>
      <c r="F26" s="197">
        <v>3.6497781801844718</v>
      </c>
      <c r="G26" s="197">
        <v>3.8585791476441171</v>
      </c>
      <c r="H26" s="197">
        <v>3.6787199333876894</v>
      </c>
      <c r="I26" s="197">
        <v>3.4043961789800665</v>
      </c>
      <c r="J26" s="197">
        <v>3.405409015434401</v>
      </c>
      <c r="K26" s="197">
        <v>3.389979151291175</v>
      </c>
      <c r="L26" s="197">
        <v>3.4560419478080617</v>
      </c>
      <c r="M26" s="197">
        <v>3.5188955812375129</v>
      </c>
      <c r="N26" s="197">
        <v>3.5188515317263138</v>
      </c>
      <c r="O26" s="197">
        <v>3.5885508399622319</v>
      </c>
      <c r="P26" s="197">
        <v>3.6582897335457485</v>
      </c>
      <c r="Q26" s="197">
        <v>3.7114787667490932</v>
      </c>
    </row>
    <row r="27" spans="1:17" x14ac:dyDescent="0.25">
      <c r="A27" s="196" t="s">
        <v>45</v>
      </c>
      <c r="B27" s="195">
        <v>7.6383176670657402</v>
      </c>
      <c r="C27" s="195">
        <v>8.116198142300215</v>
      </c>
      <c r="D27" s="195">
        <v>8.1174278801682505</v>
      </c>
      <c r="E27" s="195">
        <v>8.1148279521376097</v>
      </c>
      <c r="F27" s="195">
        <v>8.2117245606712181</v>
      </c>
      <c r="G27" s="195">
        <v>8.6815109279878211</v>
      </c>
      <c r="H27" s="195">
        <v>8.2768413140394319</v>
      </c>
      <c r="I27" s="195">
        <v>7.6596336371798008</v>
      </c>
      <c r="J27" s="195">
        <v>7.6619124425146445</v>
      </c>
      <c r="K27" s="195">
        <v>7.6271964164721133</v>
      </c>
      <c r="L27" s="195">
        <v>7.7758327066580852</v>
      </c>
      <c r="M27" s="195">
        <v>7.9172486228806918</v>
      </c>
      <c r="N27" s="195">
        <v>7.9171495148157236</v>
      </c>
      <c r="O27" s="195">
        <v>8.0739676810292487</v>
      </c>
      <c r="P27" s="195">
        <v>8.2308749112776578</v>
      </c>
      <c r="Q27" s="195">
        <v>8.3505462087514655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0.99999999999999978</v>
      </c>
      <c r="D31" s="194">
        <f t="shared" si="3"/>
        <v>0.99999999999999989</v>
      </c>
      <c r="E31" s="194">
        <f t="shared" si="3"/>
        <v>1</v>
      </c>
      <c r="F31" s="194">
        <f t="shared" si="3"/>
        <v>1.0000000000000002</v>
      </c>
      <c r="G31" s="194">
        <f t="shared" si="3"/>
        <v>1.0000000000000002</v>
      </c>
      <c r="H31" s="194">
        <f t="shared" si="3"/>
        <v>1.0000000000000002</v>
      </c>
      <c r="I31" s="194">
        <f t="shared" si="3"/>
        <v>1.0000000000000002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0.99999999999999978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4.0524997761786023E-2</v>
      </c>
      <c r="C32" s="193">
        <f t="shared" si="4"/>
        <v>4.2139563453256527E-2</v>
      </c>
      <c r="D32" s="193">
        <f t="shared" si="4"/>
        <v>4.2009329126815223E-2</v>
      </c>
      <c r="E32" s="193">
        <f t="shared" si="4"/>
        <v>4.1874303070093433E-2</v>
      </c>
      <c r="F32" s="193">
        <f t="shared" si="4"/>
        <v>4.3547998623115987E-2</v>
      </c>
      <c r="G32" s="193">
        <f t="shared" si="4"/>
        <v>4.3088959822674307E-2</v>
      </c>
      <c r="H32" s="193">
        <f t="shared" si="4"/>
        <v>4.2867389434086564E-2</v>
      </c>
      <c r="I32" s="193">
        <f t="shared" si="4"/>
        <v>4.1973593451309181E-2</v>
      </c>
      <c r="J32" s="193">
        <f t="shared" si="4"/>
        <v>4.1020808981358008E-2</v>
      </c>
      <c r="K32" s="193">
        <f t="shared" si="4"/>
        <v>4.613771316700075E-2</v>
      </c>
      <c r="L32" s="193">
        <f t="shared" si="4"/>
        <v>4.529565900530954E-2</v>
      </c>
      <c r="M32" s="193">
        <f t="shared" si="4"/>
        <v>4.9014565581404747E-2</v>
      </c>
      <c r="N32" s="193">
        <f t="shared" si="4"/>
        <v>5.1008667906872474E-2</v>
      </c>
      <c r="O32" s="193">
        <f t="shared" si="4"/>
        <v>5.3176628381479199E-2</v>
      </c>
      <c r="P32" s="193">
        <f t="shared" si="4"/>
        <v>5.5531102241358571E-2</v>
      </c>
      <c r="Q32" s="193">
        <f t="shared" si="4"/>
        <v>5.6278881090851628E-2</v>
      </c>
    </row>
    <row r="33" spans="1:17" x14ac:dyDescent="0.25">
      <c r="A33" s="183" t="s">
        <v>161</v>
      </c>
      <c r="B33" s="192">
        <f t="shared" ref="B33:Q33" si="5">IF(B$7=0,0,B$7/B$5)</f>
        <v>8.198850139580079E-3</v>
      </c>
      <c r="C33" s="192">
        <f t="shared" si="5"/>
        <v>8.5255024005545868E-3</v>
      </c>
      <c r="D33" s="192">
        <f t="shared" si="5"/>
        <v>8.4991539296231863E-3</v>
      </c>
      <c r="E33" s="192">
        <f t="shared" si="5"/>
        <v>8.4718360156159425E-3</v>
      </c>
      <c r="F33" s="192">
        <f t="shared" si="5"/>
        <v>8.8104511859159254E-3</v>
      </c>
      <c r="G33" s="192">
        <f t="shared" si="5"/>
        <v>8.7175803520864667E-3</v>
      </c>
      <c r="H33" s="192">
        <f t="shared" si="5"/>
        <v>8.6727531463682075E-3</v>
      </c>
      <c r="I33" s="192">
        <f t="shared" si="5"/>
        <v>8.4919240353778444E-3</v>
      </c>
      <c r="J33" s="192">
        <f t="shared" si="5"/>
        <v>8.2991606173421911E-3</v>
      </c>
      <c r="K33" s="192">
        <f t="shared" si="5"/>
        <v>9.3343915343993972E-3</v>
      </c>
      <c r="L33" s="192">
        <f t="shared" si="5"/>
        <v>9.1640306149072277E-3</v>
      </c>
      <c r="M33" s="192">
        <f t="shared" si="5"/>
        <v>9.9164244306881501E-3</v>
      </c>
      <c r="N33" s="192">
        <f t="shared" si="5"/>
        <v>1.03198629755982E-2</v>
      </c>
      <c r="O33" s="192">
        <f t="shared" si="5"/>
        <v>1.0758475783039109E-2</v>
      </c>
      <c r="P33" s="192">
        <f t="shared" si="5"/>
        <v>1.1234823208107014E-2</v>
      </c>
      <c r="Q33" s="192">
        <f t="shared" si="5"/>
        <v>1.1386110735883827E-2</v>
      </c>
    </row>
    <row r="34" spans="1:17" x14ac:dyDescent="0.25">
      <c r="A34" s="183" t="s">
        <v>160</v>
      </c>
      <c r="B34" s="192">
        <f t="shared" ref="B34:Q34" si="6">IF(B$8=0,0,B$8/B$5)</f>
        <v>3.7025946554953316E-2</v>
      </c>
      <c r="C34" s="192">
        <f t="shared" si="6"/>
        <v>3.8501105748132092E-2</v>
      </c>
      <c r="D34" s="192">
        <f t="shared" si="6"/>
        <v>3.8382116248397095E-2</v>
      </c>
      <c r="E34" s="192">
        <f t="shared" si="6"/>
        <v>3.8258748750905944E-2</v>
      </c>
      <c r="F34" s="192">
        <f t="shared" si="6"/>
        <v>3.978793235406735E-2</v>
      </c>
      <c r="G34" s="192">
        <f t="shared" si="6"/>
        <v>3.9368528355781869E-2</v>
      </c>
      <c r="H34" s="192">
        <f t="shared" si="6"/>
        <v>3.9166089026500844E-2</v>
      </c>
      <c r="I34" s="192">
        <f t="shared" si="6"/>
        <v>3.8349466099489776E-2</v>
      </c>
      <c r="J34" s="192">
        <f t="shared" si="6"/>
        <v>3.7478947930181757E-2</v>
      </c>
      <c r="K34" s="192">
        <f t="shared" si="6"/>
        <v>4.2154043090410952E-2</v>
      </c>
      <c r="L34" s="192">
        <f t="shared" si="6"/>
        <v>4.1384694438736144E-2</v>
      </c>
      <c r="M34" s="192">
        <f t="shared" si="6"/>
        <v>4.4782499342730701E-2</v>
      </c>
      <c r="N34" s="192">
        <f t="shared" si="6"/>
        <v>4.6604424825907396E-2</v>
      </c>
      <c r="O34" s="192">
        <f t="shared" si="6"/>
        <v>4.8585197018367179E-2</v>
      </c>
      <c r="P34" s="192">
        <f t="shared" si="6"/>
        <v>5.0736378464776348E-2</v>
      </c>
      <c r="Q34" s="192">
        <f t="shared" si="6"/>
        <v>5.1419591820616763E-2</v>
      </c>
    </row>
    <row r="35" spans="1:17" x14ac:dyDescent="0.25">
      <c r="A35" s="181" t="s">
        <v>159</v>
      </c>
      <c r="B35" s="191">
        <f t="shared" ref="B35:Q35" si="7">IF(B$9=0,0,B$9/B$5)</f>
        <v>0.29257281302989846</v>
      </c>
      <c r="C35" s="191">
        <f t="shared" si="7"/>
        <v>0.29010179372003353</v>
      </c>
      <c r="D35" s="191">
        <f t="shared" si="7"/>
        <v>0.29030111142952275</v>
      </c>
      <c r="E35" s="191">
        <f t="shared" si="7"/>
        <v>0.29050776266412848</v>
      </c>
      <c r="F35" s="191">
        <f t="shared" si="7"/>
        <v>0.28794624779223316</v>
      </c>
      <c r="G35" s="191">
        <f t="shared" si="7"/>
        <v>0.28864878578487141</v>
      </c>
      <c r="H35" s="191">
        <f t="shared" si="7"/>
        <v>0.28898788918065599</v>
      </c>
      <c r="I35" s="191">
        <f t="shared" si="7"/>
        <v>0.29035580325450888</v>
      </c>
      <c r="J35" s="191">
        <f t="shared" si="7"/>
        <v>0.29181399652334045</v>
      </c>
      <c r="K35" s="191">
        <f t="shared" si="7"/>
        <v>0.28398280754400812</v>
      </c>
      <c r="L35" s="191">
        <f t="shared" si="7"/>
        <v>0.28527153311552456</v>
      </c>
      <c r="M35" s="191">
        <f t="shared" si="7"/>
        <v>0.27957991585296194</v>
      </c>
      <c r="N35" s="191">
        <f t="shared" si="7"/>
        <v>0.27652803299795731</v>
      </c>
      <c r="O35" s="191">
        <f t="shared" si="7"/>
        <v>0.2732100681582002</v>
      </c>
      <c r="P35" s="191">
        <f t="shared" si="7"/>
        <v>0.26960665307074405</v>
      </c>
      <c r="Q35" s="191">
        <f t="shared" si="7"/>
        <v>0.26846221157395811</v>
      </c>
    </row>
    <row r="36" spans="1:17" x14ac:dyDescent="0.25">
      <c r="A36" s="179" t="s">
        <v>158</v>
      </c>
      <c r="B36" s="190">
        <f t="shared" ref="B36:Q36" si="8">IF(B$16=0,0,B$16/B$5)</f>
        <v>0.26305856781854198</v>
      </c>
      <c r="C36" s="190">
        <f t="shared" si="8"/>
        <v>0.26075605064650642</v>
      </c>
      <c r="D36" s="190">
        <f t="shared" si="8"/>
        <v>0.2609417766126928</v>
      </c>
      <c r="E36" s="190">
        <f t="shared" si="8"/>
        <v>0.26113433602103181</v>
      </c>
      <c r="F36" s="190">
        <f t="shared" si="8"/>
        <v>0.25874749430133437</v>
      </c>
      <c r="G36" s="190">
        <f t="shared" si="8"/>
        <v>0.25940212528118944</v>
      </c>
      <c r="H36" s="190">
        <f t="shared" si="8"/>
        <v>0.25971810475928259</v>
      </c>
      <c r="I36" s="190">
        <f t="shared" si="8"/>
        <v>0.26099273892840502</v>
      </c>
      <c r="J36" s="190">
        <f t="shared" si="8"/>
        <v>0.26235149603249863</v>
      </c>
      <c r="K36" s="190">
        <f t="shared" si="8"/>
        <v>0.25505432638660325</v>
      </c>
      <c r="L36" s="190">
        <f t="shared" si="8"/>
        <v>0.25625517202411463</v>
      </c>
      <c r="M36" s="190">
        <f t="shared" si="8"/>
        <v>0.25095167381534489</v>
      </c>
      <c r="N36" s="190">
        <f t="shared" si="8"/>
        <v>0.24810790296635366</v>
      </c>
      <c r="O36" s="190">
        <f t="shared" si="8"/>
        <v>0.24501619462184529</v>
      </c>
      <c r="P36" s="190">
        <f t="shared" si="8"/>
        <v>0.24165850126683322</v>
      </c>
      <c r="Q36" s="190">
        <f t="shared" si="8"/>
        <v>0.24059210077849216</v>
      </c>
    </row>
    <row r="37" spans="1:17" x14ac:dyDescent="0.25">
      <c r="A37" s="179" t="s">
        <v>157</v>
      </c>
      <c r="B37" s="190">
        <f t="shared" ref="B37:Q37" si="9">IF(B$17=0,0,B$17/B$5)</f>
        <v>0.26153033117943586</v>
      </c>
      <c r="C37" s="190">
        <f t="shared" si="9"/>
        <v>0.25935172723106403</v>
      </c>
      <c r="D37" s="190">
        <f t="shared" si="9"/>
        <v>0.25952745809125616</v>
      </c>
      <c r="E37" s="190">
        <f t="shared" si="9"/>
        <v>0.25970965464223028</v>
      </c>
      <c r="F37" s="190">
        <f t="shared" si="9"/>
        <v>0.25745126419119452</v>
      </c>
      <c r="G37" s="190">
        <f t="shared" si="9"/>
        <v>0.25807066527743172</v>
      </c>
      <c r="H37" s="190">
        <f t="shared" si="9"/>
        <v>0.25836963987225275</v>
      </c>
      <c r="I37" s="190">
        <f t="shared" si="9"/>
        <v>0.25957567779774843</v>
      </c>
      <c r="J37" s="190">
        <f t="shared" si="9"/>
        <v>0.26086131146328989</v>
      </c>
      <c r="K37" s="190">
        <f t="shared" si="9"/>
        <v>0.25395684934002533</v>
      </c>
      <c r="L37" s="190">
        <f t="shared" si="9"/>
        <v>0.25509306976827711</v>
      </c>
      <c r="M37" s="190">
        <f t="shared" si="9"/>
        <v>0.25007498682925033</v>
      </c>
      <c r="N37" s="190">
        <f t="shared" si="9"/>
        <v>0.24738425753735993</v>
      </c>
      <c r="O37" s="190">
        <f t="shared" si="9"/>
        <v>0.24445893385753484</v>
      </c>
      <c r="P37" s="190">
        <f t="shared" si="9"/>
        <v>0.24128193952737592</v>
      </c>
      <c r="Q37" s="190">
        <f t="shared" si="9"/>
        <v>0.24027292889211913</v>
      </c>
    </row>
    <row r="38" spans="1:17" x14ac:dyDescent="0.25">
      <c r="A38" s="179" t="s">
        <v>156</v>
      </c>
      <c r="B38" s="190">
        <f t="shared" ref="B38:Q38" si="10">IF(B$25=0,0,B$25/B$5)</f>
        <v>6.8395459122244174E-3</v>
      </c>
      <c r="C38" s="190">
        <f t="shared" si="10"/>
        <v>6.7796802631318329E-3</v>
      </c>
      <c r="D38" s="190">
        <f t="shared" si="10"/>
        <v>6.7845091545964131E-3</v>
      </c>
      <c r="E38" s="190">
        <f t="shared" si="10"/>
        <v>6.7895157161583048E-3</v>
      </c>
      <c r="F38" s="190">
        <f t="shared" si="10"/>
        <v>6.7274576214060196E-3</v>
      </c>
      <c r="G38" s="190">
        <f t="shared" si="10"/>
        <v>6.7444780844892515E-3</v>
      </c>
      <c r="H38" s="190">
        <f t="shared" si="10"/>
        <v>6.7526935787256132E-3</v>
      </c>
      <c r="I38" s="190">
        <f t="shared" si="10"/>
        <v>6.7858341792895755E-3</v>
      </c>
      <c r="J38" s="190">
        <f t="shared" si="10"/>
        <v>6.8211619835655407E-3</v>
      </c>
      <c r="K38" s="190">
        <f t="shared" si="10"/>
        <v>6.6314349306271989E-3</v>
      </c>
      <c r="L38" s="190">
        <f t="shared" si="10"/>
        <v>6.6626570228759483E-3</v>
      </c>
      <c r="M38" s="190">
        <f t="shared" si="10"/>
        <v>6.5247656027443606E-3</v>
      </c>
      <c r="N38" s="190">
        <f t="shared" si="10"/>
        <v>6.450827310421038E-3</v>
      </c>
      <c r="O38" s="190">
        <f t="shared" si="10"/>
        <v>6.3704426213959785E-3</v>
      </c>
      <c r="P38" s="190">
        <f t="shared" si="10"/>
        <v>6.2831422986913523E-3</v>
      </c>
      <c r="Q38" s="190">
        <f t="shared" si="10"/>
        <v>6.2554157921521003E-3</v>
      </c>
    </row>
    <row r="39" spans="1:17" x14ac:dyDescent="0.25">
      <c r="A39" s="179" t="s">
        <v>155</v>
      </c>
      <c r="B39" s="190">
        <f t="shared" ref="B39:Q39" si="11">IF(B$26=0,0,B$26/B$5)</f>
        <v>2.7769553904296945E-2</v>
      </c>
      <c r="C39" s="190">
        <f t="shared" si="11"/>
        <v>2.8875927043781668E-2</v>
      </c>
      <c r="D39" s="190">
        <f t="shared" si="11"/>
        <v>2.8786684616932907E-2</v>
      </c>
      <c r="E39" s="190">
        <f t="shared" si="11"/>
        <v>2.8694158680653753E-2</v>
      </c>
      <c r="F39" s="190">
        <f t="shared" si="11"/>
        <v>2.9841050264763084E-2</v>
      </c>
      <c r="G39" s="190">
        <f t="shared" si="11"/>
        <v>2.9526496201417798E-2</v>
      </c>
      <c r="H39" s="190">
        <f t="shared" si="11"/>
        <v>2.9374666190577263E-2</v>
      </c>
      <c r="I39" s="190">
        <f t="shared" si="11"/>
        <v>2.876219692237204E-2</v>
      </c>
      <c r="J39" s="190">
        <f t="shared" si="11"/>
        <v>2.8109306085634323E-2</v>
      </c>
      <c r="K39" s="190">
        <f t="shared" si="11"/>
        <v>3.1615639323246979E-2</v>
      </c>
      <c r="L39" s="190">
        <f t="shared" si="11"/>
        <v>3.103862588154678E-2</v>
      </c>
      <c r="M39" s="190">
        <f t="shared" si="11"/>
        <v>3.3586988184660903E-2</v>
      </c>
      <c r="N39" s="190">
        <f t="shared" si="11"/>
        <v>3.4953436921888896E-2</v>
      </c>
      <c r="O39" s="190">
        <f t="shared" si="11"/>
        <v>3.6439021094301791E-2</v>
      </c>
      <c r="P39" s="190">
        <f t="shared" si="11"/>
        <v>3.8052412639750094E-2</v>
      </c>
      <c r="Q39" s="190">
        <f t="shared" si="11"/>
        <v>3.8564824390925373E-2</v>
      </c>
    </row>
    <row r="40" spans="1:17" x14ac:dyDescent="0.25">
      <c r="A40" s="177" t="s">
        <v>45</v>
      </c>
      <c r="B40" s="189">
        <f t="shared" ref="B40:Q40" si="12">IF(B$27=0,0,B$27/B$5)</f>
        <v>6.2479393699283063E-2</v>
      </c>
      <c r="C40" s="189">
        <f t="shared" si="12"/>
        <v>6.496864949353913E-2</v>
      </c>
      <c r="D40" s="189">
        <f t="shared" si="12"/>
        <v>6.4767860790163528E-2</v>
      </c>
      <c r="E40" s="189">
        <f t="shared" si="12"/>
        <v>6.4559684439182072E-2</v>
      </c>
      <c r="F40" s="189">
        <f t="shared" si="12"/>
        <v>6.7140103665969619E-2</v>
      </c>
      <c r="G40" s="189">
        <f t="shared" si="12"/>
        <v>6.6432380840057773E-2</v>
      </c>
      <c r="H40" s="189">
        <f t="shared" si="12"/>
        <v>6.6090774811550332E-2</v>
      </c>
      <c r="I40" s="189">
        <f t="shared" si="12"/>
        <v>6.4712765331499389E-2</v>
      </c>
      <c r="J40" s="189">
        <f t="shared" si="12"/>
        <v>6.3243810382789242E-2</v>
      </c>
      <c r="K40" s="189">
        <f t="shared" si="12"/>
        <v>7.1132794683678016E-2</v>
      </c>
      <c r="L40" s="189">
        <f t="shared" si="12"/>
        <v>6.9834558128708077E-2</v>
      </c>
      <c r="M40" s="189">
        <f t="shared" si="12"/>
        <v>7.5568180360214038E-2</v>
      </c>
      <c r="N40" s="189">
        <f t="shared" si="12"/>
        <v>7.8642586557641114E-2</v>
      </c>
      <c r="O40" s="189">
        <f t="shared" si="12"/>
        <v>8.1985038463836313E-2</v>
      </c>
      <c r="P40" s="189">
        <f t="shared" si="12"/>
        <v>8.561504728236341E-2</v>
      </c>
      <c r="Q40" s="189">
        <f t="shared" si="12"/>
        <v>8.67679349250009E-2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0.38575273516417602</v>
      </c>
      <c r="C44" s="213">
        <f>IF(C$5=0,0,C$5/AGR_fec!C$5)</f>
        <v>0.38674708825362664</v>
      </c>
      <c r="D44" s="213">
        <f>IF(D$5=0,0,D$5/AGR_fec!D$5)</f>
        <v>0.38670842468601541</v>
      </c>
      <c r="E44" s="213">
        <f>IF(E$5=0,0,E$5/AGR_fec!E$5)</f>
        <v>0.38666834672572303</v>
      </c>
      <c r="F44" s="213">
        <f>IF(F$5=0,0,F$5/AGR_fec!F$5)</f>
        <v>0.38952725429009155</v>
      </c>
      <c r="G44" s="213">
        <f>IF(G$5=0,0,G$5/AGR_fec!G$5)</f>
        <v>0.38938988276440362</v>
      </c>
      <c r="H44" s="213">
        <f>IF(H$5=0,0,H$5/AGR_fec!H$5)</f>
        <v>0.3893236104805049</v>
      </c>
      <c r="I44" s="213">
        <f>IF(I$5=0,0,I$5/AGR_fec!I$5)</f>
        <v>0.39377076307989717</v>
      </c>
      <c r="J44" s="213">
        <f>IF(J$5=0,0,J$5/AGR_fec!J$5)</f>
        <v>0.39348298473012711</v>
      </c>
      <c r="K44" s="213">
        <f>IF(K$5=0,0,K$5/AGR_fec!K$5)</f>
        <v>0.39503344675588253</v>
      </c>
      <c r="L44" s="213">
        <f>IF(L$5=0,0,L$5/AGR_fec!L$5)</f>
        <v>0.40257884936463201</v>
      </c>
      <c r="M44" s="213">
        <f>IF(M$5=0,0,M$5/AGR_fec!M$5)</f>
        <v>0.41110408865099651</v>
      </c>
      <c r="N44" s="213">
        <f>IF(N$5=0,0,N$5/AGR_fec!N$5)</f>
        <v>0.41173775290771036</v>
      </c>
      <c r="O44" s="213">
        <f>IF(O$5=0,0,O$5/AGR_fec!O$5)</f>
        <v>0.42056135440260234</v>
      </c>
      <c r="P44" s="213">
        <f>IF(P$5=0,0,P$5/AGR_fec!P$5)</f>
        <v>0.42951096458954369</v>
      </c>
      <c r="Q44" s="213">
        <f>IF(Q$5=0,0,Q$5/AGR_fec!Q$5)</f>
        <v>0.43601364960672634</v>
      </c>
    </row>
    <row r="45" spans="1:17" x14ac:dyDescent="0.25">
      <c r="A45" s="185" t="s">
        <v>162</v>
      </c>
      <c r="B45" s="212">
        <f>IF(B$6=0,0,B$6/AGR_fec!B$6)</f>
        <v>0.46886056261534675</v>
      </c>
      <c r="C45" s="212">
        <f>IF(C$6=0,0,C$6/AGR_fec!C$6)</f>
        <v>0.46948721028432233</v>
      </c>
      <c r="D45" s="212">
        <f>IF(D$6=0,0,D$6/AGR_fec!D$6)</f>
        <v>0.46948721028432272</v>
      </c>
      <c r="E45" s="212">
        <f>IF(E$6=0,0,E$6/AGR_fec!E$6)</f>
        <v>0.46948721028432233</v>
      </c>
      <c r="F45" s="212">
        <f>IF(F$6=0,0,F$6/AGR_fec!F$6)</f>
        <v>0.47235087468090164</v>
      </c>
      <c r="G45" s="212">
        <f>IF(G$6=0,0,G$6/AGR_fec!G$6)</f>
        <v>0.47235087468090142</v>
      </c>
      <c r="H45" s="212">
        <f>IF(H$6=0,0,H$6/AGR_fec!H$6)</f>
        <v>0.47235087468090181</v>
      </c>
      <c r="I45" s="212">
        <f>IF(I$6=0,0,I$6/AGR_fec!I$6)</f>
        <v>0.47807442646795767</v>
      </c>
      <c r="J45" s="212">
        <f>IF(J$6=0,0,J$6/AGR_fec!J$6)</f>
        <v>0.47807442646795767</v>
      </c>
      <c r="K45" s="212">
        <f>IF(K$6=0,0,K$6/AGR_fec!K$6)</f>
        <v>0.47807442646795761</v>
      </c>
      <c r="L45" s="212">
        <f>IF(L$6=0,0,L$6/AGR_fec!L$6)</f>
        <v>0.48752188970905613</v>
      </c>
      <c r="M45" s="212">
        <f>IF(M$6=0,0,M$6/AGR_fec!M$6)</f>
        <v>0.49642112241641523</v>
      </c>
      <c r="N45" s="212">
        <f>IF(N$6=0,0,N$6/AGR_fec!N$6)</f>
        <v>0.49642112241641528</v>
      </c>
      <c r="O45" s="212">
        <f>IF(O$6=0,0,O$6/AGR_fec!O$6)</f>
        <v>0.50620979207826322</v>
      </c>
      <c r="P45" s="212">
        <f>IF(P$6=0,0,P$6/AGR_fec!P$6)</f>
        <v>0.51603956558716091</v>
      </c>
      <c r="Q45" s="212">
        <f>IF(Q$6=0,0,Q$6/AGR_fec!Q$6)</f>
        <v>0.52354841877464375</v>
      </c>
    </row>
    <row r="46" spans="1:17" x14ac:dyDescent="0.25">
      <c r="A46" s="183" t="s">
        <v>161</v>
      </c>
      <c r="B46" s="211">
        <f>IF(B$7=0,0,B$7/AGR_fec!B$7)</f>
        <v>0.12275732399637869</v>
      </c>
      <c r="C46" s="211">
        <f>IF(C$7=0,0,C$7/AGR_fec!C$7)</f>
        <v>0.12292139322519784</v>
      </c>
      <c r="D46" s="211">
        <f>IF(D$7=0,0,D$7/AGR_fec!D$7)</f>
        <v>0.12292139322519788</v>
      </c>
      <c r="E46" s="211">
        <f>IF(E$7=0,0,E$7/AGR_fec!E$7)</f>
        <v>0.12292139322519781</v>
      </c>
      <c r="F46" s="211">
        <f>IF(F$7=0,0,F$7/AGR_fec!F$7)</f>
        <v>0.12367115937355316</v>
      </c>
      <c r="G46" s="211">
        <f>IF(G$7=0,0,G$7/AGR_fec!G$7)</f>
        <v>0.12367115937355308</v>
      </c>
      <c r="H46" s="211">
        <f>IF(H$7=0,0,H$7/AGR_fec!H$7)</f>
        <v>0.12367115937355308</v>
      </c>
      <c r="I46" s="211">
        <f>IF(I$7=0,0,I$7/AGR_fec!I$7)</f>
        <v>0.12516970277249981</v>
      </c>
      <c r="J46" s="211">
        <f>IF(J$7=0,0,J$7/AGR_fec!J$7)</f>
        <v>0.12516970277249981</v>
      </c>
      <c r="K46" s="211">
        <f>IF(K$7=0,0,K$7/AGR_fec!K$7)</f>
        <v>0.12516970277249984</v>
      </c>
      <c r="L46" s="211">
        <f>IF(L$7=0,0,L$7/AGR_fec!L$7)</f>
        <v>0.12764324266581528</v>
      </c>
      <c r="M46" s="211">
        <f>IF(M$7=0,0,M$7/AGR_fec!M$7)</f>
        <v>0.12997324454672146</v>
      </c>
      <c r="N46" s="211">
        <f>IF(N$7=0,0,N$7/AGR_fec!N$7)</f>
        <v>0.12997324454672143</v>
      </c>
      <c r="O46" s="211">
        <f>IF(O$7=0,0,O$7/AGR_fec!O$7)</f>
        <v>0.13253611928813752</v>
      </c>
      <c r="P46" s="211">
        <f>IF(P$7=0,0,P$7/AGR_fec!P$7)</f>
        <v>0.13510975586083576</v>
      </c>
      <c r="Q46" s="211">
        <f>IF(Q$7=0,0,Q$7/AGR_fec!Q$7)</f>
        <v>0.13707572783006133</v>
      </c>
    </row>
    <row r="47" spans="1:17" x14ac:dyDescent="0.25">
      <c r="A47" s="183" t="s">
        <v>160</v>
      </c>
      <c r="B47" s="211">
        <f>IF(B$8=0,0,B$8/AGR_fec!B$8)</f>
        <v>0.67316498814186609</v>
      </c>
      <c r="C47" s="211">
        <f>IF(C$8=0,0,C$8/AGR_fec!C$8)</f>
        <v>0.67406469544141401</v>
      </c>
      <c r="D47" s="211">
        <f>IF(D$8=0,0,D$8/AGR_fec!D$8)</f>
        <v>0.67406469544141401</v>
      </c>
      <c r="E47" s="211">
        <f>IF(E$8=0,0,E$8/AGR_fec!E$8)</f>
        <v>0.6740646954414139</v>
      </c>
      <c r="F47" s="211">
        <f>IF(F$8=0,0,F$8/AGR_fec!F$8)</f>
        <v>0.67817619204247714</v>
      </c>
      <c r="G47" s="211">
        <f>IF(G$8=0,0,G$8/AGR_fec!G$8)</f>
        <v>0.67817619204247681</v>
      </c>
      <c r="H47" s="211">
        <f>IF(H$8=0,0,H$8/AGR_fec!H$8)</f>
        <v>0.67817619204247681</v>
      </c>
      <c r="I47" s="211">
        <f>IF(I$8=0,0,I$8/AGR_fec!I$8)</f>
        <v>0.68639376242069594</v>
      </c>
      <c r="J47" s="211">
        <f>IF(J$8=0,0,J$8/AGR_fec!J$8)</f>
        <v>0.68639376242069594</v>
      </c>
      <c r="K47" s="211">
        <f>IF(K$8=0,0,K$8/AGR_fec!K$8)</f>
        <v>0.68639376242069583</v>
      </c>
      <c r="L47" s="211">
        <f>IF(L$8=0,0,L$8/AGR_fec!L$8)</f>
        <v>0.6999579262420027</v>
      </c>
      <c r="M47" s="211">
        <f>IF(M$8=0,0,M$8/AGR_fec!M$8)</f>
        <v>0.7127349699039921</v>
      </c>
      <c r="N47" s="211">
        <f>IF(N$8=0,0,N$8/AGR_fec!N$8)</f>
        <v>0.71273496990399232</v>
      </c>
      <c r="O47" s="211">
        <f>IF(O$8=0,0,O$8/AGR_fec!O$8)</f>
        <v>0.72678901970525212</v>
      </c>
      <c r="P47" s="211">
        <f>IF(P$8=0,0,P$8/AGR_fec!P$8)</f>
        <v>0.74090208421774473</v>
      </c>
      <c r="Q47" s="211">
        <f>IF(Q$8=0,0,Q$8/AGR_fec!Q$8)</f>
        <v>0.75168289512390263</v>
      </c>
    </row>
    <row r="48" spans="1:17" x14ac:dyDescent="0.25">
      <c r="A48" s="181" t="s">
        <v>159</v>
      </c>
      <c r="B48" s="210">
        <f>IF(B$9=0,0,B$9/AGR_fec!B$9)</f>
        <v>0.6068506847051135</v>
      </c>
      <c r="C48" s="210">
        <f>IF(C$9=0,0,C$9/AGR_fec!C$9)</f>
        <v>0.60784998602113527</v>
      </c>
      <c r="D48" s="210">
        <f>IF(D$9=0,0,D$9/AGR_fec!D$9)</f>
        <v>0.60783468020349296</v>
      </c>
      <c r="E48" s="210">
        <f>IF(E$9=0,0,E$9/AGR_fec!E$9)</f>
        <v>0.60781883422486416</v>
      </c>
      <c r="F48" s="210">
        <f>IF(F$9=0,0,F$9/AGR_fec!F$9)</f>
        <v>0.61172555075644774</v>
      </c>
      <c r="G48" s="210">
        <f>IF(G$9=0,0,G$9/AGR_fec!G$9)</f>
        <v>0.61167052706191016</v>
      </c>
      <c r="H48" s="210">
        <f>IF(H$9=0,0,H$9/AGR_fec!H$9)</f>
        <v>0.61164406729594178</v>
      </c>
      <c r="I48" s="210">
        <f>IF(I$9=0,0,I$9/AGR_fec!I$9)</f>
        <v>0.61894808579116745</v>
      </c>
      <c r="J48" s="210">
        <f>IF(J$9=0,0,J$9/AGR_fec!J$9)</f>
        <v>0.61883477702182932</v>
      </c>
      <c r="K48" s="210">
        <f>IF(K$9=0,0,K$9/AGR_fec!K$9)</f>
        <v>0.61945746698862125</v>
      </c>
      <c r="L48" s="210">
        <f>IF(L$9=0,0,L$9/AGR_fec!L$9)</f>
        <v>0.63159188700297786</v>
      </c>
      <c r="M48" s="210">
        <f>IF(M$9=0,0,M$9/AGR_fec!M$9)</f>
        <v>0.64360995246478581</v>
      </c>
      <c r="N48" s="210">
        <f>IF(N$9=0,0,N$9/AGR_fec!N$9)</f>
        <v>0.64388075473928008</v>
      </c>
      <c r="O48" s="210">
        <f>IF(O$9=0,0,O$9/AGR_fec!O$9)</f>
        <v>0.65688459470487315</v>
      </c>
      <c r="P48" s="210">
        <f>IF(P$9=0,0,P$9/AGR_fec!P$9)</f>
        <v>0.6699897432063866</v>
      </c>
      <c r="Q48" s="210">
        <f>IF(Q$9=0,0,Q$9/AGR_fec!Q$9)</f>
        <v>0.67985340560897189</v>
      </c>
    </row>
    <row r="49" spans="1:17" x14ac:dyDescent="0.25">
      <c r="A49" s="179" t="s">
        <v>158</v>
      </c>
      <c r="B49" s="209">
        <f>IF(B$16=0,0,B$16/AGR_fec!B$16)</f>
        <v>0.34296907861674109</v>
      </c>
      <c r="C49" s="209">
        <f>IF(C$16=0,0,C$16/AGR_fec!C$16)</f>
        <v>0.34342746814826208</v>
      </c>
      <c r="D49" s="209">
        <f>IF(D$16=0,0,D$16/AGR_fec!D$16)</f>
        <v>0.34342746814826219</v>
      </c>
      <c r="E49" s="209">
        <f>IF(E$16=0,0,E$16/AGR_fec!E$16)</f>
        <v>0.34342746814826214</v>
      </c>
      <c r="F49" s="209">
        <f>IF(F$16=0,0,F$16/AGR_fec!F$16)</f>
        <v>0.3455222238557667</v>
      </c>
      <c r="G49" s="209">
        <f>IF(G$16=0,0,G$16/AGR_fec!G$16)</f>
        <v>0.3455222238557667</v>
      </c>
      <c r="H49" s="209">
        <f>IF(H$16=0,0,H$16/AGR_fec!H$16)</f>
        <v>0.34552222385576664</v>
      </c>
      <c r="I49" s="209">
        <f>IF(I$16=0,0,I$16/AGR_fec!I$16)</f>
        <v>0.34970897241033055</v>
      </c>
      <c r="J49" s="209">
        <f>IF(J$16=0,0,J$16/AGR_fec!J$16)</f>
        <v>0.34970897241033067</v>
      </c>
      <c r="K49" s="209">
        <f>IF(K$16=0,0,K$16/AGR_fec!K$16)</f>
        <v>0.34970897241033067</v>
      </c>
      <c r="L49" s="209">
        <f>IF(L$16=0,0,L$16/AGR_fec!L$16)</f>
        <v>0.35661974294942445</v>
      </c>
      <c r="M49" s="209">
        <f>IF(M$16=0,0,M$16/AGR_fec!M$16)</f>
        <v>0.36312948568618542</v>
      </c>
      <c r="N49" s="209">
        <f>IF(N$16=0,0,N$16/AGR_fec!N$16)</f>
        <v>0.36312948568618553</v>
      </c>
      <c r="O49" s="209">
        <f>IF(O$16=0,0,O$16/AGR_fec!O$16)</f>
        <v>0.37028984695880113</v>
      </c>
      <c r="P49" s="209">
        <f>IF(P$16=0,0,P$16/AGR_fec!P$16)</f>
        <v>0.37748027548312052</v>
      </c>
      <c r="Q49" s="209">
        <f>IF(Q$16=0,0,Q$16/AGR_fec!Q$16)</f>
        <v>0.38297296278617277</v>
      </c>
    </row>
    <row r="50" spans="1:17" x14ac:dyDescent="0.25">
      <c r="A50" s="179" t="s">
        <v>157</v>
      </c>
      <c r="B50" s="209">
        <f>IF(B$17=0,0,B$17/AGR_fec!B$17)</f>
        <v>0.28370220469735075</v>
      </c>
      <c r="C50" s="209">
        <f>IF(C$17=0,0,C$17/AGR_fec!C$17)</f>
        <v>0.28408138208916456</v>
      </c>
      <c r="D50" s="209">
        <f>IF(D$17=0,0,D$17/AGR_fec!D$17)</f>
        <v>0.2840813820891645</v>
      </c>
      <c r="E50" s="209">
        <f>IF(E$17=0,0,E$17/AGR_fec!E$17)</f>
        <v>0.28408138208916461</v>
      </c>
      <c r="F50" s="209">
        <f>IF(F$17=0,0,F$17/AGR_fec!F$17)</f>
        <v>0.28581415291188217</v>
      </c>
      <c r="G50" s="209">
        <f>IF(G$17=0,0,G$17/AGR_fec!G$17)</f>
        <v>0.28581415291188206</v>
      </c>
      <c r="H50" s="209">
        <f>IF(H$17=0,0,H$17/AGR_fec!H$17)</f>
        <v>0.285814152911882</v>
      </c>
      <c r="I50" s="209">
        <f>IF(I$17=0,0,I$17/AGR_fec!I$17)</f>
        <v>0.28927740913379518</v>
      </c>
      <c r="J50" s="209">
        <f>IF(J$17=0,0,J$17/AGR_fec!J$17)</f>
        <v>0.28927740913379513</v>
      </c>
      <c r="K50" s="209">
        <f>IF(K$17=0,0,K$17/AGR_fec!K$17)</f>
        <v>0.28927740913379513</v>
      </c>
      <c r="L50" s="209">
        <f>IF(L$17=0,0,L$17/AGR_fec!L$17)</f>
        <v>0.29499396190877381</v>
      </c>
      <c r="M50" s="209">
        <f>IF(M$17=0,0,M$17/AGR_fec!M$17)</f>
        <v>0.30037878661040668</v>
      </c>
      <c r="N50" s="209">
        <f>IF(N$17=0,0,N$17/AGR_fec!N$17)</f>
        <v>0.30037878661040657</v>
      </c>
      <c r="O50" s="209">
        <f>IF(O$17=0,0,O$17/AGR_fec!O$17)</f>
        <v>0.30630179951776138</v>
      </c>
      <c r="P50" s="209">
        <f>IF(P$17=0,0,P$17/AGR_fec!P$17)</f>
        <v>0.31224968389642216</v>
      </c>
      <c r="Q50" s="209">
        <f>IF(Q$17=0,0,Q$17/AGR_fec!Q$17)</f>
        <v>0.31679320573190062</v>
      </c>
    </row>
    <row r="51" spans="1:17" x14ac:dyDescent="0.25">
      <c r="A51" s="179" t="s">
        <v>156</v>
      </c>
      <c r="B51" s="209">
        <f>IF(B$25=0,0,B$25/AGR_fec!B$25)</f>
        <v>0.24007916759718378</v>
      </c>
      <c r="C51" s="209">
        <f>IF(C$25=0,0,C$25/AGR_fec!C$25)</f>
        <v>0.2404000413552691</v>
      </c>
      <c r="D51" s="209">
        <f>IF(D$25=0,0,D$25/AGR_fec!D$25)</f>
        <v>0.24040004135526902</v>
      </c>
      <c r="E51" s="209">
        <f>IF(E$25=0,0,E$25/AGR_fec!E$25)</f>
        <v>0.2404000413552691</v>
      </c>
      <c r="F51" s="209">
        <f>IF(F$25=0,0,F$25/AGR_fec!F$25)</f>
        <v>0.24186637531343658</v>
      </c>
      <c r="G51" s="209">
        <f>IF(G$25=0,0,G$25/AGR_fec!G$25)</f>
        <v>0.24186637531343669</v>
      </c>
      <c r="H51" s="209">
        <f>IF(H$25=0,0,H$25/AGR_fec!H$25)</f>
        <v>0.24186637531343663</v>
      </c>
      <c r="I51" s="209">
        <f>IF(I$25=0,0,I$25/AGR_fec!I$25)</f>
        <v>0.24479710922091405</v>
      </c>
      <c r="J51" s="209">
        <f>IF(J$25=0,0,J$25/AGR_fec!J$25)</f>
        <v>0.24479710922091433</v>
      </c>
      <c r="K51" s="209">
        <f>IF(K$25=0,0,K$25/AGR_fec!K$25)</f>
        <v>0.24479710922091405</v>
      </c>
      <c r="L51" s="209">
        <f>IF(L$25=0,0,L$25/AGR_fec!L$25)</f>
        <v>0.24963466497134018</v>
      </c>
      <c r="M51" s="209">
        <f>IF(M$25=0,0,M$25/AGR_fec!M$25)</f>
        <v>0.25419150031001481</v>
      </c>
      <c r="N51" s="209">
        <f>IF(N$25=0,0,N$25/AGR_fec!N$25)</f>
        <v>0.25419150031001475</v>
      </c>
      <c r="O51" s="209">
        <f>IF(O$25=0,0,O$25/AGR_fec!O$25)</f>
        <v>0.25920377016523899</v>
      </c>
      <c r="P51" s="209">
        <f>IF(P$25=0,0,P$25/AGR_fec!P$25)</f>
        <v>0.26423708716789124</v>
      </c>
      <c r="Q51" s="209">
        <f>IF(Q$25=0,0,Q$25/AGR_fec!Q$25)</f>
        <v>0.2680819812933527</v>
      </c>
    </row>
    <row r="52" spans="1:17" x14ac:dyDescent="0.25">
      <c r="A52" s="179" t="s">
        <v>155</v>
      </c>
      <c r="B52" s="209">
        <f>IF(B$26=0,0,B$26/AGR_fec!B$26)</f>
        <v>0.47121708656792782</v>
      </c>
      <c r="C52" s="209">
        <f>IF(C$26=0,0,C$26/AGR_fec!C$26)</f>
        <v>0.47184688380920614</v>
      </c>
      <c r="D52" s="209">
        <f>IF(D$26=0,0,D$26/AGR_fec!D$26)</f>
        <v>0.47184688380920609</v>
      </c>
      <c r="E52" s="209">
        <f>IF(E$26=0,0,E$26/AGR_fec!E$26)</f>
        <v>0.47184688380920581</v>
      </c>
      <c r="F52" s="209">
        <f>IF(F$26=0,0,F$26/AGR_fec!F$26)</f>
        <v>0.4747249411709451</v>
      </c>
      <c r="G52" s="209">
        <f>IF(G$26=0,0,G$26/AGR_fec!G$26)</f>
        <v>0.47472494117094521</v>
      </c>
      <c r="H52" s="209">
        <f>IF(H$26=0,0,H$26/AGR_fec!H$26)</f>
        <v>0.47472494117094505</v>
      </c>
      <c r="I52" s="209">
        <f>IF(I$26=0,0,I$26/AGR_fec!I$26)</f>
        <v>0.48047725990484097</v>
      </c>
      <c r="J52" s="209">
        <f>IF(J$26=0,0,J$26/AGR_fec!J$26)</f>
        <v>0.48047725990484108</v>
      </c>
      <c r="K52" s="209">
        <f>IF(K$26=0,0,K$26/AGR_fec!K$26)</f>
        <v>0.48047725990484103</v>
      </c>
      <c r="L52" s="209">
        <f>IF(L$26=0,0,L$26/AGR_fec!L$26)</f>
        <v>0.48997220671609676</v>
      </c>
      <c r="M52" s="209">
        <f>IF(M$26=0,0,M$26/AGR_fec!M$26)</f>
        <v>0.4989161675509774</v>
      </c>
      <c r="N52" s="209">
        <f>IF(N$26=0,0,N$26/AGR_fec!N$26)</f>
        <v>0.49891616755097706</v>
      </c>
      <c r="O52" s="209">
        <f>IF(O$26=0,0,O$26/AGR_fec!O$26)</f>
        <v>0.5087540357088417</v>
      </c>
      <c r="P52" s="209">
        <f>IF(P$26=0,0,P$26/AGR_fec!P$26)</f>
        <v>0.51863321430438758</v>
      </c>
      <c r="Q52" s="209">
        <f>IF(Q$26=0,0,Q$26/AGR_fec!Q$26)</f>
        <v>0.5261798074806936</v>
      </c>
    </row>
    <row r="53" spans="1:17" x14ac:dyDescent="0.25">
      <c r="A53" s="177" t="s">
        <v>45</v>
      </c>
      <c r="B53" s="208">
        <f>IF(B$27=0,0,B$27/AGR_fec!B$27)</f>
        <v>0.49697004672429479</v>
      </c>
      <c r="C53" s="208">
        <f>IF(C$27=0,0,C$27/AGR_fec!C$27)</f>
        <v>0.49763426364967078</v>
      </c>
      <c r="D53" s="208">
        <f>IF(D$27=0,0,D$27/AGR_fec!D$27)</f>
        <v>0.49763426364967084</v>
      </c>
      <c r="E53" s="208">
        <f>IF(E$27=0,0,E$27/AGR_fec!E$27)</f>
        <v>0.49763426364967078</v>
      </c>
      <c r="F53" s="208">
        <f>IF(F$27=0,0,F$27/AGR_fec!F$27)</f>
        <v>0.50066961262641585</v>
      </c>
      <c r="G53" s="208">
        <f>IF(G$27=0,0,G$27/AGR_fec!G$27)</f>
        <v>0.50066961262641563</v>
      </c>
      <c r="H53" s="208">
        <f>IF(H$27=0,0,H$27/AGR_fec!H$27)</f>
        <v>0.50066961262641607</v>
      </c>
      <c r="I53" s="208">
        <f>IF(I$27=0,0,I$27/AGR_fec!I$27)</f>
        <v>0.50673630713186901</v>
      </c>
      <c r="J53" s="208">
        <f>IF(J$27=0,0,J$27/AGR_fec!J$27)</f>
        <v>0.50673630713186901</v>
      </c>
      <c r="K53" s="208">
        <f>IF(K$27=0,0,K$27/AGR_fec!K$27)</f>
        <v>0.50673630713186912</v>
      </c>
      <c r="L53" s="208">
        <f>IF(L$27=0,0,L$27/AGR_fec!L$27)</f>
        <v>0.51675017185566896</v>
      </c>
      <c r="M53" s="208">
        <f>IF(M$27=0,0,M$27/AGR_fec!M$27)</f>
        <v>0.52618293811290462</v>
      </c>
      <c r="N53" s="208">
        <f>IF(N$27=0,0,N$27/AGR_fec!N$27)</f>
        <v>0.5261829381129044</v>
      </c>
      <c r="O53" s="208">
        <f>IF(O$27=0,0,O$27/AGR_fec!O$27)</f>
        <v>0.53655846552361641</v>
      </c>
      <c r="P53" s="208">
        <f>IF(P$27=0,0,P$27/AGR_fec!P$27)</f>
        <v>0.54697756107039586</v>
      </c>
      <c r="Q53" s="208">
        <f>IF(Q$27=0,0,Q$27/AGR_fec!Q$27)</f>
        <v>0.55493659072009316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831.17174893949993</v>
      </c>
      <c r="C5" s="55">
        <f t="shared" ref="C5:Q5" si="0">SUM(C6:C9,C16:C17,C25:C27)</f>
        <v>840.77646715108801</v>
      </c>
      <c r="D5" s="55">
        <f t="shared" si="0"/>
        <v>844.11156736108808</v>
      </c>
      <c r="E5" s="55">
        <f t="shared" si="0"/>
        <v>847.18693306915202</v>
      </c>
      <c r="F5" s="55">
        <f t="shared" si="0"/>
        <v>811.86704292610773</v>
      </c>
      <c r="G5" s="55">
        <f t="shared" si="0"/>
        <v>869.65184336891286</v>
      </c>
      <c r="H5" s="55">
        <f t="shared" si="0"/>
        <v>834.41557788544787</v>
      </c>
      <c r="I5" s="55">
        <f t="shared" si="0"/>
        <v>783.01858123054808</v>
      </c>
      <c r="J5" s="55">
        <f t="shared" si="0"/>
        <v>805.61641362462012</v>
      </c>
      <c r="K5" s="55">
        <f t="shared" si="0"/>
        <v>693.191705730732</v>
      </c>
      <c r="L5" s="55">
        <f t="shared" si="0"/>
        <v>709.21212992809262</v>
      </c>
      <c r="M5" s="55">
        <f t="shared" si="0"/>
        <v>641.7949266326508</v>
      </c>
      <c r="N5" s="55">
        <f t="shared" si="0"/>
        <v>609.70887995947919</v>
      </c>
      <c r="O5" s="55">
        <f t="shared" si="0"/>
        <v>577.61407493670026</v>
      </c>
      <c r="P5" s="55">
        <f t="shared" si="0"/>
        <v>545.55192710219785</v>
      </c>
      <c r="Q5" s="55">
        <f t="shared" si="0"/>
        <v>535.92158720674229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179.81674662366828</v>
      </c>
      <c r="C9" s="204">
        <f t="shared" ref="C9:Q9" si="1">SUM(C10:C15)</f>
        <v>181.74383937648435</v>
      </c>
      <c r="D9" s="204">
        <f t="shared" si="1"/>
        <v>182.47707248148146</v>
      </c>
      <c r="E9" s="204">
        <f t="shared" si="1"/>
        <v>183.1546866631997</v>
      </c>
      <c r="F9" s="204">
        <f t="shared" si="1"/>
        <v>175.36557904749935</v>
      </c>
      <c r="G9" s="204">
        <f t="shared" si="1"/>
        <v>187.89258147369162</v>
      </c>
      <c r="H9" s="204">
        <f t="shared" si="1"/>
        <v>180.30052341557567</v>
      </c>
      <c r="I9" s="204">
        <f t="shared" si="1"/>
        <v>169.27333629204023</v>
      </c>
      <c r="J9" s="204">
        <f t="shared" si="1"/>
        <v>174.24396964502426</v>
      </c>
      <c r="K9" s="204">
        <f t="shared" si="1"/>
        <v>149.52408899658977</v>
      </c>
      <c r="L9" s="204">
        <f t="shared" si="1"/>
        <v>153.04938197735763</v>
      </c>
      <c r="M9" s="204">
        <f t="shared" si="1"/>
        <v>138.21779438902598</v>
      </c>
      <c r="N9" s="204">
        <f t="shared" si="1"/>
        <v>131.158901388114</v>
      </c>
      <c r="O9" s="204">
        <f t="shared" si="1"/>
        <v>124.09778467373899</v>
      </c>
      <c r="P9" s="204">
        <f t="shared" si="1"/>
        <v>117.04406734364156</v>
      </c>
      <c r="Q9" s="204">
        <f t="shared" si="1"/>
        <v>114.92542663381913</v>
      </c>
    </row>
    <row r="10" spans="1:17" x14ac:dyDescent="0.25">
      <c r="A10" s="202" t="s">
        <v>35</v>
      </c>
      <c r="B10" s="203">
        <v>179.81674662366828</v>
      </c>
      <c r="C10" s="203">
        <v>181.74383937648435</v>
      </c>
      <c r="D10" s="203">
        <v>182.47707248148146</v>
      </c>
      <c r="E10" s="203">
        <v>183.1546866631997</v>
      </c>
      <c r="F10" s="203">
        <v>175.36557904749935</v>
      </c>
      <c r="G10" s="203">
        <v>187.89258147369162</v>
      </c>
      <c r="H10" s="203">
        <v>180.30052341557567</v>
      </c>
      <c r="I10" s="203">
        <v>169.27333629204023</v>
      </c>
      <c r="J10" s="203">
        <v>174.24396964502426</v>
      </c>
      <c r="K10" s="203">
        <v>149.52408899658977</v>
      </c>
      <c r="L10" s="203">
        <v>153.04938197735763</v>
      </c>
      <c r="M10" s="203">
        <v>138.21779438902598</v>
      </c>
      <c r="N10" s="203">
        <v>131.158901388114</v>
      </c>
      <c r="O10" s="203">
        <v>124.09778467373899</v>
      </c>
      <c r="P10" s="203">
        <v>117.04406734364156</v>
      </c>
      <c r="Q10" s="203">
        <v>114.92542663381913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290.91011212882501</v>
      </c>
      <c r="C16" s="197">
        <v>294.27176350288079</v>
      </c>
      <c r="D16" s="197">
        <v>295.43904857638086</v>
      </c>
      <c r="E16" s="197">
        <v>296.51542657420322</v>
      </c>
      <c r="F16" s="197">
        <v>284.15346502413769</v>
      </c>
      <c r="G16" s="197">
        <v>304.37814517911943</v>
      </c>
      <c r="H16" s="197">
        <v>292.04545225990677</v>
      </c>
      <c r="I16" s="197">
        <v>274.05650343069186</v>
      </c>
      <c r="J16" s="197">
        <v>281.96574476861701</v>
      </c>
      <c r="K16" s="197">
        <v>242.61709700575625</v>
      </c>
      <c r="L16" s="197">
        <v>248.2242454748324</v>
      </c>
      <c r="M16" s="197">
        <v>224.62822432142772</v>
      </c>
      <c r="N16" s="197">
        <v>213.39810798581772</v>
      </c>
      <c r="O16" s="197">
        <v>202.16492622784509</v>
      </c>
      <c r="P16" s="197">
        <v>190.94317448576922</v>
      </c>
      <c r="Q16" s="197">
        <v>187.57255552235981</v>
      </c>
    </row>
    <row r="17" spans="1:17" x14ac:dyDescent="0.25">
      <c r="A17" s="198" t="s">
        <v>157</v>
      </c>
      <c r="B17" s="197">
        <f>SUM(B18:B24)</f>
        <v>349.63965745079321</v>
      </c>
      <c r="C17" s="197">
        <f t="shared" ref="C17:Q17" si="2">SUM(C18:C24)</f>
        <v>353.83077019875867</v>
      </c>
      <c r="D17" s="197">
        <f t="shared" si="2"/>
        <v>355.22199592753162</v>
      </c>
      <c r="E17" s="197">
        <f t="shared" si="2"/>
        <v>356.50338970185015</v>
      </c>
      <c r="F17" s="197">
        <f t="shared" si="2"/>
        <v>341.79372729643131</v>
      </c>
      <c r="G17" s="197">
        <f t="shared" si="2"/>
        <v>366.0756427523059</v>
      </c>
      <c r="H17" s="197">
        <f t="shared" si="2"/>
        <v>351.22219969745464</v>
      </c>
      <c r="I17" s="197">
        <f t="shared" si="2"/>
        <v>329.50949995181878</v>
      </c>
      <c r="J17" s="197">
        <f t="shared" si="2"/>
        <v>338.93368583385882</v>
      </c>
      <c r="K17" s="197">
        <f t="shared" si="2"/>
        <v>292.03902755388651</v>
      </c>
      <c r="L17" s="197">
        <f t="shared" si="2"/>
        <v>298.71874478683736</v>
      </c>
      <c r="M17" s="197">
        <f t="shared" si="2"/>
        <v>270.60557387597265</v>
      </c>
      <c r="N17" s="197">
        <f t="shared" si="2"/>
        <v>257.22565514607419</v>
      </c>
      <c r="O17" s="197">
        <f t="shared" si="2"/>
        <v>243.84238106093912</v>
      </c>
      <c r="P17" s="197">
        <f t="shared" si="2"/>
        <v>230.47251022045847</v>
      </c>
      <c r="Q17" s="197">
        <f t="shared" si="2"/>
        <v>226.45662441687577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349.63965745079321</v>
      </c>
      <c r="C20" s="199">
        <v>353.83077019875867</v>
      </c>
      <c r="D20" s="199">
        <v>355.22199592753162</v>
      </c>
      <c r="E20" s="199">
        <v>356.50338970185015</v>
      </c>
      <c r="F20" s="199">
        <v>341.79372729643131</v>
      </c>
      <c r="G20" s="199">
        <v>366.0756427523059</v>
      </c>
      <c r="H20" s="199">
        <v>351.22219969745464</v>
      </c>
      <c r="I20" s="199">
        <v>329.50949995181878</v>
      </c>
      <c r="J20" s="199">
        <v>338.93368583385882</v>
      </c>
      <c r="K20" s="199">
        <v>292.03902755388651</v>
      </c>
      <c r="L20" s="199">
        <v>298.71874478683736</v>
      </c>
      <c r="M20" s="199">
        <v>270.60557387597265</v>
      </c>
      <c r="N20" s="199">
        <v>257.22565514607419</v>
      </c>
      <c r="O20" s="199">
        <v>243.84238106093912</v>
      </c>
      <c r="P20" s="199">
        <v>230.47251022045847</v>
      </c>
      <c r="Q20" s="199">
        <v>226.45662441687577</v>
      </c>
    </row>
    <row r="21" spans="1:17" x14ac:dyDescent="0.25">
      <c r="A21" s="200" t="s">
        <v>167</v>
      </c>
      <c r="B21" s="199">
        <v>0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10.805232736213499</v>
      </c>
      <c r="C25" s="197">
        <v>10.93009407296414</v>
      </c>
      <c r="D25" s="197">
        <v>10.973450375694144</v>
      </c>
      <c r="E25" s="197">
        <v>11.013430129898977</v>
      </c>
      <c r="F25" s="197">
        <v>10.554271558039405</v>
      </c>
      <c r="G25" s="197">
        <v>11.305473963795865</v>
      </c>
      <c r="H25" s="197">
        <v>10.847402512510822</v>
      </c>
      <c r="I25" s="197">
        <v>10.179241555997125</v>
      </c>
      <c r="J25" s="197">
        <v>10.473013377120056</v>
      </c>
      <c r="K25" s="197">
        <v>9.0114921744995158</v>
      </c>
      <c r="L25" s="197">
        <v>9.2197576890652062</v>
      </c>
      <c r="M25" s="197">
        <v>8.3433340462244594</v>
      </c>
      <c r="N25" s="197">
        <v>7.9262154394732303</v>
      </c>
      <c r="O25" s="197">
        <v>7.5089829741771021</v>
      </c>
      <c r="P25" s="197">
        <v>7.0921750523285736</v>
      </c>
      <c r="Q25" s="197">
        <v>6.9669806336876503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0.99999999999999989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0.99999999999999989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0.99999999999999989</v>
      </c>
      <c r="M31" s="194">
        <f t="shared" si="3"/>
        <v>1</v>
      </c>
      <c r="N31" s="194">
        <f t="shared" si="3"/>
        <v>0.99999999999999989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0.21634126382796121</v>
      </c>
      <c r="C35" s="191">
        <f t="shared" si="7"/>
        <v>0.21616190090608814</v>
      </c>
      <c r="D35" s="191">
        <f t="shared" si="7"/>
        <v>0.21617648606801132</v>
      </c>
      <c r="E35" s="191">
        <f t="shared" si="7"/>
        <v>0.2161915859581012</v>
      </c>
      <c r="F35" s="191">
        <f t="shared" si="7"/>
        <v>0.21600283023615763</v>
      </c>
      <c r="G35" s="191">
        <f t="shared" si="7"/>
        <v>0.21605494532826072</v>
      </c>
      <c r="H35" s="191">
        <f t="shared" si="7"/>
        <v>0.21608000640698499</v>
      </c>
      <c r="I35" s="191">
        <f t="shared" si="7"/>
        <v>0.21618048453718652</v>
      </c>
      <c r="J35" s="191">
        <f t="shared" si="7"/>
        <v>0.21628651886704717</v>
      </c>
      <c r="K35" s="191">
        <f t="shared" si="7"/>
        <v>0.21570380568672284</v>
      </c>
      <c r="L35" s="191">
        <f t="shared" si="7"/>
        <v>0.21580198013939128</v>
      </c>
      <c r="M35" s="191">
        <f t="shared" si="7"/>
        <v>0.21536130725467512</v>
      </c>
      <c r="N35" s="191">
        <f t="shared" si="7"/>
        <v>0.21511725628275372</v>
      </c>
      <c r="O35" s="191">
        <f t="shared" si="7"/>
        <v>0.21484549989080279</v>
      </c>
      <c r="P35" s="191">
        <f t="shared" si="7"/>
        <v>0.21454248721169997</v>
      </c>
      <c r="Q35" s="191">
        <f t="shared" si="7"/>
        <v>0.21444448101599681</v>
      </c>
    </row>
    <row r="36" spans="1:17" x14ac:dyDescent="0.25">
      <c r="A36" s="179" t="s">
        <v>158</v>
      </c>
      <c r="B36" s="190">
        <f t="shared" ref="B36:Q36" si="8">IF(B$16=0,0,B$16/B$5)</f>
        <v>0.35000000000000003</v>
      </c>
      <c r="C36" s="190">
        <f t="shared" si="8"/>
        <v>0.35</v>
      </c>
      <c r="D36" s="190">
        <f t="shared" si="8"/>
        <v>0.35000000000000003</v>
      </c>
      <c r="E36" s="190">
        <f t="shared" si="8"/>
        <v>0.35000000000000003</v>
      </c>
      <c r="F36" s="190">
        <f t="shared" si="8"/>
        <v>0.35</v>
      </c>
      <c r="G36" s="190">
        <f t="shared" si="8"/>
        <v>0.34999999999999992</v>
      </c>
      <c r="H36" s="190">
        <f t="shared" si="8"/>
        <v>0.35000000000000003</v>
      </c>
      <c r="I36" s="190">
        <f t="shared" si="8"/>
        <v>0.35000000000000003</v>
      </c>
      <c r="J36" s="190">
        <f t="shared" si="8"/>
        <v>0.35</v>
      </c>
      <c r="K36" s="190">
        <f t="shared" si="8"/>
        <v>0.35000000000000009</v>
      </c>
      <c r="L36" s="190">
        <f t="shared" si="8"/>
        <v>0.35</v>
      </c>
      <c r="M36" s="190">
        <f t="shared" si="8"/>
        <v>0.34999999999999992</v>
      </c>
      <c r="N36" s="190">
        <f t="shared" si="8"/>
        <v>0.35</v>
      </c>
      <c r="O36" s="190">
        <f t="shared" si="8"/>
        <v>0.35</v>
      </c>
      <c r="P36" s="190">
        <f t="shared" si="8"/>
        <v>0.34999999999999992</v>
      </c>
      <c r="Q36" s="190">
        <f t="shared" si="8"/>
        <v>0.35000000000000003</v>
      </c>
    </row>
    <row r="37" spans="1:17" x14ac:dyDescent="0.25">
      <c r="A37" s="179" t="s">
        <v>157</v>
      </c>
      <c r="B37" s="190">
        <f t="shared" ref="B37:Q37" si="9">IF(B$17=0,0,B$17/B$5)</f>
        <v>0.42065873617203886</v>
      </c>
      <c r="C37" s="190">
        <f t="shared" si="9"/>
        <v>0.42083809909391184</v>
      </c>
      <c r="D37" s="190">
        <f t="shared" si="9"/>
        <v>0.42082351393198864</v>
      </c>
      <c r="E37" s="190">
        <f t="shared" si="9"/>
        <v>0.42080841404189884</v>
      </c>
      <c r="F37" s="190">
        <f t="shared" si="9"/>
        <v>0.42099716976384244</v>
      </c>
      <c r="G37" s="190">
        <f t="shared" si="9"/>
        <v>0.42094505467173932</v>
      </c>
      <c r="H37" s="190">
        <f t="shared" si="9"/>
        <v>0.42091999359301502</v>
      </c>
      <c r="I37" s="190">
        <f t="shared" si="9"/>
        <v>0.42081951546281332</v>
      </c>
      <c r="J37" s="190">
        <f t="shared" si="9"/>
        <v>0.42071348113295293</v>
      </c>
      <c r="K37" s="190">
        <f t="shared" si="9"/>
        <v>0.42129619431327714</v>
      </c>
      <c r="L37" s="190">
        <f t="shared" si="9"/>
        <v>0.42119801986060873</v>
      </c>
      <c r="M37" s="190">
        <f t="shared" si="9"/>
        <v>0.42163869274532501</v>
      </c>
      <c r="N37" s="190">
        <f t="shared" si="9"/>
        <v>0.42188274371724621</v>
      </c>
      <c r="O37" s="190">
        <f t="shared" si="9"/>
        <v>0.42215450010919731</v>
      </c>
      <c r="P37" s="190">
        <f t="shared" si="9"/>
        <v>0.42245751278830002</v>
      </c>
      <c r="Q37" s="190">
        <f t="shared" si="9"/>
        <v>0.42255551898400329</v>
      </c>
    </row>
    <row r="38" spans="1:17" x14ac:dyDescent="0.25">
      <c r="A38" s="179" t="s">
        <v>156</v>
      </c>
      <c r="B38" s="190">
        <f t="shared" ref="B38:Q38" si="10">IF(B$25=0,0,B$25/B$5)</f>
        <v>1.2999999999999999E-2</v>
      </c>
      <c r="C38" s="190">
        <f t="shared" si="10"/>
        <v>1.2999999999999996E-2</v>
      </c>
      <c r="D38" s="190">
        <f t="shared" si="10"/>
        <v>1.2999999999999999E-2</v>
      </c>
      <c r="E38" s="190">
        <f t="shared" si="10"/>
        <v>1.3000000000000001E-2</v>
      </c>
      <c r="F38" s="190">
        <f t="shared" si="10"/>
        <v>1.3000000000000005E-2</v>
      </c>
      <c r="G38" s="190">
        <f t="shared" si="10"/>
        <v>1.2999999999999998E-2</v>
      </c>
      <c r="H38" s="190">
        <f t="shared" si="10"/>
        <v>1.2999999999999999E-2</v>
      </c>
      <c r="I38" s="190">
        <f t="shared" si="10"/>
        <v>1.2999999999999999E-2</v>
      </c>
      <c r="J38" s="190">
        <f t="shared" si="10"/>
        <v>1.2999999999999992E-2</v>
      </c>
      <c r="K38" s="190">
        <f t="shared" si="10"/>
        <v>1.2999999999999999E-2</v>
      </c>
      <c r="L38" s="190">
        <f t="shared" si="10"/>
        <v>1.3000000000000003E-2</v>
      </c>
      <c r="M38" s="190">
        <f t="shared" si="10"/>
        <v>1.2999999999999998E-2</v>
      </c>
      <c r="N38" s="190">
        <f t="shared" si="10"/>
        <v>1.3000000000000001E-2</v>
      </c>
      <c r="O38" s="190">
        <f t="shared" si="10"/>
        <v>1.2999999999999998E-2</v>
      </c>
      <c r="P38" s="190">
        <f t="shared" si="10"/>
        <v>1.3000000000000003E-2</v>
      </c>
      <c r="Q38" s="190">
        <f t="shared" si="10"/>
        <v>1.3000000000000001E-2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2.6226411905016356</v>
      </c>
      <c r="C44" s="213">
        <f>IF(C$5=0,0,C$5/AGR_fec!C$5)</f>
        <v>2.6029078810166864</v>
      </c>
      <c r="D44" s="213">
        <f>IF(D$5=0,0,D$5/AGR_fec!D$5)</f>
        <v>2.6045014256559966</v>
      </c>
      <c r="E44" s="213">
        <f>IF(E$5=0,0,E$5/AGR_fec!E$5)</f>
        <v>2.6061532654298283</v>
      </c>
      <c r="F44" s="213">
        <f>IF(F$5=0,0,F$5/AGR_fec!F$5)</f>
        <v>2.5856539171336355</v>
      </c>
      <c r="G44" s="213">
        <f>IF(G$5=0,0,G$5/AGR_fec!G$5)</f>
        <v>2.5912814504128763</v>
      </c>
      <c r="H44" s="213">
        <f>IF(H$5=0,0,H$5/AGR_fec!H$5)</f>
        <v>2.5939963469772422</v>
      </c>
      <c r="I44" s="213">
        <f>IF(I$5=0,0,I$5/AGR_fec!I$5)</f>
        <v>2.6049386309670615</v>
      </c>
      <c r="J44" s="213">
        <f>IF(J$5=0,0,J$5/AGR_fec!J$5)</f>
        <v>2.6165865590175215</v>
      </c>
      <c r="K44" s="213">
        <f>IF(K$5=0,0,K$5/AGR_fec!K$5)</f>
        <v>2.5538310732925207</v>
      </c>
      <c r="L44" s="213">
        <f>IF(L$5=0,0,L$5/AGR_fec!L$5)</f>
        <v>2.5641922916596553</v>
      </c>
      <c r="M44" s="213">
        <f>IF(M$5=0,0,M$5/AGR_fec!M$5)</f>
        <v>2.5183306858588579</v>
      </c>
      <c r="N44" s="213">
        <f>IF(N$5=0,0,N$5/AGR_fec!N$5)</f>
        <v>2.4936307951037775</v>
      </c>
      <c r="O44" s="213">
        <f>IF(O$5=0,0,O$5/AGR_fec!O$5)</f>
        <v>2.4666908795899061</v>
      </c>
      <c r="P44" s="213">
        <f>IF(P$5=0,0,P$5/AGR_fec!P$5)</f>
        <v>2.4373306424701759</v>
      </c>
      <c r="Q44" s="213">
        <f>IF(Q$5=0,0,Q$5/AGR_fec!Q$5)</f>
        <v>2.427983405026513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3.050823655071031</v>
      </c>
      <c r="C48" s="210">
        <f>IF(C$9=0,0,C$9/AGR_fec!C$9)</f>
        <v>3.0482942964308402</v>
      </c>
      <c r="D48" s="210">
        <f>IF(D$9=0,0,D$9/AGR_fec!D$9)</f>
        <v>3.0484999749788018</v>
      </c>
      <c r="E48" s="210">
        <f>IF(E$9=0,0,E$9/AGR_fec!E$9)</f>
        <v>3.0487129121737686</v>
      </c>
      <c r="F48" s="210">
        <f>IF(F$9=0,0,F$9/AGR_fec!F$9)</f>
        <v>3.0460510971721084</v>
      </c>
      <c r="G48" s="210">
        <f>IF(G$9=0,0,G$9/AGR_fec!G$9)</f>
        <v>3.0467860191789469</v>
      </c>
      <c r="H48" s="210">
        <f>IF(H$9=0,0,H$9/AGR_fec!H$9)</f>
        <v>3.0471394280961395</v>
      </c>
      <c r="I48" s="210">
        <f>IF(I$9=0,0,I$9/AGR_fec!I$9)</f>
        <v>3.048556361005804</v>
      </c>
      <c r="J48" s="210">
        <f>IF(J$9=0,0,J$9/AGR_fec!J$9)</f>
        <v>3.0500516469076451</v>
      </c>
      <c r="K48" s="210">
        <f>IF(K$9=0,0,K$9/AGR_fec!K$9)</f>
        <v>3.0418342817910733</v>
      </c>
      <c r="L48" s="210">
        <f>IF(L$9=0,0,L$9/AGR_fec!L$9)</f>
        <v>3.0432187284621568</v>
      </c>
      <c r="M48" s="210">
        <f>IF(M$9=0,0,M$9/AGR_fec!M$9)</f>
        <v>3.0370044019067288</v>
      </c>
      <c r="N48" s="210">
        <f>IF(N$9=0,0,N$9/AGR_fec!N$9)</f>
        <v>3.0335628186183343</v>
      </c>
      <c r="O48" s="210">
        <f>IF(O$9=0,0,O$9/AGR_fec!O$9)</f>
        <v>3.0297305361664759</v>
      </c>
      <c r="P48" s="210">
        <f>IF(P$9=0,0,P$9/AGR_fec!P$9)</f>
        <v>3.0254574805651706</v>
      </c>
      <c r="Q48" s="210">
        <f>IF(Q$9=0,0,Q$9/AGR_fec!Q$9)</f>
        <v>3.0240754066375972</v>
      </c>
    </row>
    <row r="49" spans="1:17" x14ac:dyDescent="0.25">
      <c r="A49" s="179" t="s">
        <v>158</v>
      </c>
      <c r="B49" s="209">
        <f>IF(B$16=0,0,B$16/AGR_fec!B$16)</f>
        <v>3.1024187999999997</v>
      </c>
      <c r="C49" s="209">
        <f>IF(C$16=0,0,C$16/AGR_fec!C$16)</f>
        <v>3.1024188000000001</v>
      </c>
      <c r="D49" s="209">
        <f>IF(D$16=0,0,D$16/AGR_fec!D$16)</f>
        <v>3.102418800000001</v>
      </c>
      <c r="E49" s="209">
        <f>IF(E$16=0,0,E$16/AGR_fec!E$16)</f>
        <v>3.1024188000000006</v>
      </c>
      <c r="F49" s="209">
        <f>IF(F$16=0,0,F$16/AGR_fec!F$16)</f>
        <v>3.1024188000000006</v>
      </c>
      <c r="G49" s="209">
        <f>IF(G$16=0,0,G$16/AGR_fec!G$16)</f>
        <v>3.1024188000000001</v>
      </c>
      <c r="H49" s="209">
        <f>IF(H$16=0,0,H$16/AGR_fec!H$16)</f>
        <v>3.1024187999999997</v>
      </c>
      <c r="I49" s="209">
        <f>IF(I$16=0,0,I$16/AGR_fec!I$16)</f>
        <v>3.1024188000000006</v>
      </c>
      <c r="J49" s="209">
        <f>IF(J$16=0,0,J$16/AGR_fec!J$16)</f>
        <v>3.1024188000000001</v>
      </c>
      <c r="K49" s="209">
        <f>IF(K$16=0,0,K$16/AGR_fec!K$16)</f>
        <v>3.1024188000000001</v>
      </c>
      <c r="L49" s="209">
        <f>IF(L$16=0,0,L$16/AGR_fec!L$16)</f>
        <v>3.1024188000000001</v>
      </c>
      <c r="M49" s="209">
        <f>IF(M$16=0,0,M$16/AGR_fec!M$16)</f>
        <v>3.1024187999999997</v>
      </c>
      <c r="N49" s="209">
        <f>IF(N$16=0,0,N$16/AGR_fec!N$16)</f>
        <v>3.1024188000000001</v>
      </c>
      <c r="O49" s="209">
        <f>IF(O$16=0,0,O$16/AGR_fec!O$16)</f>
        <v>3.1024188000000006</v>
      </c>
      <c r="P49" s="209">
        <f>IF(P$16=0,0,P$16/AGR_fec!P$16)</f>
        <v>3.1024188000000006</v>
      </c>
      <c r="Q49" s="209">
        <f>IF(Q$16=0,0,Q$16/AGR_fec!Q$16)</f>
        <v>3.1024188000000001</v>
      </c>
    </row>
    <row r="50" spans="1:17" x14ac:dyDescent="0.25">
      <c r="A50" s="179" t="s">
        <v>157</v>
      </c>
      <c r="B50" s="209">
        <f>IF(B$17=0,0,B$17/AGR_fec!B$17)</f>
        <v>3.1024187999999997</v>
      </c>
      <c r="C50" s="209">
        <f>IF(C$17=0,0,C$17/AGR_fec!C$17)</f>
        <v>3.1024188000000006</v>
      </c>
      <c r="D50" s="209">
        <f>IF(D$17=0,0,D$17/AGR_fec!D$17)</f>
        <v>3.1024187999999997</v>
      </c>
      <c r="E50" s="209">
        <f>IF(E$17=0,0,E$17/AGR_fec!E$17)</f>
        <v>3.102418800000001</v>
      </c>
      <c r="F50" s="209">
        <f>IF(F$17=0,0,F$17/AGR_fec!F$17)</f>
        <v>3.1024188000000001</v>
      </c>
      <c r="G50" s="209">
        <f>IF(G$17=0,0,G$17/AGR_fec!G$17)</f>
        <v>3.1024188000000006</v>
      </c>
      <c r="H50" s="209">
        <f>IF(H$17=0,0,H$17/AGR_fec!H$17)</f>
        <v>3.1024188000000001</v>
      </c>
      <c r="I50" s="209">
        <f>IF(I$17=0,0,I$17/AGR_fec!I$17)</f>
        <v>3.1024187999999993</v>
      </c>
      <c r="J50" s="209">
        <f>IF(J$17=0,0,J$17/AGR_fec!J$17)</f>
        <v>3.1024188000000001</v>
      </c>
      <c r="K50" s="209">
        <f>IF(K$17=0,0,K$17/AGR_fec!K$17)</f>
        <v>3.1024188000000006</v>
      </c>
      <c r="L50" s="209">
        <f>IF(L$17=0,0,L$17/AGR_fec!L$17)</f>
        <v>3.102418800000001</v>
      </c>
      <c r="M50" s="209">
        <f>IF(M$17=0,0,M$17/AGR_fec!M$17)</f>
        <v>3.1024188000000006</v>
      </c>
      <c r="N50" s="209">
        <f>IF(N$17=0,0,N$17/AGR_fec!N$17)</f>
        <v>3.1024188000000001</v>
      </c>
      <c r="O50" s="209">
        <f>IF(O$17=0,0,O$17/AGR_fec!O$17)</f>
        <v>3.1024187999999997</v>
      </c>
      <c r="P50" s="209">
        <f>IF(P$17=0,0,P$17/AGR_fec!P$17)</f>
        <v>3.102418800000001</v>
      </c>
      <c r="Q50" s="209">
        <f>IF(Q$17=0,0,Q$17/AGR_fec!Q$17)</f>
        <v>3.1024188000000001</v>
      </c>
    </row>
    <row r="51" spans="1:17" x14ac:dyDescent="0.25">
      <c r="A51" s="179" t="s">
        <v>156</v>
      </c>
      <c r="B51" s="209">
        <f>IF(B$25=0,0,B$25/AGR_fec!B$25)</f>
        <v>3.1024188000000006</v>
      </c>
      <c r="C51" s="209">
        <f>IF(C$25=0,0,C$25/AGR_fec!C$25)</f>
        <v>3.1024187999999997</v>
      </c>
      <c r="D51" s="209">
        <f>IF(D$25=0,0,D$25/AGR_fec!D$25)</f>
        <v>3.1024187999999997</v>
      </c>
      <c r="E51" s="209">
        <f>IF(E$25=0,0,E$25/AGR_fec!E$25)</f>
        <v>3.1024187999999997</v>
      </c>
      <c r="F51" s="209">
        <f>IF(F$25=0,0,F$25/AGR_fec!F$25)</f>
        <v>3.1024188000000001</v>
      </c>
      <c r="G51" s="209">
        <f>IF(G$25=0,0,G$25/AGR_fec!G$25)</f>
        <v>3.1024188000000001</v>
      </c>
      <c r="H51" s="209">
        <f>IF(H$25=0,0,H$25/AGR_fec!H$25)</f>
        <v>3.1024187999999997</v>
      </c>
      <c r="I51" s="209">
        <f>IF(I$25=0,0,I$25/AGR_fec!I$25)</f>
        <v>3.1024187999999997</v>
      </c>
      <c r="J51" s="209">
        <f>IF(J$25=0,0,J$25/AGR_fec!J$25)</f>
        <v>3.102418800000001</v>
      </c>
      <c r="K51" s="209">
        <f>IF(K$25=0,0,K$25/AGR_fec!K$25)</f>
        <v>3.1024188000000001</v>
      </c>
      <c r="L51" s="209">
        <f>IF(L$25=0,0,L$25/AGR_fec!L$25)</f>
        <v>3.1024188000000006</v>
      </c>
      <c r="M51" s="209">
        <f>IF(M$25=0,0,M$25/AGR_fec!M$25)</f>
        <v>3.1024187999999997</v>
      </c>
      <c r="N51" s="209">
        <f>IF(N$25=0,0,N$25/AGR_fec!N$25)</f>
        <v>3.1024188000000006</v>
      </c>
      <c r="O51" s="209">
        <f>IF(O$25=0,0,O$25/AGR_fec!O$25)</f>
        <v>3.1024188000000006</v>
      </c>
      <c r="P51" s="209">
        <f>IF(P$25=0,0,P$25/AGR_fec!P$25)</f>
        <v>3.1024188000000006</v>
      </c>
      <c r="Q51" s="209">
        <f>IF(Q$25=0,0,Q$25/AGR_fec!Q$25)</f>
        <v>3.1024187999999997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157170.02379905758</v>
      </c>
      <c r="C3" s="98">
        <f t="shared" si="0"/>
        <v>161155.67764837577</v>
      </c>
      <c r="D3" s="98">
        <f t="shared" si="0"/>
        <v>165192.62233534534</v>
      </c>
      <c r="E3" s="98">
        <f t="shared" si="0"/>
        <v>168435.76542235687</v>
      </c>
      <c r="F3" s="98">
        <f t="shared" si="0"/>
        <v>172192.15102458838</v>
      </c>
      <c r="G3" s="98">
        <f t="shared" si="0"/>
        <v>177828.27092250186</v>
      </c>
      <c r="H3" s="98">
        <f t="shared" si="0"/>
        <v>182975.3066915308</v>
      </c>
      <c r="I3" s="98">
        <f t="shared" si="0"/>
        <v>192724.61789601191</v>
      </c>
      <c r="J3" s="98">
        <f t="shared" si="0"/>
        <v>195466.66666666666</v>
      </c>
      <c r="K3" s="98">
        <f t="shared" si="0"/>
        <v>190267.92036793244</v>
      </c>
      <c r="L3" s="98">
        <f t="shared" si="0"/>
        <v>187899.49348031089</v>
      </c>
      <c r="M3" s="98">
        <f t="shared" si="0"/>
        <v>189215.30594036961</v>
      </c>
      <c r="N3" s="98">
        <f t="shared" si="0"/>
        <v>188801.73157787495</v>
      </c>
      <c r="O3" s="98">
        <f t="shared" si="0"/>
        <v>189766.83057606098</v>
      </c>
      <c r="P3" s="98">
        <f t="shared" si="0"/>
        <v>192694.32120344049</v>
      </c>
      <c r="Q3" s="98">
        <f t="shared" si="0"/>
        <v>193451.57006649231</v>
      </c>
    </row>
    <row r="4" spans="1:17" ht="12.95" customHeight="1" x14ac:dyDescent="0.25">
      <c r="A4" s="90" t="s">
        <v>44</v>
      </c>
      <c r="B4" s="89">
        <f t="shared" ref="B4" si="1">SUM(B5:B14)</f>
        <v>157170.02379905758</v>
      </c>
      <c r="C4" s="89">
        <f t="shared" ref="C4:Q4" si="2">SUM(C5:C14)</f>
        <v>161155.67764837577</v>
      </c>
      <c r="D4" s="89">
        <f t="shared" si="2"/>
        <v>165192.62233534534</v>
      </c>
      <c r="E4" s="89">
        <f t="shared" si="2"/>
        <v>168435.76542235687</v>
      </c>
      <c r="F4" s="89">
        <f t="shared" si="2"/>
        <v>172192.15102458838</v>
      </c>
      <c r="G4" s="89">
        <f t="shared" si="2"/>
        <v>177828.27092250186</v>
      </c>
      <c r="H4" s="89">
        <f t="shared" si="2"/>
        <v>182975.3066915308</v>
      </c>
      <c r="I4" s="89">
        <f t="shared" si="2"/>
        <v>192724.61789601191</v>
      </c>
      <c r="J4" s="89">
        <f t="shared" si="2"/>
        <v>195466.66666666666</v>
      </c>
      <c r="K4" s="89">
        <f t="shared" si="2"/>
        <v>190267.92036793244</v>
      </c>
      <c r="L4" s="89">
        <f t="shared" si="2"/>
        <v>187899.49348031089</v>
      </c>
      <c r="M4" s="89">
        <f t="shared" si="2"/>
        <v>189215.30594036961</v>
      </c>
      <c r="N4" s="89">
        <f t="shared" si="2"/>
        <v>188801.73157787495</v>
      </c>
      <c r="O4" s="89">
        <f t="shared" si="2"/>
        <v>189766.83057606098</v>
      </c>
      <c r="P4" s="89">
        <f t="shared" si="2"/>
        <v>192694.32120344049</v>
      </c>
      <c r="Q4" s="89">
        <f t="shared" si="2"/>
        <v>193451.57006649231</v>
      </c>
    </row>
    <row r="5" spans="1:17" ht="12" customHeight="1" x14ac:dyDescent="0.25">
      <c r="A5" s="88" t="s">
        <v>38</v>
      </c>
      <c r="B5" s="87">
        <v>786.02873654212431</v>
      </c>
      <c r="C5" s="87">
        <v>821.73577750501067</v>
      </c>
      <c r="D5" s="87">
        <v>809.30317864081121</v>
      </c>
      <c r="E5" s="87">
        <v>4091.2143965937466</v>
      </c>
      <c r="F5" s="87">
        <v>4319.9483843210028</v>
      </c>
      <c r="G5" s="87">
        <v>4325.3921788304078</v>
      </c>
      <c r="H5" s="87">
        <v>4741.672248410332</v>
      </c>
      <c r="I5" s="87">
        <v>4539.7124053133684</v>
      </c>
      <c r="J5" s="87">
        <v>4174.5543962043394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107080.03712136707</v>
      </c>
      <c r="C7" s="87">
        <v>106396.59981567407</v>
      </c>
      <c r="D7" s="87">
        <v>104606.82325037154</v>
      </c>
      <c r="E7" s="87">
        <v>88847.874780158512</v>
      </c>
      <c r="F7" s="87">
        <v>93422.218710669957</v>
      </c>
      <c r="G7" s="87">
        <v>94971.074405695646</v>
      </c>
      <c r="H7" s="87">
        <v>99766.242937996518</v>
      </c>
      <c r="I7" s="87">
        <v>100325.4913374411</v>
      </c>
      <c r="J7" s="87">
        <v>89645.206937204115</v>
      </c>
      <c r="K7" s="87">
        <v>91934.664844922852</v>
      </c>
      <c r="L7" s="87">
        <v>92835.979817995365</v>
      </c>
      <c r="M7" s="87">
        <v>101684.93139047928</v>
      </c>
      <c r="N7" s="87">
        <v>94011.392917929261</v>
      </c>
      <c r="O7" s="87">
        <v>80981.733043228276</v>
      </c>
      <c r="P7" s="87">
        <v>68946.91541962132</v>
      </c>
      <c r="Q7" s="87">
        <v>65539.114613111247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48677.533830017128</v>
      </c>
      <c r="C9" s="87">
        <v>51515.038525379794</v>
      </c>
      <c r="D9" s="87">
        <v>45465.905265917041</v>
      </c>
      <c r="E9" s="87">
        <v>42050.90799501264</v>
      </c>
      <c r="F9" s="87">
        <v>40619.606001357126</v>
      </c>
      <c r="G9" s="87">
        <v>44475.767591750548</v>
      </c>
      <c r="H9" s="87">
        <v>50981.73891872479</v>
      </c>
      <c r="I9" s="87">
        <v>57336.565653619829</v>
      </c>
      <c r="J9" s="87">
        <v>59249.685921155418</v>
      </c>
      <c r="K9" s="87">
        <v>77107.361899002644</v>
      </c>
      <c r="L9" s="87">
        <v>87655.284306815985</v>
      </c>
      <c r="M9" s="87">
        <v>80619.254092664822</v>
      </c>
      <c r="N9" s="87">
        <v>84645.330335494145</v>
      </c>
      <c r="O9" s="87">
        <v>87187.229448970931</v>
      </c>
      <c r="P9" s="87">
        <v>94613.160444410765</v>
      </c>
      <c r="Q9" s="87">
        <v>90607.23042883999</v>
      </c>
    </row>
    <row r="10" spans="1:17" ht="12" customHeight="1" x14ac:dyDescent="0.25">
      <c r="A10" s="88" t="s">
        <v>34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25.47396211100563</v>
      </c>
      <c r="H10" s="87">
        <v>235.31969451542409</v>
      </c>
      <c r="I10" s="87">
        <v>962.16796644603153</v>
      </c>
      <c r="J10" s="87">
        <v>1708.8938388780275</v>
      </c>
      <c r="K10" s="87">
        <v>2489.857893743741</v>
      </c>
      <c r="L10" s="87">
        <v>2521.3608718583673</v>
      </c>
      <c r="M10" s="87">
        <v>4280.0238470354425</v>
      </c>
      <c r="N10" s="87">
        <v>5054.9864360662141</v>
      </c>
      <c r="O10" s="87">
        <v>6868.3170272258621</v>
      </c>
      <c r="P10" s="87">
        <v>8788.2508110057915</v>
      </c>
      <c r="Q10" s="87">
        <v>5115.8453616483093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>
        <v>3.6115207110473966</v>
      </c>
      <c r="C13" s="87">
        <v>8.486850695619351</v>
      </c>
      <c r="D13" s="87">
        <v>40.692048258688743</v>
      </c>
      <c r="E13" s="87">
        <v>114.76016144466325</v>
      </c>
      <c r="F13" s="87">
        <v>147.07129117723039</v>
      </c>
      <c r="G13" s="87">
        <v>180.82048506419684</v>
      </c>
      <c r="H13" s="87">
        <v>191.50020834593781</v>
      </c>
      <c r="I13" s="87">
        <v>235.5246725813991</v>
      </c>
      <c r="J13" s="87">
        <v>347.72407307063469</v>
      </c>
      <c r="K13" s="87">
        <v>369.8415877867551</v>
      </c>
      <c r="L13" s="87">
        <v>392.19454072534342</v>
      </c>
      <c r="M13" s="87">
        <v>1076.2143218524614</v>
      </c>
      <c r="N13" s="87">
        <v>3026.109279436952</v>
      </c>
      <c r="O13" s="87">
        <v>7959.0435297412814</v>
      </c>
      <c r="P13" s="87">
        <v>11593.433370062279</v>
      </c>
      <c r="Q13" s="87">
        <v>14157.287603654157</v>
      </c>
    </row>
    <row r="14" spans="1:17" ht="12" customHeight="1" x14ac:dyDescent="0.25">
      <c r="A14" s="51" t="s">
        <v>104</v>
      </c>
      <c r="B14" s="94">
        <v>622.81259042021156</v>
      </c>
      <c r="C14" s="94">
        <v>2413.8166791212775</v>
      </c>
      <c r="D14" s="94">
        <v>14269.898592157238</v>
      </c>
      <c r="E14" s="94">
        <v>33331.008089147304</v>
      </c>
      <c r="F14" s="94">
        <v>33683.306637063055</v>
      </c>
      <c r="G14" s="94">
        <v>33849.742299050056</v>
      </c>
      <c r="H14" s="94">
        <v>27058.832683537788</v>
      </c>
      <c r="I14" s="94">
        <v>29325.155860610183</v>
      </c>
      <c r="J14" s="94">
        <v>40340.601500154124</v>
      </c>
      <c r="K14" s="94">
        <v>18366.194142476459</v>
      </c>
      <c r="L14" s="94">
        <v>4494.6739429158406</v>
      </c>
      <c r="M14" s="94">
        <v>1554.8822883375969</v>
      </c>
      <c r="N14" s="94">
        <v>2063.9126089483516</v>
      </c>
      <c r="O14" s="94">
        <v>6770.5075268946121</v>
      </c>
      <c r="P14" s="94">
        <v>8752.5611583403315</v>
      </c>
      <c r="Q14" s="94">
        <v>18032.092059238636</v>
      </c>
    </row>
    <row r="15" spans="1:17" ht="12" hidden="1" customHeight="1" x14ac:dyDescent="0.25">
      <c r="A15" s="97" t="s">
        <v>103</v>
      </c>
      <c r="B15" s="96">
        <f t="shared" ref="B15" si="3">SUM(B5:B12)</f>
        <v>156543.59968792633</v>
      </c>
      <c r="C15" s="96">
        <f t="shared" ref="C15:Q15" si="4">SUM(C5:C12)</f>
        <v>158733.37411855886</v>
      </c>
      <c r="D15" s="96">
        <f t="shared" si="4"/>
        <v>150882.03169492941</v>
      </c>
      <c r="E15" s="96">
        <f t="shared" si="4"/>
        <v>134989.9971717649</v>
      </c>
      <c r="F15" s="96">
        <f t="shared" si="4"/>
        <v>138361.7730963481</v>
      </c>
      <c r="G15" s="96">
        <f t="shared" si="4"/>
        <v>143797.70813838759</v>
      </c>
      <c r="H15" s="96">
        <f t="shared" si="4"/>
        <v>155724.97379964706</v>
      </c>
      <c r="I15" s="96">
        <f t="shared" si="4"/>
        <v>163163.93736282032</v>
      </c>
      <c r="J15" s="96">
        <f t="shared" si="4"/>
        <v>154778.34109344191</v>
      </c>
      <c r="K15" s="96">
        <f t="shared" si="4"/>
        <v>171531.88463766922</v>
      </c>
      <c r="L15" s="96">
        <f t="shared" si="4"/>
        <v>183012.62499666971</v>
      </c>
      <c r="M15" s="96">
        <f t="shared" si="4"/>
        <v>186584.20933017955</v>
      </c>
      <c r="N15" s="96">
        <f t="shared" si="4"/>
        <v>183711.70968948962</v>
      </c>
      <c r="O15" s="96">
        <f t="shared" si="4"/>
        <v>175037.27951942506</v>
      </c>
      <c r="P15" s="96">
        <f t="shared" si="4"/>
        <v>172348.32667503788</v>
      </c>
      <c r="Q15" s="96">
        <f t="shared" si="4"/>
        <v>161262.19040359952</v>
      </c>
    </row>
    <row r="16" spans="1:17" ht="12.95" customHeight="1" x14ac:dyDescent="0.25">
      <c r="A16" s="90" t="s">
        <v>102</v>
      </c>
      <c r="B16" s="89">
        <f t="shared" ref="B16" si="5">SUM(B17:B18)</f>
        <v>18253.228319116035</v>
      </c>
      <c r="C16" s="89">
        <f t="shared" ref="C16:Q16" si="6">SUM(C17:C18)</f>
        <v>21017.767038491391</v>
      </c>
      <c r="D16" s="89">
        <f t="shared" si="6"/>
        <v>24143.919344794882</v>
      </c>
      <c r="E16" s="89">
        <f t="shared" si="6"/>
        <v>26684.309052340941</v>
      </c>
      <c r="F16" s="89">
        <f t="shared" si="6"/>
        <v>29929.888803609781</v>
      </c>
      <c r="G16" s="89">
        <f t="shared" si="6"/>
        <v>34277.178586916023</v>
      </c>
      <c r="H16" s="89">
        <f t="shared" si="6"/>
        <v>39009.620651591562</v>
      </c>
      <c r="I16" s="89">
        <f t="shared" si="6"/>
        <v>43826.746415861184</v>
      </c>
      <c r="J16" s="89">
        <f t="shared" si="6"/>
        <v>46196.874250312052</v>
      </c>
      <c r="K16" s="89">
        <f t="shared" si="6"/>
        <v>48010.580805456273</v>
      </c>
      <c r="L16" s="89">
        <f t="shared" si="6"/>
        <v>48343.612341376196</v>
      </c>
      <c r="M16" s="89">
        <f t="shared" si="6"/>
        <v>49278.390686078921</v>
      </c>
      <c r="N16" s="89">
        <f t="shared" si="6"/>
        <v>49921.316378472686</v>
      </c>
      <c r="O16" s="89">
        <f t="shared" si="6"/>
        <v>50981.768420544322</v>
      </c>
      <c r="P16" s="89">
        <f t="shared" si="6"/>
        <v>53823.895534990865</v>
      </c>
      <c r="Q16" s="89">
        <f t="shared" si="6"/>
        <v>59369.086707722068</v>
      </c>
    </row>
    <row r="17" spans="1:17" ht="12.95" customHeight="1" x14ac:dyDescent="0.25">
      <c r="A17" s="88" t="s">
        <v>101</v>
      </c>
      <c r="B17" s="95">
        <v>298.22831911603424</v>
      </c>
      <c r="C17" s="95">
        <v>309.76703849139028</v>
      </c>
      <c r="D17" s="95">
        <v>332.91934479487958</v>
      </c>
      <c r="E17" s="95">
        <v>311.30905234094246</v>
      </c>
      <c r="F17" s="95">
        <v>354.88880360978169</v>
      </c>
      <c r="G17" s="95">
        <v>374.17858691602481</v>
      </c>
      <c r="H17" s="95">
        <v>440.62065159155111</v>
      </c>
      <c r="I17" s="95">
        <v>455.74641586117605</v>
      </c>
      <c r="J17" s="95">
        <v>455.87425031204469</v>
      </c>
      <c r="K17" s="95">
        <v>536.58080545626967</v>
      </c>
      <c r="L17" s="95">
        <v>518.61234137620318</v>
      </c>
      <c r="M17" s="95">
        <v>549.39068607891204</v>
      </c>
      <c r="N17" s="95">
        <v>610.3163784726695</v>
      </c>
      <c r="O17" s="95">
        <v>723.76842054432927</v>
      </c>
      <c r="P17" s="95">
        <v>914.89553499085287</v>
      </c>
      <c r="Q17" s="95">
        <v>1206.0867077220571</v>
      </c>
    </row>
    <row r="18" spans="1:17" ht="12" customHeight="1" x14ac:dyDescent="0.25">
      <c r="A18" s="88" t="s">
        <v>100</v>
      </c>
      <c r="B18" s="95">
        <v>17955</v>
      </c>
      <c r="C18" s="95">
        <v>20708</v>
      </c>
      <c r="D18" s="95">
        <v>23811.000000000004</v>
      </c>
      <c r="E18" s="95">
        <v>26373</v>
      </c>
      <c r="F18" s="95">
        <v>29575</v>
      </c>
      <c r="G18" s="95">
        <v>33903</v>
      </c>
      <c r="H18" s="95">
        <v>38569.000000000007</v>
      </c>
      <c r="I18" s="95">
        <v>43371.000000000007</v>
      </c>
      <c r="J18" s="95">
        <v>45741.000000000007</v>
      </c>
      <c r="K18" s="95">
        <v>47474</v>
      </c>
      <c r="L18" s="95">
        <v>47824.999999999993</v>
      </c>
      <c r="M18" s="95">
        <v>48729.000000000007</v>
      </c>
      <c r="N18" s="95">
        <v>49311.000000000015</v>
      </c>
      <c r="O18" s="95">
        <v>50257.999999999993</v>
      </c>
      <c r="P18" s="95">
        <v>52909.000000000015</v>
      </c>
      <c r="Q18" s="95">
        <v>58163.000000000015</v>
      </c>
    </row>
    <row r="19" spans="1:17" ht="12.95" customHeight="1" x14ac:dyDescent="0.25">
      <c r="A19" s="90" t="s">
        <v>47</v>
      </c>
      <c r="B19" s="89">
        <f t="shared" ref="B19" si="7">SUM(B20:B26)</f>
        <v>157170.02379905758</v>
      </c>
      <c r="C19" s="89">
        <f t="shared" ref="C19:Q19" si="8">SUM(C20:C26)</f>
        <v>161155.6776483758</v>
      </c>
      <c r="D19" s="89">
        <f t="shared" si="8"/>
        <v>165192.62233534531</v>
      </c>
      <c r="E19" s="89">
        <f t="shared" si="8"/>
        <v>168435.7654223569</v>
      </c>
      <c r="F19" s="89">
        <f t="shared" si="8"/>
        <v>172192.15102458847</v>
      </c>
      <c r="G19" s="89">
        <f t="shared" si="8"/>
        <v>177828.27092250189</v>
      </c>
      <c r="H19" s="89">
        <f t="shared" si="8"/>
        <v>182975.30669153086</v>
      </c>
      <c r="I19" s="89">
        <f t="shared" si="8"/>
        <v>192724.61789601194</v>
      </c>
      <c r="J19" s="89">
        <f t="shared" si="8"/>
        <v>195466.66666666666</v>
      </c>
      <c r="K19" s="89">
        <f t="shared" si="8"/>
        <v>190267.92036793241</v>
      </c>
      <c r="L19" s="89">
        <f t="shared" si="8"/>
        <v>187899.49348031095</v>
      </c>
      <c r="M19" s="89">
        <f t="shared" si="8"/>
        <v>189215.3059403697</v>
      </c>
      <c r="N19" s="89">
        <f t="shared" si="8"/>
        <v>188801.73157787492</v>
      </c>
      <c r="O19" s="89">
        <f t="shared" si="8"/>
        <v>189766.83057606092</v>
      </c>
      <c r="P19" s="89">
        <f t="shared" si="8"/>
        <v>192694.32120344046</v>
      </c>
      <c r="Q19" s="89">
        <f t="shared" si="8"/>
        <v>193451.57006649225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80856.419401076273</v>
      </c>
      <c r="C22" s="87">
        <v>75554.743219112032</v>
      </c>
      <c r="D22" s="87">
        <v>70146.986010741355</v>
      </c>
      <c r="E22" s="87">
        <v>70980.401075745642</v>
      </c>
      <c r="F22" s="87">
        <v>71602.582843567303</v>
      </c>
      <c r="G22" s="87">
        <v>72645.781641085399</v>
      </c>
      <c r="H22" s="87">
        <v>73419.357610277846</v>
      </c>
      <c r="I22" s="87">
        <v>75454.044114768782</v>
      </c>
      <c r="J22" s="87">
        <v>76746.193617896264</v>
      </c>
      <c r="K22" s="87">
        <v>77120.699903989909</v>
      </c>
      <c r="L22" s="87">
        <v>78148.39587041366</v>
      </c>
      <c r="M22" s="87">
        <v>82482.953728065739</v>
      </c>
      <c r="N22" s="87">
        <v>84987.433153577949</v>
      </c>
      <c r="O22" s="87">
        <v>79897.396947947404</v>
      </c>
      <c r="P22" s="87">
        <v>68358.436936764483</v>
      </c>
      <c r="Q22" s="87">
        <v>64257.848574683754</v>
      </c>
    </row>
    <row r="23" spans="1:17" ht="12" customHeight="1" x14ac:dyDescent="0.25">
      <c r="A23" s="88" t="s">
        <v>98</v>
      </c>
      <c r="B23" s="87">
        <v>36030.263287573587</v>
      </c>
      <c r="C23" s="87">
        <v>36241.137485161038</v>
      </c>
      <c r="D23" s="87">
        <v>35497.053409676017</v>
      </c>
      <c r="E23" s="87">
        <v>35110.409522039728</v>
      </c>
      <c r="F23" s="87">
        <v>35994.929104336006</v>
      </c>
      <c r="G23" s="87">
        <v>37523.467256388147</v>
      </c>
      <c r="H23" s="87">
        <v>39084.320541037232</v>
      </c>
      <c r="I23" s="87">
        <v>41734.2794673385</v>
      </c>
      <c r="J23" s="87">
        <v>42615.155463394163</v>
      </c>
      <c r="K23" s="87">
        <v>50716.546463561477</v>
      </c>
      <c r="L23" s="87">
        <v>53142.539278156401</v>
      </c>
      <c r="M23" s="87">
        <v>81844.828193605601</v>
      </c>
      <c r="N23" s="87">
        <v>89472.551897074358</v>
      </c>
      <c r="O23" s="87">
        <v>90078.978373734673</v>
      </c>
      <c r="P23" s="87">
        <v>95093.323265188854</v>
      </c>
      <c r="Q23" s="87">
        <v>89081.429716368395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ht="12" customHeight="1" x14ac:dyDescent="0.25">
      <c r="A26" s="88" t="s">
        <v>30</v>
      </c>
      <c r="B26" s="94">
        <v>40283.341110407731</v>
      </c>
      <c r="C26" s="94">
        <v>49359.796944102724</v>
      </c>
      <c r="D26" s="94">
        <v>59548.58291492796</v>
      </c>
      <c r="E26" s="94">
        <v>62344.954824571534</v>
      </c>
      <c r="F26" s="94">
        <v>64594.639076685162</v>
      </c>
      <c r="G26" s="94">
        <v>67659.022025028346</v>
      </c>
      <c r="H26" s="94">
        <v>70471.628540215766</v>
      </c>
      <c r="I26" s="94">
        <v>75536.294313904655</v>
      </c>
      <c r="J26" s="94">
        <v>76105.317585376237</v>
      </c>
      <c r="K26" s="94">
        <v>62430.674000381034</v>
      </c>
      <c r="L26" s="94">
        <v>56608.558331740896</v>
      </c>
      <c r="M26" s="94">
        <v>24887.524018698346</v>
      </c>
      <c r="N26" s="94">
        <v>14341.746527222618</v>
      </c>
      <c r="O26" s="94">
        <v>19790.455254378841</v>
      </c>
      <c r="P26" s="94">
        <v>29242.561001487098</v>
      </c>
      <c r="Q26" s="94">
        <v>40112.291775440113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508.17142869514771</v>
      </c>
      <c r="K27" s="92">
        <v>523.42651659408011</v>
      </c>
      <c r="L27" s="92">
        <v>756.94377353349512</v>
      </c>
      <c r="M27" s="92">
        <v>923.84051884285532</v>
      </c>
      <c r="N27" s="92">
        <v>939.86922966173779</v>
      </c>
      <c r="O27" s="92">
        <v>942.82611464151159</v>
      </c>
      <c r="P27" s="92">
        <v>933.65896732900421</v>
      </c>
      <c r="Q27" s="92">
        <v>913.05264614283692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157170.02379905758</v>
      </c>
      <c r="C29" s="89">
        <f t="shared" ref="C29:Q29" si="10">SUM(C30:C33)</f>
        <v>161155.6776483758</v>
      </c>
      <c r="D29" s="89">
        <f t="shared" si="10"/>
        <v>165192.62233534531</v>
      </c>
      <c r="E29" s="89">
        <f t="shared" si="10"/>
        <v>168435.76542235687</v>
      </c>
      <c r="F29" s="89">
        <f t="shared" si="10"/>
        <v>172192.15102458844</v>
      </c>
      <c r="G29" s="89">
        <f t="shared" si="10"/>
        <v>177828.27092250192</v>
      </c>
      <c r="H29" s="89">
        <f t="shared" si="10"/>
        <v>182975.3066915308</v>
      </c>
      <c r="I29" s="89">
        <f t="shared" si="10"/>
        <v>192724.61789601194</v>
      </c>
      <c r="J29" s="89">
        <f t="shared" si="10"/>
        <v>195466.66666666666</v>
      </c>
      <c r="K29" s="89">
        <f t="shared" si="10"/>
        <v>190267.92036793238</v>
      </c>
      <c r="L29" s="89">
        <f t="shared" si="10"/>
        <v>187899.49348031095</v>
      </c>
      <c r="M29" s="89">
        <f t="shared" si="10"/>
        <v>189215.30594036961</v>
      </c>
      <c r="N29" s="89">
        <f t="shared" si="10"/>
        <v>188801.73157787486</v>
      </c>
      <c r="O29" s="89">
        <f t="shared" si="10"/>
        <v>189766.83057606098</v>
      </c>
      <c r="P29" s="89">
        <f t="shared" si="10"/>
        <v>192694.32120344049</v>
      </c>
      <c r="Q29" s="89">
        <f t="shared" si="10"/>
        <v>193451.57006649236</v>
      </c>
    </row>
    <row r="30" spans="1:17" ht="12" customHeight="1" x14ac:dyDescent="0.25">
      <c r="A30" s="88" t="s">
        <v>66</v>
      </c>
      <c r="B30" s="87">
        <v>9286.3945275795522</v>
      </c>
      <c r="C30" s="87">
        <v>9405.7014305134308</v>
      </c>
      <c r="D30" s="87">
        <v>9537.9373685778864</v>
      </c>
      <c r="E30" s="87">
        <v>9681.4178829884913</v>
      </c>
      <c r="F30" s="87">
        <v>9808.7185431499674</v>
      </c>
      <c r="G30" s="87">
        <v>9875.9358079879676</v>
      </c>
      <c r="H30" s="87">
        <v>7947.8508108351616</v>
      </c>
      <c r="I30" s="87">
        <v>10020.964727188395</v>
      </c>
      <c r="J30" s="87">
        <v>9729.9583980143943</v>
      </c>
      <c r="K30" s="87">
        <v>9102.1386272034779</v>
      </c>
      <c r="L30" s="87">
        <v>8740.208024806625</v>
      </c>
      <c r="M30" s="87">
        <v>8697.7421725498079</v>
      </c>
      <c r="N30" s="87">
        <v>6716.0112171496448</v>
      </c>
      <c r="O30" s="87">
        <v>11158.026840939805</v>
      </c>
      <c r="P30" s="87">
        <v>11384.583791863197</v>
      </c>
      <c r="Q30" s="87">
        <v>11504.987469429363</v>
      </c>
    </row>
    <row r="31" spans="1:17" ht="12" customHeight="1" x14ac:dyDescent="0.25">
      <c r="A31" s="88" t="s">
        <v>98</v>
      </c>
      <c r="B31" s="87">
        <v>42134.495371699435</v>
      </c>
      <c r="C31" s="87">
        <v>43306.870890705417</v>
      </c>
      <c r="D31" s="87">
        <v>42663.980182381994</v>
      </c>
      <c r="E31" s="87">
        <v>41310.394768620092</v>
      </c>
      <c r="F31" s="87">
        <v>41715.134407012229</v>
      </c>
      <c r="G31" s="87">
        <v>42601.338587602506</v>
      </c>
      <c r="H31" s="87">
        <v>44594.138058564589</v>
      </c>
      <c r="I31" s="87">
        <v>48026.327695040003</v>
      </c>
      <c r="J31" s="87">
        <v>48817.674753646344</v>
      </c>
      <c r="K31" s="87">
        <v>58139.03674639629</v>
      </c>
      <c r="L31" s="87">
        <v>61423.473540178064</v>
      </c>
      <c r="M31" s="87">
        <v>80147.179161141976</v>
      </c>
      <c r="N31" s="87">
        <v>93858.550265247104</v>
      </c>
      <c r="O31" s="87">
        <v>101375.7654034576</v>
      </c>
      <c r="P31" s="87">
        <v>106521.40003069027</v>
      </c>
      <c r="Q31" s="87">
        <v>109830.42150326015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105749.13389977859</v>
      </c>
      <c r="C33" s="86">
        <v>108443.10532715697</v>
      </c>
      <c r="D33" s="86">
        <v>112990.70478438544</v>
      </c>
      <c r="E33" s="86">
        <v>117443.95277074829</v>
      </c>
      <c r="F33" s="86">
        <v>120668.29807442626</v>
      </c>
      <c r="G33" s="86">
        <v>125350.99652691146</v>
      </c>
      <c r="H33" s="86">
        <v>130433.31782213107</v>
      </c>
      <c r="I33" s="86">
        <v>134677.32547378354</v>
      </c>
      <c r="J33" s="86">
        <v>136919.03351500593</v>
      </c>
      <c r="K33" s="86">
        <v>123026.74499433262</v>
      </c>
      <c r="L33" s="86">
        <v>117735.81191532628</v>
      </c>
      <c r="M33" s="86">
        <v>100370.38460667784</v>
      </c>
      <c r="N33" s="86">
        <v>88227.170095478126</v>
      </c>
      <c r="O33" s="86">
        <v>77233.038331663585</v>
      </c>
      <c r="P33" s="86">
        <v>74788.337380887024</v>
      </c>
      <c r="Q33" s="86">
        <v>72116.161093802846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1023.5336568084716</v>
      </c>
      <c r="C3" s="106">
        <f t="shared" ref="C3:Q3" si="1">SUM(C4,C16,C19,C29)</f>
        <v>1068.6332727964946</v>
      </c>
      <c r="D3" s="106">
        <f t="shared" si="1"/>
        <v>1107.3778742860277</v>
      </c>
      <c r="E3" s="106">
        <f t="shared" si="1"/>
        <v>1255.0635326486731</v>
      </c>
      <c r="F3" s="106">
        <f t="shared" si="1"/>
        <v>1191.0905450756813</v>
      </c>
      <c r="G3" s="106">
        <f t="shared" si="1"/>
        <v>1240.9979632522043</v>
      </c>
      <c r="H3" s="106">
        <f t="shared" si="1"/>
        <v>1194.5300328649232</v>
      </c>
      <c r="I3" s="106">
        <f t="shared" si="1"/>
        <v>1274.2460064984477</v>
      </c>
      <c r="J3" s="106">
        <f t="shared" si="1"/>
        <v>1363.3951513027741</v>
      </c>
      <c r="K3" s="106">
        <f t="shared" si="1"/>
        <v>1154.8679621324193</v>
      </c>
      <c r="L3" s="106">
        <f t="shared" si="1"/>
        <v>1079.8677585234714</v>
      </c>
      <c r="M3" s="106">
        <f t="shared" si="1"/>
        <v>891.58206057729569</v>
      </c>
      <c r="N3" s="106">
        <f t="shared" si="1"/>
        <v>900.36444667440082</v>
      </c>
      <c r="O3" s="106">
        <f t="shared" si="1"/>
        <v>878.04923783945833</v>
      </c>
      <c r="P3" s="106">
        <f t="shared" si="1"/>
        <v>813.85694715034924</v>
      </c>
      <c r="Q3" s="106">
        <f t="shared" si="1"/>
        <v>827.948662700932</v>
      </c>
    </row>
    <row r="4" spans="1:17" ht="12.95" customHeight="1" x14ac:dyDescent="0.25">
      <c r="A4" s="90" t="s">
        <v>44</v>
      </c>
      <c r="B4" s="101">
        <f t="shared" ref="B4" si="2">SUM(B5:B15)</f>
        <v>732.76204164564865</v>
      </c>
      <c r="C4" s="101">
        <f t="shared" ref="C4:Q4" si="3">SUM(C5:C15)</f>
        <v>772.17430044049809</v>
      </c>
      <c r="D4" s="101">
        <f t="shared" si="3"/>
        <v>806.82812241332988</v>
      </c>
      <c r="E4" s="101">
        <f t="shared" si="3"/>
        <v>953.580414813777</v>
      </c>
      <c r="F4" s="101">
        <f t="shared" si="3"/>
        <v>883.96693018395399</v>
      </c>
      <c r="G4" s="101">
        <f t="shared" si="3"/>
        <v>925.50163981566504</v>
      </c>
      <c r="H4" s="101">
        <f t="shared" si="3"/>
        <v>868.42105267504076</v>
      </c>
      <c r="I4" s="101">
        <f t="shared" si="3"/>
        <v>935.98325678416916</v>
      </c>
      <c r="J4" s="101">
        <f t="shared" si="3"/>
        <v>1022.4158451027372</v>
      </c>
      <c r="K4" s="101">
        <f t="shared" si="3"/>
        <v>817.8332311671661</v>
      </c>
      <c r="L4" s="101">
        <f t="shared" si="3"/>
        <v>749.09112517523704</v>
      </c>
      <c r="M4" s="101">
        <f t="shared" si="3"/>
        <v>564.43879129977961</v>
      </c>
      <c r="N4" s="101">
        <f t="shared" si="3"/>
        <v>575.78252295417985</v>
      </c>
      <c r="O4" s="101">
        <f t="shared" si="3"/>
        <v>549.72112658116907</v>
      </c>
      <c r="P4" s="101">
        <f t="shared" si="3"/>
        <v>480.08032756414036</v>
      </c>
      <c r="Q4" s="101">
        <f t="shared" si="3"/>
        <v>489.65382517876901</v>
      </c>
    </row>
    <row r="5" spans="1:17" ht="12" customHeight="1" x14ac:dyDescent="0.25">
      <c r="A5" s="88" t="s">
        <v>38</v>
      </c>
      <c r="B5" s="100">
        <v>4.2993538458184215</v>
      </c>
      <c r="C5" s="100">
        <v>4.7992699999999999</v>
      </c>
      <c r="D5" s="100">
        <v>3.3021299999999996</v>
      </c>
      <c r="E5" s="100">
        <v>27.902029999999993</v>
      </c>
      <c r="F5" s="100">
        <v>26.891169999999995</v>
      </c>
      <c r="G5" s="100">
        <v>26.894005753555021</v>
      </c>
      <c r="H5" s="100">
        <v>26.907120000000006</v>
      </c>
      <c r="I5" s="100">
        <v>26.400619999999996</v>
      </c>
      <c r="J5" s="100">
        <v>26.39819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502.62787992348888</v>
      </c>
      <c r="C7" s="100">
        <v>514.48336544644951</v>
      </c>
      <c r="D7" s="100">
        <v>520.69555090442998</v>
      </c>
      <c r="E7" s="100">
        <v>520.00066822067481</v>
      </c>
      <c r="F7" s="100">
        <v>495.05124690150205</v>
      </c>
      <c r="G7" s="100">
        <v>510.29030574832876</v>
      </c>
      <c r="H7" s="100">
        <v>485.83924908578581</v>
      </c>
      <c r="I7" s="100">
        <v>500.69168129138967</v>
      </c>
      <c r="J7" s="100">
        <v>486.47933332540168</v>
      </c>
      <c r="K7" s="100">
        <v>410.07098863562362</v>
      </c>
      <c r="L7" s="100">
        <v>372.98306635373848</v>
      </c>
      <c r="M7" s="100">
        <v>308.32807839509087</v>
      </c>
      <c r="N7" s="100">
        <v>293.91543936226208</v>
      </c>
      <c r="O7" s="100">
        <v>245.69343129072703</v>
      </c>
      <c r="P7" s="100">
        <v>182.30383579073398</v>
      </c>
      <c r="Q7" s="100">
        <v>179.55670322009661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213.86975323232537</v>
      </c>
      <c r="C9" s="100">
        <v>233.02760413091252</v>
      </c>
      <c r="D9" s="100">
        <v>212.95061967166939</v>
      </c>
      <c r="E9" s="100">
        <v>230.36419318877097</v>
      </c>
      <c r="F9" s="100">
        <v>201.3001299471866</v>
      </c>
      <c r="G9" s="100">
        <v>223.83345690131782</v>
      </c>
      <c r="H9" s="100">
        <v>232.38407523220795</v>
      </c>
      <c r="I9" s="100">
        <v>267.83880348564674</v>
      </c>
      <c r="J9" s="100">
        <v>300.95815326520039</v>
      </c>
      <c r="K9" s="100">
        <v>313.5075080048166</v>
      </c>
      <c r="L9" s="100">
        <v>337.406317719181</v>
      </c>
      <c r="M9" s="100">
        <v>229.25256333802827</v>
      </c>
      <c r="N9" s="100">
        <v>248.3616028963626</v>
      </c>
      <c r="O9" s="100">
        <v>248.51618195110709</v>
      </c>
      <c r="P9" s="100">
        <v>235.31456307082041</v>
      </c>
      <c r="Q9" s="100">
        <v>233.92091015798806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0.16721330739589096</v>
      </c>
      <c r="H10" s="100">
        <v>1.3999600000000003</v>
      </c>
      <c r="I10" s="100">
        <v>5.8662200000000002</v>
      </c>
      <c r="J10" s="100">
        <v>11.329240000000002</v>
      </c>
      <c r="K10" s="100">
        <v>14.499700000000001</v>
      </c>
      <c r="L10" s="100">
        <v>12.013903607324234</v>
      </c>
      <c r="M10" s="100">
        <v>15.763858644505666</v>
      </c>
      <c r="N10" s="100">
        <v>19.108090809834689</v>
      </c>
      <c r="O10" s="100">
        <v>25.078806530716218</v>
      </c>
      <c r="P10" s="100">
        <v>27.827821266072956</v>
      </c>
      <c r="Q10" s="100">
        <v>16.697116878263746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8.6016719516664644E-3</v>
      </c>
      <c r="C13" s="100">
        <v>2.0830021336545858E-2</v>
      </c>
      <c r="D13" s="100">
        <v>0.10296499387990761</v>
      </c>
      <c r="E13" s="100">
        <v>0.3417992882135325</v>
      </c>
      <c r="F13" s="100">
        <v>0.39662050360886281</v>
      </c>
      <c r="G13" s="100">
        <v>0.49440620286506309</v>
      </c>
      <c r="H13" s="100">
        <v>0.47438272012613603</v>
      </c>
      <c r="I13" s="100">
        <v>0.59794658206600493</v>
      </c>
      <c r="J13" s="100">
        <v>0.96028749953104475</v>
      </c>
      <c r="K13" s="100">
        <v>0.8295373008474991</v>
      </c>
      <c r="L13" s="100">
        <v>0.80851827576958868</v>
      </c>
      <c r="M13" s="100">
        <v>1.2921636421852614</v>
      </c>
      <c r="N13" s="100">
        <v>3.1055006343534783</v>
      </c>
      <c r="O13" s="100">
        <v>7.2169942102522331</v>
      </c>
      <c r="P13" s="100">
        <v>8.9823451723871131</v>
      </c>
      <c r="Q13" s="100">
        <v>11.174907522848358</v>
      </c>
    </row>
    <row r="14" spans="1:17" ht="12" customHeight="1" x14ac:dyDescent="0.25">
      <c r="A14" s="51" t="s">
        <v>104</v>
      </c>
      <c r="B14" s="22">
        <v>2.4592750401281718</v>
      </c>
      <c r="C14" s="22">
        <v>9.822100862756896</v>
      </c>
      <c r="D14" s="22">
        <v>59.862918585898939</v>
      </c>
      <c r="E14" s="22">
        <v>164.58316331537318</v>
      </c>
      <c r="F14" s="22">
        <v>150.59790425161069</v>
      </c>
      <c r="G14" s="22">
        <v>153.44353687258791</v>
      </c>
      <c r="H14" s="22">
        <v>111.12854297732365</v>
      </c>
      <c r="I14" s="22">
        <v>123.4307195888257</v>
      </c>
      <c r="J14" s="22">
        <v>184.69955102245751</v>
      </c>
      <c r="K14" s="22">
        <v>68.296161895376486</v>
      </c>
      <c r="L14" s="22">
        <v>15.361847239622177</v>
      </c>
      <c r="M14" s="22">
        <v>3.9533041016976722</v>
      </c>
      <c r="N14" s="22">
        <v>5.4161238649139634</v>
      </c>
      <c r="O14" s="22">
        <v>17.319315966718083</v>
      </c>
      <c r="P14" s="22">
        <v>19.642942001771942</v>
      </c>
      <c r="Q14" s="22">
        <v>42.171529838211001</v>
      </c>
    </row>
    <row r="15" spans="1:17" ht="12" customHeight="1" x14ac:dyDescent="0.25">
      <c r="A15" s="105" t="s">
        <v>108</v>
      </c>
      <c r="B15" s="104">
        <v>9.4971779319361413</v>
      </c>
      <c r="C15" s="104">
        <v>10.021129979042641</v>
      </c>
      <c r="D15" s="104">
        <v>9.9139382574516581</v>
      </c>
      <c r="E15" s="104">
        <v>10.388560800744497</v>
      </c>
      <c r="F15" s="104">
        <v>9.7298585800457662</v>
      </c>
      <c r="G15" s="104">
        <v>10.378715029614446</v>
      </c>
      <c r="H15" s="104">
        <v>10.287722659597263</v>
      </c>
      <c r="I15" s="104">
        <v>11.157265836241084</v>
      </c>
      <c r="J15" s="104">
        <v>11.591089990146562</v>
      </c>
      <c r="K15" s="104">
        <v>10.62933533050194</v>
      </c>
      <c r="L15" s="104">
        <v>10.517471979601476</v>
      </c>
      <c r="M15" s="104">
        <v>5.8488231782718332</v>
      </c>
      <c r="N15" s="104">
        <v>5.8757653864530486</v>
      </c>
      <c r="O15" s="104">
        <v>5.8963966316483507</v>
      </c>
      <c r="P15" s="104">
        <v>6.0088202623539733</v>
      </c>
      <c r="Q15" s="104">
        <v>6.1326575613612766</v>
      </c>
    </row>
    <row r="16" spans="1:17" ht="12.95" customHeight="1" x14ac:dyDescent="0.25">
      <c r="A16" s="90" t="s">
        <v>102</v>
      </c>
      <c r="B16" s="101">
        <f t="shared" ref="B16" si="4">SUM(B17:B18)</f>
        <v>9.8733029589412453</v>
      </c>
      <c r="C16" s="101">
        <f t="shared" ref="C16:Q16" si="5">SUM(C17:C18)</f>
        <v>11.071639202508324</v>
      </c>
      <c r="D16" s="101">
        <f t="shared" si="5"/>
        <v>12.420037750157942</v>
      </c>
      <c r="E16" s="101">
        <f t="shared" si="5"/>
        <v>13.519539907042041</v>
      </c>
      <c r="F16" s="101">
        <f t="shared" si="5"/>
        <v>14.955100847539391</v>
      </c>
      <c r="G16" s="101">
        <f t="shared" si="5"/>
        <v>16.925002822562941</v>
      </c>
      <c r="H16" s="101">
        <f t="shared" si="5"/>
        <v>19.019628001666771</v>
      </c>
      <c r="I16" s="101">
        <f t="shared" si="5"/>
        <v>21.135486038350471</v>
      </c>
      <c r="J16" s="101">
        <f t="shared" si="5"/>
        <v>22.08890100391433</v>
      </c>
      <c r="K16" s="101">
        <f t="shared" si="5"/>
        <v>22.577705920423504</v>
      </c>
      <c r="L16" s="101">
        <f t="shared" si="5"/>
        <v>22.434669255292949</v>
      </c>
      <c r="M16" s="101">
        <f t="shared" si="5"/>
        <v>22.594913849126002</v>
      </c>
      <c r="N16" s="101">
        <f t="shared" si="5"/>
        <v>22.548143105480033</v>
      </c>
      <c r="O16" s="101">
        <f t="shared" si="5"/>
        <v>22.621626718145553</v>
      </c>
      <c r="P16" s="101">
        <f t="shared" si="5"/>
        <v>23.150258504384592</v>
      </c>
      <c r="Q16" s="101">
        <f t="shared" si="5"/>
        <v>24.261098717000579</v>
      </c>
    </row>
    <row r="17" spans="1:17" ht="12.95" customHeight="1" x14ac:dyDescent="0.25">
      <c r="A17" s="88" t="s">
        <v>101</v>
      </c>
      <c r="B17" s="103">
        <v>2.3042114644288882E-2</v>
      </c>
      <c r="C17" s="103">
        <v>2.6174582150826235E-2</v>
      </c>
      <c r="D17" s="103">
        <v>3.078507507075354E-2</v>
      </c>
      <c r="E17" s="103">
        <v>3.0733001881252844E-2</v>
      </c>
      <c r="F17" s="103">
        <v>3.7908154460144589E-2</v>
      </c>
      <c r="G17" s="103">
        <v>4.3799273439664478E-2</v>
      </c>
      <c r="H17" s="103">
        <v>5.6325364353542726E-2</v>
      </c>
      <c r="I17" s="103">
        <v>6.1465620419856384E-2</v>
      </c>
      <c r="J17" s="103">
        <v>6.335540605809975E-2</v>
      </c>
      <c r="K17" s="103">
        <v>7.8295676885260609E-2</v>
      </c>
      <c r="L17" s="103">
        <v>7.6143235749973628E-2</v>
      </c>
      <c r="M17" s="103">
        <v>8.2438638600626016E-2</v>
      </c>
      <c r="N17" s="103">
        <v>9.4608192266187094E-2</v>
      </c>
      <c r="O17" s="103">
        <v>0.11627273340836669</v>
      </c>
      <c r="P17" s="103">
        <v>0.1546867972687716</v>
      </c>
      <c r="Q17" s="103">
        <v>0.22290025529563168</v>
      </c>
    </row>
    <row r="18" spans="1:17" ht="12" customHeight="1" x14ac:dyDescent="0.25">
      <c r="A18" s="88" t="s">
        <v>100</v>
      </c>
      <c r="B18" s="103">
        <v>9.8502608442969564</v>
      </c>
      <c r="C18" s="103">
        <v>11.045464620357498</v>
      </c>
      <c r="D18" s="103">
        <v>12.389252675087189</v>
      </c>
      <c r="E18" s="103">
        <v>13.488806905160789</v>
      </c>
      <c r="F18" s="103">
        <v>14.917192693079247</v>
      </c>
      <c r="G18" s="103">
        <v>16.881203549123278</v>
      </c>
      <c r="H18" s="103">
        <v>18.963302637313227</v>
      </c>
      <c r="I18" s="103">
        <v>21.074020417930615</v>
      </c>
      <c r="J18" s="103">
        <v>22.02554559785623</v>
      </c>
      <c r="K18" s="103">
        <v>22.499410243538243</v>
      </c>
      <c r="L18" s="103">
        <v>22.358526019542975</v>
      </c>
      <c r="M18" s="103">
        <v>22.512475210525377</v>
      </c>
      <c r="N18" s="103">
        <v>22.453534913213847</v>
      </c>
      <c r="O18" s="103">
        <v>22.505353984737187</v>
      </c>
      <c r="P18" s="103">
        <v>22.995571707115822</v>
      </c>
      <c r="Q18" s="103">
        <v>24.038198461704948</v>
      </c>
    </row>
    <row r="19" spans="1:17" ht="12.95" customHeight="1" x14ac:dyDescent="0.25">
      <c r="A19" s="90" t="s">
        <v>47</v>
      </c>
      <c r="B19" s="101">
        <f t="shared" ref="B19" si="6">SUM(B20:B27)</f>
        <v>134.9773468703678</v>
      </c>
      <c r="C19" s="101">
        <f t="shared" ref="C19:Q19" si="7">SUM(C20:C27)</f>
        <v>137.39389083804127</v>
      </c>
      <c r="D19" s="101">
        <f t="shared" si="7"/>
        <v>139.03328000164436</v>
      </c>
      <c r="E19" s="101">
        <f t="shared" si="7"/>
        <v>139.37526868914097</v>
      </c>
      <c r="F19" s="101">
        <f t="shared" si="7"/>
        <v>141.57853258717017</v>
      </c>
      <c r="G19" s="101">
        <f t="shared" si="7"/>
        <v>144.70920441890493</v>
      </c>
      <c r="H19" s="101">
        <f t="shared" si="7"/>
        <v>148.00210203261562</v>
      </c>
      <c r="I19" s="101">
        <f t="shared" si="7"/>
        <v>153.59235711346952</v>
      </c>
      <c r="J19" s="101">
        <f t="shared" si="7"/>
        <v>154.83235918628219</v>
      </c>
      <c r="K19" s="101">
        <f t="shared" si="7"/>
        <v>151.8143873442886</v>
      </c>
      <c r="L19" s="101">
        <f t="shared" si="7"/>
        <v>148.44184685982486</v>
      </c>
      <c r="M19" s="101">
        <f t="shared" si="7"/>
        <v>147.77256429462079</v>
      </c>
      <c r="N19" s="101">
        <f t="shared" si="7"/>
        <v>146.47160878121383</v>
      </c>
      <c r="O19" s="101">
        <f t="shared" si="7"/>
        <v>146.03995528493985</v>
      </c>
      <c r="P19" s="101">
        <f t="shared" si="7"/>
        <v>147.82228048184177</v>
      </c>
      <c r="Q19" s="101">
        <f t="shared" si="7"/>
        <v>150.11232045142185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75.278346290463801</v>
      </c>
      <c r="C22" s="100">
        <v>70.734084553550446</v>
      </c>
      <c r="D22" s="100">
        <v>65.70217909556979</v>
      </c>
      <c r="E22" s="100">
        <v>65.47991177932505</v>
      </c>
      <c r="F22" s="100">
        <v>65.724083098497999</v>
      </c>
      <c r="G22" s="100">
        <v>66.102416025245489</v>
      </c>
      <c r="H22" s="100">
        <v>66.508980914213964</v>
      </c>
      <c r="I22" s="100">
        <v>67.483428708610234</v>
      </c>
      <c r="J22" s="100">
        <v>68.131196674598257</v>
      </c>
      <c r="K22" s="100">
        <v>68.103731364376216</v>
      </c>
      <c r="L22" s="100">
        <v>67.926101512839139</v>
      </c>
      <c r="M22" s="100">
        <v>68.444089423720143</v>
      </c>
      <c r="N22" s="100">
        <v>69.160438539660646</v>
      </c>
      <c r="O22" s="100">
        <v>64.617615396502075</v>
      </c>
      <c r="P22" s="100">
        <v>55.604444592900158</v>
      </c>
      <c r="Q22" s="100">
        <v>53.183469375311404</v>
      </c>
    </row>
    <row r="23" spans="1:17" ht="12" customHeight="1" x14ac:dyDescent="0.25">
      <c r="A23" s="88" t="s">
        <v>98</v>
      </c>
      <c r="B23" s="100">
        <v>31.308320926608037</v>
      </c>
      <c r="C23" s="100">
        <v>31.666903612402091</v>
      </c>
      <c r="D23" s="100">
        <v>31.031290631005177</v>
      </c>
      <c r="E23" s="100">
        <v>30.230289643099937</v>
      </c>
      <c r="F23" s="100">
        <v>30.837129655364514</v>
      </c>
      <c r="G23" s="100">
        <v>31.867402824704861</v>
      </c>
      <c r="H23" s="100">
        <v>33.04525108841289</v>
      </c>
      <c r="I23" s="100">
        <v>34.837286091630773</v>
      </c>
      <c r="J23" s="100">
        <v>35.30937463566282</v>
      </c>
      <c r="K23" s="100">
        <v>41.800973318763823</v>
      </c>
      <c r="L23" s="100">
        <v>43.111754830313458</v>
      </c>
      <c r="M23" s="100">
        <v>63.440514575412962</v>
      </c>
      <c r="N23" s="100">
        <v>68.104495306452719</v>
      </c>
      <c r="O23" s="100">
        <v>68.554691976086644</v>
      </c>
      <c r="P23" s="100">
        <v>72.601647534210471</v>
      </c>
      <c r="Q23" s="100">
        <v>69.357668990300425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28.390679653295958</v>
      </c>
      <c r="C26" s="22">
        <v>34.992902672088739</v>
      </c>
      <c r="D26" s="22">
        <v>42.299810275069376</v>
      </c>
      <c r="E26" s="22">
        <v>43.665067266715994</v>
      </c>
      <c r="F26" s="22">
        <v>45.017319833307639</v>
      </c>
      <c r="G26" s="22">
        <v>46.739385568954582</v>
      </c>
      <c r="H26" s="22">
        <v>48.447870029988756</v>
      </c>
      <c r="I26" s="22">
        <v>51.271642313228504</v>
      </c>
      <c r="J26" s="22">
        <v>51.29480787602111</v>
      </c>
      <c r="K26" s="22">
        <v>41.809682661148571</v>
      </c>
      <c r="L26" s="22">
        <v>37.260681960115583</v>
      </c>
      <c r="M26" s="22">
        <v>15.720771113892418</v>
      </c>
      <c r="N26" s="22">
        <v>9.0394798611514666</v>
      </c>
      <c r="O26" s="22">
        <v>12.700455784711899</v>
      </c>
      <c r="P26" s="22">
        <v>19.448993041692027</v>
      </c>
      <c r="Q26" s="22">
        <v>27.403991671339885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9.6979999999999997E-2</v>
      </c>
      <c r="K27" s="102">
        <v>9.9999999999999964E-2</v>
      </c>
      <c r="L27" s="102">
        <v>0.14330855655668123</v>
      </c>
      <c r="M27" s="102">
        <v>0.16718918159524995</v>
      </c>
      <c r="N27" s="102">
        <v>0.16719507394899627</v>
      </c>
      <c r="O27" s="102">
        <v>0.16719212763924998</v>
      </c>
      <c r="P27" s="102">
        <v>0.16719531303912885</v>
      </c>
      <c r="Q27" s="102">
        <v>0.16719041447011856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145.92096533351392</v>
      </c>
      <c r="C29" s="101">
        <f t="shared" ref="C29:Q29" si="9">SUM(C30:C33)</f>
        <v>147.99344231544686</v>
      </c>
      <c r="D29" s="101">
        <f t="shared" si="9"/>
        <v>149.09643412089557</v>
      </c>
      <c r="E29" s="101">
        <f t="shared" si="9"/>
        <v>148.58830923871301</v>
      </c>
      <c r="F29" s="101">
        <f t="shared" si="9"/>
        <v>150.58998145701773</v>
      </c>
      <c r="G29" s="101">
        <f t="shared" si="9"/>
        <v>153.86211619507134</v>
      </c>
      <c r="H29" s="101">
        <f t="shared" si="9"/>
        <v>159.08725015559995</v>
      </c>
      <c r="I29" s="101">
        <f t="shared" si="9"/>
        <v>163.53490656245862</v>
      </c>
      <c r="J29" s="101">
        <f t="shared" si="9"/>
        <v>164.05804600984041</v>
      </c>
      <c r="K29" s="101">
        <f t="shared" si="9"/>
        <v>162.64263770054126</v>
      </c>
      <c r="L29" s="101">
        <f t="shared" si="9"/>
        <v>159.90011723311642</v>
      </c>
      <c r="M29" s="101">
        <f t="shared" si="9"/>
        <v>156.7757911337693</v>
      </c>
      <c r="N29" s="101">
        <f t="shared" si="9"/>
        <v>155.56217183352709</v>
      </c>
      <c r="O29" s="101">
        <f t="shared" si="9"/>
        <v>159.66652925520384</v>
      </c>
      <c r="P29" s="101">
        <f t="shared" si="9"/>
        <v>162.80408059998251</v>
      </c>
      <c r="Q29" s="101">
        <f t="shared" si="9"/>
        <v>163.92141835374059</v>
      </c>
    </row>
    <row r="30" spans="1:17" ht="12" customHeight="1" x14ac:dyDescent="0.25">
      <c r="A30" s="88" t="s">
        <v>66</v>
      </c>
      <c r="B30" s="100">
        <v>11.271869800946076</v>
      </c>
      <c r="C30" s="100">
        <v>11.291259999999998</v>
      </c>
      <c r="D30" s="100">
        <v>11.284499999999998</v>
      </c>
      <c r="E30" s="100">
        <v>10.101229999999996</v>
      </c>
      <c r="F30" s="100">
        <v>11.299209999999997</v>
      </c>
      <c r="G30" s="100">
        <v>11.272704358079002</v>
      </c>
      <c r="H30" s="100">
        <v>19.118969999999997</v>
      </c>
      <c r="I30" s="100">
        <v>10.105669999999996</v>
      </c>
      <c r="J30" s="100">
        <v>11.30536</v>
      </c>
      <c r="K30" s="100">
        <v>8.9982600000000001</v>
      </c>
      <c r="L30" s="100">
        <v>10.127545637257649</v>
      </c>
      <c r="M30" s="100">
        <v>9.0073774364563146</v>
      </c>
      <c r="N30" s="100">
        <v>6.7592918859888806</v>
      </c>
      <c r="O30" s="100">
        <v>11.273755885676719</v>
      </c>
      <c r="P30" s="100">
        <v>11.270495386919027</v>
      </c>
      <c r="Q30" s="100">
        <v>11.269834221437465</v>
      </c>
    </row>
    <row r="31" spans="1:17" ht="12" customHeight="1" x14ac:dyDescent="0.25">
      <c r="A31" s="88" t="s">
        <v>98</v>
      </c>
      <c r="B31" s="100">
        <v>47.489975631417117</v>
      </c>
      <c r="C31" s="100">
        <v>48.275117674534478</v>
      </c>
      <c r="D31" s="100">
        <v>46.87103462225479</v>
      </c>
      <c r="E31" s="100">
        <v>44.633224166247771</v>
      </c>
      <c r="F31" s="100">
        <v>44.621562242988738</v>
      </c>
      <c r="G31" s="100">
        <v>45.153188217251596</v>
      </c>
      <c r="H31" s="100">
        <v>46.713558315025509</v>
      </c>
      <c r="I31" s="100">
        <v>49.958204802302568</v>
      </c>
      <c r="J31" s="100">
        <v>50.095986693078665</v>
      </c>
      <c r="K31" s="100">
        <v>59.957292999534246</v>
      </c>
      <c r="L31" s="100">
        <v>62.513260272705779</v>
      </c>
      <c r="M31" s="100">
        <v>77.027875619549349</v>
      </c>
      <c r="N31" s="100">
        <v>87.597188074849683</v>
      </c>
      <c r="O31" s="100">
        <v>93.221486735311487</v>
      </c>
      <c r="P31" s="100">
        <v>97.589071355087853</v>
      </c>
      <c r="Q31" s="100">
        <v>100.3312192570101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87.159119901150731</v>
      </c>
      <c r="C33" s="18">
        <v>88.427064640912377</v>
      </c>
      <c r="D33" s="18">
        <v>90.940899498640775</v>
      </c>
      <c r="E33" s="18">
        <v>93.853855072465237</v>
      </c>
      <c r="F33" s="18">
        <v>94.669209214028996</v>
      </c>
      <c r="G33" s="18">
        <v>97.43622361974073</v>
      </c>
      <c r="H33" s="18">
        <v>93.254721840574433</v>
      </c>
      <c r="I33" s="18">
        <v>103.47103176015605</v>
      </c>
      <c r="J33" s="18">
        <v>102.65669931676175</v>
      </c>
      <c r="K33" s="18">
        <v>93.687084701007009</v>
      </c>
      <c r="L33" s="18">
        <v>87.259311323153</v>
      </c>
      <c r="M33" s="18">
        <v>70.740538077763645</v>
      </c>
      <c r="N33" s="18">
        <v>61.205691872688526</v>
      </c>
      <c r="O33" s="18">
        <v>55.171286634215626</v>
      </c>
      <c r="P33" s="18">
        <v>53.944513857975643</v>
      </c>
      <c r="Q33" s="18">
        <v>52.320364875293038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633.43279636158138</v>
      </c>
      <c r="C3" s="106">
        <f t="shared" ref="C3:Q3" si="1">SUM(C4,C16,C19,C29)</f>
        <v>669.31906216928098</v>
      </c>
      <c r="D3" s="106">
        <f t="shared" si="1"/>
        <v>705.04514294988235</v>
      </c>
      <c r="E3" s="106">
        <f t="shared" si="1"/>
        <v>814.48777556086873</v>
      </c>
      <c r="F3" s="106">
        <f t="shared" si="1"/>
        <v>777.92295345437083</v>
      </c>
      <c r="G3" s="106">
        <f t="shared" si="1"/>
        <v>820.05129418496347</v>
      </c>
      <c r="H3" s="106">
        <f t="shared" si="1"/>
        <v>795.19498859296425</v>
      </c>
      <c r="I3" s="106">
        <f t="shared" si="1"/>
        <v>862.14534026279694</v>
      </c>
      <c r="J3" s="106">
        <f t="shared" si="1"/>
        <v>937.84835212168514</v>
      </c>
      <c r="K3" s="106">
        <f t="shared" si="1"/>
        <v>802.45083860901582</v>
      </c>
      <c r="L3" s="106">
        <f t="shared" si="1"/>
        <v>754.73947209274434</v>
      </c>
      <c r="M3" s="106">
        <f t="shared" si="1"/>
        <v>623.76694398803579</v>
      </c>
      <c r="N3" s="106">
        <f t="shared" si="1"/>
        <v>638.80505954792352</v>
      </c>
      <c r="O3" s="106">
        <f t="shared" si="1"/>
        <v>640.4108873664768</v>
      </c>
      <c r="P3" s="106">
        <f t="shared" si="1"/>
        <v>609.59975741181211</v>
      </c>
      <c r="Q3" s="106">
        <f t="shared" si="1"/>
        <v>638.66907373290917</v>
      </c>
    </row>
    <row r="4" spans="1:17" ht="12.95" customHeight="1" x14ac:dyDescent="0.25">
      <c r="A4" s="90" t="s">
        <v>44</v>
      </c>
      <c r="B4" s="101">
        <f t="shared" ref="B4" si="2">SUM(B5:B15)</f>
        <v>457.11745817335412</v>
      </c>
      <c r="C4" s="101">
        <f t="shared" ref="C4:Q4" si="3">SUM(C5:C15)</f>
        <v>486.00610486135855</v>
      </c>
      <c r="D4" s="101">
        <f t="shared" si="3"/>
        <v>514.94149768539944</v>
      </c>
      <c r="E4" s="101">
        <f t="shared" si="3"/>
        <v>620.33735512486726</v>
      </c>
      <c r="F4" s="101">
        <f t="shared" si="3"/>
        <v>577.04765693029515</v>
      </c>
      <c r="G4" s="101">
        <f t="shared" si="3"/>
        <v>609.54084639354562</v>
      </c>
      <c r="H4" s="101">
        <f t="shared" si="3"/>
        <v>574.90347236546552</v>
      </c>
      <c r="I4" s="101">
        <f t="shared" si="3"/>
        <v>627.53956532080008</v>
      </c>
      <c r="J4" s="101">
        <f t="shared" si="3"/>
        <v>698.59109333142374</v>
      </c>
      <c r="K4" s="101">
        <f t="shared" si="3"/>
        <v>564.93541241059017</v>
      </c>
      <c r="L4" s="101">
        <f t="shared" si="3"/>
        <v>520.70734447432073</v>
      </c>
      <c r="M4" s="101">
        <f t="shared" si="3"/>
        <v>392.95967593272098</v>
      </c>
      <c r="N4" s="101">
        <f t="shared" si="3"/>
        <v>408.67238006094965</v>
      </c>
      <c r="O4" s="101">
        <f t="shared" si="3"/>
        <v>405.63281200460273</v>
      </c>
      <c r="P4" s="101">
        <f t="shared" si="3"/>
        <v>365.09602666692172</v>
      </c>
      <c r="Q4" s="101">
        <f t="shared" si="3"/>
        <v>380.87405794968163</v>
      </c>
    </row>
    <row r="5" spans="1:17" ht="12" customHeight="1" x14ac:dyDescent="0.25">
      <c r="A5" s="88" t="s">
        <v>38</v>
      </c>
      <c r="B5" s="100">
        <v>2.2605291952898479</v>
      </c>
      <c r="C5" s="100">
        <v>2.5144792209204567</v>
      </c>
      <c r="D5" s="100">
        <v>1.7278463046013981</v>
      </c>
      <c r="E5" s="100">
        <v>14.407674219725461</v>
      </c>
      <c r="F5" s="100">
        <v>13.886285461933003</v>
      </c>
      <c r="G5" s="100">
        <v>13.886965216896517</v>
      </c>
      <c r="H5" s="100">
        <v>13.91791964045998</v>
      </c>
      <c r="I5" s="100">
        <v>13.645915261477009</v>
      </c>
      <c r="J5" s="100">
        <v>13.632710410985366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304.93088326930973</v>
      </c>
      <c r="C7" s="100">
        <v>312.76179388881519</v>
      </c>
      <c r="D7" s="100">
        <v>317.19569063417856</v>
      </c>
      <c r="E7" s="100">
        <v>317.00330133047737</v>
      </c>
      <c r="F7" s="100">
        <v>303.81344874132583</v>
      </c>
      <c r="G7" s="100">
        <v>314.88652936307392</v>
      </c>
      <c r="H7" s="100">
        <v>302.07886749166317</v>
      </c>
      <c r="I7" s="100">
        <v>313.08354631507763</v>
      </c>
      <c r="J7" s="100">
        <v>305.27624248883114</v>
      </c>
      <c r="K7" s="100">
        <v>259.41048174408638</v>
      </c>
      <c r="L7" s="100">
        <v>237.69229833094559</v>
      </c>
      <c r="M7" s="100">
        <v>198.63179707116822</v>
      </c>
      <c r="N7" s="100">
        <v>190.24767000189874</v>
      </c>
      <c r="O7" s="100">
        <v>160.62003788307129</v>
      </c>
      <c r="P7" s="100">
        <v>119.87072472800546</v>
      </c>
      <c r="Q7" s="100">
        <v>118.21220505543188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138.61858648157829</v>
      </c>
      <c r="C9" s="100">
        <v>153.29687937403787</v>
      </c>
      <c r="D9" s="100">
        <v>140.3641944802705</v>
      </c>
      <c r="E9" s="100">
        <v>152.04786212531758</v>
      </c>
      <c r="F9" s="100">
        <v>133.74926721869807</v>
      </c>
      <c r="G9" s="100">
        <v>152.09390775332866</v>
      </c>
      <c r="H9" s="100">
        <v>161.84857488016482</v>
      </c>
      <c r="I9" s="100">
        <v>190.27751701190618</v>
      </c>
      <c r="J9" s="100">
        <v>216.29168517391258</v>
      </c>
      <c r="K9" s="100">
        <v>230.91332432719838</v>
      </c>
      <c r="L9" s="100">
        <v>251.70782563793955</v>
      </c>
      <c r="M9" s="100">
        <v>172.9822988472022</v>
      </c>
      <c r="N9" s="100">
        <v>188.98015561670798</v>
      </c>
      <c r="O9" s="100">
        <v>190.51616864436977</v>
      </c>
      <c r="P9" s="100">
        <v>181.50037626463646</v>
      </c>
      <c r="Q9" s="100">
        <v>180.81996783696241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0.1021157155554564</v>
      </c>
      <c r="H10" s="100">
        <v>0.86074558589165562</v>
      </c>
      <c r="I10" s="100">
        <v>3.6297593797181174</v>
      </c>
      <c r="J10" s="100">
        <v>7.0363804006421944</v>
      </c>
      <c r="K10" s="100">
        <v>9.0316714523031187</v>
      </c>
      <c r="L10" s="100">
        <v>7.4843117180605043</v>
      </c>
      <c r="M10" s="100">
        <v>9.8779144155720022</v>
      </c>
      <c r="N10" s="100">
        <v>11.99403185627321</v>
      </c>
      <c r="O10" s="100">
        <v>15.790673014994248</v>
      </c>
      <c r="P10" s="100">
        <v>17.561585336288914</v>
      </c>
      <c r="Q10" s="100">
        <v>10.601073530568701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1.0436808345027609E-2</v>
      </c>
      <c r="C13" s="100">
        <v>2.6033585078420827E-2</v>
      </c>
      <c r="D13" s="100">
        <v>0.13069372105362673</v>
      </c>
      <c r="E13" s="100">
        <v>0.43492679923222577</v>
      </c>
      <c r="F13" s="100">
        <v>0.50485684185935853</v>
      </c>
      <c r="G13" s="100">
        <v>0.62946846074854135</v>
      </c>
      <c r="H13" s="100">
        <v>0.60403090908351686</v>
      </c>
      <c r="I13" s="100">
        <v>0.76147930543835007</v>
      </c>
      <c r="J13" s="100">
        <v>1.2231169864935068</v>
      </c>
      <c r="K13" s="100">
        <v>1.0566269658624134</v>
      </c>
      <c r="L13" s="100">
        <v>1.0553087048357781</v>
      </c>
      <c r="M13" s="100">
        <v>2.4663256091979351</v>
      </c>
      <c r="N13" s="100">
        <v>7.2374405004178648</v>
      </c>
      <c r="O13" s="100">
        <v>18.778662491171495</v>
      </c>
      <c r="P13" s="100">
        <v>24.209976938878341</v>
      </c>
      <c r="Q13" s="100">
        <v>30.698078588062618</v>
      </c>
    </row>
    <row r="14" spans="1:17" ht="12" customHeight="1" x14ac:dyDescent="0.25">
      <c r="A14" s="51" t="s">
        <v>104</v>
      </c>
      <c r="B14" s="22">
        <v>1.7998444868950443</v>
      </c>
      <c r="C14" s="22">
        <v>7.385788813463928</v>
      </c>
      <c r="D14" s="22">
        <v>45.609134287843737</v>
      </c>
      <c r="E14" s="22">
        <v>126.05502984937014</v>
      </c>
      <c r="F14" s="22">
        <v>115.36394008643309</v>
      </c>
      <c r="G14" s="22">
        <v>117.56314485432806</v>
      </c>
      <c r="H14" s="22">
        <v>85.305611198605035</v>
      </c>
      <c r="I14" s="22">
        <v>94.984082210941665</v>
      </c>
      <c r="J14" s="22">
        <v>143.53986788041229</v>
      </c>
      <c r="K14" s="22">
        <v>53.893972590638043</v>
      </c>
      <c r="L14" s="22">
        <v>12.250128102937841</v>
      </c>
      <c r="M14" s="22">
        <v>3.1525168113087862</v>
      </c>
      <c r="N14" s="22">
        <v>4.3373166991988397</v>
      </c>
      <c r="O14" s="22">
        <v>14.030873339347567</v>
      </c>
      <c r="P14" s="22">
        <v>15.94454313675859</v>
      </c>
      <c r="Q14" s="22">
        <v>34.410075377294724</v>
      </c>
    </row>
    <row r="15" spans="1:17" ht="12" customHeight="1" x14ac:dyDescent="0.25">
      <c r="A15" s="105" t="s">
        <v>108</v>
      </c>
      <c r="B15" s="104">
        <v>9.4971779319361413</v>
      </c>
      <c r="C15" s="104">
        <v>10.021129979042639</v>
      </c>
      <c r="D15" s="104">
        <v>9.9139382574516564</v>
      </c>
      <c r="E15" s="104">
        <v>10.388560800744497</v>
      </c>
      <c r="F15" s="104">
        <v>9.729858580045768</v>
      </c>
      <c r="G15" s="104">
        <v>10.378715029614447</v>
      </c>
      <c r="H15" s="104">
        <v>10.287722659597263</v>
      </c>
      <c r="I15" s="104">
        <v>11.157265836241084</v>
      </c>
      <c r="J15" s="104">
        <v>11.591089990146566</v>
      </c>
      <c r="K15" s="104">
        <v>10.629335330501942</v>
      </c>
      <c r="L15" s="104">
        <v>10.517471979601478</v>
      </c>
      <c r="M15" s="104">
        <v>5.848823178271835</v>
      </c>
      <c r="N15" s="104">
        <v>5.8757653864530486</v>
      </c>
      <c r="O15" s="104">
        <v>5.8963966316483507</v>
      </c>
      <c r="P15" s="104">
        <v>6.0088202623539742</v>
      </c>
      <c r="Q15" s="104">
        <v>6.1326575613612793</v>
      </c>
    </row>
    <row r="16" spans="1:17" ht="12.95" customHeight="1" x14ac:dyDescent="0.25">
      <c r="A16" s="90" t="s">
        <v>102</v>
      </c>
      <c r="B16" s="101">
        <f t="shared" ref="B16:Q16" si="4">SUM(B17:B18)</f>
        <v>16.664240126857369</v>
      </c>
      <c r="C16" s="101">
        <f t="shared" si="4"/>
        <v>19.333008751161742</v>
      </c>
      <c r="D16" s="101">
        <f t="shared" si="4"/>
        <v>22.311641389264317</v>
      </c>
      <c r="E16" s="101">
        <f t="shared" si="4"/>
        <v>24.813265309737908</v>
      </c>
      <c r="F16" s="101">
        <f t="shared" si="4"/>
        <v>28.023547782078737</v>
      </c>
      <c r="G16" s="101">
        <f t="shared" si="4"/>
        <v>32.379524070203736</v>
      </c>
      <c r="H16" s="101">
        <f t="shared" si="4"/>
        <v>37.083840798877176</v>
      </c>
      <c r="I16" s="101">
        <f t="shared" si="4"/>
        <v>41.946801623470698</v>
      </c>
      <c r="J16" s="101">
        <f t="shared" si="4"/>
        <v>44.43854125382564</v>
      </c>
      <c r="K16" s="101">
        <f t="shared" si="4"/>
        <v>46.035088662910454</v>
      </c>
      <c r="L16" s="101">
        <f t="shared" si="4"/>
        <v>46.280600365401952</v>
      </c>
      <c r="M16" s="101">
        <f t="shared" si="4"/>
        <v>48.12703728159412</v>
      </c>
      <c r="N16" s="101">
        <f t="shared" si="4"/>
        <v>49.9785834454715</v>
      </c>
      <c r="O16" s="101">
        <f t="shared" si="4"/>
        <v>52.325197013842178</v>
      </c>
      <c r="P16" s="101">
        <f t="shared" si="4"/>
        <v>57.274522079335021</v>
      </c>
      <c r="Q16" s="101">
        <f t="shared" si="4"/>
        <v>66.641434039733326</v>
      </c>
    </row>
    <row r="17" spans="1:17" ht="12.95" customHeight="1" x14ac:dyDescent="0.25">
      <c r="A17" s="88" t="s">
        <v>101</v>
      </c>
      <c r="B17" s="103">
        <v>3.8890666381838884E-2</v>
      </c>
      <c r="C17" s="103">
        <v>4.5107222633474893E-2</v>
      </c>
      <c r="D17" s="103">
        <v>5.4354874846977409E-2</v>
      </c>
      <c r="E17" s="103">
        <v>5.4672091797569662E-2</v>
      </c>
      <c r="F17" s="103">
        <v>6.9538229439354421E-2</v>
      </c>
      <c r="G17" s="103">
        <v>8.2020308526500302E-2</v>
      </c>
      <c r="H17" s="103">
        <v>0.10859942893314301</v>
      </c>
      <c r="I17" s="103">
        <v>0.12056697072379749</v>
      </c>
      <c r="J17" s="103">
        <v>0.12621224838522513</v>
      </c>
      <c r="K17" s="103">
        <v>0.16082768551559029</v>
      </c>
      <c r="L17" s="103">
        <v>0.15840084606818078</v>
      </c>
      <c r="M17" s="103">
        <v>0.17610726043418498</v>
      </c>
      <c r="N17" s="103">
        <v>0.21147289250370402</v>
      </c>
      <c r="O17" s="103">
        <v>0.26771491604976788</v>
      </c>
      <c r="P17" s="103">
        <v>0.39093967225854354</v>
      </c>
      <c r="Q17" s="103">
        <v>0.6169845384463325</v>
      </c>
    </row>
    <row r="18" spans="1:17" ht="12" customHeight="1" x14ac:dyDescent="0.25">
      <c r="A18" s="88" t="s">
        <v>100</v>
      </c>
      <c r="B18" s="103">
        <v>16.62534946047553</v>
      </c>
      <c r="C18" s="103">
        <v>19.287901528528266</v>
      </c>
      <c r="D18" s="103">
        <v>22.257286514417338</v>
      </c>
      <c r="E18" s="103">
        <v>24.758593217940337</v>
      </c>
      <c r="F18" s="103">
        <v>27.954009552639381</v>
      </c>
      <c r="G18" s="103">
        <v>32.297503761677234</v>
      </c>
      <c r="H18" s="103">
        <v>36.975241369944037</v>
      </c>
      <c r="I18" s="103">
        <v>41.826234652746898</v>
      </c>
      <c r="J18" s="103">
        <v>44.312329005440418</v>
      </c>
      <c r="K18" s="103">
        <v>45.874260977394862</v>
      </c>
      <c r="L18" s="103">
        <v>46.122199519333769</v>
      </c>
      <c r="M18" s="103">
        <v>47.950930021159934</v>
      </c>
      <c r="N18" s="103">
        <v>49.767110552967793</v>
      </c>
      <c r="O18" s="103">
        <v>52.057482097792409</v>
      </c>
      <c r="P18" s="103">
        <v>56.883582407076474</v>
      </c>
      <c r="Q18" s="103">
        <v>66.024449501286995</v>
      </c>
    </row>
    <row r="19" spans="1:17" ht="12.95" customHeight="1" x14ac:dyDescent="0.25">
      <c r="A19" s="90" t="s">
        <v>47</v>
      </c>
      <c r="B19" s="101">
        <f t="shared" ref="B19" si="5">SUM(B20:B27)</f>
        <v>78.676267834859857</v>
      </c>
      <c r="C19" s="101">
        <f t="shared" ref="C19:Q19" si="6">SUM(C20:C27)</f>
        <v>81.365967539373699</v>
      </c>
      <c r="D19" s="101">
        <f t="shared" si="6"/>
        <v>83.775339013719986</v>
      </c>
      <c r="E19" s="101">
        <f t="shared" si="6"/>
        <v>84.555149648825662</v>
      </c>
      <c r="F19" s="101">
        <f t="shared" si="6"/>
        <v>86.449235577437662</v>
      </c>
      <c r="G19" s="101">
        <f t="shared" si="6"/>
        <v>89.033348803180985</v>
      </c>
      <c r="H19" s="101">
        <f t="shared" si="6"/>
        <v>91.749267247102878</v>
      </c>
      <c r="I19" s="101">
        <f t="shared" si="6"/>
        <v>96.141345726798235</v>
      </c>
      <c r="J19" s="101">
        <f t="shared" si="6"/>
        <v>97.464277611256648</v>
      </c>
      <c r="K19" s="101">
        <f t="shared" si="6"/>
        <v>95.239904929174884</v>
      </c>
      <c r="L19" s="101">
        <f t="shared" si="6"/>
        <v>93.224964748206034</v>
      </c>
      <c r="M19" s="101">
        <f t="shared" si="6"/>
        <v>91.129260246320797</v>
      </c>
      <c r="N19" s="101">
        <f t="shared" si="6"/>
        <v>89.943080382525736</v>
      </c>
      <c r="O19" s="101">
        <f t="shared" si="6"/>
        <v>90.756999569045192</v>
      </c>
      <c r="P19" s="101">
        <f t="shared" si="6"/>
        <v>93.897027312887815</v>
      </c>
      <c r="Q19" s="101">
        <f t="shared" si="6"/>
        <v>97.053915889451659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40.528011445692222</v>
      </c>
      <c r="C22" s="100">
        <v>38.081492615759103</v>
      </c>
      <c r="D22" s="100">
        <v>35.372438391748943</v>
      </c>
      <c r="E22" s="100">
        <v>35.475542298319795</v>
      </c>
      <c r="F22" s="100">
        <v>35.840327924777448</v>
      </c>
      <c r="G22" s="100">
        <v>36.315692675396448</v>
      </c>
      <c r="H22" s="100">
        <v>36.817241142361972</v>
      </c>
      <c r="I22" s="100">
        <v>37.700983917195039</v>
      </c>
      <c r="J22" s="100">
        <v>38.389313395022974</v>
      </c>
      <c r="K22" s="100">
        <v>38.67843326545794</v>
      </c>
      <c r="L22" s="100">
        <v>38.909261076780069</v>
      </c>
      <c r="M22" s="100">
        <v>39.621453583352832</v>
      </c>
      <c r="N22" s="100">
        <v>40.384186444664714</v>
      </c>
      <c r="O22" s="100">
        <v>37.918246021846919</v>
      </c>
      <c r="P22" s="100">
        <v>33.081668240629057</v>
      </c>
      <c r="Q22" s="100">
        <v>31.822309581008543</v>
      </c>
    </row>
    <row r="23" spans="1:17" ht="12" customHeight="1" x14ac:dyDescent="0.25">
      <c r="A23" s="88" t="s">
        <v>98</v>
      </c>
      <c r="B23" s="100">
        <v>18.059604094843824</v>
      </c>
      <c r="C23" s="100">
        <v>18.311406450846548</v>
      </c>
      <c r="D23" s="100">
        <v>17.977980635202922</v>
      </c>
      <c r="E23" s="100">
        <v>17.561559456971814</v>
      </c>
      <c r="F23" s="100">
        <v>18.000474645018596</v>
      </c>
      <c r="G23" s="100">
        <v>18.715583464818796</v>
      </c>
      <c r="H23" s="100">
        <v>19.531767993131325</v>
      </c>
      <c r="I23" s="100">
        <v>20.754285530122647</v>
      </c>
      <c r="J23" s="100">
        <v>21.154777907408732</v>
      </c>
      <c r="K23" s="100">
        <v>25.360034586617036</v>
      </c>
      <c r="L23" s="100">
        <v>26.313418602149618</v>
      </c>
      <c r="M23" s="100">
        <v>39.382877813694286</v>
      </c>
      <c r="N23" s="100">
        <v>42.469659629608095</v>
      </c>
      <c r="O23" s="100">
        <v>42.858942880993766</v>
      </c>
      <c r="P23" s="100">
        <v>45.536451308686388</v>
      </c>
      <c r="Q23" s="100">
        <v>43.712502934114227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20.088652294323815</v>
      </c>
      <c r="C26" s="22">
        <v>24.973068472768052</v>
      </c>
      <c r="D26" s="22">
        <v>30.424919986768117</v>
      </c>
      <c r="E26" s="22">
        <v>31.518047893534057</v>
      </c>
      <c r="F26" s="22">
        <v>32.608433007641622</v>
      </c>
      <c r="G26" s="22">
        <v>34.002072662965745</v>
      </c>
      <c r="H26" s="22">
        <v>35.400258111609581</v>
      </c>
      <c r="I26" s="22">
        <v>37.686076279480545</v>
      </c>
      <c r="J26" s="22">
        <v>37.823206308824943</v>
      </c>
      <c r="K26" s="22">
        <v>31.10143707709992</v>
      </c>
      <c r="L26" s="22">
        <v>27.858976512719661</v>
      </c>
      <c r="M26" s="22">
        <v>11.957739667678444</v>
      </c>
      <c r="N26" s="22">
        <v>6.9220392343039228</v>
      </c>
      <c r="O26" s="22">
        <v>9.8126185385652427</v>
      </c>
      <c r="P26" s="22">
        <v>15.111712450533236</v>
      </c>
      <c r="Q26" s="22">
        <v>21.35191295985878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9.6979999999999969E-2</v>
      </c>
      <c r="K27" s="107">
        <v>9.9999999999999964E-2</v>
      </c>
      <c r="L27" s="107">
        <v>0.14330855655668126</v>
      </c>
      <c r="M27" s="107">
        <v>0.16718918159524992</v>
      </c>
      <c r="N27" s="107">
        <v>0.16719507394899633</v>
      </c>
      <c r="O27" s="107">
        <v>0.16719212763924998</v>
      </c>
      <c r="P27" s="107">
        <v>0.1671953130391288</v>
      </c>
      <c r="Q27" s="107">
        <v>0.16719041447011854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80.974830226510079</v>
      </c>
      <c r="C29" s="101">
        <f t="shared" ref="C29:Q29" si="8">SUM(C30:C33)</f>
        <v>82.613981017387005</v>
      </c>
      <c r="D29" s="101">
        <f t="shared" si="8"/>
        <v>84.016664861498569</v>
      </c>
      <c r="E29" s="101">
        <f t="shared" si="8"/>
        <v>84.782005477437934</v>
      </c>
      <c r="F29" s="101">
        <f t="shared" si="8"/>
        <v>86.402513164559338</v>
      </c>
      <c r="G29" s="101">
        <f t="shared" si="8"/>
        <v>89.097574918033189</v>
      </c>
      <c r="H29" s="101">
        <f t="shared" si="8"/>
        <v>91.458408181518621</v>
      </c>
      <c r="I29" s="101">
        <f t="shared" si="8"/>
        <v>96.517627591727845</v>
      </c>
      <c r="J29" s="101">
        <f t="shared" si="8"/>
        <v>97.354439925179094</v>
      </c>
      <c r="K29" s="101">
        <f t="shared" si="8"/>
        <v>96.240432606340363</v>
      </c>
      <c r="L29" s="101">
        <f t="shared" si="8"/>
        <v>94.526562504815629</v>
      </c>
      <c r="M29" s="101">
        <f t="shared" si="8"/>
        <v>91.550970527399897</v>
      </c>
      <c r="N29" s="101">
        <f t="shared" si="8"/>
        <v>90.211015658976692</v>
      </c>
      <c r="O29" s="101">
        <f t="shared" si="8"/>
        <v>91.69587877898681</v>
      </c>
      <c r="P29" s="101">
        <f t="shared" si="8"/>
        <v>93.332181352667533</v>
      </c>
      <c r="Q29" s="101">
        <f t="shared" si="8"/>
        <v>94.09966585404257</v>
      </c>
    </row>
    <row r="30" spans="1:17" ht="12" customHeight="1" x14ac:dyDescent="0.25">
      <c r="A30" s="88" t="s">
        <v>66</v>
      </c>
      <c r="B30" s="100">
        <v>4.8008358288320165</v>
      </c>
      <c r="C30" s="100">
        <v>4.8463150052056898</v>
      </c>
      <c r="D30" s="100">
        <v>4.8836554125344573</v>
      </c>
      <c r="E30" s="100">
        <v>4.4098462654370456</v>
      </c>
      <c r="F30" s="100">
        <v>4.9772458293635493</v>
      </c>
      <c r="G30" s="100">
        <v>5.0105860127816007</v>
      </c>
      <c r="H30" s="100">
        <v>8.584314483471287</v>
      </c>
      <c r="I30" s="100">
        <v>4.6479024031029859</v>
      </c>
      <c r="J30" s="100">
        <v>5.2439676327679354</v>
      </c>
      <c r="K30" s="100">
        <v>4.2061159913610728</v>
      </c>
      <c r="L30" s="100">
        <v>4.7813477529157096</v>
      </c>
      <c r="M30" s="100">
        <v>4.2892023987861005</v>
      </c>
      <c r="N30" s="100">
        <v>3.2431138202653593</v>
      </c>
      <c r="O30" s="100">
        <v>5.4573976015036587</v>
      </c>
      <c r="P30" s="100">
        <v>5.4573006972478151</v>
      </c>
      <c r="Q30" s="100">
        <v>5.4739636931914522</v>
      </c>
    </row>
    <row r="31" spans="1:17" ht="12" customHeight="1" x14ac:dyDescent="0.25">
      <c r="A31" s="88" t="s">
        <v>98</v>
      </c>
      <c r="B31" s="100">
        <v>21.78248990062399</v>
      </c>
      <c r="C31" s="100">
        <v>22.36659472407721</v>
      </c>
      <c r="D31" s="100">
        <v>21.865868616071541</v>
      </c>
      <c r="E31" s="100">
        <v>20.94950689151305</v>
      </c>
      <c r="F31" s="100">
        <v>21.162730136660407</v>
      </c>
      <c r="G31" s="100">
        <v>21.667878417650925</v>
      </c>
      <c r="H31" s="100">
        <v>22.726160529597063</v>
      </c>
      <c r="I31" s="100">
        <v>24.677101428678146</v>
      </c>
      <c r="J31" s="100">
        <v>25.020017224165883</v>
      </c>
      <c r="K31" s="100">
        <v>30.493861460634903</v>
      </c>
      <c r="L31" s="100">
        <v>32.134743993006559</v>
      </c>
      <c r="M31" s="100">
        <v>40.193669756009619</v>
      </c>
      <c r="N31" s="100">
        <v>46.109492489205607</v>
      </c>
      <c r="O31" s="100">
        <v>49.295360795182624</v>
      </c>
      <c r="P31" s="100">
        <v>51.688681940121825</v>
      </c>
      <c r="Q31" s="100">
        <v>53.174370268068891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54.391504497054079</v>
      </c>
      <c r="C33" s="18">
        <v>55.401071288104106</v>
      </c>
      <c r="D33" s="18">
        <v>57.267140832892572</v>
      </c>
      <c r="E33" s="18">
        <v>59.422652320487835</v>
      </c>
      <c r="F33" s="18">
        <v>60.262537198535384</v>
      </c>
      <c r="G33" s="18">
        <v>62.419110487600662</v>
      </c>
      <c r="H33" s="18">
        <v>60.147933168450272</v>
      </c>
      <c r="I33" s="18">
        <v>67.192623759946713</v>
      </c>
      <c r="J33" s="18">
        <v>67.090455068245276</v>
      </c>
      <c r="K33" s="18">
        <v>61.540455154344393</v>
      </c>
      <c r="L33" s="18">
        <v>57.610470758893364</v>
      </c>
      <c r="M33" s="18">
        <v>47.068098372604183</v>
      </c>
      <c r="N33" s="18">
        <v>40.85840934950572</v>
      </c>
      <c r="O33" s="18">
        <v>36.943120382300535</v>
      </c>
      <c r="P33" s="18">
        <v>36.186198715297891</v>
      </c>
      <c r="Q33" s="18">
        <v>35.451331892782228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0.61886855615155634</v>
      </c>
      <c r="C3" s="115">
        <f>IF(SER_hh_tes!C3=0,"",SER_hh_tes!C3/SER_hh_fec!C3)</f>
        <v>0.62633185696880589</v>
      </c>
      <c r="D3" s="115">
        <f>IF(SER_hh_tes!D3=0,"",SER_hh_tes!D3/SER_hh_fec!D3)</f>
        <v>0.63667981754146397</v>
      </c>
      <c r="E3" s="115">
        <f>IF(SER_hh_tes!E3=0,"",SER_hh_tes!E3/SER_hh_fec!E3)</f>
        <v>0.64896139069707659</v>
      </c>
      <c r="F3" s="115">
        <f>IF(SER_hh_tes!F3=0,"",SER_hh_tes!F3/SER_hh_fec!F3)</f>
        <v>0.65311823410112113</v>
      </c>
      <c r="G3" s="115">
        <f>IF(SER_hh_tes!G3=0,"",SER_hh_tes!G3/SER_hh_fec!G3)</f>
        <v>0.66079987112622429</v>
      </c>
      <c r="H3" s="115">
        <f>IF(SER_hh_tes!H3=0,"",SER_hh_tes!H3/SER_hh_fec!H3)</f>
        <v>0.66569694081763153</v>
      </c>
      <c r="I3" s="115">
        <f>IF(SER_hh_tes!I3=0,"",SER_hh_tes!I3/SER_hh_fec!I3)</f>
        <v>0.67659253854122026</v>
      </c>
      <c r="J3" s="115">
        <f>IF(SER_hh_tes!J3=0,"",SER_hh_tes!J3/SER_hh_fec!J3)</f>
        <v>0.68787713615200741</v>
      </c>
      <c r="K3" s="115">
        <f>IF(SER_hh_tes!K3=0,"",SER_hh_tes!K3/SER_hh_fec!K3)</f>
        <v>0.69484206413287386</v>
      </c>
      <c r="L3" s="115">
        <f>IF(SER_hh_tes!L3=0,"",SER_hh_tes!L3/SER_hh_fec!L3)</f>
        <v>0.69891842416400818</v>
      </c>
      <c r="M3" s="115">
        <f>IF(SER_hh_tes!M3=0,"",SER_hh_tes!M3/SER_hh_fec!M3)</f>
        <v>0.69961809638043782</v>
      </c>
      <c r="N3" s="115">
        <f>IF(SER_hh_tes!N3=0,"",SER_hh_tes!N3/SER_hh_fec!N3)</f>
        <v>0.70949609561708393</v>
      </c>
      <c r="O3" s="115">
        <f>IF(SER_hh_tes!O3=0,"",SER_hh_tes!O3/SER_hh_fec!O3)</f>
        <v>0.72935646404327148</v>
      </c>
      <c r="P3" s="115">
        <f>IF(SER_hh_tes!P3=0,"",SER_hh_tes!P3/SER_hh_fec!P3)</f>
        <v>0.74902568509892764</v>
      </c>
      <c r="Q3" s="115">
        <f>IF(SER_hh_tes!Q3=0,"",SER_hh_tes!Q3/SER_hh_fec!Q3)</f>
        <v>0.77138728825220215</v>
      </c>
    </row>
    <row r="4" spans="1:17" ht="12.95" customHeight="1" x14ac:dyDescent="0.25">
      <c r="A4" s="90" t="s">
        <v>44</v>
      </c>
      <c r="B4" s="110">
        <f>IF(SER_hh_tes!B4=0,"",SER_hh_tes!B4/SER_hh_fec!B4)</f>
        <v>0.62382797169290105</v>
      </c>
      <c r="C4" s="110">
        <f>IF(SER_hh_tes!C4=0,"",SER_hh_tes!C4/SER_hh_fec!C4)</f>
        <v>0.62939948219477038</v>
      </c>
      <c r="D4" s="110">
        <f>IF(SER_hh_tes!D4=0,"",SER_hh_tes!D4/SER_hh_fec!D4)</f>
        <v>0.63822948578582162</v>
      </c>
      <c r="E4" s="110">
        <f>IF(SER_hh_tes!E4=0,"",SER_hh_tes!E4/SER_hh_fec!E4)</f>
        <v>0.6505349160783801</v>
      </c>
      <c r="F4" s="110">
        <f>IF(SER_hh_tes!F4=0,"",SER_hh_tes!F4/SER_hh_fec!F4)</f>
        <v>0.65279326321654496</v>
      </c>
      <c r="G4" s="110">
        <f>IF(SER_hh_tes!G4=0,"",SER_hh_tes!G4/SER_hh_fec!G4)</f>
        <v>0.65860590643032213</v>
      </c>
      <c r="H4" s="110">
        <f>IF(SER_hh_tes!H4=0,"",SER_hh_tes!H4/SER_hh_fec!H4)</f>
        <v>0.66201005905437416</v>
      </c>
      <c r="I4" s="110">
        <f>IF(SER_hh_tes!I4=0,"",SER_hh_tes!I4/SER_hh_fec!I4)</f>
        <v>0.67046024677501903</v>
      </c>
      <c r="J4" s="110">
        <f>IF(SER_hh_tes!J4=0,"",SER_hh_tes!J4/SER_hh_fec!J4)</f>
        <v>0.68327490881288722</v>
      </c>
      <c r="K4" s="110">
        <f>IF(SER_hh_tes!K4=0,"",SER_hh_tes!K4/SER_hh_fec!K4)</f>
        <v>0.69077091866803431</v>
      </c>
      <c r="L4" s="110">
        <f>IF(SER_hh_tes!L4=0,"",SER_hh_tes!L4/SER_hh_fec!L4)</f>
        <v>0.69511882730223262</v>
      </c>
      <c r="M4" s="110">
        <f>IF(SER_hh_tes!M4=0,"",SER_hh_tes!M4/SER_hh_fec!M4)</f>
        <v>0.69619537492775863</v>
      </c>
      <c r="N4" s="110">
        <f>IF(SER_hh_tes!N4=0,"",SER_hh_tes!N4/SER_hh_fec!N4)</f>
        <v>0.70976864314006172</v>
      </c>
      <c r="O4" s="110">
        <f>IF(SER_hh_tes!O4=0,"",SER_hh_tes!O4/SER_hh_fec!O4)</f>
        <v>0.73788834445442952</v>
      </c>
      <c r="P4" s="110">
        <f>IF(SER_hh_tes!P4=0,"",SER_hh_tes!P4/SER_hh_fec!P4)</f>
        <v>0.76048945500301435</v>
      </c>
      <c r="Q4" s="110">
        <f>IF(SER_hh_tes!Q4=0,"",SER_hh_tes!Q4/SER_hh_fec!Q4)</f>
        <v>0.77784352610873064</v>
      </c>
    </row>
    <row r="5" spans="1:17" ht="12" customHeight="1" x14ac:dyDescent="0.25">
      <c r="A5" s="88" t="s">
        <v>38</v>
      </c>
      <c r="B5" s="109">
        <f>IF(SER_hh_tes!B5=0,"",SER_hh_tes!B5/SER_hh_fec!B5)</f>
        <v>0.5257834726696089</v>
      </c>
      <c r="C5" s="109">
        <f>IF(SER_hh_tes!C5=0,"",SER_hh_tes!C5/SER_hh_fec!C5)</f>
        <v>0.52392951863938819</v>
      </c>
      <c r="D5" s="109">
        <f>IF(SER_hh_tes!D5=0,"",SER_hh_tes!D5/SER_hh_fec!D5)</f>
        <v>0.52325205385657081</v>
      </c>
      <c r="E5" s="109">
        <f>IF(SER_hh_tes!E5=0,"",SER_hh_tes!E5/SER_hh_fec!E5)</f>
        <v>0.5163665231427772</v>
      </c>
      <c r="F5" s="109">
        <f>IF(SER_hh_tes!F5=0,"",SER_hh_tes!F5/SER_hh_fec!F5)</f>
        <v>0.51638829630443772</v>
      </c>
      <c r="G5" s="109">
        <f>IF(SER_hh_tes!G5=0,"",SER_hh_tes!G5/SER_hh_fec!G5)</f>
        <v>0.51635912270379614</v>
      </c>
      <c r="H5" s="109">
        <f>IF(SER_hh_tes!H5=0,"",SER_hh_tes!H5/SER_hh_fec!H5)</f>
        <v>0.51725787228287445</v>
      </c>
      <c r="I5" s="109">
        <f>IF(SER_hh_tes!I5=0,"",SER_hh_tes!I5/SER_hh_fec!I5)</f>
        <v>0.51687859078601228</v>
      </c>
      <c r="J5" s="109">
        <f>IF(SER_hh_tes!J5=0,"",SER_hh_tes!J5/SER_hh_fec!J5)</f>
        <v>0.51642595234693611</v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0.60667323769570236</v>
      </c>
      <c r="C7" s="109">
        <f>IF(SER_hh_tes!C7=0,"",SER_hh_tes!C7/SER_hh_fec!C7)</f>
        <v>0.60791429790429108</v>
      </c>
      <c r="D7" s="109">
        <f>IF(SER_hh_tes!D7=0,"",SER_hh_tes!D7/SER_hh_fec!D7)</f>
        <v>0.60917687904807472</v>
      </c>
      <c r="E7" s="109">
        <f>IF(SER_hh_tes!E7=0,"",SER_hh_tes!E7/SER_hh_fec!E7)</f>
        <v>0.60962094994068239</v>
      </c>
      <c r="F7" s="109">
        <f>IF(SER_hh_tes!F7=0,"",SER_hh_tes!F7/SER_hh_fec!F7)</f>
        <v>0.61370100700256214</v>
      </c>
      <c r="G7" s="109">
        <f>IF(SER_hh_tes!G7=0,"",SER_hh_tes!G7/SER_hh_fec!G7)</f>
        <v>0.61707331261427789</v>
      </c>
      <c r="H7" s="109">
        <f>IF(SER_hh_tes!H7=0,"",SER_hh_tes!H7/SER_hh_fec!H7)</f>
        <v>0.62176711342299229</v>
      </c>
      <c r="I7" s="109">
        <f>IF(SER_hh_tes!I7=0,"",SER_hh_tes!I7/SER_hh_fec!I7)</f>
        <v>0.62530207313924002</v>
      </c>
      <c r="J7" s="109">
        <f>IF(SER_hh_tes!J7=0,"",SER_hh_tes!J7/SER_hh_fec!J7)</f>
        <v>0.62752150312752253</v>
      </c>
      <c r="K7" s="109">
        <f>IF(SER_hh_tes!K7=0,"",SER_hh_tes!K7/SER_hh_fec!K7)</f>
        <v>0.63259896196799847</v>
      </c>
      <c r="L7" s="109">
        <f>IF(SER_hh_tes!L7=0,"",SER_hh_tes!L7/SER_hh_fec!L7)</f>
        <v>0.63727369892314989</v>
      </c>
      <c r="M7" s="109">
        <f>IF(SER_hh_tes!M7=0,"",SER_hh_tes!M7/SER_hh_fec!M7)</f>
        <v>0.64422221325117823</v>
      </c>
      <c r="N7" s="109">
        <f>IF(SER_hh_tes!N7=0,"",SER_hh_tes!N7/SER_hh_fec!N7)</f>
        <v>0.64728709187478639</v>
      </c>
      <c r="O7" s="109">
        <f>IF(SER_hh_tes!O7=0,"",SER_hh_tes!O7/SER_hh_fec!O7)</f>
        <v>0.65374168547880673</v>
      </c>
      <c r="P7" s="109">
        <f>IF(SER_hh_tes!P7=0,"",SER_hh_tes!P7/SER_hh_fec!P7)</f>
        <v>0.65753265260751115</v>
      </c>
      <c r="Q7" s="109">
        <f>IF(SER_hh_tes!Q7=0,"",SER_hh_tes!Q7/SER_hh_fec!Q7)</f>
        <v>0.6583558448972523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0.64814488438202755</v>
      </c>
      <c r="C9" s="109">
        <f>IF(SER_hh_tes!C9=0,"",SER_hh_tes!C9/SER_hh_fec!C9)</f>
        <v>0.65784858384381473</v>
      </c>
      <c r="D9" s="109">
        <f>IF(SER_hh_tes!D9=0,"",SER_hh_tes!D9/SER_hh_fec!D9)</f>
        <v>0.65913963855416913</v>
      </c>
      <c r="E9" s="109">
        <f>IF(SER_hh_tes!E9=0,"",SER_hh_tes!E9/SER_hh_fec!E9)</f>
        <v>0.6600325337919275</v>
      </c>
      <c r="F9" s="109">
        <f>IF(SER_hh_tes!F9=0,"",SER_hh_tes!F9/SER_hh_fec!F9)</f>
        <v>0.66442712805892734</v>
      </c>
      <c r="G9" s="109">
        <f>IF(SER_hh_tes!G9=0,"",SER_hh_tes!G9/SER_hh_fec!G9)</f>
        <v>0.67949586205239554</v>
      </c>
      <c r="H9" s="109">
        <f>IF(SER_hh_tes!H9=0,"",SER_hh_tes!H9/SER_hh_fec!H9)</f>
        <v>0.69647016353611546</v>
      </c>
      <c r="I9" s="109">
        <f>IF(SER_hh_tes!I9=0,"",SER_hh_tes!I9/SER_hh_fec!I9)</f>
        <v>0.71041803702689776</v>
      </c>
      <c r="J9" s="109">
        <f>IF(SER_hh_tes!J9=0,"",SER_hh_tes!J9/SER_hh_fec!J9)</f>
        <v>0.71867694171860219</v>
      </c>
      <c r="K9" s="109">
        <f>IF(SER_hh_tes!K9=0,"",SER_hh_tes!K9/SER_hh_fec!K9)</f>
        <v>0.73654798826588463</v>
      </c>
      <c r="L9" s="109">
        <f>IF(SER_hh_tes!L9=0,"",SER_hh_tes!L9/SER_hh_fec!L9)</f>
        <v>0.7460080396225206</v>
      </c>
      <c r="M9" s="109">
        <f>IF(SER_hh_tes!M9=0,"",SER_hh_tes!M9/SER_hh_fec!M9)</f>
        <v>0.75454902806100055</v>
      </c>
      <c r="N9" s="109">
        <f>IF(SER_hh_tes!N9=0,"",SER_hh_tes!N9/SER_hh_fec!N9)</f>
        <v>0.76090729570450721</v>
      </c>
      <c r="O9" s="109">
        <f>IF(SER_hh_tes!O9=0,"",SER_hh_tes!O9/SER_hh_fec!O9)</f>
        <v>0.76661474173883692</v>
      </c>
      <c r="P9" s="109">
        <f>IF(SER_hh_tes!P9=0,"",SER_hh_tes!P9/SER_hh_fec!P9)</f>
        <v>0.77130957768224484</v>
      </c>
      <c r="Q9" s="109">
        <f>IF(SER_hh_tes!Q9=0,"",SER_hh_tes!Q9/SER_hh_fec!Q9)</f>
        <v>0.77299617086321282</v>
      </c>
    </row>
    <row r="10" spans="1:17" ht="12" customHeight="1" x14ac:dyDescent="0.25">
      <c r="A10" s="88" t="s">
        <v>34</v>
      </c>
      <c r="B10" s="109" t="str">
        <f>IF(SER_hh_tes!B10=0,"",SER_hh_tes!B10/SER_hh_fec!B10)</f>
        <v/>
      </c>
      <c r="C10" s="109" t="str">
        <f>IF(SER_hh_tes!C10=0,"",SER_hh_tes!C10/SER_hh_fec!C10)</f>
        <v/>
      </c>
      <c r="D10" s="109" t="str">
        <f>IF(SER_hh_tes!D10=0,"",SER_hh_tes!D10/SER_hh_fec!D10)</f>
        <v/>
      </c>
      <c r="E10" s="109" t="str">
        <f>IF(SER_hh_tes!E10=0,"",SER_hh_tes!E10/SER_hh_fec!E10)</f>
        <v/>
      </c>
      <c r="F10" s="109" t="str">
        <f>IF(SER_hh_tes!F10=0,"",SER_hh_tes!F10/SER_hh_fec!F10)</f>
        <v/>
      </c>
      <c r="G10" s="109">
        <f>IF(SER_hh_tes!G10=0,"",SER_hh_tes!G10/SER_hh_fec!G10)</f>
        <v>0.61069132083901212</v>
      </c>
      <c r="H10" s="109">
        <f>IF(SER_hh_tes!H10=0,"",SER_hh_tes!H10/SER_hh_fec!H10)</f>
        <v>0.61483584237525035</v>
      </c>
      <c r="I10" s="109">
        <f>IF(SER_hh_tes!I10=0,"",SER_hh_tes!I10/SER_hh_fec!I10)</f>
        <v>0.61875609501827711</v>
      </c>
      <c r="J10" s="109">
        <f>IF(SER_hh_tes!J10=0,"",SER_hh_tes!J10/SER_hh_fec!J10)</f>
        <v>0.62108141416742813</v>
      </c>
      <c r="K10" s="109">
        <f>IF(SER_hh_tes!K10=0,"",SER_hh_tes!K10/SER_hh_fec!K10)</f>
        <v>0.62288678057498559</v>
      </c>
      <c r="L10" s="109">
        <f>IF(SER_hh_tes!L10=0,"",SER_hh_tes!L10/SER_hh_fec!L10)</f>
        <v>0.62297084800128744</v>
      </c>
      <c r="M10" s="109">
        <f>IF(SER_hh_tes!M10=0,"",SER_hh_tes!M10/SER_hh_fec!M10)</f>
        <v>0.62661779950779051</v>
      </c>
      <c r="N10" s="109">
        <f>IF(SER_hh_tes!N10=0,"",SER_hh_tes!N10/SER_hh_fec!N10)</f>
        <v>0.6276938902812853</v>
      </c>
      <c r="O10" s="109">
        <f>IF(SER_hh_tes!O10=0,"",SER_hh_tes!O10/SER_hh_fec!O10)</f>
        <v>0.62964212414390708</v>
      </c>
      <c r="P10" s="109">
        <f>IF(SER_hh_tes!P10=0,"",SER_hh_tes!P10/SER_hh_fec!P10)</f>
        <v>0.63108013984909406</v>
      </c>
      <c r="Q10" s="109">
        <f>IF(SER_hh_tes!Q10=0,"",SER_hh_tes!Q10/SER_hh_fec!Q10)</f>
        <v>0.63490443337371294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 t="str">
        <f>IF(SER_hh_tes!B12=0,"",SER_hh_tes!B12/SER_hh_fec!B12)</f>
        <v/>
      </c>
      <c r="C12" s="109" t="str">
        <f>IF(SER_hh_tes!C12=0,"",SER_hh_tes!C12/SER_hh_fec!C12)</f>
        <v/>
      </c>
      <c r="D12" s="109" t="str">
        <f>IF(SER_hh_tes!D12=0,"",SER_hh_tes!D12/SER_hh_fec!D12)</f>
        <v/>
      </c>
      <c r="E12" s="109" t="str">
        <f>IF(SER_hh_tes!E12=0,"",SER_hh_tes!E12/SER_hh_fec!E12)</f>
        <v/>
      </c>
      <c r="F12" s="109" t="str">
        <f>IF(SER_hh_tes!F12=0,"",SER_hh_tes!F12/SER_hh_fec!F12)</f>
        <v/>
      </c>
      <c r="G12" s="109" t="str">
        <f>IF(SER_hh_tes!G12=0,"",SER_hh_tes!G12/SER_hh_fec!G12)</f>
        <v/>
      </c>
      <c r="H12" s="109" t="str">
        <f>IF(SER_hh_tes!H12=0,"",SER_hh_tes!H12/SER_hh_fec!H12)</f>
        <v/>
      </c>
      <c r="I12" s="109" t="str">
        <f>IF(SER_hh_tes!I12=0,"",SER_hh_tes!I12/SER_hh_fec!I12)</f>
        <v/>
      </c>
      <c r="J12" s="109" t="str">
        <f>IF(SER_hh_tes!J12=0,"",SER_hh_tes!J12/SER_hh_fec!J12)</f>
        <v/>
      </c>
      <c r="K12" s="109" t="str">
        <f>IF(SER_hh_tes!K12=0,"",SER_hh_tes!K12/SER_hh_fec!K12)</f>
        <v/>
      </c>
      <c r="L12" s="109" t="str">
        <f>IF(SER_hh_tes!L12=0,"",SER_hh_tes!L12/SER_hh_fec!L12)</f>
        <v/>
      </c>
      <c r="M12" s="109" t="str">
        <f>IF(SER_hh_tes!M12=0,"",SER_hh_tes!M12/SER_hh_fec!M12)</f>
        <v/>
      </c>
      <c r="N12" s="109" t="str">
        <f>IF(SER_hh_tes!N12=0,"",SER_hh_tes!N12/SER_hh_fec!N12)</f>
        <v/>
      </c>
      <c r="O12" s="109" t="str">
        <f>IF(SER_hh_tes!O12=0,"",SER_hh_tes!O12/SER_hh_fec!O12)</f>
        <v/>
      </c>
      <c r="P12" s="109" t="str">
        <f>IF(SER_hh_tes!P12=0,"",SER_hh_tes!P12/SER_hh_fec!P12)</f>
        <v/>
      </c>
      <c r="Q12" s="109" t="str">
        <f>IF(SER_hh_tes!Q12=0,"",SER_hh_tes!Q12/SER_hh_fec!Q12)</f>
        <v/>
      </c>
    </row>
    <row r="13" spans="1:17" ht="12" customHeight="1" x14ac:dyDescent="0.25">
      <c r="A13" s="88" t="s">
        <v>105</v>
      </c>
      <c r="B13" s="109">
        <f>IF(SER_hh_tes!B13=0,"",SER_hh_tes!B13/SER_hh_fec!B13)</f>
        <v>1.2133464753914047</v>
      </c>
      <c r="C13" s="109">
        <f>IF(SER_hh_tes!C13=0,"",SER_hh_tes!C13/SER_hh_fec!C13)</f>
        <v>1.2498107734890036</v>
      </c>
      <c r="D13" s="109">
        <f>IF(SER_hh_tes!D13=0,"",SER_hh_tes!D13/SER_hh_fec!D13)</f>
        <v>1.2693024699837334</v>
      </c>
      <c r="E13" s="109">
        <f>IF(SER_hh_tes!E13=0,"",SER_hh_tes!E13/SER_hh_fec!E13)</f>
        <v>1.2724625656929796</v>
      </c>
      <c r="F13" s="109">
        <f>IF(SER_hh_tes!F13=0,"",SER_hh_tes!F13/SER_hh_fec!F13)</f>
        <v>1.2728964772765143</v>
      </c>
      <c r="G13" s="109">
        <f>IF(SER_hh_tes!G13=0,"",SER_hh_tes!G13/SER_hh_fec!G13)</f>
        <v>1.2731807511734241</v>
      </c>
      <c r="H13" s="109">
        <f>IF(SER_hh_tes!H13=0,"",SER_hh_tes!H13/SER_hh_fec!H13)</f>
        <v>1.2732987173793093</v>
      </c>
      <c r="I13" s="109">
        <f>IF(SER_hh_tes!I13=0,"",SER_hh_tes!I13/SER_hh_fec!I13)</f>
        <v>1.273490522861277</v>
      </c>
      <c r="J13" s="109">
        <f>IF(SER_hh_tes!J13=0,"",SER_hh_tes!J13/SER_hh_fec!J13)</f>
        <v>1.273698748646436</v>
      </c>
      <c r="K13" s="109">
        <f>IF(SER_hh_tes!K13=0,"",SER_hh_tes!K13/SER_hh_fec!K13)</f>
        <v>1.2737546157151796</v>
      </c>
      <c r="L13" s="109">
        <f>IF(SER_hh_tes!L13=0,"",SER_hh_tes!L13/SER_hh_fec!L13)</f>
        <v>1.3052379104619272</v>
      </c>
      <c r="M13" s="109">
        <f>IF(SER_hh_tes!M13=0,"",SER_hh_tes!M13/SER_hh_fec!M13)</f>
        <v>1.9086790006155665</v>
      </c>
      <c r="N13" s="109">
        <f>IF(SER_hh_tes!N13=0,"",SER_hh_tes!N13/SER_hh_fec!N13)</f>
        <v>2.3305229502632505</v>
      </c>
      <c r="O13" s="109">
        <f>IF(SER_hh_tes!O13=0,"",SER_hh_tes!O13/SER_hh_fec!O13)</f>
        <v>2.6020060352127099</v>
      </c>
      <c r="P13" s="109">
        <f>IF(SER_hh_tes!P13=0,"",SER_hh_tes!P13/SER_hh_fec!P13)</f>
        <v>2.695284636055062</v>
      </c>
      <c r="Q13" s="109">
        <f>IF(SER_hh_tes!Q13=0,"",SER_hh_tes!Q13/SER_hh_fec!Q13)</f>
        <v>2.7470543738547222</v>
      </c>
    </row>
    <row r="14" spans="1:17" ht="12" customHeight="1" x14ac:dyDescent="0.25">
      <c r="A14" s="51" t="s">
        <v>104</v>
      </c>
      <c r="B14" s="112">
        <f>IF(SER_hh_tes!B14=0,"",SER_hh_tes!B14/SER_hh_fec!B14)</f>
        <v>0.73185977880751418</v>
      </c>
      <c r="C14" s="112">
        <f>IF(SER_hh_tes!C14=0,"",SER_hh_tes!C14/SER_hh_fec!C14)</f>
        <v>0.7519561157704161</v>
      </c>
      <c r="D14" s="112">
        <f>IF(SER_hh_tes!D14=0,"",SER_hh_tes!D14/SER_hh_fec!D14)</f>
        <v>0.76189292746223092</v>
      </c>
      <c r="E14" s="112">
        <f>IF(SER_hh_tes!E14=0,"",SER_hh_tes!E14/SER_hh_fec!E14)</f>
        <v>0.76590477002695789</v>
      </c>
      <c r="F14" s="112">
        <f>IF(SER_hh_tes!F14=0,"",SER_hh_tes!F14/SER_hh_fec!F14)</f>
        <v>0.76603947883424306</v>
      </c>
      <c r="G14" s="112">
        <f>IF(SER_hh_tes!G14=0,"",SER_hh_tes!G14/SER_hh_fec!G14)</f>
        <v>0.76616550459174315</v>
      </c>
      <c r="H14" s="112">
        <f>IF(SER_hh_tes!H14=0,"",SER_hh_tes!H14/SER_hh_fec!H14)</f>
        <v>0.76763006976535353</v>
      </c>
      <c r="I14" s="112">
        <f>IF(SER_hh_tes!I14=0,"",SER_hh_tes!I14/SER_hh_fec!I14)</f>
        <v>0.76953356933633776</v>
      </c>
      <c r="J14" s="112">
        <f>IF(SER_hh_tes!J14=0,"",SER_hh_tes!J14/SER_hh_fec!J14)</f>
        <v>0.77715331242445396</v>
      </c>
      <c r="K14" s="112">
        <f>IF(SER_hh_tes!K14=0,"",SER_hh_tes!K14/SER_hh_fec!K14)</f>
        <v>0.78912154204505247</v>
      </c>
      <c r="L14" s="112">
        <f>IF(SER_hh_tes!L14=0,"",SER_hh_tes!L14/SER_hh_fec!L14)</f>
        <v>0.797438479360841</v>
      </c>
      <c r="M14" s="112">
        <f>IF(SER_hh_tes!M14=0,"",SER_hh_tes!M14/SER_hh_fec!M14)</f>
        <v>0.79743847936084578</v>
      </c>
      <c r="N14" s="112">
        <f>IF(SER_hh_tes!N14=0,"",SER_hh_tes!N14/SER_hh_fec!N14)</f>
        <v>0.80081563999972127</v>
      </c>
      <c r="O14" s="112">
        <f>IF(SER_hh_tes!O14=0,"",SER_hh_tes!O14/SER_hh_fec!O14)</f>
        <v>0.8101286082146778</v>
      </c>
      <c r="P14" s="112">
        <f>IF(SER_hh_tes!P14=0,"",SER_hh_tes!P14/SER_hh_fec!P14)</f>
        <v>0.81171868935520308</v>
      </c>
      <c r="Q14" s="112">
        <f>IF(SER_hh_tes!Q14=0,"",SER_hh_tes!Q14/SER_hh_fec!Q14)</f>
        <v>0.81595511259153475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0.99999999999999978</v>
      </c>
      <c r="D15" s="114">
        <f>IF(SER_hh_tes!D15=0,"",SER_hh_tes!D15/SER_hh_fec!D15)</f>
        <v>0.99999999999999978</v>
      </c>
      <c r="E15" s="114">
        <f>IF(SER_hh_tes!E15=0,"",SER_hh_tes!E15/SER_hh_fec!E15)</f>
        <v>1</v>
      </c>
      <c r="F15" s="114">
        <f>IF(SER_hh_tes!F15=0,"",SER_hh_tes!F15/SER_hh_fec!F15)</f>
        <v>1.0000000000000002</v>
      </c>
      <c r="G15" s="114">
        <f>IF(SER_hh_tes!G15=0,"",SER_hh_tes!G15/SER_hh_fec!G15)</f>
        <v>1.0000000000000002</v>
      </c>
      <c r="H15" s="114">
        <f>IF(SER_hh_tes!H15=0,"",SER_hh_tes!H15/SER_hh_fec!H15)</f>
        <v>1</v>
      </c>
      <c r="I15" s="114">
        <f>IF(SER_hh_tes!I15=0,"",SER_hh_tes!I15/SER_hh_fec!I15)</f>
        <v>1</v>
      </c>
      <c r="J15" s="114">
        <f>IF(SER_hh_tes!J15=0,"",SER_hh_tes!J15/SER_hh_fec!J15)</f>
        <v>1.0000000000000002</v>
      </c>
      <c r="K15" s="114">
        <f>IF(SER_hh_tes!K15=0,"",SER_hh_tes!K15/SER_hh_fec!K15)</f>
        <v>1.0000000000000002</v>
      </c>
      <c r="L15" s="114">
        <f>IF(SER_hh_tes!L15=0,"",SER_hh_tes!L15/SER_hh_fec!L15)</f>
        <v>1.0000000000000002</v>
      </c>
      <c r="M15" s="114">
        <f>IF(SER_hh_tes!M15=0,"",SER_hh_tes!M15/SER_hh_fec!M15)</f>
        <v>1.0000000000000002</v>
      </c>
      <c r="N15" s="114">
        <f>IF(SER_hh_tes!N15=0,"",SER_hh_tes!N15/SER_hh_fec!N15)</f>
        <v>1</v>
      </c>
      <c r="O15" s="114">
        <f>IF(SER_hh_tes!O15=0,"",SER_hh_tes!O15/SER_hh_fec!O15)</f>
        <v>1</v>
      </c>
      <c r="P15" s="114">
        <f>IF(SER_hh_tes!P15=0,"",SER_hh_tes!P15/SER_hh_fec!P15)</f>
        <v>1.0000000000000002</v>
      </c>
      <c r="Q15" s="114">
        <f>IF(SER_hh_tes!Q15=0,"",SER_hh_tes!Q15/SER_hh_fec!Q15)</f>
        <v>1.0000000000000004</v>
      </c>
    </row>
    <row r="16" spans="1:17" ht="12.95" customHeight="1" x14ac:dyDescent="0.25">
      <c r="A16" s="90" t="s">
        <v>102</v>
      </c>
      <c r="B16" s="110">
        <f>IF(SER_hh_tes!B16=0,"",SER_hh_tes!B16/SER_hh_fec!B16)</f>
        <v>1.6878080411546841</v>
      </c>
      <c r="C16" s="110">
        <f>IF(SER_hh_tes!C16=0,"",SER_hh_tes!C16/SER_hh_fec!C16)</f>
        <v>1.7461740215289685</v>
      </c>
      <c r="D16" s="110">
        <f>IF(SER_hh_tes!D16=0,"",SER_hh_tes!D16/SER_hh_fec!D16)</f>
        <v>1.7964229930766986</v>
      </c>
      <c r="E16" s="110">
        <f>IF(SER_hh_tes!E16=0,"",SER_hh_tes!E16/SER_hh_fec!E16)</f>
        <v>1.8353631469968297</v>
      </c>
      <c r="F16" s="110">
        <f>IF(SER_hh_tes!F16=0,"",SER_hh_tes!F16/SER_hh_fec!F16)</f>
        <v>1.8738454569960012</v>
      </c>
      <c r="G16" s="110">
        <f>IF(SER_hh_tes!G16=0,"",SER_hh_tes!G16/SER_hh_fec!G16)</f>
        <v>1.91311779440522</v>
      </c>
      <c r="H16" s="110">
        <f>IF(SER_hh_tes!H16=0,"",SER_hh_tes!H16/SER_hh_fec!H16)</f>
        <v>1.9497668826975671</v>
      </c>
      <c r="I16" s="110">
        <f>IF(SER_hh_tes!I16=0,"",SER_hh_tes!I16/SER_hh_fec!I16)</f>
        <v>1.9846622664535827</v>
      </c>
      <c r="J16" s="110">
        <f>IF(SER_hh_tes!J16=0,"",SER_hh_tes!J16/SER_hh_fec!J16)</f>
        <v>2.0118040841393956</v>
      </c>
      <c r="K16" s="110">
        <f>IF(SER_hh_tes!K16=0,"",SER_hh_tes!K16/SER_hh_fec!K16)</f>
        <v>2.0389621879726807</v>
      </c>
      <c r="L16" s="110">
        <f>IF(SER_hh_tes!L16=0,"",SER_hh_tes!L16/SER_hh_fec!L16)</f>
        <v>2.0629054005101102</v>
      </c>
      <c r="M16" s="110">
        <f>IF(SER_hh_tes!M16=0,"",SER_hh_tes!M16/SER_hh_fec!M16)</f>
        <v>2.129994281144636</v>
      </c>
      <c r="N16" s="110">
        <f>IF(SER_hh_tes!N16=0,"",SER_hh_tes!N16/SER_hh_fec!N16)</f>
        <v>2.2165276853030464</v>
      </c>
      <c r="O16" s="110">
        <f>IF(SER_hh_tes!O16=0,"",SER_hh_tes!O16/SER_hh_fec!O16)</f>
        <v>2.3130607566727468</v>
      </c>
      <c r="P16" s="110">
        <f>IF(SER_hh_tes!P16=0,"",SER_hh_tes!P16/SER_hh_fec!P16)</f>
        <v>2.4740338026241648</v>
      </c>
      <c r="Q16" s="110">
        <f>IF(SER_hh_tes!Q16=0,"",SER_hh_tes!Q16/SER_hh_fec!Q16)</f>
        <v>2.746843200181837</v>
      </c>
    </row>
    <row r="17" spans="1:17" ht="12.95" customHeight="1" x14ac:dyDescent="0.25">
      <c r="A17" s="88" t="s">
        <v>101</v>
      </c>
      <c r="B17" s="113">
        <f>IF(SER_hh_tes!B17=0,"",SER_hh_tes!B17/SER_hh_fec!B17)</f>
        <v>1.6878080411546843</v>
      </c>
      <c r="C17" s="113">
        <f>IF(SER_hh_tes!C17=0,"",SER_hh_tes!C17/SER_hh_fec!C17)</f>
        <v>1.7233215939629059</v>
      </c>
      <c r="D17" s="113">
        <f>IF(SER_hh_tes!D17=0,"",SER_hh_tes!D17/SER_hh_fec!D17)</f>
        <v>1.7656242423334438</v>
      </c>
      <c r="E17" s="113">
        <f>IF(SER_hh_tes!E17=0,"",SER_hh_tes!E17/SER_hh_fec!E17)</f>
        <v>1.7789375736484656</v>
      </c>
      <c r="F17" s="113">
        <f>IF(SER_hh_tes!F17=0,"",SER_hh_tes!F17/SER_hh_fec!F17)</f>
        <v>1.834387097701226</v>
      </c>
      <c r="G17" s="113">
        <f>IF(SER_hh_tes!G17=0,"",SER_hh_tes!G17/SER_hh_fec!G17)</f>
        <v>1.8726408473301974</v>
      </c>
      <c r="H17" s="113">
        <f>IF(SER_hh_tes!H17=0,"",SER_hh_tes!H17/SER_hh_fec!H17)</f>
        <v>1.9280732611241842</v>
      </c>
      <c r="I17" s="113">
        <f>IF(SER_hh_tes!I17=0,"",SER_hh_tes!I17/SER_hh_fec!I17)</f>
        <v>1.9615350809157128</v>
      </c>
      <c r="J17" s="113">
        <f>IF(SER_hh_tes!J17=0,"",SER_hh_tes!J17/SER_hh_fec!J17)</f>
        <v>1.9921306836780879</v>
      </c>
      <c r="K17" s="113">
        <f>IF(SER_hh_tes!K17=0,"",SER_hh_tes!K17/SER_hh_fec!K17)</f>
        <v>2.0541068410619561</v>
      </c>
      <c r="L17" s="113">
        <f>IF(SER_hh_tes!L17=0,"",SER_hh_tes!L17/SER_hh_fec!L17)</f>
        <v>2.0803009552721252</v>
      </c>
      <c r="M17" s="113">
        <f>IF(SER_hh_tes!M17=0,"",SER_hh_tes!M17/SER_hh_fec!M17)</f>
        <v>2.1362223275827805</v>
      </c>
      <c r="N17" s="113">
        <f>IF(SER_hh_tes!N17=0,"",SER_hh_tes!N17/SER_hh_fec!N17)</f>
        <v>2.2352492679355875</v>
      </c>
      <c r="O17" s="113">
        <f>IF(SER_hh_tes!O17=0,"",SER_hh_tes!O17/SER_hh_fec!O17)</f>
        <v>2.3024737460115805</v>
      </c>
      <c r="P17" s="113">
        <f>IF(SER_hh_tes!P17=0,"",SER_hh_tes!P17/SER_hh_fec!P17)</f>
        <v>2.5272982514420899</v>
      </c>
      <c r="Q17" s="113">
        <f>IF(SER_hh_tes!Q17=0,"",SER_hh_tes!Q17/SER_hh_fec!Q17)</f>
        <v>2.7679848891515557</v>
      </c>
    </row>
    <row r="18" spans="1:17" ht="12" customHeight="1" x14ac:dyDescent="0.25">
      <c r="A18" s="88" t="s">
        <v>100</v>
      </c>
      <c r="B18" s="113">
        <f>IF(SER_hh_tes!B18=0,"",SER_hh_tes!B18/SER_hh_fec!B18)</f>
        <v>1.6878080411546841</v>
      </c>
      <c r="C18" s="113">
        <f>IF(SER_hh_tes!C18=0,"",SER_hh_tes!C18/SER_hh_fec!C18)</f>
        <v>1.7462281752258235</v>
      </c>
      <c r="D18" s="113">
        <f>IF(SER_hh_tes!D18=0,"",SER_hh_tes!D18/SER_hh_fec!D18)</f>
        <v>1.7964995224589446</v>
      </c>
      <c r="E18" s="113">
        <f>IF(SER_hh_tes!E18=0,"",SER_hh_tes!E18/SER_hh_fec!E18)</f>
        <v>1.835491707459149</v>
      </c>
      <c r="F18" s="113">
        <f>IF(SER_hh_tes!F18=0,"",SER_hh_tes!F18/SER_hh_fec!F18)</f>
        <v>1.873945730124442</v>
      </c>
      <c r="G18" s="113">
        <f>IF(SER_hh_tes!G18=0,"",SER_hh_tes!G18/SER_hh_fec!G18)</f>
        <v>1.9132228142201744</v>
      </c>
      <c r="H18" s="113">
        <f>IF(SER_hh_tes!H18=0,"",SER_hh_tes!H18/SER_hh_fec!H18)</f>
        <v>1.9498313177362649</v>
      </c>
      <c r="I18" s="113">
        <f>IF(SER_hh_tes!I18=0,"",SER_hh_tes!I18/SER_hh_fec!I18)</f>
        <v>1.9847297204457235</v>
      </c>
      <c r="J18" s="113">
        <f>IF(SER_hh_tes!J18=0,"",SER_hh_tes!J18/SER_hh_fec!J18)</f>
        <v>2.0118606737148608</v>
      </c>
      <c r="K18" s="113">
        <f>IF(SER_hh_tes!K18=0,"",SER_hh_tes!K18/SER_hh_fec!K18)</f>
        <v>2.0389094861084103</v>
      </c>
      <c r="L18" s="113">
        <f>IF(SER_hh_tes!L18=0,"",SER_hh_tes!L18/SER_hh_fec!L18)</f>
        <v>2.0628461589560789</v>
      </c>
      <c r="M18" s="113">
        <f>IF(SER_hh_tes!M18=0,"",SER_hh_tes!M18/SER_hh_fec!M18)</f>
        <v>2.1299714746044978</v>
      </c>
      <c r="N18" s="113">
        <f>IF(SER_hh_tes!N18=0,"",SER_hh_tes!N18/SER_hh_fec!N18)</f>
        <v>2.2164488017287636</v>
      </c>
      <c r="O18" s="113">
        <f>IF(SER_hh_tes!O18=0,"",SER_hh_tes!O18/SER_hh_fec!O18)</f>
        <v>2.3131154539091923</v>
      </c>
      <c r="P18" s="113">
        <f>IF(SER_hh_tes!P18=0,"",SER_hh_tes!P18/SER_hh_fec!P18)</f>
        <v>2.4736755029001625</v>
      </c>
      <c r="Q18" s="113">
        <f>IF(SER_hh_tes!Q18=0,"",SER_hh_tes!Q18/SER_hh_fec!Q18)</f>
        <v>2.7466471585410193</v>
      </c>
    </row>
    <row r="19" spans="1:17" ht="12.95" customHeight="1" x14ac:dyDescent="0.25">
      <c r="A19" s="90" t="s">
        <v>47</v>
      </c>
      <c r="B19" s="110">
        <f>IF(SER_hh_tes!B19=0,"",SER_hh_tes!B19/SER_hh_fec!B19)</f>
        <v>0.5828849778060945</v>
      </c>
      <c r="C19" s="110">
        <f>IF(SER_hh_tes!C19=0,"",SER_hh_tes!C19/SER_hh_fec!C19)</f>
        <v>0.59220950104169623</v>
      </c>
      <c r="D19" s="110">
        <f>IF(SER_hh_tes!D19=0,"",SER_hh_tes!D19/SER_hh_fec!D19)</f>
        <v>0.60255601401858006</v>
      </c>
      <c r="E19" s="110">
        <f>IF(SER_hh_tes!E19=0,"",SER_hh_tes!E19/SER_hh_fec!E19)</f>
        <v>0.6066725499013409</v>
      </c>
      <c r="F19" s="110">
        <f>IF(SER_hh_tes!F19=0,"",SER_hh_tes!F19/SER_hh_fec!F19)</f>
        <v>0.61060977252473425</v>
      </c>
      <c r="G19" s="110">
        <f>IF(SER_hh_tes!G19=0,"",SER_hh_tes!G19/SER_hh_fec!G19)</f>
        <v>0.61525698493543501</v>
      </c>
      <c r="H19" s="110">
        <f>IF(SER_hh_tes!H19=0,"",SER_hh_tes!H19/SER_hh_fec!H19)</f>
        <v>0.61991867674206302</v>
      </c>
      <c r="I19" s="110">
        <f>IF(SER_hh_tes!I19=0,"",SER_hh_tes!I19/SER_hh_fec!I19)</f>
        <v>0.62595136589883726</v>
      </c>
      <c r="J19" s="110">
        <f>IF(SER_hh_tes!J19=0,"",SER_hh_tes!J19/SER_hh_fec!J19)</f>
        <v>0.62948261024683638</v>
      </c>
      <c r="K19" s="110">
        <f>IF(SER_hh_tes!K19=0,"",SER_hh_tes!K19/SER_hh_fec!K19)</f>
        <v>0.62734439465995639</v>
      </c>
      <c r="L19" s="110">
        <f>IF(SER_hh_tes!L19=0,"",SER_hh_tes!L19/SER_hh_fec!L19)</f>
        <v>0.62802347666988612</v>
      </c>
      <c r="M19" s="110">
        <f>IF(SER_hh_tes!M19=0,"",SER_hh_tes!M19/SER_hh_fec!M19)</f>
        <v>0.61668592327214611</v>
      </c>
      <c r="N19" s="110">
        <f>IF(SER_hh_tes!N19=0,"",SER_hh_tes!N19/SER_hh_fec!N19)</f>
        <v>0.61406494494693953</v>
      </c>
      <c r="O19" s="110">
        <f>IF(SER_hh_tes!O19=0,"",SER_hh_tes!O19/SER_hh_fec!O19)</f>
        <v>0.62145321389593966</v>
      </c>
      <c r="P19" s="110">
        <f>IF(SER_hh_tes!P19=0,"",SER_hh_tes!P19/SER_hh_fec!P19)</f>
        <v>0.63520212925156405</v>
      </c>
      <c r="Q19" s="110">
        <f>IF(SER_hh_tes!Q19=0,"",SER_hh_tes!Q19/SER_hh_fec!Q19)</f>
        <v>0.64654197335427555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0.538375421921646</v>
      </c>
      <c r="C22" s="109">
        <f>IF(SER_hh_tes!C22=0,"",SER_hh_tes!C22/SER_hh_fec!C22)</f>
        <v>0.538375421921646</v>
      </c>
      <c r="D22" s="109">
        <f>IF(SER_hh_tes!D22=0,"",SER_hh_tes!D22/SER_hh_fec!D22)</f>
        <v>0.53837542192164611</v>
      </c>
      <c r="E22" s="109">
        <f>IF(SER_hh_tes!E22=0,"",SER_hh_tes!E22/SER_hh_fec!E22)</f>
        <v>0.54177749074978165</v>
      </c>
      <c r="F22" s="109">
        <f>IF(SER_hh_tes!F22=0,"",SER_hh_tes!F22/SER_hh_fec!F22)</f>
        <v>0.54531499315197762</v>
      </c>
      <c r="G22" s="109">
        <f>IF(SER_hh_tes!G22=0,"",SER_hh_tes!G22/SER_hh_fec!G22)</f>
        <v>0.54938525486764278</v>
      </c>
      <c r="H22" s="109">
        <f>IF(SER_hh_tes!H22=0,"",SER_hh_tes!H22/SER_hh_fec!H22)</f>
        <v>0.55356796384912843</v>
      </c>
      <c r="I22" s="109">
        <f>IF(SER_hh_tes!I22=0,"",SER_hh_tes!I22/SER_hh_fec!I22)</f>
        <v>0.5586702489582418</v>
      </c>
      <c r="J22" s="109">
        <f>IF(SER_hh_tes!J22=0,"",SER_hh_tes!J22/SER_hh_fec!J22)</f>
        <v>0.56346160450365146</v>
      </c>
      <c r="K22" s="109">
        <f>IF(SER_hh_tes!K22=0,"",SER_hh_tes!K22/SER_hh_fec!K22)</f>
        <v>0.56793412769876372</v>
      </c>
      <c r="L22" s="109">
        <f>IF(SER_hh_tes!L22=0,"",SER_hh_tes!L22/SER_hh_fec!L22)</f>
        <v>0.57281752095585203</v>
      </c>
      <c r="M22" s="109">
        <f>IF(SER_hh_tes!M22=0,"",SER_hh_tes!M22/SER_hh_fec!M22)</f>
        <v>0.57888787646901663</v>
      </c>
      <c r="N22" s="109">
        <f>IF(SER_hh_tes!N22=0,"",SER_hh_tes!N22/SER_hh_fec!N22)</f>
        <v>0.58392033505551089</v>
      </c>
      <c r="O22" s="109">
        <f>IF(SER_hh_tes!O22=0,"",SER_hh_tes!O22/SER_hh_fec!O22)</f>
        <v>0.58680973894155086</v>
      </c>
      <c r="P22" s="109">
        <f>IF(SER_hh_tes!P22=0,"",SER_hh_tes!P22/SER_hh_fec!P22)</f>
        <v>0.59494647384452215</v>
      </c>
      <c r="Q22" s="109">
        <f>IF(SER_hh_tes!Q22=0,"",SER_hh_tes!Q22/SER_hh_fec!Q22)</f>
        <v>0.59834963673469854</v>
      </c>
    </row>
    <row r="23" spans="1:17" ht="12" customHeight="1" x14ac:dyDescent="0.25">
      <c r="A23" s="88" t="s">
        <v>98</v>
      </c>
      <c r="B23" s="109">
        <f>IF(SER_hh_tes!B23=0,"",SER_hh_tes!B23/SER_hh_fec!B23)</f>
        <v>0.57683080920176366</v>
      </c>
      <c r="C23" s="109">
        <f>IF(SER_hh_tes!C23=0,"",SER_hh_tes!C23/SER_hh_fec!C23)</f>
        <v>0.57825061379461906</v>
      </c>
      <c r="D23" s="109">
        <f>IF(SER_hh_tes!D23=0,"",SER_hh_tes!D23/SER_hh_fec!D23)</f>
        <v>0.57935007760328439</v>
      </c>
      <c r="E23" s="109">
        <f>IF(SER_hh_tes!E23=0,"",SER_hh_tes!E23/SER_hh_fec!E23)</f>
        <v>0.58092594097854566</v>
      </c>
      <c r="F23" s="109">
        <f>IF(SER_hh_tes!F23=0,"",SER_hh_tes!F23/SER_hh_fec!F23)</f>
        <v>0.58372730686000096</v>
      </c>
      <c r="G23" s="109">
        <f>IF(SER_hh_tes!G23=0,"",SER_hh_tes!G23/SER_hh_fec!G23)</f>
        <v>0.58729553731657547</v>
      </c>
      <c r="H23" s="109">
        <f>IF(SER_hh_tes!H23=0,"",SER_hh_tes!H23/SER_hh_fec!H23)</f>
        <v>0.59106126749873655</v>
      </c>
      <c r="I23" s="109">
        <f>IF(SER_hh_tes!I23=0,"",SER_hh_tes!I23/SER_hh_fec!I23)</f>
        <v>0.5957492060527817</v>
      </c>
      <c r="J23" s="109">
        <f>IF(SER_hh_tes!J23=0,"",SER_hh_tes!J23/SER_hh_fec!J23)</f>
        <v>0.59912638288535969</v>
      </c>
      <c r="K23" s="109">
        <f>IF(SER_hh_tes!K23=0,"",SER_hh_tes!K23/SER_hh_fec!K23)</f>
        <v>0.60668526527427291</v>
      </c>
      <c r="L23" s="109">
        <f>IF(SER_hh_tes!L23=0,"",SER_hh_tes!L23/SER_hh_fec!L23)</f>
        <v>0.6103536890511283</v>
      </c>
      <c r="M23" s="109">
        <f>IF(SER_hh_tes!M23=0,"",SER_hh_tes!M23/SER_hh_fec!M23)</f>
        <v>0.62078433753684481</v>
      </c>
      <c r="N23" s="109">
        <f>IF(SER_hh_tes!N23=0,"",SER_hh_tes!N23/SER_hh_fec!N23)</f>
        <v>0.62359554150582197</v>
      </c>
      <c r="O23" s="109">
        <f>IF(SER_hh_tes!O23=0,"",SER_hh_tes!O23/SER_hh_fec!O23)</f>
        <v>0.6251788410914878</v>
      </c>
      <c r="P23" s="109">
        <f>IF(SER_hh_tes!P23=0,"",SER_hh_tes!P23/SER_hh_fec!P23)</f>
        <v>0.62720961376571038</v>
      </c>
      <c r="Q23" s="109">
        <f>IF(SER_hh_tes!Q23=0,"",SER_hh_tes!Q23/SER_hh_fec!Q23)</f>
        <v>0.63024757853709534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 t="str">
        <f>IF(SER_hh_tes!B25=0,"",SER_hh_tes!B25/SER_hh_fec!B25)</f>
        <v/>
      </c>
      <c r="C25" s="109" t="str">
        <f>IF(SER_hh_tes!C25=0,"",SER_hh_tes!C25/SER_hh_fec!C25)</f>
        <v/>
      </c>
      <c r="D25" s="109" t="str">
        <f>IF(SER_hh_tes!D25=0,"",SER_hh_tes!D25/SER_hh_fec!D25)</f>
        <v/>
      </c>
      <c r="E25" s="109" t="str">
        <f>IF(SER_hh_tes!E25=0,"",SER_hh_tes!E25/SER_hh_fec!E25)</f>
        <v/>
      </c>
      <c r="F25" s="109" t="str">
        <f>IF(SER_hh_tes!F25=0,"",SER_hh_tes!F25/SER_hh_fec!F25)</f>
        <v/>
      </c>
      <c r="G25" s="109" t="str">
        <f>IF(SER_hh_tes!G25=0,"",SER_hh_tes!G25/SER_hh_fec!G25)</f>
        <v/>
      </c>
      <c r="H25" s="109" t="str">
        <f>IF(SER_hh_tes!H25=0,"",SER_hh_tes!H25/SER_hh_fec!H25)</f>
        <v/>
      </c>
      <c r="I25" s="109" t="str">
        <f>IF(SER_hh_tes!I25=0,"",SER_hh_tes!I25/SER_hh_fec!I25)</f>
        <v/>
      </c>
      <c r="J25" s="109" t="str">
        <f>IF(SER_hh_tes!J25=0,"",SER_hh_tes!J25/SER_hh_fec!J25)</f>
        <v/>
      </c>
      <c r="K25" s="109" t="str">
        <f>IF(SER_hh_tes!K25=0,"",SER_hh_tes!K25/SER_hh_fec!K25)</f>
        <v/>
      </c>
      <c r="L25" s="109" t="str">
        <f>IF(SER_hh_tes!L25=0,"",SER_hh_tes!L25/SER_hh_fec!L25)</f>
        <v/>
      </c>
      <c r="M25" s="109" t="str">
        <f>IF(SER_hh_tes!M25=0,"",SER_hh_tes!M25/SER_hh_fec!M25)</f>
        <v/>
      </c>
      <c r="N25" s="109" t="str">
        <f>IF(SER_hh_tes!N25=0,"",SER_hh_tes!N25/SER_hh_fec!N25)</f>
        <v/>
      </c>
      <c r="O25" s="109" t="str">
        <f>IF(SER_hh_tes!O25=0,"",SER_hh_tes!O25/SER_hh_fec!O25)</f>
        <v/>
      </c>
      <c r="P25" s="109" t="str">
        <f>IF(SER_hh_tes!P25=0,"",SER_hh_tes!P25/SER_hh_fec!P25)</f>
        <v/>
      </c>
      <c r="Q25" s="109" t="str">
        <f>IF(SER_hh_tes!Q25=0,"",SER_hh_tes!Q25/SER_hh_fec!Q25)</f>
        <v/>
      </c>
    </row>
    <row r="26" spans="1:17" ht="12" customHeight="1" x14ac:dyDescent="0.25">
      <c r="A26" s="88" t="s">
        <v>30</v>
      </c>
      <c r="B26" s="112">
        <f>IF(SER_hh_tes!B26=0,"",SER_hh_tes!B26/SER_hh_fec!B26)</f>
        <v>0.70757912595416372</v>
      </c>
      <c r="C26" s="112">
        <f>IF(SER_hh_tes!C26=0,"",SER_hh_tes!C26/SER_hh_fec!C26)</f>
        <v>0.71366095881743552</v>
      </c>
      <c r="D26" s="112">
        <f>IF(SER_hh_tes!D26=0,"",SER_hh_tes!D26/SER_hh_fec!D26)</f>
        <v>0.71926847399360394</v>
      </c>
      <c r="E26" s="112">
        <f>IF(SER_hh_tes!E26=0,"",SER_hh_tes!E26/SER_hh_fec!E26)</f>
        <v>0.72181379456064443</v>
      </c>
      <c r="F26" s="112">
        <f>IF(SER_hh_tes!F26=0,"",SER_hh_tes!F26/SER_hh_fec!F26)</f>
        <v>0.72435305185616872</v>
      </c>
      <c r="G26" s="112">
        <f>IF(SER_hh_tes!G26=0,"",SER_hh_tes!G26/SER_hh_fec!G26)</f>
        <v>0.72748223471621187</v>
      </c>
      <c r="H26" s="112">
        <f>IF(SER_hh_tes!H26=0,"",SER_hh_tes!H26/SER_hh_fec!H26)</f>
        <v>0.73068760483581974</v>
      </c>
      <c r="I26" s="112">
        <f>IF(SER_hh_tes!I26=0,"",SER_hh_tes!I26/SER_hh_fec!I26)</f>
        <v>0.73502767961378968</v>
      </c>
      <c r="J26" s="112">
        <f>IF(SER_hh_tes!J26=0,"",SER_hh_tes!J26/SER_hh_fec!J26)</f>
        <v>0.73736909981694732</v>
      </c>
      <c r="K26" s="112">
        <f>IF(SER_hh_tes!K26=0,"",SER_hh_tes!K26/SER_hh_fec!K26)</f>
        <v>0.74388120400638125</v>
      </c>
      <c r="L26" s="112">
        <f>IF(SER_hh_tes!L26=0,"",SER_hh_tes!L26/SER_hh_fec!L26)</f>
        <v>0.74767757988273931</v>
      </c>
      <c r="M26" s="112">
        <f>IF(SER_hh_tes!M26=0,"",SER_hh_tes!M26/SER_hh_fec!M26)</f>
        <v>0.76063315094711925</v>
      </c>
      <c r="N26" s="112">
        <f>IF(SER_hh_tes!N26=0,"",SER_hh_tes!N26/SER_hh_fec!N26)</f>
        <v>0.76575636437362227</v>
      </c>
      <c r="O26" s="112">
        <f>IF(SER_hh_tes!O26=0,"",SER_hh_tes!O26/SER_hh_fec!O26)</f>
        <v>0.77261940082316782</v>
      </c>
      <c r="P26" s="112">
        <f>IF(SER_hh_tes!P26=0,"",SER_hh_tes!P26/SER_hh_fec!P26)</f>
        <v>0.7769920230902887</v>
      </c>
      <c r="Q26" s="112">
        <f>IF(SER_hh_tes!Q26=0,"",SER_hh_tes!Q26/SER_hh_fec!Q26)</f>
        <v>0.7791533881609447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>
        <f>IF(SER_hh_tes!J27=0,"",SER_hh_tes!J27/SER_hh_fec!J27)</f>
        <v>0.99999999999999967</v>
      </c>
      <c r="K27" s="111">
        <f>IF(SER_hh_tes!K27=0,"",SER_hh_tes!K27/SER_hh_fec!K27)</f>
        <v>1</v>
      </c>
      <c r="L27" s="111">
        <f>IF(SER_hh_tes!L27=0,"",SER_hh_tes!L27/SER_hh_fec!L27)</f>
        <v>1.0000000000000002</v>
      </c>
      <c r="M27" s="111">
        <f>IF(SER_hh_tes!M27=0,"",SER_hh_tes!M27/SER_hh_fec!M27)</f>
        <v>0.99999999999999989</v>
      </c>
      <c r="N27" s="111">
        <f>IF(SER_hh_tes!N27=0,"",SER_hh_tes!N27/SER_hh_fec!N27)</f>
        <v>1.0000000000000002</v>
      </c>
      <c r="O27" s="111">
        <f>IF(SER_hh_tes!O27=0,"",SER_hh_tes!O27/SER_hh_fec!O27)</f>
        <v>1</v>
      </c>
      <c r="P27" s="111">
        <f>IF(SER_hh_tes!P27=0,"",SER_hh_tes!P27/SER_hh_fec!P27)</f>
        <v>0.99999999999999967</v>
      </c>
      <c r="Q27" s="111">
        <f>IF(SER_hh_tes!Q27=0,"",SER_hh_tes!Q27/SER_hh_fec!Q27)</f>
        <v>0.99999999999999989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0.55492252289748556</v>
      </c>
      <c r="C29" s="110">
        <f>IF(SER_hh_tes!C29=0,"",SER_hh_tes!C29/SER_hh_fec!C29)</f>
        <v>0.55822730875666748</v>
      </c>
      <c r="D29" s="110">
        <f>IF(SER_hh_tes!D29=0,"",SER_hh_tes!D29/SER_hh_fec!D29)</f>
        <v>0.56350552819642385</v>
      </c>
      <c r="E29" s="110">
        <f>IF(SER_hh_tes!E29=0,"",SER_hh_tes!E29/SER_hh_fec!E29)</f>
        <v>0.57058328418847737</v>
      </c>
      <c r="F29" s="110">
        <f>IF(SER_hh_tes!F29=0,"",SER_hh_tes!F29/SER_hh_fec!F29)</f>
        <v>0.5737600358840661</v>
      </c>
      <c r="G29" s="110">
        <f>IF(SER_hh_tes!G29=0,"",SER_hh_tes!G29/SER_hh_fec!G29)</f>
        <v>0.57907415497309567</v>
      </c>
      <c r="H29" s="110">
        <f>IF(SER_hh_tes!H29=0,"",SER_hh_tes!H29/SER_hh_fec!H29)</f>
        <v>0.57489464486981234</v>
      </c>
      <c r="I29" s="110">
        <f>IF(SER_hh_tes!I29=0,"",SER_hh_tes!I29/SER_hh_fec!I29)</f>
        <v>0.59019587695710107</v>
      </c>
      <c r="J29" s="110">
        <f>IF(SER_hh_tes!J29=0,"",SER_hh_tes!J29/SER_hh_fec!J29)</f>
        <v>0.59341460106954858</v>
      </c>
      <c r="K29" s="110">
        <f>IF(SER_hh_tes!K29=0,"",SER_hh_tes!K29/SER_hh_fec!K29)</f>
        <v>0.59172941343670848</v>
      </c>
      <c r="L29" s="110">
        <f>IF(SER_hh_tes!L29=0,"",SER_hh_tes!L29/SER_hh_fec!L29)</f>
        <v>0.59116005754396361</v>
      </c>
      <c r="M29" s="110">
        <f>IF(SER_hh_tes!M29=0,"",SER_hh_tes!M29/SER_hh_fec!M29)</f>
        <v>0.58396114518270126</v>
      </c>
      <c r="N29" s="110">
        <f>IF(SER_hh_tes!N29=0,"",SER_hh_tes!N29/SER_hh_fec!N29)</f>
        <v>0.57990329265597351</v>
      </c>
      <c r="O29" s="110">
        <f>IF(SER_hh_tes!O29=0,"",SER_hh_tes!O29/SER_hh_fec!O29)</f>
        <v>0.57429618597410748</v>
      </c>
      <c r="P29" s="110">
        <f>IF(SER_hh_tes!P29=0,"",SER_hh_tes!P29/SER_hh_fec!P29)</f>
        <v>0.5732791279475925</v>
      </c>
      <c r="Q29" s="110">
        <f>IF(SER_hh_tes!Q29=0,"",SER_hh_tes!Q29/SER_hh_fec!Q29)</f>
        <v>0.57405351173192354</v>
      </c>
    </row>
    <row r="30" spans="1:17" ht="12" customHeight="1" x14ac:dyDescent="0.25">
      <c r="A30" s="88" t="s">
        <v>66</v>
      </c>
      <c r="B30" s="109">
        <f>IF(SER_hh_tes!B30=0,"",SER_hh_tes!B30/SER_hh_fec!B30)</f>
        <v>0.42591299523607612</v>
      </c>
      <c r="C30" s="109">
        <f>IF(SER_hh_tes!C30=0,"",SER_hh_tes!C30/SER_hh_fec!C30)</f>
        <v>0.42920940667433843</v>
      </c>
      <c r="D30" s="109">
        <f>IF(SER_hh_tes!D30=0,"",SER_hh_tes!D30/SER_hh_fec!D30)</f>
        <v>0.43277552505954703</v>
      </c>
      <c r="E30" s="109">
        <f>IF(SER_hh_tes!E30=0,"",SER_hh_tes!E30/SER_hh_fec!E30)</f>
        <v>0.4365652762522037</v>
      </c>
      <c r="F30" s="109">
        <f>IF(SER_hh_tes!F30=0,"",SER_hh_tes!F30/SER_hh_fec!F30)</f>
        <v>0.44049502835716398</v>
      </c>
      <c r="G30" s="109">
        <f>IF(SER_hh_tes!G30=0,"",SER_hh_tes!G30/SER_hh_fec!G30)</f>
        <v>0.44448837240999567</v>
      </c>
      <c r="H30" s="109">
        <f>IF(SER_hh_tes!H30=0,"",SER_hh_tes!H30/SER_hh_fec!H30)</f>
        <v>0.44899461024685366</v>
      </c>
      <c r="I30" s="109">
        <f>IF(SER_hh_tes!I30=0,"",SER_hh_tes!I30/SER_hh_fec!I30)</f>
        <v>0.45993015832725465</v>
      </c>
      <c r="J30" s="109">
        <f>IF(SER_hh_tes!J30=0,"",SER_hh_tes!J30/SER_hh_fec!J30)</f>
        <v>0.46384791220871652</v>
      </c>
      <c r="K30" s="109">
        <f>IF(SER_hh_tes!K30=0,"",SER_hh_tes!K30/SER_hh_fec!K30)</f>
        <v>0.46743659233685986</v>
      </c>
      <c r="L30" s="109">
        <f>IF(SER_hh_tes!L30=0,"",SER_hh_tes!L30/SER_hh_fec!L30)</f>
        <v>0.47211317768106448</v>
      </c>
      <c r="M30" s="109">
        <f>IF(SER_hh_tes!M30=0,"",SER_hh_tes!M30/SER_hh_fec!M30)</f>
        <v>0.4761877060270675</v>
      </c>
      <c r="N30" s="109">
        <f>IF(SER_hh_tes!N30=0,"",SER_hh_tes!N30/SER_hh_fec!N30)</f>
        <v>0.4798008245490783</v>
      </c>
      <c r="O30" s="109">
        <f>IF(SER_hh_tes!O30=0,"",SER_hh_tes!O30/SER_hh_fec!O30)</f>
        <v>0.48407980950139873</v>
      </c>
      <c r="P30" s="109">
        <f>IF(SER_hh_tes!P30=0,"",SER_hh_tes!P30/SER_hh_fec!P30)</f>
        <v>0.48421125335642029</v>
      </c>
      <c r="Q30" s="109">
        <f>IF(SER_hh_tes!Q30=0,"",SER_hh_tes!Q30/SER_hh_fec!Q30)</f>
        <v>0.48571820894923945</v>
      </c>
    </row>
    <row r="31" spans="1:17" ht="12" customHeight="1" x14ac:dyDescent="0.25">
      <c r="A31" s="88" t="s">
        <v>98</v>
      </c>
      <c r="B31" s="109">
        <f>IF(SER_hh_tes!B31=0,"",SER_hh_tes!B31/SER_hh_fec!B31)</f>
        <v>0.45867553333115896</v>
      </c>
      <c r="C31" s="109">
        <f>IF(SER_hh_tes!C31=0,"",SER_hh_tes!C31/SER_hh_fec!C31)</f>
        <v>0.46331517770438857</v>
      </c>
      <c r="D31" s="109">
        <f>IF(SER_hh_tes!D31=0,"",SER_hh_tes!D31/SER_hh_fec!D31)</f>
        <v>0.46651132820715313</v>
      </c>
      <c r="E31" s="109">
        <f>IF(SER_hh_tes!E31=0,"",SER_hh_tes!E31/SER_hh_fec!E31)</f>
        <v>0.46937023445766085</v>
      </c>
      <c r="F31" s="109">
        <f>IF(SER_hh_tes!F31=0,"",SER_hh_tes!F31/SER_hh_fec!F31)</f>
        <v>0.4742713852423589</v>
      </c>
      <c r="G31" s="109">
        <f>IF(SER_hh_tes!G31=0,"",SER_hh_tes!G31/SER_hh_fec!G31)</f>
        <v>0.47987482773967927</v>
      </c>
      <c r="H31" s="109">
        <f>IF(SER_hh_tes!H31=0,"",SER_hh_tes!H31/SER_hh_fec!H31)</f>
        <v>0.48650030846156178</v>
      </c>
      <c r="I31" s="109">
        <f>IF(SER_hh_tes!I31=0,"",SER_hh_tes!I31/SER_hh_fec!I31)</f>
        <v>0.49395492745049119</v>
      </c>
      <c r="J31" s="109">
        <f>IF(SER_hh_tes!J31=0,"",SER_hh_tes!J31/SER_hh_fec!J31)</f>
        <v>0.49944154962861897</v>
      </c>
      <c r="K31" s="109">
        <f>IF(SER_hh_tes!K31=0,"",SER_hh_tes!K31/SER_hh_fec!K31)</f>
        <v>0.50859303239176901</v>
      </c>
      <c r="L31" s="109">
        <f>IF(SER_hh_tes!L31=0,"",SER_hh_tes!L31/SER_hh_fec!L31)</f>
        <v>0.51404684146728252</v>
      </c>
      <c r="M31" s="109">
        <f>IF(SER_hh_tes!M31=0,"",SER_hh_tes!M31/SER_hh_fec!M31)</f>
        <v>0.52180680607798868</v>
      </c>
      <c r="N31" s="109">
        <f>IF(SER_hh_tes!N31=0,"",SER_hh_tes!N31/SER_hh_fec!N31)</f>
        <v>0.52638096613108354</v>
      </c>
      <c r="O31" s="109">
        <f>IF(SER_hh_tes!O31=0,"",SER_hh_tes!O31/SER_hh_fec!O31)</f>
        <v>0.52879826874194202</v>
      </c>
      <c r="P31" s="109">
        <f>IF(SER_hh_tes!P31=0,"",SER_hh_tes!P31/SER_hh_fec!P31)</f>
        <v>0.52965645868323974</v>
      </c>
      <c r="Q31" s="109">
        <f>IF(SER_hh_tes!Q31=0,"",SER_hh_tes!Q31/SER_hh_fec!Q31)</f>
        <v>0.5299882794392895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0.62404834466824355</v>
      </c>
      <c r="C33" s="108">
        <f>IF(SER_hh_tes!C33=0,"",SER_hh_tes!C33/SER_hh_fec!C33)</f>
        <v>0.62651713604967729</v>
      </c>
      <c r="D33" s="108">
        <f>IF(SER_hh_tes!D33=0,"",SER_hh_tes!D33/SER_hh_fec!D33)</f>
        <v>0.62971821423152408</v>
      </c>
      <c r="E33" s="108">
        <f>IF(SER_hh_tes!E33=0,"",SER_hh_tes!E33/SER_hh_fec!E33)</f>
        <v>0.63314023994653368</v>
      </c>
      <c r="F33" s="108">
        <f>IF(SER_hh_tes!F33=0,"",SER_hh_tes!F33/SER_hh_fec!F33)</f>
        <v>0.63655900053303816</v>
      </c>
      <c r="G33" s="108">
        <f>IF(SER_hh_tes!G33=0,"",SER_hh_tes!G33/SER_hh_fec!G33)</f>
        <v>0.64061504201148511</v>
      </c>
      <c r="H33" s="108">
        <f>IF(SER_hh_tes!H33=0,"",SER_hh_tes!H33/SER_hh_fec!H33)</f>
        <v>0.64498539035135871</v>
      </c>
      <c r="I33" s="108">
        <f>IF(SER_hh_tes!I33=0,"",SER_hh_tes!I33/SER_hh_fec!I33)</f>
        <v>0.64938584855032644</v>
      </c>
      <c r="J33" s="108">
        <f>IF(SER_hh_tes!J33=0,"",SER_hh_tes!J33/SER_hh_fec!J33)</f>
        <v>0.65354190729655359</v>
      </c>
      <c r="K33" s="108">
        <f>IF(SER_hh_tes!K33=0,"",SER_hh_tes!K33/SER_hh_fec!K33)</f>
        <v>0.65687234639379188</v>
      </c>
      <c r="L33" s="108">
        <f>IF(SER_hh_tes!L33=0,"",SER_hh_tes!L33/SER_hh_fec!L33)</f>
        <v>0.66022146960959638</v>
      </c>
      <c r="M33" s="108">
        <f>IF(SER_hh_tes!M33=0,"",SER_hh_tes!M33/SER_hh_fec!M33)</f>
        <v>0.66536245908764746</v>
      </c>
      <c r="N33" s="108">
        <f>IF(SER_hh_tes!N33=0,"",SER_hh_tes!N33/SER_hh_fec!N33)</f>
        <v>0.66755898184263052</v>
      </c>
      <c r="O33" s="108">
        <f>IF(SER_hh_tes!O33=0,"",SER_hh_tes!O33/SER_hh_fec!O33)</f>
        <v>0.6696077368511012</v>
      </c>
      <c r="P33" s="108">
        <f>IF(SER_hh_tes!P33=0,"",SER_hh_tes!P33/SER_hh_fec!P33)</f>
        <v>0.67080405637853013</v>
      </c>
      <c r="Q33" s="108">
        <f>IF(SER_hh_tes!Q33=0,"",SER_hh_tes!Q33/SER_hh_fec!Q33)</f>
        <v>0.67758189334652785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2531.4818553161663</v>
      </c>
      <c r="C3" s="106">
        <f t="shared" ref="C3:Q3" si="1">SUM(C4,C16,C19,C29)</f>
        <v>2603.9955205510564</v>
      </c>
      <c r="D3" s="106">
        <f t="shared" si="1"/>
        <v>2548.7957616849358</v>
      </c>
      <c r="E3" s="106">
        <f t="shared" si="1"/>
        <v>2667.3631889670005</v>
      </c>
      <c r="F3" s="106">
        <f t="shared" si="1"/>
        <v>2522.5685590892399</v>
      </c>
      <c r="G3" s="106">
        <f t="shared" si="1"/>
        <v>2626.115251360935</v>
      </c>
      <c r="H3" s="106">
        <f t="shared" si="1"/>
        <v>2595.3948887671081</v>
      </c>
      <c r="I3" s="106">
        <f t="shared" si="1"/>
        <v>2715.2806173239519</v>
      </c>
      <c r="J3" s="106">
        <f t="shared" si="1"/>
        <v>2755.5823827966601</v>
      </c>
      <c r="K3" s="106">
        <f t="shared" si="1"/>
        <v>2475.3524196066842</v>
      </c>
      <c r="L3" s="106">
        <f t="shared" si="1"/>
        <v>2427.753156504577</v>
      </c>
      <c r="M3" s="106">
        <f t="shared" si="1"/>
        <v>2052.6838783406729</v>
      </c>
      <c r="N3" s="106">
        <f t="shared" si="1"/>
        <v>2084.3541104025412</v>
      </c>
      <c r="O3" s="106">
        <f t="shared" si="1"/>
        <v>1946.0296972002</v>
      </c>
      <c r="P3" s="106">
        <f t="shared" si="1"/>
        <v>1708.5037380216336</v>
      </c>
      <c r="Q3" s="106">
        <f t="shared" si="1"/>
        <v>1687.5041756096659</v>
      </c>
    </row>
    <row r="4" spans="1:17" ht="12.95" customHeight="1" x14ac:dyDescent="0.25">
      <c r="A4" s="90" t="s">
        <v>44</v>
      </c>
      <c r="B4" s="101">
        <f t="shared" ref="B4" si="2">SUM(B5:B15)</f>
        <v>2082.730618709837</v>
      </c>
      <c r="C4" s="101">
        <f t="shared" ref="C4:Q4" si="3">SUM(C5:C15)</f>
        <v>2166.6343498643428</v>
      </c>
      <c r="D4" s="101">
        <f t="shared" si="3"/>
        <v>2131.8916002211558</v>
      </c>
      <c r="E4" s="101">
        <f t="shared" si="3"/>
        <v>2262.8365397821472</v>
      </c>
      <c r="F4" s="101">
        <f t="shared" si="3"/>
        <v>2112.8561833740387</v>
      </c>
      <c r="G4" s="101">
        <f t="shared" si="3"/>
        <v>2211.8788914137172</v>
      </c>
      <c r="H4" s="101">
        <f t="shared" si="3"/>
        <v>2153.633843728283</v>
      </c>
      <c r="I4" s="101">
        <f t="shared" si="3"/>
        <v>2281.844471351435</v>
      </c>
      <c r="J4" s="101">
        <f t="shared" si="3"/>
        <v>2315.3565239365089</v>
      </c>
      <c r="K4" s="101">
        <f t="shared" si="3"/>
        <v>2003.0699579730331</v>
      </c>
      <c r="L4" s="101">
        <f t="shared" si="3"/>
        <v>1943.929753365765</v>
      </c>
      <c r="M4" s="101">
        <f t="shared" si="3"/>
        <v>1489.9544815288345</v>
      </c>
      <c r="N4" s="101">
        <f t="shared" si="3"/>
        <v>1489.5453962854895</v>
      </c>
      <c r="O4" s="101">
        <f t="shared" si="3"/>
        <v>1339.6389371398218</v>
      </c>
      <c r="P4" s="101">
        <f t="shared" si="3"/>
        <v>1111.2262468540405</v>
      </c>
      <c r="Q4" s="101">
        <f t="shared" si="3"/>
        <v>1099.0507162324197</v>
      </c>
    </row>
    <row r="5" spans="1:17" ht="12" customHeight="1" x14ac:dyDescent="0.25">
      <c r="A5" s="88" t="s">
        <v>38</v>
      </c>
      <c r="B5" s="100">
        <v>19.080566762572921</v>
      </c>
      <c r="C5" s="100">
        <v>21.299198654160001</v>
      </c>
      <c r="D5" s="100">
        <v>14.65487935704</v>
      </c>
      <c r="E5" s="100">
        <v>111.30882391277999</v>
      </c>
      <c r="F5" s="100">
        <v>107.008311010932</v>
      </c>
      <c r="G5" s="100">
        <v>107.01263270073545</v>
      </c>
      <c r="H5" s="100">
        <v>107.07245818790403</v>
      </c>
      <c r="I5" s="100">
        <v>104.827416478704</v>
      </c>
      <c r="J5" s="100">
        <v>104.81775648440401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1561.3138876778951</v>
      </c>
      <c r="C7" s="100">
        <v>1598.0011263710369</v>
      </c>
      <c r="D7" s="100">
        <v>1617.0594127225208</v>
      </c>
      <c r="E7" s="100">
        <v>1614.7817251755603</v>
      </c>
      <c r="F7" s="100">
        <v>1537.136957926652</v>
      </c>
      <c r="G7" s="100">
        <v>1584.3028166124582</v>
      </c>
      <c r="H7" s="100">
        <v>1508.7840983669601</v>
      </c>
      <c r="I7" s="100">
        <v>1554.5238682524814</v>
      </c>
      <c r="J7" s="100">
        <v>1510.4259717139164</v>
      </c>
      <c r="K7" s="100">
        <v>1273.3488951672186</v>
      </c>
      <c r="L7" s="100">
        <v>1158.2663258704554</v>
      </c>
      <c r="M7" s="100">
        <v>957.64303764669569</v>
      </c>
      <c r="N7" s="100">
        <v>911.84878468774195</v>
      </c>
      <c r="O7" s="100">
        <v>762.2439202728599</v>
      </c>
      <c r="P7" s="100">
        <v>565.58284746928598</v>
      </c>
      <c r="Q7" s="100">
        <v>557.06009173604821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502.33616426936908</v>
      </c>
      <c r="C9" s="100">
        <v>547.33402483914597</v>
      </c>
      <c r="D9" s="100">
        <v>500.17730814159484</v>
      </c>
      <c r="E9" s="100">
        <v>536.7459906938069</v>
      </c>
      <c r="F9" s="100">
        <v>468.71091443645463</v>
      </c>
      <c r="G9" s="100">
        <v>520.56344210052362</v>
      </c>
      <c r="H9" s="100">
        <v>537.7772871734187</v>
      </c>
      <c r="I9" s="100">
        <v>622.49318662024962</v>
      </c>
      <c r="J9" s="100">
        <v>700.1127957381882</v>
      </c>
      <c r="K9" s="100">
        <v>729.72106280581443</v>
      </c>
      <c r="L9" s="100">
        <v>785.66342749530975</v>
      </c>
      <c r="M9" s="100">
        <v>532.31144388213897</v>
      </c>
      <c r="N9" s="100">
        <v>577.69661159774739</v>
      </c>
      <c r="O9" s="100">
        <v>577.39501686696201</v>
      </c>
      <c r="P9" s="100">
        <v>545.6433993847545</v>
      </c>
      <c r="Q9" s="100">
        <v>541.99062449637165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5.4121199057509589E-2</v>
      </c>
      <c r="C16" s="101">
        <f t="shared" ref="C16:Q16" si="5">SUM(C17:C18)</f>
        <v>6.1478722448033492E-2</v>
      </c>
      <c r="D16" s="101">
        <f t="shared" si="5"/>
        <v>7.230782424379556E-2</v>
      </c>
      <c r="E16" s="101">
        <f t="shared" si="5"/>
        <v>7.1607550259472241E-2</v>
      </c>
      <c r="F16" s="101">
        <f t="shared" si="5"/>
        <v>8.8266042084892679E-2</v>
      </c>
      <c r="G16" s="101">
        <f t="shared" si="5"/>
        <v>0.10186279057158924</v>
      </c>
      <c r="H16" s="101">
        <f t="shared" si="5"/>
        <v>0.13034671851259619</v>
      </c>
      <c r="I16" s="101">
        <f t="shared" si="5"/>
        <v>0.14285431918305863</v>
      </c>
      <c r="J16" s="101">
        <f t="shared" si="5"/>
        <v>0.14738238515631275</v>
      </c>
      <c r="K16" s="101">
        <f t="shared" si="5"/>
        <v>0.18224126405590013</v>
      </c>
      <c r="L16" s="101">
        <f t="shared" si="5"/>
        <v>0.17730241681395417</v>
      </c>
      <c r="M16" s="101">
        <f t="shared" si="5"/>
        <v>0.19141784111906499</v>
      </c>
      <c r="N16" s="101">
        <f t="shared" si="5"/>
        <v>0.22006152104104071</v>
      </c>
      <c r="O16" s="101">
        <f t="shared" si="5"/>
        <v>0.27014456901925127</v>
      </c>
      <c r="P16" s="101">
        <f t="shared" si="5"/>
        <v>0.35868510983857244</v>
      </c>
      <c r="Q16" s="101">
        <f t="shared" si="5"/>
        <v>0.51645596148923245</v>
      </c>
    </row>
    <row r="17" spans="1:17" ht="12.95" customHeight="1" x14ac:dyDescent="0.25">
      <c r="A17" s="88" t="s">
        <v>101</v>
      </c>
      <c r="B17" s="103">
        <v>5.4121199057509589E-2</v>
      </c>
      <c r="C17" s="103">
        <v>6.1478722448033492E-2</v>
      </c>
      <c r="D17" s="103">
        <v>7.230782424379556E-2</v>
      </c>
      <c r="E17" s="103">
        <v>7.1607550259472241E-2</v>
      </c>
      <c r="F17" s="103">
        <v>8.8266042084892679E-2</v>
      </c>
      <c r="G17" s="103">
        <v>0.10186279057158924</v>
      </c>
      <c r="H17" s="103">
        <v>0.13034671851259619</v>
      </c>
      <c r="I17" s="103">
        <v>0.14285431918305863</v>
      </c>
      <c r="J17" s="103">
        <v>0.14738238515631275</v>
      </c>
      <c r="K17" s="103">
        <v>0.18224126405590013</v>
      </c>
      <c r="L17" s="103">
        <v>0.17730241681395417</v>
      </c>
      <c r="M17" s="103">
        <v>0.19141784111906499</v>
      </c>
      <c r="N17" s="103">
        <v>0.22006152104104071</v>
      </c>
      <c r="O17" s="103">
        <v>0.27014456901925127</v>
      </c>
      <c r="P17" s="103">
        <v>0.35868510983857244</v>
      </c>
      <c r="Q17" s="103">
        <v>0.51645596148923245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307.37408390355154</v>
      </c>
      <c r="C19" s="101">
        <f t="shared" ref="C19:Q19" si="7">SUM(C20:C27)</f>
        <v>294.08129651172277</v>
      </c>
      <c r="D19" s="101">
        <f t="shared" si="7"/>
        <v>276.92922020556421</v>
      </c>
      <c r="E19" s="101">
        <f t="shared" si="7"/>
        <v>273.77398451369368</v>
      </c>
      <c r="F19" s="101">
        <f t="shared" si="7"/>
        <v>275.8753928199144</v>
      </c>
      <c r="G19" s="101">
        <f t="shared" si="7"/>
        <v>279.34191497182354</v>
      </c>
      <c r="H19" s="101">
        <f t="shared" si="7"/>
        <v>283.01752709554546</v>
      </c>
      <c r="I19" s="101">
        <f t="shared" si="7"/>
        <v>290.48587030227833</v>
      </c>
      <c r="J19" s="101">
        <f t="shared" si="7"/>
        <v>293.6739068940546</v>
      </c>
      <c r="K19" s="101">
        <f t="shared" si="7"/>
        <v>308.77119604528656</v>
      </c>
      <c r="L19" s="101">
        <f t="shared" si="7"/>
        <v>311.3259324591524</v>
      </c>
      <c r="M19" s="101">
        <f t="shared" si="7"/>
        <v>359.88729504366859</v>
      </c>
      <c r="N19" s="101">
        <f t="shared" si="7"/>
        <v>372.97776381601568</v>
      </c>
      <c r="O19" s="101">
        <f t="shared" si="7"/>
        <v>359.74881267451906</v>
      </c>
      <c r="P19" s="101">
        <f t="shared" si="7"/>
        <v>340.85573753023976</v>
      </c>
      <c r="Q19" s="101">
        <f t="shared" si="7"/>
        <v>325.697891420899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233.83726251440339</v>
      </c>
      <c r="C22" s="100">
        <v>219.70223797481148</v>
      </c>
      <c r="D22" s="100">
        <v>204.04308613417049</v>
      </c>
      <c r="E22" s="100">
        <v>203.33774814014367</v>
      </c>
      <c r="F22" s="100">
        <v>204.07365457387596</v>
      </c>
      <c r="G22" s="100">
        <v>205.22875452259737</v>
      </c>
      <c r="H22" s="100">
        <v>206.54505166221969</v>
      </c>
      <c r="I22" s="100">
        <v>209.5193600350583</v>
      </c>
      <c r="J22" s="100">
        <v>211.53443094452766</v>
      </c>
      <c r="K22" s="100">
        <v>211.47511892544546</v>
      </c>
      <c r="L22" s="100">
        <v>210.93857369750577</v>
      </c>
      <c r="M22" s="100">
        <v>212.58201992458248</v>
      </c>
      <c r="N22" s="100">
        <v>214.56464474168777</v>
      </c>
      <c r="O22" s="100">
        <v>200.47090481727747</v>
      </c>
      <c r="P22" s="100">
        <v>172.50827426857182</v>
      </c>
      <c r="Q22" s="100">
        <v>164.99739523919038</v>
      </c>
    </row>
    <row r="23" spans="1:17" ht="12" customHeight="1" x14ac:dyDescent="0.25">
      <c r="A23" s="88" t="s">
        <v>98</v>
      </c>
      <c r="B23" s="100">
        <v>73.536821389148145</v>
      </c>
      <c r="C23" s="100">
        <v>74.379058536911273</v>
      </c>
      <c r="D23" s="100">
        <v>72.886134071393698</v>
      </c>
      <c r="E23" s="100">
        <v>70.436236373550003</v>
      </c>
      <c r="F23" s="100">
        <v>71.801738246038425</v>
      </c>
      <c r="G23" s="100">
        <v>74.113160449226157</v>
      </c>
      <c r="H23" s="100">
        <v>76.472475433325741</v>
      </c>
      <c r="I23" s="100">
        <v>80.966510267220031</v>
      </c>
      <c r="J23" s="100">
        <v>82.13947594952694</v>
      </c>
      <c r="K23" s="100">
        <v>97.296077119841087</v>
      </c>
      <c r="L23" s="100">
        <v>100.38735876164661</v>
      </c>
      <c r="M23" s="100">
        <v>147.3052751190861</v>
      </c>
      <c r="N23" s="100">
        <v>158.41311907432791</v>
      </c>
      <c r="O23" s="100">
        <v>159.27790785724162</v>
      </c>
      <c r="P23" s="100">
        <v>168.34746326166794</v>
      </c>
      <c r="Q23" s="100">
        <v>160.70049618170862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141.32303150372053</v>
      </c>
      <c r="C29" s="101">
        <f t="shared" ref="C29:Q29" si="9">SUM(C30:C33)</f>
        <v>143.21839545254269</v>
      </c>
      <c r="D29" s="101">
        <f t="shared" si="9"/>
        <v>139.90263343397203</v>
      </c>
      <c r="E29" s="101">
        <f t="shared" si="9"/>
        <v>130.6810571208996</v>
      </c>
      <c r="F29" s="101">
        <f t="shared" si="9"/>
        <v>133.74871685320218</v>
      </c>
      <c r="G29" s="101">
        <f t="shared" si="9"/>
        <v>134.79258218482303</v>
      </c>
      <c r="H29" s="101">
        <f t="shared" si="9"/>
        <v>158.61317122476686</v>
      </c>
      <c r="I29" s="101">
        <f t="shared" si="9"/>
        <v>142.80742135105518</v>
      </c>
      <c r="J29" s="101">
        <f t="shared" si="9"/>
        <v>146.40456958094063</v>
      </c>
      <c r="K29" s="101">
        <f t="shared" si="9"/>
        <v>163.32902432430862</v>
      </c>
      <c r="L29" s="101">
        <f t="shared" si="9"/>
        <v>172.32016826284539</v>
      </c>
      <c r="M29" s="101">
        <f t="shared" si="9"/>
        <v>202.6506839270503</v>
      </c>
      <c r="N29" s="101">
        <f t="shared" si="9"/>
        <v>221.61088877999507</v>
      </c>
      <c r="O29" s="101">
        <f t="shared" si="9"/>
        <v>246.37180281683973</v>
      </c>
      <c r="P29" s="101">
        <f t="shared" si="9"/>
        <v>256.06306852751493</v>
      </c>
      <c r="Q29" s="101">
        <f t="shared" si="9"/>
        <v>262.23911199485786</v>
      </c>
    </row>
    <row r="30" spans="1:17" ht="12" customHeight="1" x14ac:dyDescent="0.25">
      <c r="A30" s="88" t="s">
        <v>66</v>
      </c>
      <c r="B30" s="100">
        <v>29.778823688521257</v>
      </c>
      <c r="C30" s="100">
        <v>29.830050089208001</v>
      </c>
      <c r="D30" s="100">
        <v>29.812191042600002</v>
      </c>
      <c r="E30" s="100">
        <v>26.686144581083994</v>
      </c>
      <c r="F30" s="100">
        <v>29.851052962068003</v>
      </c>
      <c r="G30" s="100">
        <v>29.78102848064167</v>
      </c>
      <c r="H30" s="100">
        <v>50.509848569076006</v>
      </c>
      <c r="I30" s="100">
        <v>26.697874487436</v>
      </c>
      <c r="J30" s="100">
        <v>29.867300467488011</v>
      </c>
      <c r="K30" s="100">
        <v>23.772240344808004</v>
      </c>
      <c r="L30" s="100">
        <v>26.755667094738385</v>
      </c>
      <c r="M30" s="100">
        <v>23.796327433952797</v>
      </c>
      <c r="N30" s="100">
        <v>17.857175862270957</v>
      </c>
      <c r="O30" s="100">
        <v>29.783806480697475</v>
      </c>
      <c r="P30" s="100">
        <v>29.775192664236091</v>
      </c>
      <c r="Q30" s="100">
        <v>29.773445950456381</v>
      </c>
    </row>
    <row r="31" spans="1:17" ht="12" customHeight="1" x14ac:dyDescent="0.25">
      <c r="A31" s="88" t="s">
        <v>98</v>
      </c>
      <c r="B31" s="100">
        <v>111.54420781519926</v>
      </c>
      <c r="C31" s="100">
        <v>113.38834536333469</v>
      </c>
      <c r="D31" s="100">
        <v>110.09044239137202</v>
      </c>
      <c r="E31" s="100">
        <v>103.99491253981562</v>
      </c>
      <c r="F31" s="100">
        <v>103.89766389113417</v>
      </c>
      <c r="G31" s="100">
        <v>105.01155370418135</v>
      </c>
      <c r="H31" s="100">
        <v>108.10332265569085</v>
      </c>
      <c r="I31" s="100">
        <v>116.10954686361919</v>
      </c>
      <c r="J31" s="100">
        <v>116.53726911345262</v>
      </c>
      <c r="K31" s="100">
        <v>139.55678397950061</v>
      </c>
      <c r="L31" s="100">
        <v>145.564501168107</v>
      </c>
      <c r="M31" s="100">
        <v>178.8543564930975</v>
      </c>
      <c r="N31" s="100">
        <v>203.7537129177241</v>
      </c>
      <c r="O31" s="100">
        <v>216.58799633614225</v>
      </c>
      <c r="P31" s="100">
        <v>226.28787586327886</v>
      </c>
      <c r="Q31" s="100">
        <v>232.4656660444015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75724.071685271832</v>
      </c>
      <c r="C3" s="106">
        <f>IF(SER_hh_fec!C3=0,0,1000000/0.086*SER_hh_fec!C3/SER_hh_num!C3)</f>
        <v>77105.370841748751</v>
      </c>
      <c r="D3" s="106">
        <f>IF(SER_hh_fec!D3=0,0,1000000/0.086*SER_hh_fec!D3/SER_hh_num!D3)</f>
        <v>77948.317111662793</v>
      </c>
      <c r="E3" s="106">
        <f>IF(SER_hh_fec!E3=0,0,1000000/0.086*SER_hh_fec!E3/SER_hh_num!E3)</f>
        <v>86642.893039661081</v>
      </c>
      <c r="F3" s="106">
        <f>IF(SER_hh_fec!F3=0,0,1000000/0.086*SER_hh_fec!F3/SER_hh_num!F3)</f>
        <v>80432.760591055267</v>
      </c>
      <c r="G3" s="106">
        <f>IF(SER_hh_fec!G3=0,0,1000000/0.086*SER_hh_fec!G3/SER_hh_num!G3)</f>
        <v>81146.877266294527</v>
      </c>
      <c r="H3" s="106">
        <f>IF(SER_hh_fec!H3=0,0,1000000/0.086*SER_hh_fec!H3/SER_hh_num!H3)</f>
        <v>75911.249196574849</v>
      </c>
      <c r="I3" s="106">
        <f>IF(SER_hh_fec!I3=0,0,1000000/0.086*SER_hh_fec!I3/SER_hh_num!I3)</f>
        <v>76880.754471369088</v>
      </c>
      <c r="J3" s="106">
        <f>IF(SER_hh_fec!J3=0,0,1000000/0.086*SER_hh_fec!J3/SER_hh_num!J3)</f>
        <v>81105.552482397979</v>
      </c>
      <c r="K3" s="106">
        <f>IF(SER_hh_fec!K3=0,0,1000000/0.086*SER_hh_fec!K3/SER_hh_num!K3)</f>
        <v>70577.831555261786</v>
      </c>
      <c r="L3" s="106">
        <f>IF(SER_hh_fec!L3=0,0,1000000/0.086*SER_hh_fec!L3/SER_hh_num!L3)</f>
        <v>66826.161213744446</v>
      </c>
      <c r="M3" s="106">
        <f>IF(SER_hh_fec!M3=0,0,1000000/0.086*SER_hh_fec!M3/SER_hh_num!M3)</f>
        <v>54790.669343598885</v>
      </c>
      <c r="N3" s="106">
        <f>IF(SER_hh_fec!N3=0,0,1000000/0.086*SER_hh_fec!N3/SER_hh_num!N3)</f>
        <v>55451.578455356466</v>
      </c>
      <c r="O3" s="106">
        <f>IF(SER_hh_fec!O3=0,0,1000000/0.086*SER_hh_fec!O3/SER_hh_num!O3)</f>
        <v>53802.209941563546</v>
      </c>
      <c r="P3" s="106">
        <f>IF(SER_hh_fec!P3=0,0,1000000/0.086*SER_hh_fec!P3/SER_hh_num!P3)</f>
        <v>49111.218300253182</v>
      </c>
      <c r="Q3" s="106">
        <f>IF(SER_hh_fec!Q3=0,0,1000000/0.086*SER_hh_fec!Q3/SER_hh_num!Q3)</f>
        <v>49765.995841218195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54211.920634676659</v>
      </c>
      <c r="C4" s="101">
        <f>IF(SER_hh_fec!C4=0,0,1000000/0.086*SER_hh_fec!C4/SER_hh_num!C4)</f>
        <v>55714.890510685793</v>
      </c>
      <c r="D4" s="101">
        <f>IF(SER_hh_fec!D4=0,0,1000000/0.086*SER_hh_fec!D4/SER_hh_num!D4)</f>
        <v>56792.623187482488</v>
      </c>
      <c r="E4" s="101">
        <f>IF(SER_hh_fec!E4=0,0,1000000/0.086*SER_hh_fec!E4/SER_hh_num!E4)</f>
        <v>65830.10639394747</v>
      </c>
      <c r="F4" s="101">
        <f>IF(SER_hh_fec!F4=0,0,1000000/0.086*SER_hh_fec!F4/SER_hh_num!F4)</f>
        <v>59693.111291869413</v>
      </c>
      <c r="G4" s="101">
        <f>IF(SER_hh_fec!G4=0,0,1000000/0.086*SER_hh_fec!G4/SER_hh_num!G4)</f>
        <v>60517.075933841341</v>
      </c>
      <c r="H4" s="101">
        <f>IF(SER_hh_fec!H4=0,0,1000000/0.086*SER_hh_fec!H4/SER_hh_num!H4)</f>
        <v>55187.33319668773</v>
      </c>
      <c r="I4" s="101">
        <f>IF(SER_hh_fec!I4=0,0,1000000/0.086*SER_hh_fec!I4/SER_hh_num!I4)</f>
        <v>56471.904629997975</v>
      </c>
      <c r="J4" s="101">
        <f>IF(SER_hh_fec!J4=0,0,1000000/0.086*SER_hh_fec!J4/SER_hh_num!J4)</f>
        <v>60821.40009415376</v>
      </c>
      <c r="K4" s="101">
        <f>IF(SER_hh_fec!K4=0,0,1000000/0.086*SER_hh_fec!K4/SER_hh_num!K4)</f>
        <v>49980.515454799104</v>
      </c>
      <c r="L4" s="101">
        <f>IF(SER_hh_fec!L4=0,0,1000000/0.086*SER_hh_fec!L4/SER_hh_num!L4)</f>
        <v>46356.494950078246</v>
      </c>
      <c r="M4" s="101">
        <f>IF(SER_hh_fec!M4=0,0,1000000/0.086*SER_hh_fec!M4/SER_hh_num!M4)</f>
        <v>34686.632387805563</v>
      </c>
      <c r="N4" s="101">
        <f>IF(SER_hh_fec!N4=0,0,1000000/0.086*SER_hh_fec!N4/SER_hh_num!N4)</f>
        <v>35461.251121972549</v>
      </c>
      <c r="O4" s="101">
        <f>IF(SER_hh_fec!O4=0,0,1000000/0.086*SER_hh_fec!O4/SER_hh_num!O4)</f>
        <v>33684.001064004762</v>
      </c>
      <c r="P4" s="101">
        <f>IF(SER_hh_fec!P4=0,0,1000000/0.086*SER_hh_fec!P4/SER_hh_num!P4)</f>
        <v>28969.869767916291</v>
      </c>
      <c r="Q4" s="101">
        <f>IF(SER_hh_fec!Q4=0,0,1000000/0.086*SER_hh_fec!Q4/SER_hh_num!Q4)</f>
        <v>29431.909640375059</v>
      </c>
    </row>
    <row r="5" spans="1:17" ht="12" customHeight="1" x14ac:dyDescent="0.25">
      <c r="A5" s="88" t="s">
        <v>38</v>
      </c>
      <c r="B5" s="100">
        <f>IF(SER_hh_fec!B5=0,0,1000000/0.086*SER_hh_fec!B5/SER_hh_num!B5)</f>
        <v>63601.347196553557</v>
      </c>
      <c r="C5" s="100">
        <f>IF(SER_hh_fec!C5=0,0,1000000/0.086*SER_hh_fec!C5/SER_hh_num!C5)</f>
        <v>67911.689674408495</v>
      </c>
      <c r="D5" s="100">
        <f>IF(SER_hh_fec!D5=0,0,1000000/0.086*SER_hh_fec!D5/SER_hh_num!D5)</f>
        <v>47444.346542172367</v>
      </c>
      <c r="E5" s="100">
        <f>IF(SER_hh_fec!E5=0,0,1000000/0.086*SER_hh_fec!E5/SER_hh_num!E5)</f>
        <v>79302.177263662539</v>
      </c>
      <c r="F5" s="100">
        <f>IF(SER_hh_fec!F5=0,0,1000000/0.086*SER_hh_fec!F5/SER_hh_num!F5)</f>
        <v>72382.351694454628</v>
      </c>
      <c r="G5" s="100">
        <f>IF(SER_hh_fec!G5=0,0,1000000/0.086*SER_hh_fec!G5/SER_hh_num!G5)</f>
        <v>72298.877004702255</v>
      </c>
      <c r="H5" s="100">
        <f>IF(SER_hh_fec!H5=0,0,1000000/0.086*SER_hh_fec!H5/SER_hh_num!H5)</f>
        <v>65983.78630597789</v>
      </c>
      <c r="I5" s="100">
        <f>IF(SER_hh_fec!I5=0,0,1000000/0.086*SER_hh_fec!I5/SER_hh_num!I5)</f>
        <v>67621.89453434803</v>
      </c>
      <c r="J5" s="100">
        <f>IF(SER_hh_fec!J5=0,0,1000000/0.086*SER_hh_fec!J5/SER_hh_num!J5)</f>
        <v>73530.170777871332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54580.763966715545</v>
      </c>
      <c r="C7" s="100">
        <f>IF(SER_hh_fec!C7=0,0,1000000/0.086*SER_hh_fec!C7/SER_hh_num!C7)</f>
        <v>56227.029104855777</v>
      </c>
      <c r="D7" s="100">
        <f>IF(SER_hh_fec!D7=0,0,1000000/0.086*SER_hh_fec!D7/SER_hh_num!D7)</f>
        <v>57879.584151311792</v>
      </c>
      <c r="E7" s="100">
        <f>IF(SER_hh_fec!E7=0,0,1000000/0.086*SER_hh_fec!E7/SER_hh_num!E7)</f>
        <v>68054.744279208477</v>
      </c>
      <c r="F7" s="100">
        <f>IF(SER_hh_fec!F7=0,0,1000000/0.086*SER_hh_fec!F7/SER_hh_num!F7)</f>
        <v>61617.139125324924</v>
      </c>
      <c r="G7" s="100">
        <f>IF(SER_hh_fec!G7=0,0,1000000/0.086*SER_hh_fec!G7/SER_hh_num!G7)</f>
        <v>62478.05706639518</v>
      </c>
      <c r="H7" s="100">
        <f>IF(SER_hh_fec!H7=0,0,1000000/0.086*SER_hh_fec!H7/SER_hh_num!H7)</f>
        <v>56625.301581535263</v>
      </c>
      <c r="I7" s="100">
        <f>IF(SER_hh_fec!I7=0,0,1000000/0.086*SER_hh_fec!I7/SER_hh_num!I7)</f>
        <v>58031.076812809777</v>
      </c>
      <c r="J7" s="100">
        <f>IF(SER_hh_fec!J7=0,0,1000000/0.086*SER_hh_fec!J7/SER_hh_num!J7)</f>
        <v>63101.381850552316</v>
      </c>
      <c r="K7" s="100">
        <f>IF(SER_hh_fec!K7=0,0,1000000/0.086*SER_hh_fec!K7/SER_hh_num!K7)</f>
        <v>51865.825777031525</v>
      </c>
      <c r="L7" s="100">
        <f>IF(SER_hh_fec!L7=0,0,1000000/0.086*SER_hh_fec!L7/SER_hh_num!L7)</f>
        <v>46716.934619150612</v>
      </c>
      <c r="M7" s="100">
        <f>IF(SER_hh_fec!M7=0,0,1000000/0.086*SER_hh_fec!M7/SER_hh_num!M7)</f>
        <v>35258.028548289774</v>
      </c>
      <c r="N7" s="100">
        <f>IF(SER_hh_fec!N7=0,0,1000000/0.086*SER_hh_fec!N7/SER_hh_num!N7)</f>
        <v>36353.268277992858</v>
      </c>
      <c r="O7" s="100">
        <f>IF(SER_hh_fec!O7=0,0,1000000/0.086*SER_hh_fec!O7/SER_hh_num!O7)</f>
        <v>35278.330760353594</v>
      </c>
      <c r="P7" s="100">
        <f>IF(SER_hh_fec!P7=0,0,1000000/0.086*SER_hh_fec!P7/SER_hh_num!P7)</f>
        <v>30745.567530857712</v>
      </c>
      <c r="Q7" s="100">
        <f>IF(SER_hh_fec!Q7=0,0,1000000/0.086*SER_hh_fec!Q7/SER_hh_num!Q7)</f>
        <v>31856.833196774129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51088.405678251242</v>
      </c>
      <c r="C9" s="100">
        <f>IF(SER_hh_fec!C9=0,0,1000000/0.086*SER_hh_fec!C9/SER_hh_num!C9)</f>
        <v>52598.685382189433</v>
      </c>
      <c r="D9" s="100">
        <f>IF(SER_hh_fec!D9=0,0,1000000/0.086*SER_hh_fec!D9/SER_hh_num!D9)</f>
        <v>54462.128966745389</v>
      </c>
      <c r="E9" s="100">
        <f>IF(SER_hh_fec!E9=0,0,1000000/0.086*SER_hh_fec!E9/SER_hh_num!E9)</f>
        <v>63700.251359363072</v>
      </c>
      <c r="F9" s="100">
        <f>IF(SER_hh_fec!F9=0,0,1000000/0.086*SER_hh_fec!F9/SER_hh_num!F9)</f>
        <v>57624.861879610515</v>
      </c>
      <c r="G9" s="100">
        <f>IF(SER_hh_fec!G9=0,0,1000000/0.086*SER_hh_fec!G9/SER_hh_num!G9)</f>
        <v>58519.835768148929</v>
      </c>
      <c r="H9" s="100">
        <f>IF(SER_hh_fec!H9=0,0,1000000/0.086*SER_hh_fec!H9/SER_hh_num!H9)</f>
        <v>53002.123250142475</v>
      </c>
      <c r="I9" s="100">
        <f>IF(SER_hh_fec!I9=0,0,1000000/0.086*SER_hh_fec!I9/SER_hh_num!I9)</f>
        <v>54317.94974446547</v>
      </c>
      <c r="J9" s="100">
        <f>IF(SER_hh_fec!J9=0,0,1000000/0.086*SER_hh_fec!J9/SER_hh_num!J9)</f>
        <v>59063.830561352384</v>
      </c>
      <c r="K9" s="100">
        <f>IF(SER_hh_fec!K9=0,0,1000000/0.086*SER_hh_fec!K9/SER_hh_num!K9)</f>
        <v>47277.407108880005</v>
      </c>
      <c r="L9" s="100">
        <f>IF(SER_hh_fec!L9=0,0,1000000/0.086*SER_hh_fec!L9/SER_hh_num!L9)</f>
        <v>44758.616743193386</v>
      </c>
      <c r="M9" s="100">
        <f>IF(SER_hh_fec!M9=0,0,1000000/0.086*SER_hh_fec!M9/SER_hh_num!M9)</f>
        <v>33065.643073436593</v>
      </c>
      <c r="N9" s="100">
        <f>IF(SER_hh_fec!N9=0,0,1000000/0.086*SER_hh_fec!N9/SER_hh_num!N9)</f>
        <v>34117.955516596245</v>
      </c>
      <c r="O9" s="100">
        <f>IF(SER_hh_fec!O9=0,0,1000000/0.086*SER_hh_fec!O9/SER_hh_num!O9)</f>
        <v>33143.879719614291</v>
      </c>
      <c r="P9" s="100">
        <f>IF(SER_hh_fec!P9=0,0,1000000/0.086*SER_hh_fec!P9/SER_hh_num!P9)</f>
        <v>28920.034346261429</v>
      </c>
      <c r="Q9" s="100">
        <f>IF(SER_hh_fec!Q9=0,0,1000000/0.086*SER_hh_fec!Q9/SER_hh_num!Q9)</f>
        <v>30019.796106323196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0</v>
      </c>
      <c r="C10" s="100">
        <f>IF(SER_hh_fec!C10=0,0,1000000/0.086*SER_hh_fec!C10/SER_hh_num!C10)</f>
        <v>0</v>
      </c>
      <c r="D10" s="100">
        <f>IF(SER_hh_fec!D10=0,0,1000000/0.086*SER_hh_fec!D10/SER_hh_num!D10)</f>
        <v>0</v>
      </c>
      <c r="E10" s="100">
        <f>IF(SER_hh_fec!E10=0,0,1000000/0.086*SER_hh_fec!E10/SER_hh_num!E10)</f>
        <v>0</v>
      </c>
      <c r="F10" s="100">
        <f>IF(SER_hh_fec!F10=0,0,1000000/0.086*SER_hh_fec!F10/SER_hh_num!F10)</f>
        <v>0</v>
      </c>
      <c r="G10" s="100">
        <f>IF(SER_hh_fec!G10=0,0,1000000/0.086*SER_hh_fec!G10/SER_hh_num!G10)</f>
        <v>76326.594787276088</v>
      </c>
      <c r="H10" s="100">
        <f>IF(SER_hh_fec!H10=0,0,1000000/0.086*SER_hh_fec!H10/SER_hh_num!H10)</f>
        <v>69176.550159492952</v>
      </c>
      <c r="I10" s="100">
        <f>IF(SER_hh_fec!I10=0,0,1000000/0.086*SER_hh_fec!I10/SER_hh_num!I10)</f>
        <v>70893.921689235867</v>
      </c>
      <c r="J10" s="100">
        <f>IF(SER_hh_fec!J10=0,0,1000000/0.086*SER_hh_fec!J10/SER_hh_num!J10)</f>
        <v>77088.082267123187</v>
      </c>
      <c r="K10" s="100">
        <f>IF(SER_hh_fec!K10=0,0,1000000/0.086*SER_hh_fec!K10/SER_hh_num!K10)</f>
        <v>67715.174915942538</v>
      </c>
      <c r="L10" s="100">
        <f>IF(SER_hh_fec!L10=0,0,1000000/0.086*SER_hh_fec!L10/SER_hh_num!L10)</f>
        <v>55405.219908316561</v>
      </c>
      <c r="M10" s="100">
        <f>IF(SER_hh_fec!M10=0,0,1000000/0.086*SER_hh_fec!M10/SER_hh_num!M10)</f>
        <v>42827.023508249782</v>
      </c>
      <c r="N10" s="100">
        <f>IF(SER_hh_fec!N10=0,0,1000000/0.086*SER_hh_fec!N10/SER_hh_num!N10)</f>
        <v>43954.045228426774</v>
      </c>
      <c r="O10" s="100">
        <f>IF(SER_hh_fec!O10=0,0,1000000/0.086*SER_hh_fec!O10/SER_hh_num!O10)</f>
        <v>42457.858056199351</v>
      </c>
      <c r="P10" s="100">
        <f>IF(SER_hh_fec!P10=0,0,1000000/0.086*SER_hh_fec!P10/SER_hh_num!P10)</f>
        <v>36819.535992547208</v>
      </c>
      <c r="Q10" s="100">
        <f>IF(SER_hh_fec!Q10=0,0,1000000/0.086*SER_hh_fec!Q10/SER_hh_num!Q10)</f>
        <v>37951.210037693709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0</v>
      </c>
      <c r="C12" s="100">
        <f>IF(SER_hh_fec!C12=0,0,1000000/0.086*SER_hh_fec!C12/SER_hh_num!C12)</f>
        <v>0</v>
      </c>
      <c r="D12" s="100">
        <f>IF(SER_hh_fec!D12=0,0,1000000/0.086*SER_hh_fec!D12/SER_hh_num!D12)</f>
        <v>0</v>
      </c>
      <c r="E12" s="100">
        <f>IF(SER_hh_fec!E12=0,0,1000000/0.086*SER_hh_fec!E12/SER_hh_num!E12)</f>
        <v>0</v>
      </c>
      <c r="F12" s="100">
        <f>IF(SER_hh_fec!F12=0,0,1000000/0.086*SER_hh_fec!F12/SER_hh_num!F12)</f>
        <v>0</v>
      </c>
      <c r="G12" s="100">
        <f>IF(SER_hh_fec!G12=0,0,1000000/0.086*SER_hh_fec!G12/SER_hh_num!G12)</f>
        <v>0</v>
      </c>
      <c r="H12" s="100">
        <f>IF(SER_hh_fec!H12=0,0,1000000/0.086*SER_hh_fec!H12/SER_hh_num!H12)</f>
        <v>0</v>
      </c>
      <c r="I12" s="100">
        <f>IF(SER_hh_fec!I12=0,0,1000000/0.086*SER_hh_fec!I12/SER_hh_num!I12)</f>
        <v>0</v>
      </c>
      <c r="J12" s="100">
        <f>IF(SER_hh_fec!J12=0,0,1000000/0.086*SER_hh_fec!J12/SER_hh_num!J12)</f>
        <v>0</v>
      </c>
      <c r="K12" s="100">
        <f>IF(SER_hh_fec!K12=0,0,1000000/0.086*SER_hh_fec!K12/SER_hh_num!K12)</f>
        <v>0</v>
      </c>
      <c r="L12" s="100">
        <f>IF(SER_hh_fec!L12=0,0,1000000/0.086*SER_hh_fec!L12/SER_hh_num!L12)</f>
        <v>0</v>
      </c>
      <c r="M12" s="100">
        <f>IF(SER_hh_fec!M12=0,0,1000000/0.086*SER_hh_fec!M12/SER_hh_num!M12)</f>
        <v>0</v>
      </c>
      <c r="N12" s="100">
        <f>IF(SER_hh_fec!N12=0,0,1000000/0.086*SER_hh_fec!N12/SER_hh_num!N12)</f>
        <v>0</v>
      </c>
      <c r="O12" s="100">
        <f>IF(SER_hh_fec!O12=0,0,1000000/0.086*SER_hh_fec!O12/SER_hh_num!O12)</f>
        <v>0</v>
      </c>
      <c r="P12" s="100">
        <f>IF(SER_hh_fec!P12=0,0,1000000/0.086*SER_hh_fec!P12/SER_hh_num!P12)</f>
        <v>0</v>
      </c>
      <c r="Q12" s="100">
        <f>IF(SER_hh_fec!Q12=0,0,1000000/0.086*SER_hh_fec!Q12/SER_hh_num!Q12)</f>
        <v>0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27694.550108073472</v>
      </c>
      <c r="C13" s="100">
        <f>IF(SER_hh_fec!C13=0,0,1000000/0.086*SER_hh_fec!C13/SER_hh_num!C13)</f>
        <v>28539.391007546874</v>
      </c>
      <c r="D13" s="100">
        <f>IF(SER_hh_fec!D13=0,0,1000000/0.086*SER_hh_fec!D13/SER_hh_num!D13)</f>
        <v>29422.637147319176</v>
      </c>
      <c r="E13" s="100">
        <f>IF(SER_hh_fec!E13=0,0,1000000/0.086*SER_hh_fec!E13/SER_hh_num!E13)</f>
        <v>34632.317330616264</v>
      </c>
      <c r="F13" s="100">
        <f>IF(SER_hh_fec!F13=0,0,1000000/0.086*SER_hh_fec!F13/SER_hh_num!F13)</f>
        <v>31358.032448873331</v>
      </c>
      <c r="G13" s="100">
        <f>IF(SER_hh_fec!G13=0,0,1000000/0.086*SER_hh_fec!G13/SER_hh_num!G13)</f>
        <v>31793.462635603639</v>
      </c>
      <c r="H13" s="100">
        <f>IF(SER_hh_fec!H13=0,0,1000000/0.086*SER_hh_fec!H13/SER_hh_num!H13)</f>
        <v>28804.554254254377</v>
      </c>
      <c r="I13" s="100">
        <f>IF(SER_hh_fec!I13=0,0,1000000/0.086*SER_hh_fec!I13/SER_hh_num!I13)</f>
        <v>29520.759575295346</v>
      </c>
      <c r="J13" s="100">
        <f>IF(SER_hh_fec!J13=0,0,1000000/0.086*SER_hh_fec!J13/SER_hh_num!J13)</f>
        <v>32112.052573389246</v>
      </c>
      <c r="K13" s="100">
        <f>IF(SER_hh_fec!K13=0,0,1000000/0.086*SER_hh_fec!K13/SER_hh_num!K13)</f>
        <v>26080.848899977638</v>
      </c>
      <c r="L13" s="100">
        <f>IF(SER_hh_fec!L13=0,0,1000000/0.086*SER_hh_fec!L13/SER_hh_num!L13)</f>
        <v>23971.203888404525</v>
      </c>
      <c r="M13" s="100">
        <f>IF(SER_hh_fec!M13=0,0,1000000/0.086*SER_hh_fec!M13/SER_hh_num!M13)</f>
        <v>13961.121242280758</v>
      </c>
      <c r="N13" s="100">
        <f>IF(SER_hh_fec!N13=0,0,1000000/0.086*SER_hh_fec!N13/SER_hh_num!N13)</f>
        <v>11932.970411168078</v>
      </c>
      <c r="O13" s="100">
        <f>IF(SER_hh_fec!O13=0,0,1000000/0.086*SER_hh_fec!O13/SER_hh_num!O13)</f>
        <v>10543.796753332019</v>
      </c>
      <c r="P13" s="100">
        <f>IF(SER_hh_fec!P13=0,0,1000000/0.086*SER_hh_fec!P13/SER_hh_num!P13)</f>
        <v>9009.0545883702689</v>
      </c>
      <c r="Q13" s="100">
        <f>IF(SER_hh_fec!Q13=0,0,1000000/0.086*SER_hh_fec!Q13/SER_hh_num!Q13)</f>
        <v>9178.3672683078294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45914.648863384951</v>
      </c>
      <c r="C14" s="22">
        <f>IF(SER_hh_fec!C14=0,0,1000000/0.086*SER_hh_fec!C14/SER_hh_num!C14)</f>
        <v>47315.306144090864</v>
      </c>
      <c r="D14" s="22">
        <f>IF(SER_hh_fec!D14=0,0,1000000/0.086*SER_hh_fec!D14/SER_hh_num!D14)</f>
        <v>48779.635270555504</v>
      </c>
      <c r="E14" s="22">
        <f>IF(SER_hh_fec!E14=0,0,1000000/0.086*SER_hh_fec!E14/SER_hh_num!E14)</f>
        <v>57416.736627074359</v>
      </c>
      <c r="F14" s="22">
        <f>IF(SER_hh_fec!F14=0,0,1000000/0.086*SER_hh_fec!F14/SER_hh_num!F14)</f>
        <v>51988.316954711059</v>
      </c>
      <c r="G14" s="22">
        <f>IF(SER_hh_fec!G14=0,0,1000000/0.086*SER_hh_fec!G14/SER_hh_num!G14)</f>
        <v>52710.214369553425</v>
      </c>
      <c r="H14" s="22">
        <f>IF(SER_hh_fec!H14=0,0,1000000/0.086*SER_hh_fec!H14/SER_hh_num!H14)</f>
        <v>47754.918895211224</v>
      </c>
      <c r="I14" s="22">
        <f>IF(SER_hh_fec!I14=0,0,1000000/0.086*SER_hh_fec!I14/SER_hh_num!I14)</f>
        <v>48942.311927463285</v>
      </c>
      <c r="J14" s="22">
        <f>IF(SER_hh_fec!J14=0,0,1000000/0.086*SER_hh_fec!J14/SER_hh_num!J14)</f>
        <v>53238.402950619049</v>
      </c>
      <c r="K14" s="22">
        <f>IF(SER_hh_fec!K14=0,0,1000000/0.086*SER_hh_fec!K14/SER_hh_num!K14)</f>
        <v>43239.302123647176</v>
      </c>
      <c r="L14" s="22">
        <f>IF(SER_hh_fec!L14=0,0,1000000/0.086*SER_hh_fec!L14/SER_hh_num!L14)</f>
        <v>39741.732762354855</v>
      </c>
      <c r="M14" s="22">
        <f>IF(SER_hh_fec!M14=0,0,1000000/0.086*SER_hh_fec!M14/SER_hh_num!M14)</f>
        <v>29564.072271007197</v>
      </c>
      <c r="N14" s="22">
        <f>IF(SER_hh_fec!N14=0,0,1000000/0.086*SER_hh_fec!N14/SER_hh_num!N14)</f>
        <v>30513.978257942686</v>
      </c>
      <c r="O14" s="22">
        <f>IF(SER_hh_fec!O14=0,0,1000000/0.086*SER_hh_fec!O14/SER_hh_num!O14)</f>
        <v>29744.800395223447</v>
      </c>
      <c r="P14" s="22">
        <f>IF(SER_hh_fec!P14=0,0,1000000/0.086*SER_hh_fec!P14/SER_hh_num!P14)</f>
        <v>26095.939030204503</v>
      </c>
      <c r="Q14" s="22">
        <f>IF(SER_hh_fec!Q14=0,0,1000000/0.086*SER_hh_fec!Q14/SER_hh_num!Q14)</f>
        <v>27194.106175521265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705.44117903440838</v>
      </c>
      <c r="C15" s="104">
        <f>IF(SER_hh_fec!C15=0,0,1000000/0.086*SER_hh_fec!C15/SER_hh_num!C15)</f>
        <v>734.09116290275063</v>
      </c>
      <c r="D15" s="104">
        <f>IF(SER_hh_fec!D15=0,0,1000000/0.086*SER_hh_fec!D15/SER_hh_num!D15)</f>
        <v>764.02968952536526</v>
      </c>
      <c r="E15" s="104">
        <f>IF(SER_hh_fec!E15=0,0,1000000/0.086*SER_hh_fec!E15/SER_hh_num!E15)</f>
        <v>894.86051666185665</v>
      </c>
      <c r="F15" s="104">
        <f>IF(SER_hh_fec!F15=0,0,1000000/0.086*SER_hh_fec!F15/SER_hh_num!F15)</f>
        <v>817.69615937824801</v>
      </c>
      <c r="G15" s="104">
        <f>IF(SER_hh_fec!G15=0,0,1000000/0.086*SER_hh_fec!G15/SER_hh_num!G15)</f>
        <v>839.25352124771894</v>
      </c>
      <c r="H15" s="104">
        <f>IF(SER_hh_fec!H15=0,0,1000000/0.086*SER_hh_fec!H15/SER_hh_num!H15)</f>
        <v>768.17917620745413</v>
      </c>
      <c r="I15" s="104">
        <f>IF(SER_hh_fec!I15=0,0,1000000/0.086*SER_hh_fec!I15/SER_hh_num!I15)</f>
        <v>795.12453153254035</v>
      </c>
      <c r="J15" s="104">
        <f>IF(SER_hh_fec!J15=0,0,1000000/0.086*SER_hh_fec!J15/SER_hh_num!J15)</f>
        <v>870.79442260675353</v>
      </c>
      <c r="K15" s="104">
        <f>IF(SER_hh_fec!K15=0,0,1000000/0.086*SER_hh_fec!K15/SER_hh_num!K15)</f>
        <v>720.54780199479308</v>
      </c>
      <c r="L15" s="104">
        <f>IF(SER_hh_fec!L15=0,0,1000000/0.086*SER_hh_fec!L15/SER_hh_num!L15)</f>
        <v>668.23906717662203</v>
      </c>
      <c r="M15" s="104">
        <f>IF(SER_hh_fec!M15=0,0,1000000/0.086*SER_hh_fec!M15/SER_hh_num!M15)</f>
        <v>364.49800379420299</v>
      </c>
      <c r="N15" s="104">
        <f>IF(SER_hh_fec!N15=0,0,1000000/0.086*SER_hh_fec!N15/SER_hh_num!N15)</f>
        <v>371.90255017673621</v>
      </c>
      <c r="O15" s="104">
        <f>IF(SER_hh_fec!O15=0,0,1000000/0.086*SER_hh_fec!O15/SER_hh_num!O15)</f>
        <v>391.7037085987497</v>
      </c>
      <c r="P15" s="104">
        <f>IF(SER_hh_fec!P15=0,0,1000000/0.086*SER_hh_fec!P15/SER_hh_num!P15)</f>
        <v>405.39995019717952</v>
      </c>
      <c r="Q15" s="104">
        <f>IF(SER_hh_fec!Q15=0,0,1000000/0.086*SER_hh_fec!Q15/SER_hh_num!Q15)</f>
        <v>442.19895231029972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6289.6188198966065</v>
      </c>
      <c r="C16" s="101">
        <f>IF(SER_hh_fec!C16=0,0,1000000/0.086*SER_hh_fec!C16/SER_hh_num!C16)</f>
        <v>6125.2934477325734</v>
      </c>
      <c r="D16" s="101">
        <f>IF(SER_hh_fec!D16=0,0,1000000/0.086*SER_hh_fec!D16/SER_hh_num!D16)</f>
        <v>5981.5907079569733</v>
      </c>
      <c r="E16" s="101">
        <f>IF(SER_hh_fec!E16=0,0,1000000/0.086*SER_hh_fec!E16/SER_hh_num!E16)</f>
        <v>5891.2506259432093</v>
      </c>
      <c r="F16" s="101">
        <f>IF(SER_hh_fec!F16=0,0,1000000/0.086*SER_hh_fec!F16/SER_hh_num!F16)</f>
        <v>5810.1292197932553</v>
      </c>
      <c r="G16" s="101">
        <f>IF(SER_hh_fec!G16=0,0,1000000/0.086*SER_hh_fec!G16/SER_hh_num!G16)</f>
        <v>5741.4981779456111</v>
      </c>
      <c r="H16" s="101">
        <f>IF(SER_hh_fec!H16=0,0,1000000/0.086*SER_hh_fec!H16/SER_hh_num!H16)</f>
        <v>5669.3313454878989</v>
      </c>
      <c r="I16" s="101">
        <f>IF(SER_hh_fec!I16=0,0,1000000/0.086*SER_hh_fec!I16/SER_hh_num!I16)</f>
        <v>5607.5681098990299</v>
      </c>
      <c r="J16" s="101">
        <f>IF(SER_hh_fec!J16=0,0,1000000/0.086*SER_hh_fec!J16/SER_hh_num!J16)</f>
        <v>5559.8498872527534</v>
      </c>
      <c r="K16" s="101">
        <f>IF(SER_hh_fec!K16=0,0,1000000/0.086*SER_hh_fec!K16/SER_hh_num!K16)</f>
        <v>5468.2001297750394</v>
      </c>
      <c r="L16" s="101">
        <f>IF(SER_hh_fec!L16=0,0,1000000/0.086*SER_hh_fec!L16/SER_hh_num!L16)</f>
        <v>5396.1264895237873</v>
      </c>
      <c r="M16" s="101">
        <f>IF(SER_hh_fec!M16=0,0,1000000/0.086*SER_hh_fec!M16/SER_hh_num!M16)</f>
        <v>5331.5774465704581</v>
      </c>
      <c r="N16" s="101">
        <f>IF(SER_hh_fec!N16=0,0,1000000/0.086*SER_hh_fec!N16/SER_hh_num!N16)</f>
        <v>5252.0191683466792</v>
      </c>
      <c r="O16" s="101">
        <f>IF(SER_hh_fec!O16=0,0,1000000/0.086*SER_hh_fec!O16/SER_hh_num!O16)</f>
        <v>5159.5340705213403</v>
      </c>
      <c r="P16" s="101">
        <f>IF(SER_hh_fec!P16=0,0,1000000/0.086*SER_hh_fec!P16/SER_hh_num!P16)</f>
        <v>5001.2926359364956</v>
      </c>
      <c r="Q16" s="101">
        <f>IF(SER_hh_fec!Q16=0,0,1000000/0.086*SER_hh_fec!Q16/SER_hh_num!Q16)</f>
        <v>4751.7287982501048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898.4108766914909</v>
      </c>
      <c r="C17" s="103">
        <f>IF(SER_hh_fec!C17=0,0,1000000/0.086*SER_hh_fec!C17/SER_hh_num!C17)</f>
        <v>982.5306394354011</v>
      </c>
      <c r="D17" s="103">
        <f>IF(SER_hh_fec!D17=0,0,1000000/0.086*SER_hh_fec!D17/SER_hh_num!D17)</f>
        <v>1075.2333704590249</v>
      </c>
      <c r="E17" s="103">
        <f>IF(SER_hh_fec!E17=0,0,1000000/0.086*SER_hh_fec!E17/SER_hh_num!E17)</f>
        <v>1147.9283506344511</v>
      </c>
      <c r="F17" s="103">
        <f>IF(SER_hh_fec!F17=0,0,1000000/0.086*SER_hh_fec!F17/SER_hh_num!F17)</f>
        <v>1242.0580453343503</v>
      </c>
      <c r="G17" s="103">
        <f>IF(SER_hh_fec!G17=0,0,1000000/0.086*SER_hh_fec!G17/SER_hh_num!G17)</f>
        <v>1361.098403313227</v>
      </c>
      <c r="H17" s="103">
        <f>IF(SER_hh_fec!H17=0,0,1000000/0.086*SER_hh_fec!H17/SER_hh_num!H17)</f>
        <v>1486.4171589972209</v>
      </c>
      <c r="I17" s="103">
        <f>IF(SER_hh_fec!I17=0,0,1000000/0.086*SER_hh_fec!I17/SER_hh_num!I17)</f>
        <v>1568.2328848586408</v>
      </c>
      <c r="J17" s="103">
        <f>IF(SER_hh_fec!J17=0,0,1000000/0.086*SER_hh_fec!J17/SER_hh_num!J17)</f>
        <v>1615.9955681049678</v>
      </c>
      <c r="K17" s="103">
        <f>IF(SER_hh_fec!K17=0,0,1000000/0.086*SER_hh_fec!K17/SER_hh_num!K17)</f>
        <v>1696.6966358941579</v>
      </c>
      <c r="L17" s="103">
        <f>IF(SER_hh_fec!L17=0,0,1000000/0.086*SER_hh_fec!L17/SER_hh_num!L17)</f>
        <v>1707.22212251932</v>
      </c>
      <c r="M17" s="103">
        <f>IF(SER_hh_fec!M17=0,0,1000000/0.086*SER_hh_fec!M17/SER_hh_num!M17)</f>
        <v>1744.8217547681986</v>
      </c>
      <c r="N17" s="103">
        <f>IF(SER_hh_fec!N17=0,0,1000000/0.086*SER_hh_fec!N17/SER_hh_num!N17)</f>
        <v>1802.4999782279569</v>
      </c>
      <c r="O17" s="103">
        <f>IF(SER_hh_fec!O17=0,0,1000000/0.086*SER_hh_fec!O17/SER_hh_num!O17)</f>
        <v>1868.0125985428458</v>
      </c>
      <c r="P17" s="103">
        <f>IF(SER_hh_fec!P17=0,0,1000000/0.086*SER_hh_fec!P17/SER_hh_num!P17)</f>
        <v>1965.9989806265107</v>
      </c>
      <c r="Q17" s="103">
        <f>IF(SER_hh_fec!Q17=0,0,1000000/0.086*SER_hh_fec!Q17/SER_hh_num!Q17)</f>
        <v>2148.9859867251193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6379.1655134586827</v>
      </c>
      <c r="C18" s="103">
        <f>IF(SER_hh_fec!C18=0,0,1000000/0.086*SER_hh_fec!C18/SER_hh_num!C18)</f>
        <v>6202.2230597081334</v>
      </c>
      <c r="D18" s="103">
        <f>IF(SER_hh_fec!D18=0,0,1000000/0.086*SER_hh_fec!D18/SER_hh_num!D18)</f>
        <v>6050.190148137116</v>
      </c>
      <c r="E18" s="103">
        <f>IF(SER_hh_fec!E18=0,0,1000000/0.086*SER_hh_fec!E18/SER_hh_num!E18)</f>
        <v>5947.2411906295947</v>
      </c>
      <c r="F18" s="103">
        <f>IF(SER_hh_fec!F18=0,0,1000000/0.086*SER_hh_fec!F18/SER_hh_num!F18)</f>
        <v>5864.944344523874</v>
      </c>
      <c r="G18" s="103">
        <f>IF(SER_hh_fec!G18=0,0,1000000/0.086*SER_hh_fec!G18/SER_hh_num!G18)</f>
        <v>5789.8435101521782</v>
      </c>
      <c r="H18" s="103">
        <f>IF(SER_hh_fec!H18=0,0,1000000/0.086*SER_hh_fec!H18/SER_hh_num!H18)</f>
        <v>5717.1178676793752</v>
      </c>
      <c r="I18" s="103">
        <f>IF(SER_hh_fec!I18=0,0,1000000/0.086*SER_hh_fec!I18/SER_hh_num!I18)</f>
        <v>5650.0138121257241</v>
      </c>
      <c r="J18" s="103">
        <f>IF(SER_hh_fec!J18=0,0,1000000/0.086*SER_hh_fec!J18/SER_hh_num!J18)</f>
        <v>5599.1560159137225</v>
      </c>
      <c r="K18" s="103">
        <f>IF(SER_hh_fec!K18=0,0,1000000/0.086*SER_hh_fec!K18/SER_hh_num!K18)</f>
        <v>5510.8280183567413</v>
      </c>
      <c r="L18" s="103">
        <f>IF(SER_hh_fec!L18=0,0,1000000/0.086*SER_hh_fec!L18/SER_hh_num!L18)</f>
        <v>5436.1288174042911</v>
      </c>
      <c r="M18" s="103">
        <f>IF(SER_hh_fec!M18=0,0,1000000/0.086*SER_hh_fec!M18/SER_hh_num!M18)</f>
        <v>5372.0159979529344</v>
      </c>
      <c r="N18" s="103">
        <f>IF(SER_hh_fec!N18=0,0,1000000/0.086*SER_hh_fec!N18/SER_hh_num!N18)</f>
        <v>5294.713456833736</v>
      </c>
      <c r="O18" s="103">
        <f>IF(SER_hh_fec!O18=0,0,1000000/0.086*SER_hh_fec!O18/SER_hh_num!O18)</f>
        <v>5206.9354652637021</v>
      </c>
      <c r="P18" s="103">
        <f>IF(SER_hh_fec!P18=0,0,1000000/0.086*SER_hh_fec!P18/SER_hh_num!P18)</f>
        <v>5053.7785383846458</v>
      </c>
      <c r="Q18" s="103">
        <f>IF(SER_hh_fec!Q18=0,0,1000000/0.086*SER_hh_fec!Q18/SER_hh_num!Q18)</f>
        <v>4805.7001117758755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9986.0265681640794</v>
      </c>
      <c r="C19" s="101">
        <f>IF(SER_hh_fec!C19=0,0,1000000/0.086*SER_hh_fec!C19/SER_hh_num!C19)</f>
        <v>9913.4166735563995</v>
      </c>
      <c r="D19" s="101">
        <f>IF(SER_hh_fec!D19=0,0,1000000/0.086*SER_hh_fec!D19/SER_hh_num!D19)</f>
        <v>9786.5511405762081</v>
      </c>
      <c r="E19" s="101">
        <f>IF(SER_hh_fec!E19=0,0,1000000/0.086*SER_hh_fec!E19/SER_hh_num!E19)</f>
        <v>9621.7252619255523</v>
      </c>
      <c r="F19" s="101">
        <f>IF(SER_hh_fec!F19=0,0,1000000/0.086*SER_hh_fec!F19/SER_hh_num!F19)</f>
        <v>9560.6100338015949</v>
      </c>
      <c r="G19" s="101">
        <f>IF(SER_hh_fec!G19=0,0,1000000/0.086*SER_hh_fec!G19/SER_hh_num!G19)</f>
        <v>9462.3040472287776</v>
      </c>
      <c r="H19" s="101">
        <f>IF(SER_hh_fec!H19=0,0,1000000/0.086*SER_hh_fec!H19/SER_hh_num!H19)</f>
        <v>9405.3930331655611</v>
      </c>
      <c r="I19" s="101">
        <f>IF(SER_hh_fec!I19=0,0,1000000/0.086*SER_hh_fec!I19/SER_hh_num!I19)</f>
        <v>9266.888996080108</v>
      </c>
      <c r="J19" s="101">
        <f>IF(SER_hh_fec!J19=0,0,1000000/0.086*SER_hh_fec!J19/SER_hh_num!J19)</f>
        <v>9210.656222414389</v>
      </c>
      <c r="K19" s="101">
        <f>IF(SER_hh_fec!K19=0,0,1000000/0.086*SER_hh_fec!K19/SER_hh_num!K19)</f>
        <v>9277.8833676069189</v>
      </c>
      <c r="L19" s="101">
        <f>IF(SER_hh_fec!L19=0,0,1000000/0.086*SER_hh_fec!L19/SER_hh_num!L19)</f>
        <v>9186.1236811849922</v>
      </c>
      <c r="M19" s="101">
        <f>IF(SER_hh_fec!M19=0,0,1000000/0.086*SER_hh_fec!M19/SER_hh_num!M19)</f>
        <v>9081.113299969029</v>
      </c>
      <c r="N19" s="101">
        <f>IF(SER_hh_fec!N19=0,0,1000000/0.086*SER_hh_fec!N19/SER_hh_num!N19)</f>
        <v>9020.8825279736429</v>
      </c>
      <c r="O19" s="101">
        <f>IF(SER_hh_fec!O19=0,0,1000000/0.086*SER_hh_fec!O19/SER_hh_num!O19)</f>
        <v>8948.5554972186019</v>
      </c>
      <c r="P19" s="101">
        <f>IF(SER_hh_fec!P19=0,0,1000000/0.086*SER_hh_fec!P19/SER_hh_num!P19)</f>
        <v>8920.1576662880634</v>
      </c>
      <c r="Q19" s="101">
        <f>IF(SER_hh_fec!Q19=0,0,1000000/0.086*SER_hh_fec!Q19/SER_hh_num!Q19)</f>
        <v>9022.889282689177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10825.728056132515</v>
      </c>
      <c r="C22" s="100">
        <f>IF(SER_hh_fec!C22=0,0,1000000/0.086*SER_hh_fec!C22/SER_hh_num!C22)</f>
        <v>10886.005566699998</v>
      </c>
      <c r="D22" s="100">
        <f>IF(SER_hh_fec!D22=0,0,1000000/0.086*SER_hh_fec!D22/SER_hh_num!D22)</f>
        <v>10891.114075459873</v>
      </c>
      <c r="E22" s="100">
        <f>IF(SER_hh_fec!E22=0,0,1000000/0.086*SER_hh_fec!E22/SER_hh_num!E22)</f>
        <v>10726.824749875635</v>
      </c>
      <c r="F22" s="100">
        <f>IF(SER_hh_fec!F22=0,0,1000000/0.086*SER_hh_fec!F22/SER_hh_num!F22)</f>
        <v>10673.267556154888</v>
      </c>
      <c r="G22" s="100">
        <f>IF(SER_hh_fec!G22=0,0,1000000/0.086*SER_hh_fec!G22/SER_hh_num!G22)</f>
        <v>10580.555775104944</v>
      </c>
      <c r="H22" s="100">
        <f>IF(SER_hh_fec!H22=0,0,1000000/0.086*SER_hh_fec!H22/SER_hh_num!H22)</f>
        <v>10533.465129096596</v>
      </c>
      <c r="I22" s="100">
        <f>IF(SER_hh_fec!I22=0,0,1000000/0.086*SER_hh_fec!I22/SER_hh_num!I22)</f>
        <v>10399.588792111919</v>
      </c>
      <c r="J22" s="100">
        <f>IF(SER_hh_fec!J22=0,0,1000000/0.086*SER_hh_fec!J22/SER_hh_num!J22)</f>
        <v>10322.638554438416</v>
      </c>
      <c r="K22" s="100">
        <f>IF(SER_hh_fec!K22=0,0,1000000/0.086*SER_hh_fec!K22/SER_hh_num!K22)</f>
        <v>10268.369634352504</v>
      </c>
      <c r="L22" s="100">
        <f>IF(SER_hh_fec!L22=0,0,1000000/0.086*SER_hh_fec!L22/SER_hh_num!L22)</f>
        <v>10106.904702098976</v>
      </c>
      <c r="M22" s="100">
        <f>IF(SER_hh_fec!M22=0,0,1000000/0.086*SER_hh_fec!M22/SER_hh_num!M22)</f>
        <v>9648.7997695962458</v>
      </c>
      <c r="N22" s="100">
        <f>IF(SER_hh_fec!N22=0,0,1000000/0.086*SER_hh_fec!N22/SER_hh_num!N22)</f>
        <v>9462.4712850990636</v>
      </c>
      <c r="O22" s="100">
        <f>IF(SER_hh_fec!O22=0,0,1000000/0.086*SER_hh_fec!O22/SER_hh_num!O22)</f>
        <v>9404.1564505420592</v>
      </c>
      <c r="P22" s="100">
        <f>IF(SER_hh_fec!P22=0,0,1000000/0.086*SER_hh_fec!P22/SER_hh_num!P22)</f>
        <v>9458.4273455210478</v>
      </c>
      <c r="Q22" s="100">
        <f>IF(SER_hh_fec!Q22=0,0,1000000/0.086*SER_hh_fec!Q22/SER_hh_num!Q22)</f>
        <v>9623.9206309232995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10104.012852390348</v>
      </c>
      <c r="C23" s="100">
        <f>IF(SER_hh_fec!C23=0,0,1000000/0.086*SER_hh_fec!C23/SER_hh_num!C23)</f>
        <v>10160.271862253325</v>
      </c>
      <c r="D23" s="100">
        <f>IF(SER_hh_fec!D23=0,0,1000000/0.086*SER_hh_fec!D23/SER_hh_num!D23)</f>
        <v>10165.039803762542</v>
      </c>
      <c r="E23" s="100">
        <f>IF(SER_hh_fec!E23=0,0,1000000/0.086*SER_hh_fec!E23/SER_hh_num!E23)</f>
        <v>10011.703099883925</v>
      </c>
      <c r="F23" s="100">
        <f>IF(SER_hh_fec!F23=0,0,1000000/0.086*SER_hh_fec!F23/SER_hh_num!F23)</f>
        <v>9961.7163857445685</v>
      </c>
      <c r="G23" s="100">
        <f>IF(SER_hh_fec!G23=0,0,1000000/0.086*SER_hh_fec!G23/SER_hh_num!G23)</f>
        <v>9875.1853900979495</v>
      </c>
      <c r="H23" s="100">
        <f>IF(SER_hh_fec!H23=0,0,1000000/0.086*SER_hh_fec!H23/SER_hh_num!H23)</f>
        <v>9831.2341204901604</v>
      </c>
      <c r="I23" s="100">
        <f>IF(SER_hh_fec!I23=0,0,1000000/0.086*SER_hh_fec!I23/SER_hh_num!I23)</f>
        <v>9706.2828726377902</v>
      </c>
      <c r="J23" s="100">
        <f>IF(SER_hh_fec!J23=0,0,1000000/0.086*SER_hh_fec!J23/SER_hh_num!J23)</f>
        <v>9634.4626508091806</v>
      </c>
      <c r="K23" s="100">
        <f>IF(SER_hh_fec!K23=0,0,1000000/0.086*SER_hh_fec!K23/SER_hh_num!K23)</f>
        <v>9583.8116587289987</v>
      </c>
      <c r="L23" s="100">
        <f>IF(SER_hh_fec!L23=0,0,1000000/0.086*SER_hh_fec!L23/SER_hh_num!L23)</f>
        <v>9433.1110552923819</v>
      </c>
      <c r="M23" s="100">
        <f>IF(SER_hh_fec!M23=0,0,1000000/0.086*SER_hh_fec!M23/SER_hh_num!M23)</f>
        <v>9013.1584160050734</v>
      </c>
      <c r="N23" s="100">
        <f>IF(SER_hh_fec!N23=0,0,1000000/0.086*SER_hh_fec!N23/SER_hh_num!N23)</f>
        <v>8850.9014142407377</v>
      </c>
      <c r="O23" s="100">
        <f>IF(SER_hh_fec!O23=0,0,1000000/0.086*SER_hh_fec!O23/SER_hh_num!O23)</f>
        <v>8849.4296395097626</v>
      </c>
      <c r="P23" s="100">
        <f>IF(SER_hh_fec!P23=0,0,1000000/0.086*SER_hh_fec!P23/SER_hh_num!P23)</f>
        <v>8877.649606712288</v>
      </c>
      <c r="Q23" s="100">
        <f>IF(SER_hh_fec!Q23=0,0,1000000/0.086*SER_hh_fec!Q23/SER_hh_num!Q23)</f>
        <v>9053.3405863695916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0</v>
      </c>
      <c r="C25" s="100">
        <f>IF(SER_hh_fec!C25=0,0,1000000/0.086*SER_hh_fec!C25/SER_hh_num!C25)</f>
        <v>0</v>
      </c>
      <c r="D25" s="100">
        <f>IF(SER_hh_fec!D25=0,0,1000000/0.086*SER_hh_fec!D25/SER_hh_num!D25)</f>
        <v>0</v>
      </c>
      <c r="E25" s="100">
        <f>IF(SER_hh_fec!E25=0,0,1000000/0.086*SER_hh_fec!E25/SER_hh_num!E25)</f>
        <v>0</v>
      </c>
      <c r="F25" s="100">
        <f>IF(SER_hh_fec!F25=0,0,1000000/0.086*SER_hh_fec!F25/SER_hh_num!F25)</f>
        <v>0</v>
      </c>
      <c r="G25" s="100">
        <f>IF(SER_hh_fec!G25=0,0,1000000/0.086*SER_hh_fec!G25/SER_hh_num!G25)</f>
        <v>0</v>
      </c>
      <c r="H25" s="100">
        <f>IF(SER_hh_fec!H25=0,0,1000000/0.086*SER_hh_fec!H25/SER_hh_num!H25)</f>
        <v>0</v>
      </c>
      <c r="I25" s="100">
        <f>IF(SER_hh_fec!I25=0,0,1000000/0.086*SER_hh_fec!I25/SER_hh_num!I25)</f>
        <v>0</v>
      </c>
      <c r="J25" s="100">
        <f>IF(SER_hh_fec!J25=0,0,1000000/0.086*SER_hh_fec!J25/SER_hh_num!J25)</f>
        <v>0</v>
      </c>
      <c r="K25" s="100">
        <f>IF(SER_hh_fec!K25=0,0,1000000/0.086*SER_hh_fec!K25/SER_hh_num!K25)</f>
        <v>0</v>
      </c>
      <c r="L25" s="100">
        <f>IF(SER_hh_fec!L25=0,0,1000000/0.086*SER_hh_fec!L25/SER_hh_num!L25)</f>
        <v>0</v>
      </c>
      <c r="M25" s="100">
        <f>IF(SER_hh_fec!M25=0,0,1000000/0.086*SER_hh_fec!M25/SER_hh_num!M25)</f>
        <v>0</v>
      </c>
      <c r="N25" s="100">
        <f>IF(SER_hh_fec!N25=0,0,1000000/0.086*SER_hh_fec!N25/SER_hh_num!N25)</f>
        <v>0</v>
      </c>
      <c r="O25" s="100">
        <f>IF(SER_hh_fec!O25=0,0,1000000/0.086*SER_hh_fec!O25/SER_hh_num!O25)</f>
        <v>0</v>
      </c>
      <c r="P25" s="100">
        <f>IF(SER_hh_fec!P25=0,0,1000000/0.086*SER_hh_fec!P25/SER_hh_num!P25)</f>
        <v>0</v>
      </c>
      <c r="Q25" s="100">
        <f>IF(SER_hh_fec!Q25=0,0,1000000/0.086*SER_hh_fec!Q25/SER_hh_num!Q25)</f>
        <v>0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8195.0546532441767</v>
      </c>
      <c r="C26" s="22">
        <f>IF(SER_hh_fec!C26=0,0,1000000/0.086*SER_hh_fec!C26/SER_hh_num!C26)</f>
        <v>8243.4337721870379</v>
      </c>
      <c r="D26" s="22">
        <f>IF(SER_hh_fec!D26=0,0,1000000/0.086*SER_hh_fec!D26/SER_hh_num!D26)</f>
        <v>8259.7810885795734</v>
      </c>
      <c r="E26" s="22">
        <f>IF(SER_hh_fec!E26=0,0,1000000/0.086*SER_hh_fec!E26/SER_hh_num!E26)</f>
        <v>8143.9362934712099</v>
      </c>
      <c r="F26" s="22">
        <f>IF(SER_hh_fec!F26=0,0,1000000/0.086*SER_hh_fec!F26/SER_hh_num!F26)</f>
        <v>8103.7252447932542</v>
      </c>
      <c r="G26" s="22">
        <f>IF(SER_hh_fec!G26=0,0,1000000/0.086*SER_hh_fec!G26/SER_hh_num!G26)</f>
        <v>8032.6497676088138</v>
      </c>
      <c r="H26" s="22">
        <f>IF(SER_hh_fec!H26=0,0,1000000/0.086*SER_hh_fec!H26/SER_hh_num!H26)</f>
        <v>7993.9592372073348</v>
      </c>
      <c r="I26" s="22">
        <f>IF(SER_hh_fec!I26=0,0,1000000/0.086*SER_hh_fec!I26/SER_hh_num!I26)</f>
        <v>7892.6546871042028</v>
      </c>
      <c r="J26" s="22">
        <f>IF(SER_hh_fec!J26=0,0,1000000/0.086*SER_hh_fec!J26/SER_hh_num!J26)</f>
        <v>7837.1823848344029</v>
      </c>
      <c r="K26" s="22">
        <f>IF(SER_hh_fec!K26=0,0,1000000/0.086*SER_hh_fec!K26/SER_hh_num!K26)</f>
        <v>7787.1832796176877</v>
      </c>
      <c r="L26" s="22">
        <f>IF(SER_hh_fec!L26=0,0,1000000/0.086*SER_hh_fec!L26/SER_hh_num!L26)</f>
        <v>7653.6791695565862</v>
      </c>
      <c r="M26" s="22">
        <f>IF(SER_hh_fec!M26=0,0,1000000/0.086*SER_hh_fec!M26/SER_hh_num!M26)</f>
        <v>7345.0321525631944</v>
      </c>
      <c r="N26" s="22">
        <f>IF(SER_hh_fec!N26=0,0,1000000/0.086*SER_hh_fec!N26/SER_hh_num!N26)</f>
        <v>7328.9700626146168</v>
      </c>
      <c r="O26" s="22">
        <f>IF(SER_hh_fec!O26=0,0,1000000/0.086*SER_hh_fec!O26/SER_hh_num!O26)</f>
        <v>7462.168834858252</v>
      </c>
      <c r="P26" s="22">
        <f>IF(SER_hh_fec!P26=0,0,1000000/0.086*SER_hh_fec!P26/SER_hh_num!P26)</f>
        <v>7733.6277718165384</v>
      </c>
      <c r="Q26" s="22">
        <f>IF(SER_hh_fec!Q26=0,0,1000000/0.086*SER_hh_fec!Q26/SER_hh_num!Q26)</f>
        <v>7943.9755706233618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5.7691392493416673</v>
      </c>
      <c r="K27" s="116">
        <f>IF(SER_hh_fec!K27=0,0,1000000/0.086*SER_hh_fec!K27/SER_hh_num!K19)</f>
        <v>6.1113334051576347</v>
      </c>
      <c r="L27" s="116">
        <f>IF(SER_hh_fec!L27=0,0,1000000/0.086*SER_hh_fec!L27/SER_hh_num!L19)</f>
        <v>8.8684569274114828</v>
      </c>
      <c r="M27" s="116">
        <f>IF(SER_hh_fec!M27=0,0,1000000/0.086*SER_hh_fec!M27/SER_hh_num!M19)</f>
        <v>10.274328714825105</v>
      </c>
      <c r="N27" s="116">
        <f>IF(SER_hh_fec!N27=0,0,1000000/0.086*SER_hh_fec!N27/SER_hh_num!N19)</f>
        <v>10.297197756615386</v>
      </c>
      <c r="O27" s="116">
        <f>IF(SER_hh_fec!O27=0,0,1000000/0.086*SER_hh_fec!O27/SER_hh_num!O19)</f>
        <v>10.244648664530031</v>
      </c>
      <c r="P27" s="116">
        <f>IF(SER_hh_fec!P27=0,0,1000000/0.086*SER_hh_fec!P27/SER_hh_num!P19)</f>
        <v>10.089200007685038</v>
      </c>
      <c r="Q27" s="116">
        <f>IF(SER_hh_fec!Q27=0,0,1000000/0.086*SER_hh_fec!Q27/SER_hh_num!Q19)</f>
        <v>10.049412295768061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2219.0826853454282</v>
      </c>
      <c r="K28" s="117">
        <f>IF(SER_hh_fec!K27=0,0,1000000/0.086*SER_hh_fec!K27/SER_hh_num!K27)</f>
        <v>2221.4974992873126</v>
      </c>
      <c r="L28" s="117">
        <f>IF(SER_hh_fec!L27=0,0,1000000/0.086*SER_hh_fec!L27/SER_hh_num!L27)</f>
        <v>2201.4562017383905</v>
      </c>
      <c r="M28" s="117">
        <f>IF(SER_hh_fec!M27=0,0,1000000/0.086*SER_hh_fec!M27/SER_hh_num!M27)</f>
        <v>2104.3245143031459</v>
      </c>
      <c r="N28" s="117">
        <f>IF(SER_hh_fec!N27=0,0,1000000/0.086*SER_hh_fec!N27/SER_hh_num!N27)</f>
        <v>2068.5098580666299</v>
      </c>
      <c r="O28" s="117">
        <f>IF(SER_hh_fec!O27=0,0,1000000/0.086*SER_hh_fec!O27/SER_hh_num!O27)</f>
        <v>2061.9862742901828</v>
      </c>
      <c r="P28" s="117">
        <f>IF(SER_hh_fec!P27=0,0,1000000/0.086*SER_hh_fec!P27/SER_hh_num!P27)</f>
        <v>2082.2715948718978</v>
      </c>
      <c r="Q28" s="117">
        <f>IF(SER_hh_fec!Q27=0,0,1000000/0.086*SER_hh_fec!Q27/SER_hh_num!Q27)</f>
        <v>2129.2031681574194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10795.668091417487</v>
      </c>
      <c r="C29" s="101">
        <f>IF(SER_hh_fec!C29=0,0,1000000/0.086*SER_hh_fec!C29/SER_hh_num!C29)</f>
        <v>10678.208832126222</v>
      </c>
      <c r="D29" s="101">
        <f>IF(SER_hh_fec!D29=0,0,1000000/0.086*SER_hh_fec!D29/SER_hh_num!D29)</f>
        <v>10494.896454895106</v>
      </c>
      <c r="E29" s="101">
        <f>IF(SER_hh_fec!E29=0,0,1000000/0.086*SER_hh_fec!E29/SER_hh_num!E29)</f>
        <v>10257.744448318472</v>
      </c>
      <c r="F29" s="101">
        <f>IF(SER_hh_fec!F29=0,0,1000000/0.086*SER_hh_fec!F29/SER_hh_num!F29)</f>
        <v>10169.14119251458</v>
      </c>
      <c r="G29" s="101">
        <f>IF(SER_hh_fec!G29=0,0,1000000/0.086*SER_hh_fec!G29/SER_hh_num!G29)</f>
        <v>10060.798348205204</v>
      </c>
      <c r="H29" s="101">
        <f>IF(SER_hh_fec!H29=0,0,1000000/0.086*SER_hh_fec!H29/SER_hh_num!H29)</f>
        <v>10109.843669309563</v>
      </c>
      <c r="I29" s="101">
        <f>IF(SER_hh_fec!I29=0,0,1000000/0.086*SER_hh_fec!I29/SER_hh_num!I29)</f>
        <v>9866.7658637405984</v>
      </c>
      <c r="J29" s="101">
        <f>IF(SER_hh_fec!J29=0,0,1000000/0.086*SER_hh_fec!J29/SER_hh_num!J29)</f>
        <v>9759.4732151543758</v>
      </c>
      <c r="K29" s="101">
        <f>IF(SER_hh_fec!K29=0,0,1000000/0.086*SER_hh_fec!K29/SER_hh_num!K29)</f>
        <v>9939.6338488226884</v>
      </c>
      <c r="L29" s="101">
        <f>IF(SER_hh_fec!L29=0,0,1000000/0.086*SER_hh_fec!L29/SER_hh_num!L29)</f>
        <v>9895.2033042707208</v>
      </c>
      <c r="M29" s="101">
        <f>IF(SER_hh_fec!M29=0,0,1000000/0.086*SER_hh_fec!M29/SER_hh_num!M29)</f>
        <v>9634.3913958178837</v>
      </c>
      <c r="N29" s="101">
        <f>IF(SER_hh_fec!N29=0,0,1000000/0.086*SER_hh_fec!N29/SER_hh_num!N29)</f>
        <v>9580.7514478989178</v>
      </c>
      <c r="O29" s="101">
        <f>IF(SER_hh_fec!O29=0,0,1000000/0.086*SER_hh_fec!O29/SER_hh_num!O29)</f>
        <v>9783.5198271647914</v>
      </c>
      <c r="P29" s="101">
        <f>IF(SER_hh_fec!P29=0,0,1000000/0.086*SER_hh_fec!P29/SER_hh_num!P29)</f>
        <v>9824.2163693672956</v>
      </c>
      <c r="Q29" s="101">
        <f>IF(SER_hh_fec!Q29=0,0,1000000/0.086*SER_hh_fec!Q29/SER_hh_num!Q29)</f>
        <v>9852.9208290122369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14114.008737203112</v>
      </c>
      <c r="C30" s="100">
        <f>IF(SER_hh_fec!C30=0,0,1000000/0.086*SER_hh_fec!C30/SER_hh_num!C30)</f>
        <v>13958.95052593282</v>
      </c>
      <c r="D30" s="100">
        <f>IF(SER_hh_fec!D30=0,0,1000000/0.086*SER_hh_fec!D30/SER_hh_num!D30)</f>
        <v>13757.179483202457</v>
      </c>
      <c r="E30" s="100">
        <f>IF(SER_hh_fec!E30=0,0,1000000/0.086*SER_hh_fec!E30/SER_hh_num!E30)</f>
        <v>12132.124055618275</v>
      </c>
      <c r="F30" s="100">
        <f>IF(SER_hh_fec!F30=0,0,1000000/0.086*SER_hh_fec!F30/SER_hh_num!F30)</f>
        <v>13394.834627246257</v>
      </c>
      <c r="G30" s="100">
        <f>IF(SER_hh_fec!G30=0,0,1000000/0.086*SER_hh_fec!G30/SER_hh_num!G30)</f>
        <v>13272.459461113694</v>
      </c>
      <c r="H30" s="100">
        <f>IF(SER_hh_fec!H30=0,0,1000000/0.086*SER_hh_fec!H30/SER_hh_num!H30)</f>
        <v>27971.537204509004</v>
      </c>
      <c r="I30" s="100">
        <f>IF(SER_hh_fec!I30=0,0,1000000/0.086*SER_hh_fec!I30/SER_hh_num!I30)</f>
        <v>11726.19542097159</v>
      </c>
      <c r="J30" s="100">
        <f>IF(SER_hh_fec!J30=0,0,1000000/0.086*SER_hh_fec!J30/SER_hh_num!J30)</f>
        <v>13510.610121974561</v>
      </c>
      <c r="K30" s="100">
        <f>IF(SER_hh_fec!K30=0,0,1000000/0.086*SER_hh_fec!K30/SER_hh_num!K30)</f>
        <v>11495.202887797011</v>
      </c>
      <c r="L30" s="100">
        <f>IF(SER_hh_fec!L30=0,0,1000000/0.086*SER_hh_fec!L30/SER_hh_num!L30)</f>
        <v>13473.610495142513</v>
      </c>
      <c r="M30" s="100">
        <f>IF(SER_hh_fec!M30=0,0,1000000/0.086*SER_hh_fec!M30/SER_hh_num!M30)</f>
        <v>12041.854639712104</v>
      </c>
      <c r="N30" s="100">
        <f>IF(SER_hh_fec!N30=0,0,1000000/0.086*SER_hh_fec!N30/SER_hh_num!N30)</f>
        <v>11702.841871115535</v>
      </c>
      <c r="O30" s="100">
        <f>IF(SER_hh_fec!O30=0,0,1000000/0.086*SER_hh_fec!O30/SER_hh_num!O30)</f>
        <v>11748.509533620179</v>
      </c>
      <c r="P30" s="100">
        <f>IF(SER_hh_fec!P30=0,0,1000000/0.086*SER_hh_fec!P30/SER_hh_num!P30)</f>
        <v>11511.380155556039</v>
      </c>
      <c r="Q30" s="100">
        <f>IF(SER_hh_fec!Q30=0,0,1000000/0.086*SER_hh_fec!Q30/SER_hh_num!Q30)</f>
        <v>11390.241346929757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13105.865255974322</v>
      </c>
      <c r="C31" s="100">
        <f>IF(SER_hh_fec!C31=0,0,1000000/0.086*SER_hh_fec!C31/SER_hh_num!C31)</f>
        <v>12961.882631223338</v>
      </c>
      <c r="D31" s="100">
        <f>IF(SER_hh_fec!D31=0,0,1000000/0.086*SER_hh_fec!D31/SER_hh_num!D31)</f>
        <v>12774.523805830859</v>
      </c>
      <c r="E31" s="100">
        <f>IF(SER_hh_fec!E31=0,0,1000000/0.086*SER_hh_fec!E31/SER_hh_num!E31)</f>
        <v>12563.205497894005</v>
      </c>
      <c r="F31" s="100">
        <f>IF(SER_hh_fec!F31=0,0,1000000/0.086*SER_hh_fec!F31/SER_hh_num!F31)</f>
        <v>12438.060725300102</v>
      </c>
      <c r="G31" s="100">
        <f>IF(SER_hh_fec!G31=0,0,1000000/0.086*SER_hh_fec!G31/SER_hh_num!G31)</f>
        <v>12324.426642462715</v>
      </c>
      <c r="H31" s="100">
        <f>IF(SER_hh_fec!H31=0,0,1000000/0.086*SER_hh_fec!H31/SER_hh_num!H31)</f>
        <v>12180.545118429756</v>
      </c>
      <c r="I31" s="100">
        <f>IF(SER_hh_fec!I31=0,0,1000000/0.086*SER_hh_fec!I31/SER_hh_num!I31)</f>
        <v>12095.643911293748</v>
      </c>
      <c r="J31" s="100">
        <f>IF(SER_hh_fec!J31=0,0,1000000/0.086*SER_hh_fec!J31/SER_hh_num!J31)</f>
        <v>11932.388752944929</v>
      </c>
      <c r="K31" s="100">
        <f>IF(SER_hh_fec!K31=0,0,1000000/0.086*SER_hh_fec!K31/SER_hh_num!K31)</f>
        <v>11991.561343148564</v>
      </c>
      <c r="L31" s="100">
        <f>IF(SER_hh_fec!L31=0,0,1000000/0.086*SER_hh_fec!L31/SER_hh_num!L31)</f>
        <v>11834.211472728663</v>
      </c>
      <c r="M31" s="100">
        <f>IF(SER_hh_fec!M31=0,0,1000000/0.086*SER_hh_fec!M31/SER_hh_num!M31)</f>
        <v>11175.352416577542</v>
      </c>
      <c r="N31" s="100">
        <f>IF(SER_hh_fec!N31=0,0,1000000/0.086*SER_hh_fec!N31/SER_hh_num!N31)</f>
        <v>10852.202079407811</v>
      </c>
      <c r="O31" s="100">
        <f>IF(SER_hh_fec!O31=0,0,1000000/0.086*SER_hh_fec!O31/SER_hh_num!O31)</f>
        <v>10692.60263217725</v>
      </c>
      <c r="P31" s="100">
        <f>IF(SER_hh_fec!P31=0,0,1000000/0.086*SER_hh_fec!P31/SER_hh_num!P31)</f>
        <v>10652.851383260764</v>
      </c>
      <c r="Q31" s="100">
        <f>IF(SER_hh_fec!Q31=0,0,1000000/0.086*SER_hh_fec!Q31/SER_hh_num!Q31)</f>
        <v>10622.212574766532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9583.7961126563478</v>
      </c>
      <c r="C33" s="18">
        <f>IF(SER_hh_fec!C33=0,0,1000000/0.086*SER_hh_fec!C33/SER_hh_num!C33)</f>
        <v>9481.6694779172904</v>
      </c>
      <c r="D33" s="18">
        <f>IF(SER_hh_fec!D33=0,0,1000000/0.086*SER_hh_fec!D33/SER_hh_num!D33)</f>
        <v>9358.7549681145974</v>
      </c>
      <c r="E33" s="18">
        <f>IF(SER_hh_fec!E33=0,0,1000000/0.086*SER_hh_fec!E33/SER_hh_num!E33)</f>
        <v>9292.2953497804265</v>
      </c>
      <c r="F33" s="18">
        <f>IF(SER_hh_fec!F33=0,0,1000000/0.086*SER_hh_fec!F33/SER_hh_num!F33)</f>
        <v>9122.5680304507496</v>
      </c>
      <c r="G33" s="18">
        <f>IF(SER_hh_fec!G33=0,0,1000000/0.086*SER_hh_fec!G33/SER_hh_num!G33)</f>
        <v>9038.4550247460684</v>
      </c>
      <c r="H33" s="18">
        <f>IF(SER_hh_fec!H33=0,0,1000000/0.086*SER_hh_fec!H33/SER_hh_num!H33)</f>
        <v>8313.4987962436644</v>
      </c>
      <c r="I33" s="18">
        <f>IF(SER_hh_fec!I33=0,0,1000000/0.086*SER_hh_fec!I33/SER_hh_num!I33)</f>
        <v>8933.5864657413695</v>
      </c>
      <c r="J33" s="18">
        <f>IF(SER_hh_fec!J33=0,0,1000000/0.086*SER_hh_fec!J33/SER_hh_num!J33)</f>
        <v>8718.1637172751434</v>
      </c>
      <c r="K33" s="18">
        <f>IF(SER_hh_fec!K33=0,0,1000000/0.086*SER_hh_fec!K33/SER_hh_num!K33)</f>
        <v>8854.860834331972</v>
      </c>
      <c r="L33" s="18">
        <f>IF(SER_hh_fec!L33=0,0,1000000/0.086*SER_hh_fec!L33/SER_hh_num!L33)</f>
        <v>8617.9654126825826</v>
      </c>
      <c r="M33" s="18">
        <f>IF(SER_hh_fec!M33=0,0,1000000/0.086*SER_hh_fec!M33/SER_hh_num!M33)</f>
        <v>8195.2898703781484</v>
      </c>
      <c r="N33" s="18">
        <f>IF(SER_hh_fec!N33=0,0,1000000/0.086*SER_hh_fec!N33/SER_hh_num!N33)</f>
        <v>8066.6090816775049</v>
      </c>
      <c r="O33" s="18">
        <f>IF(SER_hh_fec!O33=0,0,1000000/0.086*SER_hh_fec!O33/SER_hh_num!O33)</f>
        <v>8306.375129449485</v>
      </c>
      <c r="P33" s="18">
        <f>IF(SER_hh_fec!P33=0,0,1000000/0.086*SER_hh_fec!P33/SER_hh_num!P33)</f>
        <v>8387.1604987241226</v>
      </c>
      <c r="Q33" s="18">
        <f>IF(SER_hh_fec!Q33=0,0,1000000/0.086*SER_hh_fec!Q33/SER_hh_num!Q33)</f>
        <v>8436.0610233799707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2018-07-16T15:41:35Z</dcterms:created>
  <dcterms:modified xsi:type="dcterms:W3CDTF">2018-07-16T15:41:35Z</dcterms:modified>
</cp:coreProperties>
</file>