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B14" i="30" l="1"/>
  <c r="E10" i="35" l="1"/>
  <c r="I10" i="35"/>
  <c r="M10" i="35"/>
  <c r="Q10" i="35"/>
  <c r="B14" i="33"/>
  <c r="G14" i="30"/>
  <c r="K14" i="30"/>
  <c r="O14" i="30"/>
  <c r="G14" i="31"/>
  <c r="K14" i="31"/>
  <c r="O14" i="31"/>
  <c r="G14" i="32"/>
  <c r="K14" i="32"/>
  <c r="O14" i="32"/>
  <c r="G14" i="33"/>
  <c r="K14" i="33"/>
  <c r="O14" i="33"/>
  <c r="G14" i="34"/>
  <c r="K14" i="34"/>
  <c r="O14" i="34"/>
  <c r="G14" i="35"/>
  <c r="K14" i="35"/>
  <c r="O14" i="35"/>
  <c r="C14" i="32"/>
  <c r="F14" i="30"/>
  <c r="J14" i="30"/>
  <c r="N14" i="30"/>
  <c r="F14" i="31"/>
  <c r="J14" i="31"/>
  <c r="N14" i="31"/>
  <c r="F14" i="32"/>
  <c r="J14" i="32"/>
  <c r="N14" i="32"/>
  <c r="F14" i="33"/>
  <c r="J14" i="33"/>
  <c r="N14" i="33"/>
  <c r="D10" i="33"/>
  <c r="L10" i="33"/>
  <c r="P10" i="33"/>
  <c r="F14" i="34"/>
  <c r="J14" i="34"/>
  <c r="N14" i="34"/>
  <c r="F14" i="35"/>
  <c r="J14" i="35"/>
  <c r="N14" i="35"/>
  <c r="C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Q57" i="29" l="1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B55" i="29" l="1"/>
  <c r="D3" i="29"/>
  <c r="F36" i="29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14" i="4"/>
  <c r="B30" i="4"/>
  <c r="B38" i="4"/>
  <c r="B26" i="4"/>
  <c r="B15" i="4"/>
  <c r="B42" i="4"/>
  <c r="B28" i="4"/>
  <c r="B44" i="4"/>
  <c r="B43" i="4"/>
  <c r="B4" i="4"/>
  <c r="B35" i="4"/>
  <c r="B21" i="4"/>
  <c r="B7" i="4"/>
  <c r="B17" i="4"/>
  <c r="B20" i="4"/>
  <c r="B33" i="4"/>
  <c r="B45" i="4"/>
  <c r="B29" i="4"/>
  <c r="B34" i="4"/>
  <c r="B23" i="4"/>
  <c r="B22" i="4"/>
  <c r="B36" i="4"/>
  <c r="B10" i="4"/>
  <c r="B12" i="4"/>
  <c r="B27" i="4"/>
  <c r="B11" i="4"/>
  <c r="B24" i="4"/>
  <c r="B8" i="4"/>
  <c r="B9" i="4"/>
  <c r="B16" i="4"/>
  <c r="B37" i="4"/>
  <c r="B39" i="4"/>
  <c r="B13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<sst xmlns="http://schemas.openxmlformats.org/spreadsheetml/2006/main" count="1166" uniqueCount="231">
  <si>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</si>
  <si>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</si>
  <si>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</si>
  <si>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</si>
  <si>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</si>
  <si>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</si>
  <si>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</si>
  <si>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</si>
  <si>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</si>
  <si>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</si>
  <si>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</si>
  <si>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</si>
  <si>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</si>
  <si>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</si>
  <si>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</si>
  <si>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</si>
  <si>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</si>
  <si>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</si>
  <si>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</si>
  <si>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</si>
  <si>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</si>
  <si>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</si>
  <si>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</si>
  <si>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</si>
  <si>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</si>
  <si>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</si>
  <si>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</si>
  <si>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</si>
  <si>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</si>
  <si>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</si>
  <si>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</si>
  <si>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</si>
  <si>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</si>
  <si>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</si>
  <si>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</si>
  <si>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</si>
  <si>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</si>
  <si>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</si>
  <si>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</si>
  <si>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</si>
  <si>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</si>
  <si>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</si>
  <si>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</si>
  <si>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</si>
  <si>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</si>
  <si>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</si>
  <si>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</si>
  <si>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</si>
  <si>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</si>
  <si>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</si>
  <si>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</si>
  <si>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</si>
  <si>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</si>
  <si>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</si>
  <si>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</si>
  <si>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</si>
  <si>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</si>
  <si>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</si>
  <si>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</si>
  <si>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</si>
  <si>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</si>
  <si>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</si>
  <si>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</si>
  <si>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</si>
  <si>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</si>
  <si>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</si>
  <si>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</si>
  <si>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</si>
  <si>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</si>
  <si>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</si>
  <si>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</si>
  <si>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</si>
  <si>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</si>
  <si>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</si>
  <si>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</si>
  <si>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</si>
  <si>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</si>
  <si>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</si>
  <si>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</si>
  <si>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</si>
  <si>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</si>
  <si>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</si>
  <si>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</si>
  <si>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</si>
  <si>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</si>
  <si>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</si>
  <si>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</si>
  <si>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</si>
  <si>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</si>
  <si>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</si>
  <si>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</si>
  <si>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</si>
  <si>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</si>
  <si>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</si>
  <si>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</si>
  <si>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</si>
  <si>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</si>
  <si>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</si>
  <si>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</si>
  <si>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</si>
  <si>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</si>
  <si>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</si>
  <si>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</si>
  <si>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</si>
  <si>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</si>
  <si>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</si>
  <si>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</si>
  <si>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</si>
  <si>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</si>
  <si>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</si>
  <si>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</si>
  <si>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</si>
  <si>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</si>
  <si>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</si>
  <si>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</si>
  <si>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</si>
  <si>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</si>
  <si>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</si>
  <si>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</si>
  <si>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</si>
  <si>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</si>
  <si>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</si>
  <si>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</si>
  <si>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</si>
  <si>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</si>
  <si>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</si>
  <si>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</si>
  <si>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</si>
  <si>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</si>
  <si>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</si>
  <si>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</si>
  <si>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</si>
  <si>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</si>
  <si>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</si>
  <si>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</si>
  <si>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</si>
  <si>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</si>
  <si>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</si>
  <si>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</si>
  <si>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</si>
  <si>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</si>
  <si>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</si>
  <si>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</si>
  <si>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</si>
  <si>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</si>
  <si>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</si>
  <si>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</si>
  <si>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</si>
  <si>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</si>
  <si>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</si>
  <si>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</si>
  <si>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</si>
  <si>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</si>
  <si>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</si>
  <si>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</si>
  <si>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</si>
  <si>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</si>
  <si>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</si>
  <si>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</si>
  <si>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</si>
  <si>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</si>
  <si>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</si>
  <si>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</si>
  <si>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</si>
  <si>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</si>
  <si>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</si>
  <si>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</si>
  <si>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</si>
  <si>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</si>
  <si>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</si>
  <si>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</si>
  <si>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</si>
  <si>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</si>
  <si>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</si>
  <si>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</si>
  <si>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</si>
  <si>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</si>
  <si>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</si>
  <si>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</si>
  <si>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</si>
  <si>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</si>
  <si>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</si>
  <si>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</si>
  <si>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</si>
  <si>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</si>
  <si>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</si>
  <si>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</si>
  <si>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</si>
  <si>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</si>
  <si>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</si>
  <si>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</si>
  <si>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</si>
  <si>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</si>
  <si>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</si>
  <si>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</si>
  <si>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UK</t>
  </si>
  <si>
    <t>United Kingdom</t>
  </si>
  <si>
    <t>UK - Services sector summary</t>
  </si>
  <si>
    <t>UK - Number of buildings</t>
  </si>
  <si>
    <t>UK - Final energy consumption</t>
  </si>
  <si>
    <t>UK - Thermal energy service</t>
  </si>
  <si>
    <t>UK - System efficiency indicators of total stock</t>
  </si>
  <si>
    <t>UK - CO2 emissions</t>
  </si>
  <si>
    <t>UK - Final energy consumption per building</t>
  </si>
  <si>
    <t>UK - Thermal energy service per building</t>
  </si>
  <si>
    <t>UK - CO2 emissions per building</t>
  </si>
  <si>
    <t>UK - Final energy consumption per useful surface area</t>
  </si>
  <si>
    <t>UK - Thermal energy service per useful surface area</t>
  </si>
  <si>
    <t>UK - CO2 emissions per useful surface area</t>
  </si>
  <si>
    <t>UK - Number of new and renovated buildings</t>
  </si>
  <si>
    <t>UK - Final energy consumption in new and renovated buildings</t>
  </si>
  <si>
    <t>UK - Thermal energy service in new and renovated buildings</t>
  </si>
  <si>
    <t>UK - System efficiency indicators in new and renovated buildings</t>
  </si>
  <si>
    <t>UK - CO2 emissions in new and renovated buildings</t>
  </si>
  <si>
    <t>UK - Final energy consumption in new and renovated buildings (per building)</t>
  </si>
  <si>
    <t>UK - Thermal energy service in new and renovated buildings (per building)</t>
  </si>
  <si>
    <t>UK - CO2 emissions in new and renovated buildings (per building)</t>
  </si>
  <si>
    <t>UK - Final energy consumption in new and renovated buildings (per surface area)</t>
  </si>
  <si>
    <t>UK - Thermal energy service in new and renovated buildings (per surface area)</t>
  </si>
  <si>
    <t>UK - CO2 emissions in new and renovated buildings (per surface area)</t>
  </si>
  <si>
    <t>UK - Specific electric uses in services</t>
  </si>
  <si>
    <t>UK - Ventilation and others</t>
  </si>
  <si>
    <t>UK - Street lighting</t>
  </si>
  <si>
    <t>UK - Building lighting</t>
  </si>
  <si>
    <t>UK - Commercial refrigeration</t>
  </si>
  <si>
    <t>UK - Miscellaneous building technologies</t>
  </si>
  <si>
    <t>UK - ICT and multimedia</t>
  </si>
  <si>
    <t>UK - Agriculture</t>
  </si>
  <si>
    <t>UK - Agriculture - final energy consumption</t>
  </si>
  <si>
    <t>UK - Agriculture - useful energy demand</t>
  </si>
  <si>
    <t>UK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</si>
</sst>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43297.741712962961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75586.941954205657</v>
      </c>
      <c r="C3" s="106">
        <f>IF(SER_hh_tes!C3=0,0,1000000/0.086*SER_hh_tes!C3/SER_hh_num!C3)</f>
        <v>76436.767896396908</v>
      </c>
      <c r="D3" s="106">
        <f>IF(SER_hh_tes!D3=0,0,1000000/0.086*SER_hh_tes!D3/SER_hh_num!D3)</f>
        <v>65747.431796267367</v>
      </c>
      <c r="E3" s="106">
        <f>IF(SER_hh_tes!E3=0,0,1000000/0.086*SER_hh_tes!E3/SER_hh_num!E3)</f>
        <v>63009.912159938118</v>
      </c>
      <c r="F3" s="106">
        <f>IF(SER_hh_tes!F3=0,0,1000000/0.086*SER_hh_tes!F3/SER_hh_num!F3)</f>
        <v>65314.797340349367</v>
      </c>
      <c r="G3" s="106">
        <f>IF(SER_hh_tes!G3=0,0,1000000/0.086*SER_hh_tes!G3/SER_hh_num!G3)</f>
        <v>65213.370330943122</v>
      </c>
      <c r="H3" s="106">
        <f>IF(SER_hh_tes!H3=0,0,1000000/0.086*SER_hh_tes!H3/SER_hh_num!H3)</f>
        <v>59175.262773388509</v>
      </c>
      <c r="I3" s="106">
        <f>IF(SER_hh_tes!I3=0,0,1000000/0.086*SER_hh_tes!I3/SER_hh_num!I3)</f>
        <v>55862.613530067574</v>
      </c>
      <c r="J3" s="106">
        <f>IF(SER_hh_tes!J3=0,0,1000000/0.086*SER_hh_tes!J3/SER_hh_num!J3)</f>
        <v>67338.521478685536</v>
      </c>
      <c r="K3" s="106">
        <f>IF(SER_hh_tes!K3=0,0,1000000/0.086*SER_hh_tes!K3/SER_hh_num!K3)</f>
        <v>58170.412470617855</v>
      </c>
      <c r="L3" s="106">
        <f>IF(SER_hh_tes!L3=0,0,1000000/0.086*SER_hh_tes!L3/SER_hh_num!L3)</f>
        <v>61016.998068163462</v>
      </c>
      <c r="M3" s="106">
        <f>IF(SER_hh_tes!M3=0,0,1000000/0.086*SER_hh_tes!M3/SER_hh_num!M3)</f>
        <v>58188.832025499236</v>
      </c>
      <c r="N3" s="106">
        <f>IF(SER_hh_tes!N3=0,0,1000000/0.086*SER_hh_tes!N3/SER_hh_num!N3)</f>
        <v>58990.425048484147</v>
      </c>
      <c r="O3" s="106">
        <f>IF(SER_hh_tes!O3=0,0,1000000/0.086*SER_hh_tes!O3/SER_hh_num!O3)</f>
        <v>60951.457417184203</v>
      </c>
      <c r="P3" s="106">
        <f>IF(SER_hh_tes!P3=0,0,1000000/0.086*SER_hh_tes!P3/SER_hh_num!P3)</f>
        <v>54530.365751757126</v>
      </c>
      <c r="Q3" s="106">
        <f>IF(SER_hh_tes!Q3=0,0,1000000/0.086*SER_hh_tes!Q3/SER_hh_num!Q3)</f>
        <v>56720.270707743774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59625.69325119834</v>
      </c>
      <c r="C4" s="101">
        <f>IF(SER_hh_tes!C4=0,0,1000000/0.086*SER_hh_tes!C4/SER_hh_num!C4)</f>
        <v>60155.669024140348</v>
      </c>
      <c r="D4" s="101">
        <f>IF(SER_hh_tes!D4=0,0,1000000/0.086*SER_hh_tes!D4/SER_hh_num!D4)</f>
        <v>49054.210429364532</v>
      </c>
      <c r="E4" s="101">
        <f>IF(SER_hh_tes!E4=0,0,1000000/0.086*SER_hh_tes!E4/SER_hh_num!E4)</f>
        <v>46053.10706948569</v>
      </c>
      <c r="F4" s="101">
        <f>IF(SER_hh_tes!F4=0,0,1000000/0.086*SER_hh_tes!F4/SER_hh_num!F4)</f>
        <v>48098.454071437147</v>
      </c>
      <c r="G4" s="101">
        <f>IF(SER_hh_tes!G4=0,0,1000000/0.086*SER_hh_tes!G4/SER_hh_num!G4)</f>
        <v>47866.260513594083</v>
      </c>
      <c r="H4" s="101">
        <f>IF(SER_hh_tes!H4=0,0,1000000/0.086*SER_hh_tes!H4/SER_hh_num!H4)</f>
        <v>41606.250855383929</v>
      </c>
      <c r="I4" s="101">
        <f>IF(SER_hh_tes!I4=0,0,1000000/0.086*SER_hh_tes!I4/SER_hh_num!I4)</f>
        <v>38101.323729643955</v>
      </c>
      <c r="J4" s="101">
        <f>IF(SER_hh_tes!J4=0,0,1000000/0.086*SER_hh_tes!J4/SER_hh_num!J4)</f>
        <v>49510.970942067637</v>
      </c>
      <c r="K4" s="101">
        <f>IF(SER_hh_tes!K4=0,0,1000000/0.086*SER_hh_tes!K4/SER_hh_num!K4)</f>
        <v>40152.004873652884</v>
      </c>
      <c r="L4" s="101">
        <f>IF(SER_hh_tes!L4=0,0,1000000/0.086*SER_hh_tes!L4/SER_hh_num!L4)</f>
        <v>42988.935406187935</v>
      </c>
      <c r="M4" s="101">
        <f>IF(SER_hh_tes!M4=0,0,1000000/0.086*SER_hh_tes!M4/SER_hh_num!M4)</f>
        <v>39900.745049472236</v>
      </c>
      <c r="N4" s="101">
        <f>IF(SER_hh_tes!N4=0,0,1000000/0.086*SER_hh_tes!N4/SER_hh_num!N4)</f>
        <v>40523.838629093254</v>
      </c>
      <c r="O4" s="101">
        <f>IF(SER_hh_tes!O4=0,0,1000000/0.086*SER_hh_tes!O4/SER_hh_num!O4)</f>
        <v>42127.953453307193</v>
      </c>
      <c r="P4" s="101">
        <f>IF(SER_hh_tes!P4=0,0,1000000/0.086*SER_hh_tes!P4/SER_hh_num!P4)</f>
        <v>35204.673893792693</v>
      </c>
      <c r="Q4" s="101">
        <f>IF(SER_hh_tes!Q4=0,0,1000000/0.086*SER_hh_tes!Q4/SER_hh_num!Q4)</f>
        <v>36900.838711113189</v>
      </c>
    </row>
    <row r="5" spans="1:17" ht="12" customHeight="1" x14ac:dyDescent="0.25">
      <c r="A5" s="88" t="s">
        <v>38</v>
      </c>
      <c r="B5" s="100">
        <f>IF(SER_hh_tes!B5=0,0,1000000/0.086*SER_hh_tes!B5/SER_hh_num!B5)</f>
        <v>59028.920902560196</v>
      </c>
      <c r="C5" s="100">
        <f>IF(SER_hh_tes!C5=0,0,1000000/0.086*SER_hh_tes!C5/SER_hh_num!C5)</f>
        <v>59158.731418286588</v>
      </c>
      <c r="D5" s="100">
        <f>IF(SER_hh_tes!D5=0,0,1000000/0.086*SER_hh_tes!D5/SER_hh_num!D5)</f>
        <v>47734.317098802465</v>
      </c>
      <c r="E5" s="100">
        <f>IF(SER_hh_tes!E5=0,0,1000000/0.086*SER_hh_tes!E5/SER_hh_num!E5)</f>
        <v>46047.549262034969</v>
      </c>
      <c r="F5" s="100">
        <f>IF(SER_hh_tes!F5=0,0,1000000/0.086*SER_hh_tes!F5/SER_hh_num!F5)</f>
        <v>45646.838441938904</v>
      </c>
      <c r="G5" s="100">
        <f>IF(SER_hh_tes!G5=0,0,1000000/0.086*SER_hh_tes!G5/SER_hh_num!G5)</f>
        <v>79161.431461445682</v>
      </c>
      <c r="H5" s="100">
        <f>IF(SER_hh_tes!H5=0,0,1000000/0.086*SER_hh_tes!H5/SER_hh_num!H5)</f>
        <v>50027.661343205385</v>
      </c>
      <c r="I5" s="100">
        <f>IF(SER_hh_tes!I5=0,0,1000000/0.086*SER_hh_tes!I5/SER_hh_num!I5)</f>
        <v>35534.248638483856</v>
      </c>
      <c r="J5" s="100">
        <f>IF(SER_hh_tes!J5=0,0,1000000/0.086*SER_hh_tes!J5/SER_hh_num!J5)</f>
        <v>35614.954126263474</v>
      </c>
      <c r="K5" s="100">
        <f>IF(SER_hh_tes!K5=0,0,1000000/0.086*SER_hh_tes!K5/SER_hh_num!K5)</f>
        <v>89591.709302772724</v>
      </c>
      <c r="L5" s="100">
        <f>IF(SER_hh_tes!L5=0,0,1000000/0.086*SER_hh_tes!L5/SER_hh_num!L5)</f>
        <v>38711.742364686528</v>
      </c>
      <c r="M5" s="100">
        <f>IF(SER_hh_tes!M5=0,0,1000000/0.086*SER_hh_tes!M5/SER_hh_num!M5)</f>
        <v>38150.215275259492</v>
      </c>
      <c r="N5" s="100">
        <f>IF(SER_hh_tes!N5=0,0,1000000/0.086*SER_hh_tes!N5/SER_hh_num!N5)</f>
        <v>22234.106324072407</v>
      </c>
      <c r="O5" s="100">
        <f>IF(SER_hh_tes!O5=0,0,1000000/0.086*SER_hh_tes!O5/SER_hh_num!O5)</f>
        <v>35206.509777641935</v>
      </c>
      <c r="P5" s="100">
        <f>IF(SER_hh_tes!P5=0,0,1000000/0.086*SER_hh_tes!P5/SER_hh_num!P5)</f>
        <v>41533.378868936008</v>
      </c>
      <c r="Q5" s="100">
        <f>IF(SER_hh_tes!Q5=0,0,1000000/0.086*SER_hh_tes!Q5/SER_hh_num!Q5)</f>
        <v>34688.853326571043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58450.205991750961</v>
      </c>
      <c r="C7" s="100">
        <f>IF(SER_hh_tes!C7=0,0,1000000/0.086*SER_hh_tes!C7/SER_hh_num!C7)</f>
        <v>57831.660282269972</v>
      </c>
      <c r="D7" s="100">
        <f>IF(SER_hh_tes!D7=0,0,1000000/0.086*SER_hh_tes!D7/SER_hh_num!D7)</f>
        <v>48010.851005090146</v>
      </c>
      <c r="E7" s="100">
        <f>IF(SER_hh_tes!E7=0,0,1000000/0.086*SER_hh_tes!E7/SER_hh_num!E7)</f>
        <v>43887.338157816062</v>
      </c>
      <c r="F7" s="100">
        <f>IF(SER_hh_tes!F7=0,0,1000000/0.086*SER_hh_tes!F7/SER_hh_num!F7)</f>
        <v>46322.37767285946</v>
      </c>
      <c r="G7" s="100">
        <f>IF(SER_hh_tes!G7=0,0,1000000/0.086*SER_hh_tes!G7/SER_hh_num!G7)</f>
        <v>46363.737941655898</v>
      </c>
      <c r="H7" s="100">
        <f>IF(SER_hh_tes!H7=0,0,1000000/0.086*SER_hh_tes!H7/SER_hh_num!H7)</f>
        <v>40176.491320458488</v>
      </c>
      <c r="I7" s="100">
        <f>IF(SER_hh_tes!I7=0,0,1000000/0.086*SER_hh_tes!I7/SER_hh_num!I7)</f>
        <v>36761.324986102823</v>
      </c>
      <c r="J7" s="100">
        <f>IF(SER_hh_tes!J7=0,0,1000000/0.086*SER_hh_tes!J7/SER_hh_num!J7)</f>
        <v>45688.33945990081</v>
      </c>
      <c r="K7" s="100">
        <f>IF(SER_hh_tes!K7=0,0,1000000/0.086*SER_hh_tes!K7/SER_hh_num!K7)</f>
        <v>39841.316649595137</v>
      </c>
      <c r="L7" s="100">
        <f>IF(SER_hh_tes!L7=0,0,1000000/0.086*SER_hh_tes!L7/SER_hh_num!L7)</f>
        <v>40714.54344708626</v>
      </c>
      <c r="M7" s="100">
        <f>IF(SER_hh_tes!M7=0,0,1000000/0.086*SER_hh_tes!M7/SER_hh_num!M7)</f>
        <v>41608.114954899451</v>
      </c>
      <c r="N7" s="100">
        <f>IF(SER_hh_tes!N7=0,0,1000000/0.086*SER_hh_tes!N7/SER_hh_num!N7)</f>
        <v>37954.753668842357</v>
      </c>
      <c r="O7" s="100">
        <f>IF(SER_hh_tes!O7=0,0,1000000/0.086*SER_hh_tes!O7/SER_hh_num!O7)</f>
        <v>36288.163589910881</v>
      </c>
      <c r="P7" s="100">
        <f>IF(SER_hh_tes!P7=0,0,1000000/0.086*SER_hh_tes!P7/SER_hh_num!P7)</f>
        <v>33444.094612997316</v>
      </c>
      <c r="Q7" s="100">
        <f>IF(SER_hh_tes!Q7=0,0,1000000/0.086*SER_hh_tes!Q7/SER_hh_num!Q7)</f>
        <v>33240.177240416124</v>
      </c>
    </row>
    <row r="8" spans="1:17" ht="12" customHeight="1" x14ac:dyDescent="0.25">
      <c r="A8" s="88" t="s">
        <v>101</v>
      </c>
      <c r="B8" s="100">
        <f>IF(SER_hh_tes!B8=0,0,1000000/0.086*SER_hh_tes!B8/SER_hh_num!B8)</f>
        <v>59322.597125956025</v>
      </c>
      <c r="C8" s="100">
        <f>IF(SER_hh_tes!C8=0,0,1000000/0.086*SER_hh_tes!C8/SER_hh_num!C8)</f>
        <v>59699.590736959231</v>
      </c>
      <c r="D8" s="100">
        <f>IF(SER_hh_tes!D8=0,0,1000000/0.086*SER_hh_tes!D8/SER_hh_num!D8)</f>
        <v>48454.176614610988</v>
      </c>
      <c r="E8" s="100">
        <f>IF(SER_hh_tes!E8=0,0,1000000/0.086*SER_hh_tes!E8/SER_hh_num!E8)</f>
        <v>45031.835810018725</v>
      </c>
      <c r="F8" s="100">
        <f>IF(SER_hh_tes!F8=0,0,1000000/0.086*SER_hh_tes!F8/SER_hh_num!F8)</f>
        <v>46813.26953307326</v>
      </c>
      <c r="G8" s="100">
        <f>IF(SER_hh_tes!G8=0,0,1000000/0.086*SER_hh_tes!G8/SER_hh_num!G8)</f>
        <v>46631.990500307205</v>
      </c>
      <c r="H8" s="100">
        <f>IF(SER_hh_tes!H8=0,0,1000000/0.086*SER_hh_tes!H8/SER_hh_num!H8)</f>
        <v>40412.39632166177</v>
      </c>
      <c r="I8" s="100">
        <f>IF(SER_hh_tes!I8=0,0,1000000/0.086*SER_hh_tes!I8/SER_hh_num!I8)</f>
        <v>36878.555663943458</v>
      </c>
      <c r="J8" s="100">
        <f>IF(SER_hh_tes!J8=0,0,1000000/0.086*SER_hh_tes!J8/SER_hh_num!J8)</f>
        <v>47271.997660656067</v>
      </c>
      <c r="K8" s="100">
        <f>IF(SER_hh_tes!K8=0,0,1000000/0.086*SER_hh_tes!K8/SER_hh_num!K8)</f>
        <v>38325.904966558934</v>
      </c>
      <c r="L8" s="100">
        <f>IF(SER_hh_tes!L8=0,0,1000000/0.086*SER_hh_tes!L8/SER_hh_num!L8)</f>
        <v>40864.372739849052</v>
      </c>
      <c r="M8" s="100">
        <f>IF(SER_hh_tes!M8=0,0,1000000/0.086*SER_hh_tes!M8/SER_hh_num!M8)</f>
        <v>37691.382090550869</v>
      </c>
      <c r="N8" s="100">
        <f>IF(SER_hh_tes!N8=0,0,1000000/0.086*SER_hh_tes!N8/SER_hh_num!N8)</f>
        <v>37854.872167330119</v>
      </c>
      <c r="O8" s="100">
        <f>IF(SER_hh_tes!O8=0,0,1000000/0.086*SER_hh_tes!O8/SER_hh_num!O8)</f>
        <v>39050.368684412293</v>
      </c>
      <c r="P8" s="100">
        <f>IF(SER_hh_tes!P8=0,0,1000000/0.086*SER_hh_tes!P8/SER_hh_num!P8)</f>
        <v>32475.640736606158</v>
      </c>
      <c r="Q8" s="100">
        <f>IF(SER_hh_tes!Q8=0,0,1000000/0.086*SER_hh_tes!Q8/SER_hh_num!Q8)</f>
        <v>33654.546405201894</v>
      </c>
    </row>
    <row r="9" spans="1:17" ht="12" customHeight="1" x14ac:dyDescent="0.25">
      <c r="A9" s="88" t="s">
        <v>106</v>
      </c>
      <c r="B9" s="100">
        <f>IF(SER_hh_tes!B9=0,0,1000000/0.086*SER_hh_tes!B9/SER_hh_num!B9)</f>
        <v>58396.281230976769</v>
      </c>
      <c r="C9" s="100">
        <f>IF(SER_hh_tes!C9=0,0,1000000/0.086*SER_hh_tes!C9/SER_hh_num!C9)</f>
        <v>59280.124071525563</v>
      </c>
      <c r="D9" s="100">
        <f>IF(SER_hh_tes!D9=0,0,1000000/0.086*SER_hh_tes!D9/SER_hh_num!D9)</f>
        <v>48300.901256031844</v>
      </c>
      <c r="E9" s="100">
        <f>IF(SER_hh_tes!E9=0,0,1000000/0.086*SER_hh_tes!E9/SER_hh_num!E9)</f>
        <v>45727.469063474877</v>
      </c>
      <c r="F9" s="100">
        <f>IF(SER_hh_tes!F9=0,0,1000000/0.086*SER_hh_tes!F9/SER_hh_num!F9)</f>
        <v>47816.936680183462</v>
      </c>
      <c r="G9" s="100">
        <f>IF(SER_hh_tes!G9=0,0,1000000/0.086*SER_hh_tes!G9/SER_hh_num!G9)</f>
        <v>47506.729952349684</v>
      </c>
      <c r="H9" s="100">
        <f>IF(SER_hh_tes!H9=0,0,1000000/0.086*SER_hh_tes!H9/SER_hh_num!H9)</f>
        <v>41428.673160080551</v>
      </c>
      <c r="I9" s="100">
        <f>IF(SER_hh_tes!I9=0,0,1000000/0.086*SER_hh_tes!I9/SER_hh_num!I9)</f>
        <v>37748.485950695256</v>
      </c>
      <c r="J9" s="100">
        <f>IF(SER_hh_tes!J9=0,0,1000000/0.086*SER_hh_tes!J9/SER_hh_num!J9)</f>
        <v>50183.515414156805</v>
      </c>
      <c r="K9" s="100">
        <f>IF(SER_hh_tes!K9=0,0,1000000/0.086*SER_hh_tes!K9/SER_hh_num!K9)</f>
        <v>39702.33645426853</v>
      </c>
      <c r="L9" s="100">
        <f>IF(SER_hh_tes!L9=0,0,1000000/0.086*SER_hh_tes!L9/SER_hh_num!L9)</f>
        <v>43023.909828793345</v>
      </c>
      <c r="M9" s="100">
        <f>IF(SER_hh_tes!M9=0,0,1000000/0.086*SER_hh_tes!M9/SER_hh_num!M9)</f>
        <v>39375.855763518004</v>
      </c>
      <c r="N9" s="100">
        <f>IF(SER_hh_tes!N9=0,0,1000000/0.086*SER_hh_tes!N9/SER_hh_num!N9)</f>
        <v>40227.214961202895</v>
      </c>
      <c r="O9" s="100">
        <f>IF(SER_hh_tes!O9=0,0,1000000/0.086*SER_hh_tes!O9/SER_hh_num!O9)</f>
        <v>42227.02194781151</v>
      </c>
      <c r="P9" s="100">
        <f>IF(SER_hh_tes!P9=0,0,1000000/0.086*SER_hh_tes!P9/SER_hh_num!P9)</f>
        <v>34633.09352222411</v>
      </c>
      <c r="Q9" s="100">
        <f>IF(SER_hh_tes!Q9=0,0,1000000/0.086*SER_hh_tes!Q9/SER_hh_num!Q9)</f>
        <v>36423.797585203538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68363.550792613634</v>
      </c>
      <c r="C10" s="100">
        <f>IF(SER_hh_tes!C10=0,0,1000000/0.086*SER_hh_tes!C10/SER_hh_num!C10)</f>
        <v>49509.610570752731</v>
      </c>
      <c r="D10" s="100">
        <f>IF(SER_hh_tes!D10=0,0,1000000/0.086*SER_hh_tes!D10/SER_hh_num!D10)</f>
        <v>49720.856015160556</v>
      </c>
      <c r="E10" s="100">
        <f>IF(SER_hh_tes!E10=0,0,1000000/0.086*SER_hh_tes!E10/SER_hh_num!E10)</f>
        <v>48856.262596906439</v>
      </c>
      <c r="F10" s="100">
        <f>IF(SER_hh_tes!F10=0,0,1000000/0.086*SER_hh_tes!F10/SER_hh_num!F10)</f>
        <v>48608.741185653038</v>
      </c>
      <c r="G10" s="100">
        <f>IF(SER_hh_tes!G10=0,0,1000000/0.086*SER_hh_tes!G10/SER_hh_num!G10)</f>
        <v>48849.113987165045</v>
      </c>
      <c r="H10" s="100">
        <f>IF(SER_hh_tes!H10=0,0,1000000/0.086*SER_hh_tes!H10/SER_hh_num!H10)</f>
        <v>39320.34861563702</v>
      </c>
      <c r="I10" s="100">
        <f>IF(SER_hh_tes!I10=0,0,1000000/0.086*SER_hh_tes!I10/SER_hh_num!I10)</f>
        <v>38776.992406653808</v>
      </c>
      <c r="J10" s="100">
        <f>IF(SER_hh_tes!J10=0,0,1000000/0.086*SER_hh_tes!J10/SER_hh_num!J10)</f>
        <v>33302.041353556779</v>
      </c>
      <c r="K10" s="100">
        <f>IF(SER_hh_tes!K10=0,0,1000000/0.086*SER_hh_tes!K10/SER_hh_num!K10)</f>
        <v>41418.319758873899</v>
      </c>
      <c r="L10" s="100">
        <f>IF(SER_hh_tes!L10=0,0,1000000/0.086*SER_hh_tes!L10/SER_hh_num!L10)</f>
        <v>54288.235616023172</v>
      </c>
      <c r="M10" s="100">
        <f>IF(SER_hh_tes!M10=0,0,1000000/0.086*SER_hh_tes!M10/SER_hh_num!M10)</f>
        <v>35927.656172505609</v>
      </c>
      <c r="N10" s="100">
        <f>IF(SER_hh_tes!N10=0,0,1000000/0.086*SER_hh_tes!N10/SER_hh_num!N10)</f>
        <v>33779.712464596829</v>
      </c>
      <c r="O10" s="100">
        <f>IF(SER_hh_tes!O10=0,0,1000000/0.086*SER_hh_tes!O10/SER_hh_num!O10)</f>
        <v>42065.242609948931</v>
      </c>
      <c r="P10" s="100">
        <f>IF(SER_hh_tes!P10=0,0,1000000/0.086*SER_hh_tes!P10/SER_hh_num!P10)</f>
        <v>34714.929629752638</v>
      </c>
      <c r="Q10" s="100">
        <f>IF(SER_hh_tes!Q10=0,0,1000000/0.086*SER_hh_tes!Q10/SER_hh_num!Q10)</f>
        <v>35835.873582038977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59322.59712595601</v>
      </c>
      <c r="C11" s="100">
        <f>IF(SER_hh_tes!C11=0,0,1000000/0.086*SER_hh_tes!C11/SER_hh_num!C11)</f>
        <v>59610.67657174902</v>
      </c>
      <c r="D11" s="100">
        <f>IF(SER_hh_tes!D11=0,0,1000000/0.086*SER_hh_tes!D11/SER_hh_num!D11)</f>
        <v>48572.662012087276</v>
      </c>
      <c r="E11" s="100">
        <f>IF(SER_hh_tes!E11=0,0,1000000/0.086*SER_hh_tes!E11/SER_hh_num!E11)</f>
        <v>47260.346024060957</v>
      </c>
      <c r="F11" s="100">
        <f>IF(SER_hh_tes!F11=0,0,1000000/0.086*SER_hh_tes!F11/SER_hh_num!F11)</f>
        <v>46740.181054502544</v>
      </c>
      <c r="G11" s="100">
        <f>IF(SER_hh_tes!G11=0,0,1000000/0.086*SER_hh_tes!G11/SER_hh_num!G11)</f>
        <v>45778.354972597459</v>
      </c>
      <c r="H11" s="100">
        <f>IF(SER_hh_tes!H11=0,0,1000000/0.086*SER_hh_tes!H11/SER_hh_num!H11)</f>
        <v>43616.267940901045</v>
      </c>
      <c r="I11" s="100">
        <f>IF(SER_hh_tes!I11=0,0,1000000/0.086*SER_hh_tes!I11/SER_hh_num!I11)</f>
        <v>41218.598036437383</v>
      </c>
      <c r="J11" s="100">
        <f>IF(SER_hh_tes!J11=0,0,1000000/0.086*SER_hh_tes!J11/SER_hh_num!J11)</f>
        <v>38801.181933386863</v>
      </c>
      <c r="K11" s="100">
        <f>IF(SER_hh_tes!K11=0,0,1000000/0.086*SER_hh_tes!K11/SER_hh_num!K11)</f>
        <v>38230.390391268498</v>
      </c>
      <c r="L11" s="100">
        <f>IF(SER_hh_tes!L11=0,0,1000000/0.086*SER_hh_tes!L11/SER_hh_num!L11)</f>
        <v>37040.519783525669</v>
      </c>
      <c r="M11" s="100">
        <f>IF(SER_hh_tes!M11=0,0,1000000/0.086*SER_hh_tes!M11/SER_hh_num!M11)</f>
        <v>37173.904769457287</v>
      </c>
      <c r="N11" s="100">
        <f>IF(SER_hh_tes!N11=0,0,1000000/0.086*SER_hh_tes!N11/SER_hh_num!N11)</f>
        <v>37295.569364312018</v>
      </c>
      <c r="O11" s="100">
        <f>IF(SER_hh_tes!O11=0,0,1000000/0.086*SER_hh_tes!O11/SER_hh_num!O11)</f>
        <v>36779.470571978098</v>
      </c>
      <c r="P11" s="100">
        <f>IF(SER_hh_tes!P11=0,0,1000000/0.086*SER_hh_tes!P11/SER_hh_num!P11)</f>
        <v>33934.192814981696</v>
      </c>
      <c r="Q11" s="100">
        <f>IF(SER_hh_tes!Q11=0,0,1000000/0.086*SER_hh_tes!Q11/SER_hh_num!Q11)</f>
        <v>33606.819778524979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59322.59712595601</v>
      </c>
      <c r="C12" s="100">
        <f>IF(SER_hh_tes!C12=0,0,1000000/0.086*SER_hh_tes!C12/SER_hh_num!C12)</f>
        <v>59479.927302438373</v>
      </c>
      <c r="D12" s="100">
        <f>IF(SER_hh_tes!D12=0,0,1000000/0.086*SER_hh_tes!D12/SER_hh_num!D12)</f>
        <v>48002.107880902426</v>
      </c>
      <c r="E12" s="100">
        <f>IF(SER_hh_tes!E12=0,0,1000000/0.086*SER_hh_tes!E12/SER_hh_num!E12)</f>
        <v>44480.111322327422</v>
      </c>
      <c r="F12" s="100">
        <f>IF(SER_hh_tes!F12=0,0,1000000/0.086*SER_hh_tes!F12/SER_hh_num!F12)</f>
        <v>46098.052791910304</v>
      </c>
      <c r="G12" s="100">
        <f>IF(SER_hh_tes!G12=0,0,1000000/0.086*SER_hh_tes!G12/SER_hh_num!G12)</f>
        <v>46213.654605734278</v>
      </c>
      <c r="H12" s="100">
        <f>IF(SER_hh_tes!H12=0,0,1000000/0.086*SER_hh_tes!H12/SER_hh_num!H12)</f>
        <v>40610.91575633351</v>
      </c>
      <c r="I12" s="100">
        <f>IF(SER_hh_tes!I12=0,0,1000000/0.086*SER_hh_tes!I12/SER_hh_num!I12)</f>
        <v>41275.352303651591</v>
      </c>
      <c r="J12" s="100">
        <f>IF(SER_hh_tes!J12=0,0,1000000/0.086*SER_hh_tes!J12/SER_hh_num!J12)</f>
        <v>40825.219292978181</v>
      </c>
      <c r="K12" s="100">
        <f>IF(SER_hh_tes!K12=0,0,1000000/0.086*SER_hh_tes!K12/SER_hh_num!K12)</f>
        <v>40276.732164865185</v>
      </c>
      <c r="L12" s="100">
        <f>IF(SER_hh_tes!L12=0,0,1000000/0.086*SER_hh_tes!L12/SER_hh_num!L12)</f>
        <v>40121.407417827097</v>
      </c>
      <c r="M12" s="100">
        <f>IF(SER_hh_tes!M12=0,0,1000000/0.086*SER_hh_tes!M12/SER_hh_num!M12)</f>
        <v>38390.19059850381</v>
      </c>
      <c r="N12" s="100">
        <f>IF(SER_hh_tes!N12=0,0,1000000/0.086*SER_hh_tes!N12/SER_hh_num!N12)</f>
        <v>40057.831443331423</v>
      </c>
      <c r="O12" s="100">
        <f>IF(SER_hh_tes!O12=0,0,1000000/0.086*SER_hh_tes!O12/SER_hh_num!O12)</f>
        <v>38546.125951458278</v>
      </c>
      <c r="P12" s="100">
        <f>IF(SER_hh_tes!P12=0,0,1000000/0.086*SER_hh_tes!P12/SER_hh_num!P12)</f>
        <v>34190.51275716228</v>
      </c>
      <c r="Q12" s="100">
        <f>IF(SER_hh_tes!Q12=0,0,1000000/0.086*SER_hh_tes!Q12/SER_hh_num!Q12)</f>
        <v>34874.23237633353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59593.049159471913</v>
      </c>
      <c r="C13" s="100">
        <f>IF(SER_hh_tes!C13=0,0,1000000/0.086*SER_hh_tes!C13/SER_hh_num!C13)</f>
        <v>61039.755439398657</v>
      </c>
      <c r="D13" s="100">
        <f>IF(SER_hh_tes!D13=0,0,1000000/0.086*SER_hh_tes!D13/SER_hh_num!D13)</f>
        <v>49754.710169528415</v>
      </c>
      <c r="E13" s="100">
        <f>IF(SER_hh_tes!E13=0,0,1000000/0.086*SER_hh_tes!E13/SER_hh_num!E13)</f>
        <v>46202.859112747414</v>
      </c>
      <c r="F13" s="100">
        <f>IF(SER_hh_tes!F13=0,0,1000000/0.086*SER_hh_tes!F13/SER_hh_num!F13)</f>
        <v>47934.151999341229</v>
      </c>
      <c r="G13" s="100">
        <f>IF(SER_hh_tes!G13=0,0,1000000/0.086*SER_hh_tes!G13/SER_hh_num!G13)</f>
        <v>47548.867639341697</v>
      </c>
      <c r="H13" s="100">
        <f>IF(SER_hh_tes!H13=0,0,1000000/0.086*SER_hh_tes!H13/SER_hh_num!H13)</f>
        <v>41082.840089632133</v>
      </c>
      <c r="I13" s="100">
        <f>IF(SER_hh_tes!I13=0,0,1000000/0.086*SER_hh_tes!I13/SER_hh_num!I13)</f>
        <v>37352.019941535007</v>
      </c>
      <c r="J13" s="100">
        <f>IF(SER_hh_tes!J13=0,0,1000000/0.086*SER_hh_tes!J13/SER_hh_num!J13)</f>
        <v>47570.856748172366</v>
      </c>
      <c r="K13" s="100">
        <f>IF(SER_hh_tes!K13=0,0,1000000/0.086*SER_hh_tes!K13/SER_hh_num!K13)</f>
        <v>38389.784894326258</v>
      </c>
      <c r="L13" s="100">
        <f>IF(SER_hh_tes!L13=0,0,1000000/0.086*SER_hh_tes!L13/SER_hh_num!L13)</f>
        <v>41730.25232178306</v>
      </c>
      <c r="M13" s="100">
        <f>IF(SER_hh_tes!M13=0,0,1000000/0.086*SER_hh_tes!M13/SER_hh_num!M13)</f>
        <v>39721.073735073056</v>
      </c>
      <c r="N13" s="100">
        <f>IF(SER_hh_tes!N13=0,0,1000000/0.086*SER_hh_tes!N13/SER_hh_num!N13)</f>
        <v>44578.912027010745</v>
      </c>
      <c r="O13" s="100">
        <f>IF(SER_hh_tes!O13=0,0,1000000/0.086*SER_hh_tes!O13/SER_hh_num!O13)</f>
        <v>46493.141912627674</v>
      </c>
      <c r="P13" s="100">
        <f>IF(SER_hh_tes!P13=0,0,1000000/0.086*SER_hh_tes!P13/SER_hh_num!P13)</f>
        <v>38762.734756508304</v>
      </c>
      <c r="Q13" s="100">
        <f>IF(SER_hh_tes!Q13=0,0,1000000/0.086*SER_hh_tes!Q13/SER_hh_num!Q13)</f>
        <v>40434.467419859662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59593.049159471899</v>
      </c>
      <c r="C14" s="22">
        <f>IF(SER_hh_tes!C14=0,0,1000000/0.086*SER_hh_tes!C14/SER_hh_num!C14)</f>
        <v>60150.68603841008</v>
      </c>
      <c r="D14" s="22">
        <f>IF(SER_hh_tes!D14=0,0,1000000/0.086*SER_hh_tes!D14/SER_hh_num!D14)</f>
        <v>48756.382953376851</v>
      </c>
      <c r="E14" s="22">
        <f>IF(SER_hh_tes!E14=0,0,1000000/0.086*SER_hh_tes!E14/SER_hh_num!E14)</f>
        <v>45103.981978082207</v>
      </c>
      <c r="F14" s="22">
        <f>IF(SER_hh_tes!F14=0,0,1000000/0.086*SER_hh_tes!F14/SER_hh_num!F14)</f>
        <v>46808.019650989583</v>
      </c>
      <c r="G14" s="22">
        <f>IF(SER_hh_tes!G14=0,0,1000000/0.086*SER_hh_tes!G14/SER_hh_num!G14)</f>
        <v>46576.107036441688</v>
      </c>
      <c r="H14" s="22">
        <f>IF(SER_hh_tes!H14=0,0,1000000/0.086*SER_hh_tes!H14/SER_hh_num!H14)</f>
        <v>40365.633276462606</v>
      </c>
      <c r="I14" s="22">
        <f>IF(SER_hh_tes!I14=0,0,1000000/0.086*SER_hh_tes!I14/SER_hh_num!I14)</f>
        <v>36810.315342090267</v>
      </c>
      <c r="J14" s="22">
        <f>IF(SER_hh_tes!J14=0,0,1000000/0.086*SER_hh_tes!J14/SER_hh_num!J14)</f>
        <v>47263.458444612123</v>
      </c>
      <c r="K14" s="22">
        <f>IF(SER_hh_tes!K14=0,0,1000000/0.086*SER_hh_tes!K14/SER_hh_num!K14)</f>
        <v>38346.786973540016</v>
      </c>
      <c r="L14" s="22">
        <f>IF(SER_hh_tes!L14=0,0,1000000/0.086*SER_hh_tes!L14/SER_hh_num!L14)</f>
        <v>40864.560814965538</v>
      </c>
      <c r="M14" s="22">
        <f>IF(SER_hh_tes!M14=0,0,1000000/0.086*SER_hh_tes!M14/SER_hh_num!M14)</f>
        <v>37750.338393810831</v>
      </c>
      <c r="N14" s="22">
        <f>IF(SER_hh_tes!N14=0,0,1000000/0.086*SER_hh_tes!N14/SER_hh_num!N14)</f>
        <v>37976.025959858962</v>
      </c>
      <c r="O14" s="22">
        <f>IF(SER_hh_tes!O14=0,0,1000000/0.086*SER_hh_tes!O14/SER_hh_num!O14)</f>
        <v>39236.177054963351</v>
      </c>
      <c r="P14" s="22">
        <f>IF(SER_hh_tes!P14=0,0,1000000/0.086*SER_hh_tes!P14/SER_hh_num!P14)</f>
        <v>32706.164910120591</v>
      </c>
      <c r="Q14" s="22">
        <f>IF(SER_hh_tes!Q14=0,0,1000000/0.086*SER_hh_tes!Q14/SER_hh_num!Q14)</f>
        <v>34135.51130785836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1046.8696765908003</v>
      </c>
      <c r="C15" s="104">
        <f>IF(SER_hh_tes!C15=0,0,1000000/0.086*SER_hh_tes!C15/SER_hh_num!C15)</f>
        <v>1064.3499588825534</v>
      </c>
      <c r="D15" s="104">
        <f>IF(SER_hh_tes!D15=0,0,1000000/0.086*SER_hh_tes!D15/SER_hh_num!D15)</f>
        <v>897.57382589800795</v>
      </c>
      <c r="E15" s="104">
        <f>IF(SER_hh_tes!E15=0,0,1000000/0.086*SER_hh_tes!E15/SER_hh_num!E15)</f>
        <v>846.27463777702224</v>
      </c>
      <c r="F15" s="104">
        <f>IF(SER_hh_tes!F15=0,0,1000000/0.086*SER_hh_tes!F15/SER_hh_num!F15)</f>
        <v>916.65451925527475</v>
      </c>
      <c r="G15" s="104">
        <f>IF(SER_hh_tes!G15=0,0,1000000/0.086*SER_hh_tes!G15/SER_hh_num!G15)</f>
        <v>915.52844865903319</v>
      </c>
      <c r="H15" s="104">
        <f>IF(SER_hh_tes!H15=0,0,1000000/0.086*SER_hh_tes!H15/SER_hh_num!H15)</f>
        <v>794.30204401849414</v>
      </c>
      <c r="I15" s="104">
        <f>IF(SER_hh_tes!I15=0,0,1000000/0.086*SER_hh_tes!I15/SER_hh_num!I15)</f>
        <v>726.53507340768886</v>
      </c>
      <c r="J15" s="104">
        <f>IF(SER_hh_tes!J15=0,0,1000000/0.086*SER_hh_tes!J15/SER_hh_num!J15)</f>
        <v>945.36042539590142</v>
      </c>
      <c r="K15" s="104">
        <f>IF(SER_hh_tes!K15=0,0,1000000/0.086*SER_hh_tes!K15/SER_hh_num!K15)</f>
        <v>758.95523374347738</v>
      </c>
      <c r="L15" s="104">
        <f>IF(SER_hh_tes!L15=0,0,1000000/0.086*SER_hh_tes!L15/SER_hh_num!L15)</f>
        <v>814.72224267438435</v>
      </c>
      <c r="M15" s="104">
        <f>IF(SER_hh_tes!M15=0,0,1000000/0.086*SER_hh_tes!M15/SER_hh_num!M15)</f>
        <v>750.15177653695878</v>
      </c>
      <c r="N15" s="104">
        <f>IF(SER_hh_tes!N15=0,0,1000000/0.086*SER_hh_tes!N15/SER_hh_num!N15)</f>
        <v>753.30919229476467</v>
      </c>
      <c r="O15" s="104">
        <f>IF(SER_hh_tes!O15=0,0,1000000/0.086*SER_hh_tes!O15/SER_hh_num!O15)</f>
        <v>780.67393324465388</v>
      </c>
      <c r="P15" s="104">
        <f>IF(SER_hh_tes!P15=0,0,1000000/0.086*SER_hh_tes!P15/SER_hh_num!P15)</f>
        <v>647.66125608890934</v>
      </c>
      <c r="Q15" s="104">
        <f>IF(SER_hh_tes!Q15=0,0,1000000/0.086*SER_hh_tes!Q15/SER_hh_num!Q15)</f>
        <v>675.83325062820904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10912.821123784335</v>
      </c>
      <c r="C16" s="101">
        <f>IF(SER_hh_tes!C16=0,0,1000000/0.086*SER_hh_tes!C16/SER_hh_num!C16)</f>
        <v>10970.728777554934</v>
      </c>
      <c r="D16" s="101">
        <f>IF(SER_hh_tes!D16=0,0,1000000/0.086*SER_hh_tes!D16/SER_hh_num!D16)</f>
        <v>11000.614108541922</v>
      </c>
      <c r="E16" s="101">
        <f>IF(SER_hh_tes!E16=0,0,1000000/0.086*SER_hh_tes!E16/SER_hh_num!E16)</f>
        <v>11049.356171423186</v>
      </c>
      <c r="F16" s="101">
        <f>IF(SER_hh_tes!F16=0,0,1000000/0.086*SER_hh_tes!F16/SER_hh_num!F16)</f>
        <v>11125.905927727334</v>
      </c>
      <c r="G16" s="101">
        <f>IF(SER_hh_tes!G16=0,0,1000000/0.086*SER_hh_tes!G16/SER_hh_num!G16)</f>
        <v>11184.742419785765</v>
      </c>
      <c r="H16" s="101">
        <f>IF(SER_hh_tes!H16=0,0,1000000/0.086*SER_hh_tes!H16/SER_hh_num!H16)</f>
        <v>11286.47353540022</v>
      </c>
      <c r="I16" s="101">
        <f>IF(SER_hh_tes!I16=0,0,1000000/0.086*SER_hh_tes!I16/SER_hh_num!I16)</f>
        <v>11368.255350780541</v>
      </c>
      <c r="J16" s="101">
        <f>IF(SER_hh_tes!J16=0,0,1000000/0.086*SER_hh_tes!J16/SER_hh_num!J16)</f>
        <v>11468.680765017367</v>
      </c>
      <c r="K16" s="101">
        <f>IF(SER_hh_tes!K16=0,0,1000000/0.086*SER_hh_tes!K16/SER_hh_num!K16)</f>
        <v>11469.045317022499</v>
      </c>
      <c r="L16" s="101">
        <f>IF(SER_hh_tes!L16=0,0,1000000/0.086*SER_hh_tes!L16/SER_hh_num!L16)</f>
        <v>11458.130206885464</v>
      </c>
      <c r="M16" s="101">
        <f>IF(SER_hh_tes!M16=0,0,1000000/0.086*SER_hh_tes!M16/SER_hh_num!M16)</f>
        <v>11711.279479648512</v>
      </c>
      <c r="N16" s="101">
        <f>IF(SER_hh_tes!N16=0,0,1000000/0.086*SER_hh_tes!N16/SER_hh_num!N16)</f>
        <v>11961.435745663692</v>
      </c>
      <c r="O16" s="101">
        <f>IF(SER_hh_tes!O16=0,0,1000000/0.086*SER_hh_tes!O16/SER_hh_num!O16)</f>
        <v>12202.320407979261</v>
      </c>
      <c r="P16" s="101">
        <f>IF(SER_hh_tes!P16=0,0,1000000/0.086*SER_hh_tes!P16/SER_hh_num!P16)</f>
        <v>12644.359570405866</v>
      </c>
      <c r="Q16" s="101">
        <f>IF(SER_hh_tes!Q16=0,0,1000000/0.086*SER_hh_tes!Q16/SER_hh_num!Q16)</f>
        <v>12794.75457288609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3548.7947985057035</v>
      </c>
      <c r="C17" s="103">
        <f>IF(SER_hh_tes!C17=0,0,1000000/0.086*SER_hh_tes!C17/SER_hh_num!C17)</f>
        <v>3768.7460610824319</v>
      </c>
      <c r="D17" s="103">
        <f>IF(SER_hh_tes!D17=0,0,1000000/0.086*SER_hh_tes!D17/SER_hh_num!D17)</f>
        <v>4101.4026397933621</v>
      </c>
      <c r="E17" s="103">
        <f>IF(SER_hh_tes!E17=0,0,1000000/0.086*SER_hh_tes!E17/SER_hh_num!E17)</f>
        <v>4277.1173275331794</v>
      </c>
      <c r="F17" s="103">
        <f>IF(SER_hh_tes!F17=0,0,1000000/0.086*SER_hh_tes!F17/SER_hh_num!F17)</f>
        <v>4459.6091621549167</v>
      </c>
      <c r="G17" s="103">
        <f>IF(SER_hh_tes!G17=0,0,1000000/0.086*SER_hh_tes!G17/SER_hh_num!G17)</f>
        <v>4530.9123281238853</v>
      </c>
      <c r="H17" s="103">
        <f>IF(SER_hh_tes!H17=0,0,1000000/0.086*SER_hh_tes!H17/SER_hh_num!H17)</f>
        <v>4795.548980668802</v>
      </c>
      <c r="I17" s="103">
        <f>IF(SER_hh_tes!I17=0,0,1000000/0.086*SER_hh_tes!I17/SER_hh_num!I17)</f>
        <v>4992.8425433306975</v>
      </c>
      <c r="J17" s="103">
        <f>IF(SER_hh_tes!J17=0,0,1000000/0.086*SER_hh_tes!J17/SER_hh_num!J17)</f>
        <v>4989.4114368690525</v>
      </c>
      <c r="K17" s="103">
        <f>IF(SER_hh_tes!K17=0,0,1000000/0.086*SER_hh_tes!K17/SER_hh_num!K17)</f>
        <v>5232.007812112226</v>
      </c>
      <c r="L17" s="103">
        <f>IF(SER_hh_tes!L17=0,0,1000000/0.086*SER_hh_tes!L17/SER_hh_num!L17)</f>
        <v>5160.5955910203766</v>
      </c>
      <c r="M17" s="103">
        <f>IF(SER_hh_tes!M17=0,0,1000000/0.086*SER_hh_tes!M17/SER_hh_num!M17)</f>
        <v>5321.5400503841456</v>
      </c>
      <c r="N17" s="103">
        <f>IF(SER_hh_tes!N17=0,0,1000000/0.086*SER_hh_tes!N17/SER_hh_num!N17)</f>
        <v>5774.8509749444811</v>
      </c>
      <c r="O17" s="103">
        <f>IF(SER_hh_tes!O17=0,0,1000000/0.086*SER_hh_tes!O17/SER_hh_num!O17)</f>
        <v>6311.06670234387</v>
      </c>
      <c r="P17" s="103">
        <f>IF(SER_hh_tes!P17=0,0,1000000/0.086*SER_hh_tes!P17/SER_hh_num!P17)</f>
        <v>6938.9499530702169</v>
      </c>
      <c r="Q17" s="103">
        <f>IF(SER_hh_tes!Q17=0,0,1000000/0.086*SER_hh_tes!Q17/SER_hh_num!Q17)</f>
        <v>7767.1104283317718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10973.16739275012</v>
      </c>
      <c r="C18" s="103">
        <f>IF(SER_hh_tes!C18=0,0,1000000/0.086*SER_hh_tes!C18/SER_hh_num!C18)</f>
        <v>11026.139437770118</v>
      </c>
      <c r="D18" s="103">
        <f>IF(SER_hh_tes!D18=0,0,1000000/0.086*SER_hh_tes!D18/SER_hh_num!D18)</f>
        <v>11062.766144326815</v>
      </c>
      <c r="E18" s="103">
        <f>IF(SER_hh_tes!E18=0,0,1000000/0.086*SER_hh_tes!E18/SER_hh_num!E18)</f>
        <v>11114.021970320186</v>
      </c>
      <c r="F18" s="103">
        <f>IF(SER_hh_tes!F18=0,0,1000000/0.086*SER_hh_tes!F18/SER_hh_num!F18)</f>
        <v>11185.704035280991</v>
      </c>
      <c r="G18" s="103">
        <f>IF(SER_hh_tes!G18=0,0,1000000/0.086*SER_hh_tes!G18/SER_hh_num!G18)</f>
        <v>11244.277564126714</v>
      </c>
      <c r="H18" s="103">
        <f>IF(SER_hh_tes!H18=0,0,1000000/0.086*SER_hh_tes!H18/SER_hh_num!H18)</f>
        <v>11352.406842544884</v>
      </c>
      <c r="I18" s="103">
        <f>IF(SER_hh_tes!I18=0,0,1000000/0.086*SER_hh_tes!I18/SER_hh_num!I18)</f>
        <v>11438.914666286697</v>
      </c>
      <c r="J18" s="103">
        <f>IF(SER_hh_tes!J18=0,0,1000000/0.086*SER_hh_tes!J18/SER_hh_num!J18)</f>
        <v>11542.674559987274</v>
      </c>
      <c r="K18" s="103">
        <f>IF(SER_hh_tes!K18=0,0,1000000/0.086*SER_hh_tes!K18/SER_hh_num!K18)</f>
        <v>11548.051411014982</v>
      </c>
      <c r="L18" s="103">
        <f>IF(SER_hh_tes!L18=0,0,1000000/0.086*SER_hh_tes!L18/SER_hh_num!L18)</f>
        <v>11537.605783106184</v>
      </c>
      <c r="M18" s="103">
        <f>IF(SER_hh_tes!M18=0,0,1000000/0.086*SER_hh_tes!M18/SER_hh_num!M18)</f>
        <v>11795.997559735661</v>
      </c>
      <c r="N18" s="103">
        <f>IF(SER_hh_tes!N18=0,0,1000000/0.086*SER_hh_tes!N18/SER_hh_num!N18)</f>
        <v>12052.750600604466</v>
      </c>
      <c r="O18" s="103">
        <f>IF(SER_hh_tes!O18=0,0,1000000/0.086*SER_hh_tes!O18/SER_hh_num!O18)</f>
        <v>12303.125728845916</v>
      </c>
      <c r="P18" s="103">
        <f>IF(SER_hh_tes!P18=0,0,1000000/0.086*SER_hh_tes!P18/SER_hh_num!P18)</f>
        <v>12763.063166609974</v>
      </c>
      <c r="Q18" s="103">
        <f>IF(SER_hh_tes!Q18=0,0,1000000/0.086*SER_hh_tes!Q18/SER_hh_num!Q18)</f>
        <v>12928.397712905693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6674.3062723225594</v>
      </c>
      <c r="C19" s="101">
        <f>IF(SER_hh_tes!C19=0,0,1000000/0.086*SER_hh_tes!C19/SER_hh_num!C19)</f>
        <v>6660.7955411347684</v>
      </c>
      <c r="D19" s="101">
        <f>IF(SER_hh_tes!D19=0,0,1000000/0.086*SER_hh_tes!D19/SER_hh_num!D19)</f>
        <v>6694.476031087358</v>
      </c>
      <c r="E19" s="101">
        <f>IF(SER_hh_tes!E19=0,0,1000000/0.086*SER_hh_tes!E19/SER_hh_num!E19)</f>
        <v>6734.0012944764458</v>
      </c>
      <c r="F19" s="101">
        <f>IF(SER_hh_tes!F19=0,0,1000000/0.086*SER_hh_tes!F19/SER_hh_num!F19)</f>
        <v>6762.4521290146931</v>
      </c>
      <c r="G19" s="101">
        <f>IF(SER_hh_tes!G19=0,0,1000000/0.086*SER_hh_tes!G19/SER_hh_num!G19)</f>
        <v>6779.8798461424758</v>
      </c>
      <c r="H19" s="101">
        <f>IF(SER_hh_tes!H19=0,0,1000000/0.086*SER_hh_tes!H19/SER_hh_num!H19)</f>
        <v>6805.0663526439948</v>
      </c>
      <c r="I19" s="101">
        <f>IF(SER_hh_tes!I19=0,0,1000000/0.086*SER_hh_tes!I19/SER_hh_num!I19)</f>
        <v>6823.1690912699642</v>
      </c>
      <c r="J19" s="101">
        <f>IF(SER_hh_tes!J19=0,0,1000000/0.086*SER_hh_tes!J19/SER_hh_num!J19)</f>
        <v>6853.6966735558872</v>
      </c>
      <c r="K19" s="101">
        <f>IF(SER_hh_tes!K19=0,0,1000000/0.086*SER_hh_tes!K19/SER_hh_num!K19)</f>
        <v>6853.5719711790434</v>
      </c>
      <c r="L19" s="101">
        <f>IF(SER_hh_tes!L19=0,0,1000000/0.086*SER_hh_tes!L19/SER_hh_num!L19)</f>
        <v>6873.8122877631831</v>
      </c>
      <c r="M19" s="101">
        <f>IF(SER_hh_tes!M19=0,0,1000000/0.086*SER_hh_tes!M19/SER_hh_num!M19)</f>
        <v>6987.8602115083531</v>
      </c>
      <c r="N19" s="101">
        <f>IF(SER_hh_tes!N19=0,0,1000000/0.086*SER_hh_tes!N19/SER_hh_num!N19)</f>
        <v>7029.5654522693303</v>
      </c>
      <c r="O19" s="101">
        <f>IF(SER_hh_tes!O19=0,0,1000000/0.086*SER_hh_tes!O19/SER_hh_num!O19)</f>
        <v>7130.9960814849055</v>
      </c>
      <c r="P19" s="101">
        <f>IF(SER_hh_tes!P19=0,0,1000000/0.086*SER_hh_tes!P19/SER_hh_num!P19)</f>
        <v>7263.5473376935533</v>
      </c>
      <c r="Q19" s="101">
        <f>IF(SER_hh_tes!Q19=0,0,1000000/0.086*SER_hh_tes!Q19/SER_hh_num!Q19)</f>
        <v>7416.0588408518925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7209.9921496601046</v>
      </c>
      <c r="Q21" s="100">
        <f>IF(SER_hh_tes!Q21=0,0,1000000/0.086*SER_hh_tes!Q21/SER_hh_num!Q21)</f>
        <v>7189.7230495639906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6675.8406917914881</v>
      </c>
      <c r="C22" s="100">
        <f>IF(SER_hh_tes!C22=0,0,1000000/0.086*SER_hh_tes!C22/SER_hh_num!C22)</f>
        <v>6720.9537734366595</v>
      </c>
      <c r="D22" s="100">
        <f>IF(SER_hh_tes!D22=0,0,1000000/0.086*SER_hh_tes!D22/SER_hh_num!D22)</f>
        <v>6795.0485401812493</v>
      </c>
      <c r="E22" s="100">
        <f>IF(SER_hh_tes!E22=0,0,1000000/0.086*SER_hh_tes!E22/SER_hh_num!E22)</f>
        <v>6900.6976609247768</v>
      </c>
      <c r="F22" s="100">
        <f>IF(SER_hh_tes!F22=0,0,1000000/0.086*SER_hh_tes!F22/SER_hh_num!F22)</f>
        <v>6904.8014297743339</v>
      </c>
      <c r="G22" s="100">
        <f>IF(SER_hh_tes!G22=0,0,1000000/0.086*SER_hh_tes!G22/SER_hh_num!G22)</f>
        <v>6901.8291952830568</v>
      </c>
      <c r="H22" s="100">
        <f>IF(SER_hh_tes!H22=0,0,1000000/0.086*SER_hh_tes!H22/SER_hh_num!H22)</f>
        <v>6919.8217974878535</v>
      </c>
      <c r="I22" s="100">
        <f>IF(SER_hh_tes!I22=0,0,1000000/0.086*SER_hh_tes!I22/SER_hh_num!I22)</f>
        <v>6924.9464548637452</v>
      </c>
      <c r="J22" s="100">
        <f>IF(SER_hh_tes!J22=0,0,1000000/0.086*SER_hh_tes!J22/SER_hh_num!J22)</f>
        <v>6946.3809887257239</v>
      </c>
      <c r="K22" s="100">
        <f>IF(SER_hh_tes!K22=0,0,1000000/0.086*SER_hh_tes!K22/SER_hh_num!K22)</f>
        <v>6933.1851467129245</v>
      </c>
      <c r="L22" s="100">
        <f>IF(SER_hh_tes!L22=0,0,1000000/0.086*SER_hh_tes!L22/SER_hh_num!L22)</f>
        <v>6957.3003103692836</v>
      </c>
      <c r="M22" s="100">
        <f>IF(SER_hh_tes!M22=0,0,1000000/0.086*SER_hh_tes!M22/SER_hh_num!M22)</f>
        <v>7053.3575927188376</v>
      </c>
      <c r="N22" s="100">
        <f>IF(SER_hh_tes!N22=0,0,1000000/0.086*SER_hh_tes!N22/SER_hh_num!N22)</f>
        <v>7081.4136494554223</v>
      </c>
      <c r="O22" s="100">
        <f>IF(SER_hh_tes!O22=0,0,1000000/0.086*SER_hh_tes!O22/SER_hh_num!O22)</f>
        <v>7108.7359610859985</v>
      </c>
      <c r="P22" s="100">
        <f>IF(SER_hh_tes!P22=0,0,1000000/0.086*SER_hh_tes!P22/SER_hh_num!P22)</f>
        <v>7160.7978430740177</v>
      </c>
      <c r="Q22" s="100">
        <f>IF(SER_hh_tes!Q22=0,0,1000000/0.086*SER_hh_tes!Q22/SER_hh_num!Q22)</f>
        <v>7177.7444523981994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6675.8406917914854</v>
      </c>
      <c r="C23" s="100">
        <f>IF(SER_hh_tes!C23=0,0,1000000/0.086*SER_hh_tes!C23/SER_hh_num!C23)</f>
        <v>6666.0495895647064</v>
      </c>
      <c r="D23" s="100">
        <f>IF(SER_hh_tes!D23=0,0,1000000/0.086*SER_hh_tes!D23/SER_hh_num!D23)</f>
        <v>6714.8696814218574</v>
      </c>
      <c r="E23" s="100">
        <f>IF(SER_hh_tes!E23=0,0,1000000/0.086*SER_hh_tes!E23/SER_hh_num!E23)</f>
        <v>6771.9031951340112</v>
      </c>
      <c r="F23" s="100">
        <f>IF(SER_hh_tes!F23=0,0,1000000/0.086*SER_hh_tes!F23/SER_hh_num!F23)</f>
        <v>6791.7764491204962</v>
      </c>
      <c r="G23" s="100">
        <f>IF(SER_hh_tes!G23=0,0,1000000/0.086*SER_hh_tes!G23/SER_hh_num!G23)</f>
        <v>6791.5869738615793</v>
      </c>
      <c r="H23" s="100">
        <f>IF(SER_hh_tes!H23=0,0,1000000/0.086*SER_hh_tes!H23/SER_hh_num!H23)</f>
        <v>6798.5761950760852</v>
      </c>
      <c r="I23" s="100">
        <f>IF(SER_hh_tes!I23=0,0,1000000/0.086*SER_hh_tes!I23/SER_hh_num!I23)</f>
        <v>6797.3691105468261</v>
      </c>
      <c r="J23" s="100">
        <f>IF(SER_hh_tes!J23=0,0,1000000/0.086*SER_hh_tes!J23/SER_hh_num!J23)</f>
        <v>6814.5250982379303</v>
      </c>
      <c r="K23" s="100">
        <f>IF(SER_hh_tes!K23=0,0,1000000/0.086*SER_hh_tes!K23/SER_hh_num!K23)</f>
        <v>6810.292767740395</v>
      </c>
      <c r="L23" s="100">
        <f>IF(SER_hh_tes!L23=0,0,1000000/0.086*SER_hh_tes!L23/SER_hh_num!L23)</f>
        <v>6827.5788006604043</v>
      </c>
      <c r="M23" s="100">
        <f>IF(SER_hh_tes!M23=0,0,1000000/0.086*SER_hh_tes!M23/SER_hh_num!M23)</f>
        <v>6926.4605853419816</v>
      </c>
      <c r="N23" s="100">
        <f>IF(SER_hh_tes!N23=0,0,1000000/0.086*SER_hh_tes!N23/SER_hh_num!N23)</f>
        <v>6962.3450563470788</v>
      </c>
      <c r="O23" s="100">
        <f>IF(SER_hh_tes!O23=0,0,1000000/0.086*SER_hh_tes!O23/SER_hh_num!O23)</f>
        <v>6998.177649712281</v>
      </c>
      <c r="P23" s="100">
        <f>IF(SER_hh_tes!P23=0,0,1000000/0.086*SER_hh_tes!P23/SER_hh_num!P23)</f>
        <v>7050.5618029778607</v>
      </c>
      <c r="Q23" s="100">
        <f>IF(SER_hh_tes!Q23=0,0,1000000/0.086*SER_hh_tes!Q23/SER_hh_num!Q23)</f>
        <v>7068.6580013536604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6675.8406917914854</v>
      </c>
      <c r="C25" s="100">
        <f>IF(SER_hh_tes!C25=0,0,1000000/0.086*SER_hh_tes!C25/SER_hh_num!C25)</f>
        <v>6653.6972246256837</v>
      </c>
      <c r="D25" s="100">
        <f>IF(SER_hh_tes!D25=0,0,1000000/0.086*SER_hh_tes!D25/SER_hh_num!D25)</f>
        <v>6700.0357693529777</v>
      </c>
      <c r="E25" s="100">
        <f>IF(SER_hh_tes!E25=0,0,1000000/0.086*SER_hh_tes!E25/SER_hh_num!E25)</f>
        <v>6728.337821244213</v>
      </c>
      <c r="F25" s="100">
        <f>IF(SER_hh_tes!F25=0,0,1000000/0.086*SER_hh_tes!F25/SER_hh_num!F25)</f>
        <v>6751.7422179692039</v>
      </c>
      <c r="G25" s="100">
        <f>IF(SER_hh_tes!G25=0,0,1000000/0.086*SER_hh_tes!G25/SER_hh_num!G25)</f>
        <v>6804.9917972481426</v>
      </c>
      <c r="H25" s="100">
        <f>IF(SER_hh_tes!H25=0,0,1000000/0.086*SER_hh_tes!H25/SER_hh_num!H25)</f>
        <v>6809.1940354112439</v>
      </c>
      <c r="I25" s="100">
        <f>IF(SER_hh_tes!I25=0,0,1000000/0.086*SER_hh_tes!I25/SER_hh_num!I25)</f>
        <v>6812.2330039285316</v>
      </c>
      <c r="J25" s="100">
        <f>IF(SER_hh_tes!J25=0,0,1000000/0.086*SER_hh_tes!J25/SER_hh_num!J25)</f>
        <v>6832.8340672302747</v>
      </c>
      <c r="K25" s="100">
        <f>IF(SER_hh_tes!K25=0,0,1000000/0.086*SER_hh_tes!K25/SER_hh_num!K25)</f>
        <v>6828.166167004304</v>
      </c>
      <c r="L25" s="100">
        <f>IF(SER_hh_tes!L25=0,0,1000000/0.086*SER_hh_tes!L25/SER_hh_num!L25)</f>
        <v>6839.8724815045953</v>
      </c>
      <c r="M25" s="100">
        <f>IF(SER_hh_tes!M25=0,0,1000000/0.086*SER_hh_tes!M25/SER_hh_num!M25)</f>
        <v>6938.7675497190567</v>
      </c>
      <c r="N25" s="100">
        <f>IF(SER_hh_tes!N25=0,0,1000000/0.086*SER_hh_tes!N25/SER_hh_num!N25)</f>
        <v>6976.9064445741924</v>
      </c>
      <c r="O25" s="100">
        <f>IF(SER_hh_tes!O25=0,0,1000000/0.086*SER_hh_tes!O25/SER_hh_num!O25)</f>
        <v>7024.8122641724267</v>
      </c>
      <c r="P25" s="100">
        <f>IF(SER_hh_tes!P25=0,0,1000000/0.086*SER_hh_tes!P25/SER_hh_num!P25)</f>
        <v>7113.7583034229674</v>
      </c>
      <c r="Q25" s="100">
        <f>IF(SER_hh_tes!Q25=0,0,1000000/0.086*SER_hh_tes!Q25/SER_hh_num!Q25)</f>
        <v>7136.2624082562206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6672.9113281127156</v>
      </c>
      <c r="C26" s="22">
        <f>IF(SER_hh_tes!C26=0,0,1000000/0.086*SER_hh_tes!C26/SER_hh_num!C26)</f>
        <v>6651.4275002385411</v>
      </c>
      <c r="D26" s="22">
        <f>IF(SER_hh_tes!D26=0,0,1000000/0.086*SER_hh_tes!D26/SER_hh_num!D26)</f>
        <v>6664.3172546913456</v>
      </c>
      <c r="E26" s="22">
        <f>IF(SER_hh_tes!E26=0,0,1000000/0.086*SER_hh_tes!E26/SER_hh_num!E26)</f>
        <v>6664.9621730504005</v>
      </c>
      <c r="F26" s="22">
        <f>IF(SER_hh_tes!F26=0,0,1000000/0.086*SER_hh_tes!F26/SER_hh_num!F26)</f>
        <v>6709.0051010868438</v>
      </c>
      <c r="G26" s="22">
        <f>IF(SER_hh_tes!G26=0,0,1000000/0.086*SER_hh_tes!G26/SER_hh_num!G26)</f>
        <v>6750.5060093737102</v>
      </c>
      <c r="H26" s="22">
        <f>IF(SER_hh_tes!H26=0,0,1000000/0.086*SER_hh_tes!H26/SER_hh_num!H26)</f>
        <v>6800.1065841723121</v>
      </c>
      <c r="I26" s="22">
        <f>IF(SER_hh_tes!I26=0,0,1000000/0.086*SER_hh_tes!I26/SER_hh_num!I26)</f>
        <v>6841.4104952520856</v>
      </c>
      <c r="J26" s="22">
        <f>IF(SER_hh_tes!J26=0,0,1000000/0.086*SER_hh_tes!J26/SER_hh_num!J26)</f>
        <v>6886.7074069750915</v>
      </c>
      <c r="K26" s="22">
        <f>IF(SER_hh_tes!K26=0,0,1000000/0.086*SER_hh_tes!K26/SER_hh_num!K26)</f>
        <v>6893.2018944758847</v>
      </c>
      <c r="L26" s="22">
        <f>IF(SER_hh_tes!L26=0,0,1000000/0.086*SER_hh_tes!L26/SER_hh_num!L26)</f>
        <v>6917.9493218501912</v>
      </c>
      <c r="M26" s="22">
        <f>IF(SER_hh_tes!M26=0,0,1000000/0.086*SER_hh_tes!M26/SER_hh_num!M26)</f>
        <v>7047.5405502023232</v>
      </c>
      <c r="N26" s="22">
        <f>IF(SER_hh_tes!N26=0,0,1000000/0.086*SER_hh_tes!N26/SER_hh_num!N26)</f>
        <v>7094.4547719862076</v>
      </c>
      <c r="O26" s="22">
        <f>IF(SER_hh_tes!O26=0,0,1000000/0.086*SER_hh_tes!O26/SER_hh_num!O26)</f>
        <v>7265.8708879138003</v>
      </c>
      <c r="P26" s="22">
        <f>IF(SER_hh_tes!P26=0,0,1000000/0.086*SER_hh_tes!P26/SER_hh_num!P26)</f>
        <v>7504.3482597079765</v>
      </c>
      <c r="Q26" s="22">
        <f>IF(SER_hh_tes!Q26=0,0,1000000/0.086*SER_hh_tes!Q26/SER_hh_num!Q26)</f>
        <v>7823.1331335385958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0</v>
      </c>
      <c r="M27" s="116">
        <f>IF(SER_hh_tes!M27=0,0,1000000/0.086*SER_hh_tes!M27/SER_hh_num!M19)</f>
        <v>0</v>
      </c>
      <c r="N27" s="116">
        <f>IF(SER_hh_tes!N27=0,0,1000000/0.086*SER_hh_tes!N27/SER_hh_num!N19)</f>
        <v>0</v>
      </c>
      <c r="O27" s="116">
        <f>IF(SER_hh_tes!O27=0,0,1000000/0.086*SER_hh_tes!O27/SER_hh_num!O19)</f>
        <v>0</v>
      </c>
      <c r="P27" s="116">
        <f>IF(SER_hh_tes!P27=0,0,1000000/0.086*SER_hh_tes!P27/SER_hh_num!P19)</f>
        <v>0</v>
      </c>
      <c r="Q27" s="116">
        <f>IF(SER_hh_tes!Q27=0,0,1000000/0.086*SER_hh_tes!Q27/SER_hh_num!Q19)</f>
        <v>0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0</v>
      </c>
      <c r="M28" s="117">
        <f>IF(SER_hh_tes!M27=0,0,1000000/0.086*SER_hh_tes!M27/SER_hh_num!M27)</f>
        <v>0</v>
      </c>
      <c r="N28" s="117">
        <f>IF(SER_hh_tes!N27=0,0,1000000/0.086*SER_hh_tes!N27/SER_hh_num!N27)</f>
        <v>0</v>
      </c>
      <c r="O28" s="117">
        <f>IF(SER_hh_tes!O27=0,0,1000000/0.086*SER_hh_tes!O27/SER_hh_num!O27)</f>
        <v>0</v>
      </c>
      <c r="P28" s="117">
        <f>IF(SER_hh_tes!P27=0,0,1000000/0.086*SER_hh_tes!P27/SER_hh_num!P27)</f>
        <v>0</v>
      </c>
      <c r="Q28" s="117">
        <f>IF(SER_hh_tes!Q27=0,0,1000000/0.086*SER_hh_tes!Q27/SER_hh_num!Q27)</f>
        <v>0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6401.4139615647182</v>
      </c>
      <c r="C29" s="101">
        <f>IF(SER_hh_tes!C29=0,0,1000000/0.086*SER_hh_tes!C29/SER_hh_num!C29)</f>
        <v>6530.4934844962963</v>
      </c>
      <c r="D29" s="101">
        <f>IF(SER_hh_tes!D29=0,0,1000000/0.086*SER_hh_tes!D29/SER_hh_num!D29)</f>
        <v>6697.1545475972925</v>
      </c>
      <c r="E29" s="101">
        <f>IF(SER_hh_tes!E29=0,0,1000000/0.086*SER_hh_tes!E29/SER_hh_num!E29)</f>
        <v>6789.3761714217417</v>
      </c>
      <c r="F29" s="101">
        <f>IF(SER_hh_tes!F29=0,0,1000000/0.086*SER_hh_tes!F29/SER_hh_num!F29)</f>
        <v>6846.2285445498728</v>
      </c>
      <c r="G29" s="101">
        <f>IF(SER_hh_tes!G29=0,0,1000000/0.086*SER_hh_tes!G29/SER_hh_num!G29)</f>
        <v>6895.9501233109831</v>
      </c>
      <c r="H29" s="101">
        <f>IF(SER_hh_tes!H29=0,0,1000000/0.086*SER_hh_tes!H29/SER_hh_num!H29)</f>
        <v>6906.7968265505224</v>
      </c>
      <c r="I29" s="101">
        <f>IF(SER_hh_tes!I29=0,0,1000000/0.086*SER_hh_tes!I29/SER_hh_num!I29)</f>
        <v>6931.2102295845971</v>
      </c>
      <c r="J29" s="101">
        <f>IF(SER_hh_tes!J29=0,0,1000000/0.086*SER_hh_tes!J29/SER_hh_num!J29)</f>
        <v>6962.0269155529504</v>
      </c>
      <c r="K29" s="101">
        <f>IF(SER_hh_tes!K29=0,0,1000000/0.086*SER_hh_tes!K29/SER_hh_num!K29)</f>
        <v>6970.1654886480719</v>
      </c>
      <c r="L29" s="101">
        <f>IF(SER_hh_tes!L29=0,0,1000000/0.086*SER_hh_tes!L29/SER_hh_num!L29)</f>
        <v>6989.7622214726198</v>
      </c>
      <c r="M29" s="101">
        <f>IF(SER_hh_tes!M29=0,0,1000000/0.086*SER_hh_tes!M29/SER_hh_num!M29)</f>
        <v>7043.2743574395654</v>
      </c>
      <c r="N29" s="101">
        <f>IF(SER_hh_tes!N29=0,0,1000000/0.086*SER_hh_tes!N29/SER_hh_num!N29)</f>
        <v>7089.9573571991777</v>
      </c>
      <c r="O29" s="101">
        <f>IF(SER_hh_tes!O29=0,0,1000000/0.086*SER_hh_tes!O29/SER_hh_num!O29)</f>
        <v>7177.6589659525207</v>
      </c>
      <c r="P29" s="101">
        <f>IF(SER_hh_tes!P29=0,0,1000000/0.086*SER_hh_tes!P29/SER_hh_num!P29)</f>
        <v>7253.0184893419755</v>
      </c>
      <c r="Q29" s="101">
        <f>IF(SER_hh_tes!Q29=0,0,1000000/0.086*SER_hh_tes!Q29/SER_hh_num!Q29)</f>
        <v>7358.3095119829914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0</v>
      </c>
      <c r="C30" s="100">
        <f>IF(SER_hh_tes!C30=0,0,1000000/0.086*SER_hh_tes!C30/SER_hh_num!C30)</f>
        <v>6635.6116485440298</v>
      </c>
      <c r="D30" s="100">
        <f>IF(SER_hh_tes!D30=0,0,1000000/0.086*SER_hh_tes!D30/SER_hh_num!D30)</f>
        <v>0</v>
      </c>
      <c r="E30" s="100">
        <f>IF(SER_hh_tes!E30=0,0,1000000/0.086*SER_hh_tes!E30/SER_hh_num!E30)</f>
        <v>0</v>
      </c>
      <c r="F30" s="100">
        <f>IF(SER_hh_tes!F30=0,0,1000000/0.086*SER_hh_tes!F30/SER_hh_num!F30)</f>
        <v>0</v>
      </c>
      <c r="G30" s="100">
        <f>IF(SER_hh_tes!G30=0,0,1000000/0.086*SER_hh_tes!G30/SER_hh_num!G30)</f>
        <v>0</v>
      </c>
      <c r="H30" s="100">
        <f>IF(SER_hh_tes!H30=0,0,1000000/0.086*SER_hh_tes!H30/SER_hh_num!H30)</f>
        <v>0</v>
      </c>
      <c r="I30" s="100">
        <f>IF(SER_hh_tes!I30=0,0,1000000/0.086*SER_hh_tes!I30/SER_hh_num!I30)</f>
        <v>0</v>
      </c>
      <c r="J30" s="100">
        <f>IF(SER_hh_tes!J30=0,0,1000000/0.086*SER_hh_tes!J30/SER_hh_num!J30)</f>
        <v>0</v>
      </c>
      <c r="K30" s="100">
        <f>IF(SER_hh_tes!K30=0,0,1000000/0.086*SER_hh_tes!K30/SER_hh_num!K30)</f>
        <v>0</v>
      </c>
      <c r="L30" s="100">
        <f>IF(SER_hh_tes!L30=0,0,1000000/0.086*SER_hh_tes!L30/SER_hh_num!L30)</f>
        <v>0</v>
      </c>
      <c r="M30" s="100">
        <f>IF(SER_hh_tes!M30=0,0,1000000/0.086*SER_hh_tes!M30/SER_hh_num!M30)</f>
        <v>0</v>
      </c>
      <c r="N30" s="100">
        <f>IF(SER_hh_tes!N30=0,0,1000000/0.086*SER_hh_tes!N30/SER_hh_num!N30)</f>
        <v>0</v>
      </c>
      <c r="O30" s="100">
        <f>IF(SER_hh_tes!O30=0,0,1000000/0.086*SER_hh_tes!O30/SER_hh_num!O30)</f>
        <v>0</v>
      </c>
      <c r="P30" s="100">
        <f>IF(SER_hh_tes!P30=0,0,1000000/0.086*SER_hh_tes!P30/SER_hh_num!P30)</f>
        <v>6914.3841129194634</v>
      </c>
      <c r="Q30" s="100">
        <f>IF(SER_hh_tes!Q30=0,0,1000000/0.086*SER_hh_tes!Q30/SER_hh_num!Q30)</f>
        <v>6909.8887241451748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6408.2916506559832</v>
      </c>
      <c r="C31" s="100">
        <f>IF(SER_hh_tes!C31=0,0,1000000/0.086*SER_hh_tes!C31/SER_hh_num!C31)</f>
        <v>6537.8652597766795</v>
      </c>
      <c r="D31" s="100">
        <f>IF(SER_hh_tes!D31=0,0,1000000/0.086*SER_hh_tes!D31/SER_hh_num!D31)</f>
        <v>6683.142275696513</v>
      </c>
      <c r="E31" s="100">
        <f>IF(SER_hh_tes!E31=0,0,1000000/0.086*SER_hh_tes!E31/SER_hh_num!E31)</f>
        <v>6789.8123108667496</v>
      </c>
      <c r="F31" s="100">
        <f>IF(SER_hh_tes!F31=0,0,1000000/0.086*SER_hh_tes!F31/SER_hh_num!F31)</f>
        <v>6868.0067752923151</v>
      </c>
      <c r="G31" s="100">
        <f>IF(SER_hh_tes!G31=0,0,1000000/0.086*SER_hh_tes!G31/SER_hh_num!G31)</f>
        <v>6929.4619203630291</v>
      </c>
      <c r="H31" s="100">
        <f>IF(SER_hh_tes!H31=0,0,1000000/0.086*SER_hh_tes!H31/SER_hh_num!H31)</f>
        <v>6963.2099758542809</v>
      </c>
      <c r="I31" s="100">
        <f>IF(SER_hh_tes!I31=0,0,1000000/0.086*SER_hh_tes!I31/SER_hh_num!I31)</f>
        <v>7000.0147632646785</v>
      </c>
      <c r="J31" s="100">
        <f>IF(SER_hh_tes!J31=0,0,1000000/0.086*SER_hh_tes!J31/SER_hh_num!J31)</f>
        <v>7047.4058154595859</v>
      </c>
      <c r="K31" s="100">
        <f>IF(SER_hh_tes!K31=0,0,1000000/0.086*SER_hh_tes!K31/SER_hh_num!K31)</f>
        <v>7081.9571815685813</v>
      </c>
      <c r="L31" s="100">
        <f>IF(SER_hh_tes!L31=0,0,1000000/0.086*SER_hh_tes!L31/SER_hh_num!L31)</f>
        <v>7127.1125074889442</v>
      </c>
      <c r="M31" s="100">
        <f>IF(SER_hh_tes!M31=0,0,1000000/0.086*SER_hh_tes!M31/SER_hh_num!M31)</f>
        <v>7199.9913399486504</v>
      </c>
      <c r="N31" s="100">
        <f>IF(SER_hh_tes!N31=0,0,1000000/0.086*SER_hh_tes!N31/SER_hh_num!N31)</f>
        <v>7264.3948681824513</v>
      </c>
      <c r="O31" s="100">
        <f>IF(SER_hh_tes!O31=0,0,1000000/0.086*SER_hh_tes!O31/SER_hh_num!O31)</f>
        <v>7301.0293652042146</v>
      </c>
      <c r="P31" s="100">
        <f>IF(SER_hh_tes!P31=0,0,1000000/0.086*SER_hh_tes!P31/SER_hh_num!P31)</f>
        <v>7265.7469887150355</v>
      </c>
      <c r="Q31" s="100">
        <f>IF(SER_hh_tes!Q31=0,0,1000000/0.086*SER_hh_tes!Q31/SER_hh_num!Q31)</f>
        <v>7245.2765456669731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6394.2411158976765</v>
      </c>
      <c r="C33" s="18">
        <f>IF(SER_hh_tes!C33=0,0,1000000/0.086*SER_hh_tes!C33/SER_hh_num!C33)</f>
        <v>6439.9202250047219</v>
      </c>
      <c r="D33" s="18">
        <f>IF(SER_hh_tes!D33=0,0,1000000/0.086*SER_hh_tes!D33/SER_hh_num!D33)</f>
        <v>6711.7258532901988</v>
      </c>
      <c r="E33" s="18">
        <f>IF(SER_hh_tes!E33=0,0,1000000/0.086*SER_hh_tes!E33/SER_hh_num!E33)</f>
        <v>6788.9400661562549</v>
      </c>
      <c r="F33" s="18">
        <f>IF(SER_hh_tes!F33=0,0,1000000/0.086*SER_hh_tes!F33/SER_hh_num!F33)</f>
        <v>6823.8526275832983</v>
      </c>
      <c r="G33" s="18">
        <f>IF(SER_hh_tes!G33=0,0,1000000/0.086*SER_hh_tes!G33/SER_hh_num!G33)</f>
        <v>6863.0437689065238</v>
      </c>
      <c r="H33" s="18">
        <f>IF(SER_hh_tes!H33=0,0,1000000/0.086*SER_hh_tes!H33/SER_hh_num!H33)</f>
        <v>6848.6620567031778</v>
      </c>
      <c r="I33" s="18">
        <f>IF(SER_hh_tes!I33=0,0,1000000/0.086*SER_hh_tes!I33/SER_hh_num!I33)</f>
        <v>6862.6709988059274</v>
      </c>
      <c r="J33" s="18">
        <f>IF(SER_hh_tes!J33=0,0,1000000/0.086*SER_hh_tes!J33/SER_hh_num!J33)</f>
        <v>6878.6360359986929</v>
      </c>
      <c r="K33" s="18">
        <f>IF(SER_hh_tes!K33=0,0,1000000/0.086*SER_hh_tes!K33/SER_hh_num!K33)</f>
        <v>6860.4033911226516</v>
      </c>
      <c r="L33" s="18">
        <f>IF(SER_hh_tes!L33=0,0,1000000/0.086*SER_hh_tes!L33/SER_hh_num!L33)</f>
        <v>6857.564731385236</v>
      </c>
      <c r="M33" s="18">
        <f>IF(SER_hh_tes!M33=0,0,1000000/0.086*SER_hh_tes!M33/SER_hh_num!M33)</f>
        <v>6897.8330436392771</v>
      </c>
      <c r="N33" s="18">
        <f>IF(SER_hh_tes!N33=0,0,1000000/0.086*SER_hh_tes!N33/SER_hh_num!N33)</f>
        <v>6929.8910368955276</v>
      </c>
      <c r="O33" s="18">
        <f>IF(SER_hh_tes!O33=0,0,1000000/0.086*SER_hh_tes!O33/SER_hh_num!O33)</f>
        <v>7065.9360565511306</v>
      </c>
      <c r="P33" s="18">
        <f>IF(SER_hh_tes!P33=0,0,1000000/0.086*SER_hh_tes!P33/SER_hh_num!P33)</f>
        <v>7271.6821496039702</v>
      </c>
      <c r="Q33" s="18">
        <f>IF(SER_hh_tes!Q33=0,0,1000000/0.086*SER_hh_tes!Q33/SER_hh_num!Q33)</f>
        <v>7538.9128054644834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16004.354163757978</v>
      </c>
      <c r="C3" s="106">
        <f>IF(SER_hh_emi!C3=0,0,1000000*SER_hh_emi!C3/SER_hh_num!C3)</f>
        <v>16181.367397955861</v>
      </c>
      <c r="D3" s="106">
        <f>IF(SER_hh_emi!D3=0,0,1000000*SER_hh_emi!D3/SER_hh_num!D3)</f>
        <v>13293.706203711126</v>
      </c>
      <c r="E3" s="106">
        <f>IF(SER_hh_emi!E3=0,0,1000000*SER_hh_emi!E3/SER_hh_num!E3)</f>
        <v>12778.316016897579</v>
      </c>
      <c r="F3" s="106">
        <f>IF(SER_hh_emi!F3=0,0,1000000*SER_hh_emi!F3/SER_hh_num!F3)</f>
        <v>13709.524576879479</v>
      </c>
      <c r="G3" s="106">
        <f>IF(SER_hh_emi!G3=0,0,1000000*SER_hh_emi!G3/SER_hh_num!G3)</f>
        <v>13479.294722292081</v>
      </c>
      <c r="H3" s="106">
        <f>IF(SER_hh_emi!H3=0,0,1000000*SER_hh_emi!H3/SER_hh_num!H3)</f>
        <v>11857.68251099115</v>
      </c>
      <c r="I3" s="106">
        <f>IF(SER_hh_emi!I3=0,0,1000000*SER_hh_emi!I3/SER_hh_num!I3)</f>
        <v>10937.470385804563</v>
      </c>
      <c r="J3" s="106">
        <f>IF(SER_hh_emi!J3=0,0,1000000*SER_hh_emi!J3/SER_hh_num!J3)</f>
        <v>13800.488448233151</v>
      </c>
      <c r="K3" s="106">
        <f>IF(SER_hh_emi!K3=0,0,1000000*SER_hh_emi!K3/SER_hh_num!K3)</f>
        <v>11553.130664799346</v>
      </c>
      <c r="L3" s="106">
        <f>IF(SER_hh_emi!L3=0,0,1000000*SER_hh_emi!L3/SER_hh_num!L3)</f>
        <v>12106.712615979617</v>
      </c>
      <c r="M3" s="106">
        <f>IF(SER_hh_emi!M3=0,0,1000000*SER_hh_emi!M3/SER_hh_num!M3)</f>
        <v>11534.98509636953</v>
      </c>
      <c r="N3" s="106">
        <f>IF(SER_hh_emi!N3=0,0,1000000*SER_hh_emi!N3/SER_hh_num!N3)</f>
        <v>11372.342897939707</v>
      </c>
      <c r="O3" s="106">
        <f>IF(SER_hh_emi!O3=0,0,1000000*SER_hh_emi!O3/SER_hh_num!O3)</f>
        <v>11626.41438138651</v>
      </c>
      <c r="P3" s="106">
        <f>IF(SER_hh_emi!P3=0,0,1000000*SER_hh_emi!P3/SER_hh_num!P3)</f>
        <v>10175.809660004901</v>
      </c>
      <c r="Q3" s="106">
        <f>IF(SER_hh_emi!Q3=0,0,1000000*SER_hh_emi!Q3/SER_hh_num!Q3)</f>
        <v>10258.885924636748</v>
      </c>
    </row>
    <row r="4" spans="1:17" ht="12.95" customHeight="1" x14ac:dyDescent="0.25">
      <c r="A4" s="90" t="s">
        <v>44</v>
      </c>
      <c r="B4" s="101">
        <f>IF(SER_hh_emi!B4=0,0,1000000*SER_hh_emi!B4/SER_hh_num!B4)</f>
        <v>13437.468345771671</v>
      </c>
      <c r="C4" s="101">
        <f>IF(SER_hh_emi!C4=0,0,1000000*SER_hh_emi!C4/SER_hh_num!C4)</f>
        <v>12828.409371952059</v>
      </c>
      <c r="D4" s="101">
        <f>IF(SER_hh_emi!D4=0,0,1000000*SER_hh_emi!D4/SER_hh_num!D4)</f>
        <v>10579.58661682461</v>
      </c>
      <c r="E4" s="101">
        <f>IF(SER_hh_emi!E4=0,0,1000000*SER_hh_emi!E4/SER_hh_num!E4)</f>
        <v>9931.616867546647</v>
      </c>
      <c r="F4" s="101">
        <f>IF(SER_hh_emi!F4=0,0,1000000*SER_hh_emi!F4/SER_hh_num!F4)</f>
        <v>10854.214731665537</v>
      </c>
      <c r="G4" s="101">
        <f>IF(SER_hh_emi!G4=0,0,1000000*SER_hh_emi!G4/SER_hh_num!G4)</f>
        <v>10706.956115795541</v>
      </c>
      <c r="H4" s="101">
        <f>IF(SER_hh_emi!H4=0,0,1000000*SER_hh_emi!H4/SER_hh_num!H4)</f>
        <v>9096.1316765197935</v>
      </c>
      <c r="I4" s="101">
        <f>IF(SER_hh_emi!I4=0,0,1000000*SER_hh_emi!I4/SER_hh_num!I4)</f>
        <v>8252.6749467035315</v>
      </c>
      <c r="J4" s="101">
        <f>IF(SER_hh_emi!J4=0,0,1000000*SER_hh_emi!J4/SER_hh_num!J4)</f>
        <v>11156.195787466117</v>
      </c>
      <c r="K4" s="101">
        <f>IF(SER_hh_emi!K4=0,0,1000000*SER_hh_emi!K4/SER_hh_num!K4)</f>
        <v>8923.5302121188979</v>
      </c>
      <c r="L4" s="101">
        <f>IF(SER_hh_emi!L4=0,0,1000000*SER_hh_emi!L4/SER_hh_num!L4)</f>
        <v>9493.8140812775491</v>
      </c>
      <c r="M4" s="101">
        <f>IF(SER_hh_emi!M4=0,0,1000000*SER_hh_emi!M4/SER_hh_num!M4)</f>
        <v>8972.7543139283825</v>
      </c>
      <c r="N4" s="101">
        <f>IF(SER_hh_emi!N4=0,0,1000000*SER_hh_emi!N4/SER_hh_num!N4)</f>
        <v>8841.9727521603581</v>
      </c>
      <c r="O4" s="101">
        <f>IF(SER_hh_emi!O4=0,0,1000000*SER_hh_emi!O4/SER_hh_num!O4)</f>
        <v>9124.6773310619828</v>
      </c>
      <c r="P4" s="101">
        <f>IF(SER_hh_emi!P4=0,0,1000000*SER_hh_emi!P4/SER_hh_num!P4)</f>
        <v>7475.7273885818922</v>
      </c>
      <c r="Q4" s="101">
        <f>IF(SER_hh_emi!Q4=0,0,1000000*SER_hh_emi!Q4/SER_hh_num!Q4)</f>
        <v>7509.1863377676664</v>
      </c>
    </row>
    <row r="5" spans="1:17" ht="12" customHeight="1" x14ac:dyDescent="0.25">
      <c r="A5" s="88" t="s">
        <v>38</v>
      </c>
      <c r="B5" s="100">
        <f>IF(SER_hh_emi!B5=0,0,1000000*SER_hh_emi!B5/SER_hh_num!B5)</f>
        <v>38933.996417912342</v>
      </c>
      <c r="C5" s="100">
        <f>IF(SER_hh_emi!C5=0,0,1000000*SER_hh_emi!C5/SER_hh_num!C5)</f>
        <v>39019.616179836179</v>
      </c>
      <c r="D5" s="100">
        <f>IF(SER_hh_emi!D5=0,0,1000000*SER_hh_emi!D5/SER_hh_num!D5)</f>
        <v>31484.35889594012</v>
      </c>
      <c r="E5" s="100">
        <f>IF(SER_hh_emi!E5=0,0,1000000*SER_hh_emi!E5/SER_hh_num!E5)</f>
        <v>29852.513848890558</v>
      </c>
      <c r="F5" s="100">
        <f>IF(SER_hh_emi!F5=0,0,1000000*SER_hh_emi!F5/SER_hh_num!F5)</f>
        <v>29328.024809667022</v>
      </c>
      <c r="G5" s="100">
        <f>IF(SER_hh_emi!G5=0,0,1000000*SER_hh_emi!G5/SER_hh_num!G5)</f>
        <v>50016.04399580395</v>
      </c>
      <c r="H5" s="100">
        <f>IF(SER_hh_emi!H5=0,0,1000000*SER_hh_emi!H5/SER_hh_num!H5)</f>
        <v>31350.206954561578</v>
      </c>
      <c r="I5" s="100">
        <f>IF(SER_hh_emi!I5=0,0,1000000*SER_hh_emi!I5/SER_hh_num!I5)</f>
        <v>22072.752048127186</v>
      </c>
      <c r="J5" s="100">
        <f>IF(SER_hh_emi!J5=0,0,1000000*SER_hh_emi!J5/SER_hh_num!J5)</f>
        <v>21981.006870209654</v>
      </c>
      <c r="K5" s="100">
        <f>IF(SER_hh_emi!K5=0,0,1000000*SER_hh_emi!K5/SER_hh_num!K5)</f>
        <v>55043.480652619619</v>
      </c>
      <c r="L5" s="100">
        <f>IF(SER_hh_emi!L5=0,0,1000000*SER_hh_emi!L5/SER_hh_num!L5)</f>
        <v>23704.354217458655</v>
      </c>
      <c r="M5" s="100">
        <f>IF(SER_hh_emi!M5=0,0,1000000*SER_hh_emi!M5/SER_hh_num!M5)</f>
        <v>23348.848874092007</v>
      </c>
      <c r="N5" s="100">
        <f>IF(SER_hh_emi!N5=0,0,1000000*SER_hh_emi!N5/SER_hh_num!N5)</f>
        <v>13595.978181073759</v>
      </c>
      <c r="O5" s="100">
        <f>IF(SER_hh_emi!O5=0,0,1000000*SER_hh_emi!O5/SER_hh_num!O5)</f>
        <v>21496.530603934647</v>
      </c>
      <c r="P5" s="100">
        <f>IF(SER_hh_emi!P5=0,0,1000000*SER_hh_emi!P5/SER_hh_num!P5)</f>
        <v>25268.812382228847</v>
      </c>
      <c r="Q5" s="100">
        <f>IF(SER_hh_emi!Q5=0,0,1000000*SER_hh_emi!Q5/SER_hh_num!Q5)</f>
        <v>20939.759660908236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26243.247909666061</v>
      </c>
      <c r="C7" s="100">
        <f>IF(SER_hh_emi!C7=0,0,1000000*SER_hh_emi!C7/SER_hh_num!C7)</f>
        <v>26022.039578841148</v>
      </c>
      <c r="D7" s="100">
        <f>IF(SER_hh_emi!D7=0,0,1000000*SER_hh_emi!D7/SER_hh_num!D7)</f>
        <v>21531.588045724729</v>
      </c>
      <c r="E7" s="100">
        <f>IF(SER_hh_emi!E7=0,0,1000000*SER_hh_emi!E7/SER_hh_num!E7)</f>
        <v>19699.85016181778</v>
      </c>
      <c r="F7" s="100">
        <f>IF(SER_hh_emi!F7=0,0,1000000*SER_hh_emi!F7/SER_hh_num!F7)</f>
        <v>20315.586888041013</v>
      </c>
      <c r="G7" s="100">
        <f>IF(SER_hh_emi!G7=0,0,1000000*SER_hh_emi!G7/SER_hh_num!G7)</f>
        <v>20066.33313795978</v>
      </c>
      <c r="H7" s="100">
        <f>IF(SER_hh_emi!H7=0,0,1000000*SER_hh_emi!H7/SER_hh_num!H7)</f>
        <v>17321.815344438703</v>
      </c>
      <c r="I7" s="100">
        <f>IF(SER_hh_emi!I7=0,0,1000000*SER_hh_emi!I7/SER_hh_num!I7)</f>
        <v>15735.038833858978</v>
      </c>
      <c r="J7" s="100">
        <f>IF(SER_hh_emi!J7=0,0,1000000*SER_hh_emi!J7/SER_hh_num!J7)</f>
        <v>19309.618697434238</v>
      </c>
      <c r="K7" s="100">
        <f>IF(SER_hh_emi!K7=0,0,1000000*SER_hh_emi!K7/SER_hh_num!K7)</f>
        <v>16809.862057808648</v>
      </c>
      <c r="L7" s="100">
        <f>IF(SER_hh_emi!L7=0,0,1000000*SER_hh_emi!L7/SER_hh_num!L7)</f>
        <v>17162.376050236071</v>
      </c>
      <c r="M7" s="100">
        <f>IF(SER_hh_emi!M7=0,0,1000000*SER_hh_emi!M7/SER_hh_num!M7)</f>
        <v>17498.807540900732</v>
      </c>
      <c r="N7" s="100">
        <f>IF(SER_hh_emi!N7=0,0,1000000*SER_hh_emi!N7/SER_hh_num!N7)</f>
        <v>15915.686845288154</v>
      </c>
      <c r="O7" s="100">
        <f>IF(SER_hh_emi!O7=0,0,1000000*SER_hh_emi!O7/SER_hh_num!O7)</f>
        <v>15200.326991340144</v>
      </c>
      <c r="P7" s="100">
        <f>IF(SER_hh_emi!P7=0,0,1000000*SER_hh_emi!P7/SER_hh_num!P7)</f>
        <v>13929.294385733412</v>
      </c>
      <c r="Q7" s="100">
        <f>IF(SER_hh_emi!Q7=0,0,1000000*SER_hh_emi!Q7/SER_hh_num!Q7)</f>
        <v>13845.478983825995</v>
      </c>
    </row>
    <row r="8" spans="1:17" ht="12" customHeight="1" x14ac:dyDescent="0.25">
      <c r="A8" s="88" t="s">
        <v>101</v>
      </c>
      <c r="B8" s="100">
        <f>IF(SER_hh_emi!B8=0,0,1000000*SER_hh_emi!B8/SER_hh_num!B8)</f>
        <v>12309.161059606757</v>
      </c>
      <c r="C8" s="100">
        <f>IF(SER_hh_emi!C8=0,0,1000000*SER_hh_emi!C8/SER_hh_num!C8)</f>
        <v>12335.448450155005</v>
      </c>
      <c r="D8" s="100">
        <f>IF(SER_hh_emi!D8=0,0,1000000*SER_hh_emi!D8/SER_hh_num!D8)</f>
        <v>9942.2129441920515</v>
      </c>
      <c r="E8" s="100">
        <f>IF(SER_hh_emi!E8=0,0,1000000*SER_hh_emi!E8/SER_hh_num!E8)</f>
        <v>9195.4440703140117</v>
      </c>
      <c r="F8" s="100">
        <f>IF(SER_hh_emi!F8=0,0,1000000*SER_hh_emi!F8/SER_hh_num!F8)</f>
        <v>9508.3483349885882</v>
      </c>
      <c r="G8" s="100">
        <f>IF(SER_hh_emi!G8=0,0,1000000*SER_hh_emi!G8/SER_hh_num!G8)</f>
        <v>9405.8389797154432</v>
      </c>
      <c r="H8" s="100">
        <f>IF(SER_hh_emi!H8=0,0,1000000*SER_hh_emi!H8/SER_hh_num!H8)</f>
        <v>8117.6399815201148</v>
      </c>
      <c r="I8" s="100">
        <f>IF(SER_hh_emi!I8=0,0,1000000*SER_hh_emi!I8/SER_hh_num!I8)</f>
        <v>7365.5889873494625</v>
      </c>
      <c r="J8" s="100">
        <f>IF(SER_hh_emi!J8=0,0,1000000*SER_hh_emi!J8/SER_hh_num!J8)</f>
        <v>9391.9110452213918</v>
      </c>
      <c r="K8" s="100">
        <f>IF(SER_hh_emi!K8=0,0,1000000*SER_hh_emi!K8/SER_hh_num!K8)</f>
        <v>7566.4234061556162</v>
      </c>
      <c r="L8" s="100">
        <f>IF(SER_hh_emi!L8=0,0,1000000*SER_hh_emi!L8/SER_hh_num!L8)</f>
        <v>8024.4770830263042</v>
      </c>
      <c r="M8" s="100">
        <f>IF(SER_hh_emi!M8=0,0,1000000*SER_hh_emi!M8/SER_hh_num!M8)</f>
        <v>7356.8186549451875</v>
      </c>
      <c r="N8" s="100">
        <f>IF(SER_hh_emi!N8=0,0,1000000*SER_hh_emi!N8/SER_hh_num!N8)</f>
        <v>7348.8835315758761</v>
      </c>
      <c r="O8" s="100">
        <f>IF(SER_hh_emi!O8=0,0,1000000*SER_hh_emi!O8/SER_hh_num!O8)</f>
        <v>7528.5825381899458</v>
      </c>
      <c r="P8" s="100">
        <f>IF(SER_hh_emi!P8=0,0,1000000*SER_hh_emi!P8/SER_hh_num!P8)</f>
        <v>6199.1145256019799</v>
      </c>
      <c r="Q8" s="100">
        <f>IF(SER_hh_emi!Q8=0,0,1000000*SER_hh_emi!Q8/SER_hh_num!Q8)</f>
        <v>6368.5818255082704</v>
      </c>
    </row>
    <row r="9" spans="1:17" ht="12" customHeight="1" x14ac:dyDescent="0.25">
      <c r="A9" s="88" t="s">
        <v>106</v>
      </c>
      <c r="B9" s="100">
        <f>IF(SER_hh_emi!B9=0,0,1000000*SER_hh_emi!B9/SER_hh_num!B9)</f>
        <v>18434.681407852171</v>
      </c>
      <c r="C9" s="100">
        <f>IF(SER_hh_emi!C9=0,0,1000000*SER_hh_emi!C9/SER_hh_num!C9)</f>
        <v>18552.738888248772</v>
      </c>
      <c r="D9" s="100">
        <f>IF(SER_hh_emi!D9=0,0,1000000*SER_hh_emi!D9/SER_hh_num!D9)</f>
        <v>14871.271851139452</v>
      </c>
      <c r="E9" s="100">
        <f>IF(SER_hh_emi!E9=0,0,1000000*SER_hh_emi!E9/SER_hh_num!E9)</f>
        <v>13779.486440858551</v>
      </c>
      <c r="F9" s="100">
        <f>IF(SER_hh_emi!F9=0,0,1000000*SER_hh_emi!F9/SER_hh_num!F9)</f>
        <v>14254.533385374367</v>
      </c>
      <c r="G9" s="100">
        <f>IF(SER_hh_emi!G9=0,0,1000000*SER_hh_emi!G9/SER_hh_num!G9)</f>
        <v>14075.55898554558</v>
      </c>
      <c r="H9" s="100">
        <f>IF(SER_hh_emi!H9=0,0,1000000*SER_hh_emi!H9/SER_hh_num!H9)</f>
        <v>12167.811399699322</v>
      </c>
      <c r="I9" s="100">
        <f>IF(SER_hh_emi!I9=0,0,1000000*SER_hh_emi!I9/SER_hh_num!I9)</f>
        <v>10962.273854980309</v>
      </c>
      <c r="J9" s="100">
        <f>IF(SER_hh_emi!J9=0,0,1000000*SER_hh_emi!J9/SER_hh_num!J9)</f>
        <v>14309.121044576306</v>
      </c>
      <c r="K9" s="100">
        <f>IF(SER_hh_emi!K9=0,0,1000000*SER_hh_emi!K9/SER_hh_num!K9)</f>
        <v>11226.183719457125</v>
      </c>
      <c r="L9" s="100">
        <f>IF(SER_hh_emi!L9=0,0,1000000*SER_hh_emi!L9/SER_hh_num!L9)</f>
        <v>12047.914723490308</v>
      </c>
      <c r="M9" s="100">
        <f>IF(SER_hh_emi!M9=0,0,1000000*SER_hh_emi!M9/SER_hh_num!M9)</f>
        <v>10904.919135747119</v>
      </c>
      <c r="N9" s="100">
        <f>IF(SER_hh_emi!N9=0,0,1000000*SER_hh_emi!N9/SER_hh_num!N9)</f>
        <v>11039.027448103416</v>
      </c>
      <c r="O9" s="100">
        <f>IF(SER_hh_emi!O9=0,0,1000000*SER_hh_emi!O9/SER_hh_num!O9)</f>
        <v>11486.049226444567</v>
      </c>
      <c r="P9" s="100">
        <f>IF(SER_hh_emi!P9=0,0,1000000*SER_hh_emi!P9/SER_hh_num!P9)</f>
        <v>9347.4281810185348</v>
      </c>
      <c r="Q9" s="100">
        <f>IF(SER_hh_emi!Q9=0,0,1000000*SER_hh_emi!Q9/SER_hh_num!Q9)</f>
        <v>9755.3620868363214</v>
      </c>
    </row>
    <row r="10" spans="1:17" ht="12" customHeight="1" x14ac:dyDescent="0.25">
      <c r="A10" s="88" t="s">
        <v>34</v>
      </c>
      <c r="B10" s="100">
        <f>IF(SER_hh_emi!B10=0,0,1000000*SER_hh_emi!B10/SER_hh_num!B10)</f>
        <v>48116.26041845201</v>
      </c>
      <c r="C10" s="100">
        <f>IF(SER_hh_emi!C10=0,0,1000000*SER_hh_emi!C10/SER_hh_num!C10)</f>
        <v>28527.243951474014</v>
      </c>
      <c r="D10" s="100">
        <f>IF(SER_hh_emi!D10=0,0,1000000*SER_hh_emi!D10/SER_hh_num!D10)</f>
        <v>25296.197877746828</v>
      </c>
      <c r="E10" s="100">
        <f>IF(SER_hh_emi!E10=0,0,1000000*SER_hh_emi!E10/SER_hh_num!E10)</f>
        <v>25154.840813691739</v>
      </c>
      <c r="F10" s="100">
        <f>IF(SER_hh_emi!F10=0,0,1000000*SER_hh_emi!F10/SER_hh_num!F10)</f>
        <v>24831.348017944863</v>
      </c>
      <c r="G10" s="100">
        <f>IF(SER_hh_emi!G10=0,0,1000000*SER_hh_emi!G10/SER_hh_num!G10)</f>
        <v>24789.663393271399</v>
      </c>
      <c r="H10" s="100">
        <f>IF(SER_hh_emi!H10=0,0,1000000*SER_hh_emi!H10/SER_hh_num!H10)</f>
        <v>18737.894741895223</v>
      </c>
      <c r="I10" s="100">
        <f>IF(SER_hh_emi!I10=0,0,1000000*SER_hh_emi!I10/SER_hh_num!I10)</f>
        <v>18319.622705615606</v>
      </c>
      <c r="J10" s="100">
        <f>IF(SER_hh_emi!J10=0,0,1000000*SER_hh_emi!J10/SER_hh_num!J10)</f>
        <v>14449.801013530265</v>
      </c>
      <c r="K10" s="100">
        <f>IF(SER_hh_emi!K10=0,0,1000000*SER_hh_emi!K10/SER_hh_num!K10)</f>
        <v>18745.620984949252</v>
      </c>
      <c r="L10" s="100">
        <f>IF(SER_hh_emi!L10=0,0,1000000*SER_hh_emi!L10/SER_hh_num!L10)</f>
        <v>25129.126649552323</v>
      </c>
      <c r="M10" s="100">
        <f>IF(SER_hh_emi!M10=0,0,1000000*SER_hh_emi!M10/SER_hh_num!M10)</f>
        <v>15857.49894534273</v>
      </c>
      <c r="N10" s="100">
        <f>IF(SER_hh_emi!N10=0,0,1000000*SER_hh_emi!N10/SER_hh_num!N10)</f>
        <v>11566.584830036076</v>
      </c>
      <c r="O10" s="100">
        <f>IF(SER_hh_emi!O10=0,0,1000000*SER_hh_emi!O10/SER_hh_num!O10)</f>
        <v>19290.334532181834</v>
      </c>
      <c r="P10" s="100">
        <f>IF(SER_hh_emi!P10=0,0,1000000*SER_hh_emi!P10/SER_hh_num!P10)</f>
        <v>16700.634886487231</v>
      </c>
      <c r="Q10" s="100">
        <f>IF(SER_hh_emi!Q10=0,0,1000000*SER_hh_emi!Q10/SER_hh_num!Q10)</f>
        <v>17253.636955090216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3.4662859060477662</v>
      </c>
      <c r="C16" s="101">
        <f>IF(SER_hh_emi!C16=0,0,1000000*SER_hh_emi!C16/SER_hh_num!C16)</f>
        <v>3.3936102780027717</v>
      </c>
      <c r="D16" s="101">
        <f>IF(SER_hh_emi!D16=0,0,1000000*SER_hh_emi!D16/SER_hh_num!D16)</f>
        <v>4.1330747963877181</v>
      </c>
      <c r="E16" s="101">
        <f>IF(SER_hh_emi!E16=0,0,1000000*SER_hh_emi!E16/SER_hh_num!E16)</f>
        <v>4.4609761430298853</v>
      </c>
      <c r="F16" s="101">
        <f>IF(SER_hh_emi!F16=0,0,1000000*SER_hh_emi!F16/SER_hh_num!F16)</f>
        <v>4.3194271000661875</v>
      </c>
      <c r="G16" s="101">
        <f>IF(SER_hh_emi!G16=0,0,1000000*SER_hh_emi!G16/SER_hh_num!G16)</f>
        <v>4.3093294949434151</v>
      </c>
      <c r="H16" s="101">
        <f>IF(SER_hh_emi!H16=0,0,1000000*SER_hh_emi!H16/SER_hh_num!H16)</f>
        <v>5.0371814847301266</v>
      </c>
      <c r="I16" s="101">
        <f>IF(SER_hh_emi!I16=0,0,1000000*SER_hh_emi!I16/SER_hh_num!I16)</f>
        <v>5.5906684029534892</v>
      </c>
      <c r="J16" s="101">
        <f>IF(SER_hh_emi!J16=0,0,1000000*SER_hh_emi!J16/SER_hh_num!J16)</f>
        <v>5.6857894592376761</v>
      </c>
      <c r="K16" s="101">
        <f>IF(SER_hh_emi!K16=0,0,1000000*SER_hh_emi!K16/SER_hh_num!K16)</f>
        <v>6.4443404492552609</v>
      </c>
      <c r="L16" s="101">
        <f>IF(SER_hh_emi!L16=0,0,1000000*SER_hh_emi!L16/SER_hh_num!L16)</f>
        <v>6.2606701913056764</v>
      </c>
      <c r="M16" s="101">
        <f>IF(SER_hh_emi!M16=0,0,1000000*SER_hh_emi!M16/SER_hh_num!M16)</f>
        <v>6.6395947924115148</v>
      </c>
      <c r="N16" s="101">
        <f>IF(SER_hh_emi!N16=0,0,1000000*SER_hh_emi!N16/SER_hh_num!N16)</f>
        <v>7.4856766454214236</v>
      </c>
      <c r="O16" s="101">
        <f>IF(SER_hh_emi!O16=0,0,1000000*SER_hh_emi!O16/SER_hh_num!O16)</f>
        <v>8.926028365424731</v>
      </c>
      <c r="P16" s="101">
        <f>IF(SER_hh_emi!P16=0,0,1000000*SER_hh_emi!P16/SER_hh_num!P16)</f>
        <v>11.293244319773024</v>
      </c>
      <c r="Q16" s="101">
        <f>IF(SER_hh_emi!Q16=0,0,1000000*SER_hh_emi!Q16/SER_hh_num!Q16)</f>
        <v>14.783224596631991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426.45549635004568</v>
      </c>
      <c r="C17" s="103">
        <f>IF(SER_hh_emi!C17=0,0,1000000*SER_hh_emi!C17/SER_hh_num!C17)</f>
        <v>444.47701324963418</v>
      </c>
      <c r="D17" s="103">
        <f>IF(SER_hh_emi!D17=0,0,1000000*SER_hh_emi!D17/SER_hh_num!D17)</f>
        <v>462.92668752894468</v>
      </c>
      <c r="E17" s="103">
        <f>IF(SER_hh_emi!E17=0,0,1000000*SER_hh_emi!E17/SER_hh_num!E17)</f>
        <v>471.64450179023498</v>
      </c>
      <c r="F17" s="103">
        <f>IF(SER_hh_emi!F17=0,0,1000000*SER_hh_emi!F17/SER_hh_num!F17)</f>
        <v>485.8494300430375</v>
      </c>
      <c r="G17" s="103">
        <f>IF(SER_hh_emi!G17=0,0,1000000*SER_hh_emi!G17/SER_hh_num!G17)</f>
        <v>485.93319361342742</v>
      </c>
      <c r="H17" s="103">
        <f>IF(SER_hh_emi!H17=0,0,1000000*SER_hh_emi!H17/SER_hh_num!H17)</f>
        <v>500.93169067620892</v>
      </c>
      <c r="I17" s="103">
        <f>IF(SER_hh_emi!I17=0,0,1000000*SER_hh_emi!I17/SER_hh_num!I17)</f>
        <v>510.02265565153044</v>
      </c>
      <c r="J17" s="103">
        <f>IF(SER_hh_emi!J17=0,0,1000000*SER_hh_emi!J17/SER_hh_num!J17)</f>
        <v>503.5621487476073</v>
      </c>
      <c r="K17" s="103">
        <f>IF(SER_hh_emi!K17=0,0,1000000*SER_hh_emi!K17/SER_hh_num!K17)</f>
        <v>515.18475584354394</v>
      </c>
      <c r="L17" s="103">
        <f>IF(SER_hh_emi!L17=0,0,1000000*SER_hh_emi!L17/SER_hh_num!L17)</f>
        <v>502.34750747029233</v>
      </c>
      <c r="M17" s="103">
        <f>IF(SER_hh_emi!M17=0,0,1000000*SER_hh_emi!M17/SER_hh_num!M17)</f>
        <v>507.42148923298964</v>
      </c>
      <c r="N17" s="103">
        <f>IF(SER_hh_emi!N17=0,0,1000000*SER_hh_emi!N17/SER_hh_num!N17)</f>
        <v>514.64054386969167</v>
      </c>
      <c r="O17" s="103">
        <f>IF(SER_hh_emi!O17=0,0,1000000*SER_hh_emi!O17/SER_hh_num!O17)</f>
        <v>530.58001678907556</v>
      </c>
      <c r="P17" s="103">
        <f>IF(SER_hh_emi!P17=0,0,1000000*SER_hh_emi!P17/SER_hh_num!P17)</f>
        <v>554.09554191962786</v>
      </c>
      <c r="Q17" s="103">
        <f>IF(SER_hh_emi!Q17=0,0,1000000*SER_hh_emi!Q17/SER_hh_num!Q17)</f>
        <v>570.92694113894186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1106.6246269908029</v>
      </c>
      <c r="C19" s="101">
        <f>IF(SER_hh_emi!C19=0,0,1000000*SER_hh_emi!C19/SER_hh_num!C19)</f>
        <v>1144.7291638725665</v>
      </c>
      <c r="D19" s="101">
        <f>IF(SER_hh_emi!D19=0,0,1000000*SER_hh_emi!D19/SER_hh_num!D19)</f>
        <v>1226.3518256909797</v>
      </c>
      <c r="E19" s="101">
        <f>IF(SER_hh_emi!E19=0,0,1000000*SER_hh_emi!E19/SER_hh_num!E19)</f>
        <v>1378.8203634378006</v>
      </c>
      <c r="F19" s="101">
        <f>IF(SER_hh_emi!F19=0,0,1000000*SER_hh_emi!F19/SER_hh_num!F19)</f>
        <v>1369.2072643516051</v>
      </c>
      <c r="G19" s="101">
        <f>IF(SER_hh_emi!G19=0,0,1000000*SER_hh_emi!G19/SER_hh_num!G19)</f>
        <v>1321.5160456683147</v>
      </c>
      <c r="H19" s="101">
        <f>IF(SER_hh_emi!H19=0,0,1000000*SER_hh_emi!H19/SER_hh_num!H19)</f>
        <v>1287.3238188726887</v>
      </c>
      <c r="I19" s="101">
        <f>IF(SER_hh_emi!I19=0,0,1000000*SER_hh_emi!I19/SER_hh_num!I19)</f>
        <v>1244.4231497720716</v>
      </c>
      <c r="J19" s="101">
        <f>IF(SER_hh_emi!J19=0,0,1000000*SER_hh_emi!J19/SER_hh_num!J19)</f>
        <v>1221.4428256510146</v>
      </c>
      <c r="K19" s="101">
        <f>IF(SER_hh_emi!K19=0,0,1000000*SER_hh_emi!K19/SER_hh_num!K19)</f>
        <v>1212.494878433479</v>
      </c>
      <c r="L19" s="101">
        <f>IF(SER_hh_emi!L19=0,0,1000000*SER_hh_emi!L19/SER_hh_num!L19)</f>
        <v>1216.6823676956669</v>
      </c>
      <c r="M19" s="101">
        <f>IF(SER_hh_emi!M19=0,0,1000000*SER_hh_emi!M19/SER_hh_num!M19)</f>
        <v>1194.0406186915845</v>
      </c>
      <c r="N19" s="101">
        <f>IF(SER_hh_emi!N19=0,0,1000000*SER_hh_emi!N19/SER_hh_num!N19)</f>
        <v>1172.3552409391925</v>
      </c>
      <c r="O19" s="101">
        <f>IF(SER_hh_emi!O19=0,0,1000000*SER_hh_emi!O19/SER_hh_num!O19)</f>
        <v>1156.8051297370173</v>
      </c>
      <c r="P19" s="101">
        <f>IF(SER_hh_emi!P19=0,0,1000000*SER_hh_emi!P19/SER_hh_num!P19)</f>
        <v>1234.9346400011434</v>
      </c>
      <c r="Q19" s="101">
        <f>IF(SER_hh_emi!Q19=0,0,1000000*SER_hh_emi!Q19/SER_hh_num!Q19)</f>
        <v>1222.1998298091928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2570.0623768824075</v>
      </c>
      <c r="Q21" s="100">
        <f>IF(SER_hh_emi!Q21=0,0,1000000*SER_hh_emi!Q21/SER_hh_num!Q21)</f>
        <v>2562.8336321142842</v>
      </c>
    </row>
    <row r="22" spans="1:17" ht="12" customHeight="1" x14ac:dyDescent="0.25">
      <c r="A22" s="88" t="s">
        <v>99</v>
      </c>
      <c r="B22" s="100">
        <f>IF(SER_hh_emi!B22=0,0,1000000*SER_hh_emi!B22/SER_hh_num!B22)</f>
        <v>3377.591426082517</v>
      </c>
      <c r="C22" s="100">
        <f>IF(SER_hh_emi!C22=0,0,1000000*SER_hh_emi!C22/SER_hh_num!C22)</f>
        <v>3364.4231230364358</v>
      </c>
      <c r="D22" s="100">
        <f>IF(SER_hh_emi!D22=0,0,1000000*SER_hh_emi!D22/SER_hh_num!D22)</f>
        <v>3366.0389788172856</v>
      </c>
      <c r="E22" s="100">
        <f>IF(SER_hh_emi!E22=0,0,1000000*SER_hh_emi!E22/SER_hh_num!E22)</f>
        <v>3372.8215087874478</v>
      </c>
      <c r="F22" s="100">
        <f>IF(SER_hh_emi!F22=0,0,1000000*SER_hh_emi!F22/SER_hh_num!F22)</f>
        <v>3360.6125128573913</v>
      </c>
      <c r="G22" s="100">
        <f>IF(SER_hh_emi!G22=0,0,1000000*SER_hh_emi!G22/SER_hh_num!G22)</f>
        <v>3343.1229826499557</v>
      </c>
      <c r="H22" s="100">
        <f>IF(SER_hh_emi!H22=0,0,1000000*SER_hh_emi!H22/SER_hh_num!H22)</f>
        <v>3336.9007376818586</v>
      </c>
      <c r="I22" s="100">
        <f>IF(SER_hh_emi!I22=0,0,1000000*SER_hh_emi!I22/SER_hh_num!I22)</f>
        <v>3323.8229305465834</v>
      </c>
      <c r="J22" s="100">
        <f>IF(SER_hh_emi!J22=0,0,1000000*SER_hh_emi!J22/SER_hh_num!J22)</f>
        <v>3327.266757366413</v>
      </c>
      <c r="K22" s="100">
        <f>IF(SER_hh_emi!K22=0,0,1000000*SER_hh_emi!K22/SER_hh_num!K22)</f>
        <v>3304.7896717111289</v>
      </c>
      <c r="L22" s="100">
        <f>IF(SER_hh_emi!L22=0,0,1000000*SER_hh_emi!L22/SER_hh_num!L22)</f>
        <v>3294.9100146064829</v>
      </c>
      <c r="M22" s="100">
        <f>IF(SER_hh_emi!M22=0,0,1000000*SER_hh_emi!M22/SER_hh_num!M22)</f>
        <v>3328.6123989606203</v>
      </c>
      <c r="N22" s="100">
        <f>IF(SER_hh_emi!N22=0,0,1000000*SER_hh_emi!N22/SER_hh_num!N22)</f>
        <v>3318.9690667944815</v>
      </c>
      <c r="O22" s="100">
        <f>IF(SER_hh_emi!O22=0,0,1000000*SER_hh_emi!O22/SER_hh_num!O22)</f>
        <v>3313.8152070702367</v>
      </c>
      <c r="P22" s="100">
        <f>IF(SER_hh_emi!P22=0,0,1000000*SER_hh_emi!P22/SER_hh_num!P22)</f>
        <v>3320.61969906689</v>
      </c>
      <c r="Q22" s="100">
        <f>IF(SER_hh_emi!Q22=0,0,1000000*SER_hh_emi!Q22/SER_hh_num!Q22)</f>
        <v>3308.8725731832697</v>
      </c>
    </row>
    <row r="23" spans="1:17" ht="12" customHeight="1" x14ac:dyDescent="0.25">
      <c r="A23" s="88" t="s">
        <v>98</v>
      </c>
      <c r="B23" s="100">
        <f>IF(SER_hh_emi!B23=0,0,1000000*SER_hh_emi!B23/SER_hh_num!B23)</f>
        <v>2367.9910604576444</v>
      </c>
      <c r="C23" s="100">
        <f>IF(SER_hh_emi!C23=0,0,1000000*SER_hh_emi!C23/SER_hh_num!C23)</f>
        <v>2353.4875140647669</v>
      </c>
      <c r="D23" s="100">
        <f>IF(SER_hh_emi!D23=0,0,1000000*SER_hh_emi!D23/SER_hh_num!D23)</f>
        <v>2352.8892219160707</v>
      </c>
      <c r="E23" s="100">
        <f>IF(SER_hh_emi!E23=0,0,1000000*SER_hh_emi!E23/SER_hh_num!E23)</f>
        <v>2353.2345544139826</v>
      </c>
      <c r="F23" s="100">
        <f>IF(SER_hh_emi!F23=0,0,1000000*SER_hh_emi!F23/SER_hh_num!F23)</f>
        <v>2351.0194631593231</v>
      </c>
      <c r="G23" s="100">
        <f>IF(SER_hh_emi!G23=0,0,1000000*SER_hh_emi!G23/SER_hh_num!G23)</f>
        <v>2342.3077136866805</v>
      </c>
      <c r="H23" s="100">
        <f>IF(SER_hh_emi!H23=0,0,1000000*SER_hh_emi!H23/SER_hh_num!H23)</f>
        <v>2337.446845142495</v>
      </c>
      <c r="I23" s="100">
        <f>IF(SER_hh_emi!I23=0,0,1000000*SER_hh_emi!I23/SER_hh_num!I23)</f>
        <v>2325.6246133501222</v>
      </c>
      <c r="J23" s="100">
        <f>IF(SER_hh_emi!J23=0,0,1000000*SER_hh_emi!J23/SER_hh_num!J23)</f>
        <v>2325.6632395776192</v>
      </c>
      <c r="K23" s="100">
        <f>IF(SER_hh_emi!K23=0,0,1000000*SER_hh_emi!K23/SER_hh_num!K23)</f>
        <v>2310.5994806137451</v>
      </c>
      <c r="L23" s="100">
        <f>IF(SER_hh_emi!L23=0,0,1000000*SER_hh_emi!L23/SER_hh_num!L23)</f>
        <v>2302.7402891318993</v>
      </c>
      <c r="M23" s="100">
        <f>IF(SER_hh_emi!M23=0,0,1000000*SER_hh_emi!M23/SER_hh_num!M23)</f>
        <v>2323.4980553713026</v>
      </c>
      <c r="N23" s="100">
        <f>IF(SER_hh_emi!N23=0,0,1000000*SER_hh_emi!N23/SER_hh_num!N23)</f>
        <v>2325.2600362073349</v>
      </c>
      <c r="O23" s="100">
        <f>IF(SER_hh_emi!O23=0,0,1000000*SER_hh_emi!O23/SER_hh_num!O23)</f>
        <v>2325.9933223479229</v>
      </c>
      <c r="P23" s="100">
        <f>IF(SER_hh_emi!P23=0,0,1000000*SER_hh_emi!P23/SER_hh_num!P23)</f>
        <v>2329.5973509214564</v>
      </c>
      <c r="Q23" s="100">
        <f>IF(SER_hh_emi!Q23=0,0,1000000*SER_hh_emi!Q23/SER_hh_num!Q23)</f>
        <v>2323.4617357475022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1459.3446482839017</v>
      </c>
      <c r="C29" s="101">
        <f>IF(SER_hh_emi!C29=0,0,1000000*SER_hh_emi!C29/SER_hh_num!C29)</f>
        <v>2207.2730814656852</v>
      </c>
      <c r="D29" s="101">
        <f>IF(SER_hh_emi!D29=0,0,1000000*SER_hh_emi!D29/SER_hh_num!D29)</f>
        <v>1486.5273102952369</v>
      </c>
      <c r="E29" s="101">
        <f>IF(SER_hh_emi!E29=0,0,1000000*SER_hh_emi!E29/SER_hh_num!E29)</f>
        <v>1466.4926020953312</v>
      </c>
      <c r="F29" s="101">
        <f>IF(SER_hh_emi!F29=0,0,1000000*SER_hh_emi!F29/SER_hh_num!F29)</f>
        <v>1484.7019726167275</v>
      </c>
      <c r="G29" s="101">
        <f>IF(SER_hh_emi!G29=0,0,1000000*SER_hh_emi!G29/SER_hh_num!G29)</f>
        <v>1449.4080665163372</v>
      </c>
      <c r="H29" s="101">
        <f>IF(SER_hh_emi!H29=0,0,1000000*SER_hh_emi!H29/SER_hh_num!H29)</f>
        <v>1472.5055604293416</v>
      </c>
      <c r="I29" s="101">
        <f>IF(SER_hh_emi!I29=0,0,1000000*SER_hh_emi!I29/SER_hh_num!I29)</f>
        <v>1438.4017751981312</v>
      </c>
      <c r="J29" s="101">
        <f>IF(SER_hh_emi!J29=0,0,1000000*SER_hh_emi!J29/SER_hh_num!J29)</f>
        <v>1420.8609051041242</v>
      </c>
      <c r="K29" s="101">
        <f>IF(SER_hh_emi!K29=0,0,1000000*SER_hh_emi!K29/SER_hh_num!K29)</f>
        <v>1414.7486315643978</v>
      </c>
      <c r="L29" s="101">
        <f>IF(SER_hh_emi!L29=0,0,1000000*SER_hh_emi!L29/SER_hh_num!L29)</f>
        <v>1393.940709635159</v>
      </c>
      <c r="M29" s="101">
        <f>IF(SER_hh_emi!M29=0,0,1000000*SER_hh_emi!M29/SER_hh_num!M29)</f>
        <v>1365.7767264233742</v>
      </c>
      <c r="N29" s="101">
        <f>IF(SER_hh_emi!N29=0,0,1000000*SER_hh_emi!N29/SER_hh_num!N29)</f>
        <v>1355.2944360575741</v>
      </c>
      <c r="O29" s="101">
        <f>IF(SER_hh_emi!O29=0,0,1000000*SER_hh_emi!O29/SER_hh_num!O29)</f>
        <v>1341.6292971399739</v>
      </c>
      <c r="P29" s="101">
        <f>IF(SER_hh_emi!P29=0,0,1000000*SER_hh_emi!P29/SER_hh_num!P29)</f>
        <v>1460.8523853930383</v>
      </c>
      <c r="Q29" s="101">
        <f>IF(SER_hh_emi!Q29=0,0,1000000*SER_hh_emi!Q29/SER_hh_num!Q29)</f>
        <v>1521.6706254008404</v>
      </c>
    </row>
    <row r="30" spans="1:17" ht="12" customHeight="1" x14ac:dyDescent="0.25">
      <c r="A30" s="88" t="s">
        <v>66</v>
      </c>
      <c r="B30" s="100">
        <f>IF(SER_hh_emi!B30=0,0,1000000*SER_hh_emi!B30/SER_hh_num!B30)</f>
        <v>0</v>
      </c>
      <c r="C30" s="100">
        <f>IF(SER_hh_emi!C30=0,0,1000000*SER_hh_emi!C30/SER_hh_num!C30)</f>
        <v>3509.3001655464413</v>
      </c>
      <c r="D30" s="100">
        <f>IF(SER_hh_emi!D30=0,0,1000000*SER_hh_emi!D30/SER_hh_num!D30)</f>
        <v>0</v>
      </c>
      <c r="E30" s="100">
        <f>IF(SER_hh_emi!E30=0,0,1000000*SER_hh_emi!E30/SER_hh_num!E30)</f>
        <v>0</v>
      </c>
      <c r="F30" s="100">
        <f>IF(SER_hh_emi!F30=0,0,1000000*SER_hh_emi!F30/SER_hh_num!F30)</f>
        <v>0</v>
      </c>
      <c r="G30" s="100">
        <f>IF(SER_hh_emi!G30=0,0,1000000*SER_hh_emi!G30/SER_hh_num!G30)</f>
        <v>0</v>
      </c>
      <c r="H30" s="100">
        <f>IF(SER_hh_emi!H30=0,0,1000000*SER_hh_emi!H30/SER_hh_num!H30)</f>
        <v>0</v>
      </c>
      <c r="I30" s="100">
        <f>IF(SER_hh_emi!I30=0,0,1000000*SER_hh_emi!I30/SER_hh_num!I30)</f>
        <v>0</v>
      </c>
      <c r="J30" s="100">
        <f>IF(SER_hh_emi!J30=0,0,1000000*SER_hh_emi!J30/SER_hh_num!J30)</f>
        <v>0</v>
      </c>
      <c r="K30" s="100">
        <f>IF(SER_hh_emi!K30=0,0,1000000*SER_hh_emi!K30/SER_hh_num!K30)</f>
        <v>0</v>
      </c>
      <c r="L30" s="100">
        <f>IF(SER_hh_emi!L30=0,0,1000000*SER_hh_emi!L30/SER_hh_num!L30)</f>
        <v>0</v>
      </c>
      <c r="M30" s="100">
        <f>IF(SER_hh_emi!M30=0,0,1000000*SER_hh_emi!M30/SER_hh_num!M30)</f>
        <v>0</v>
      </c>
      <c r="N30" s="100">
        <f>IF(SER_hh_emi!N30=0,0,1000000*SER_hh_emi!N30/SER_hh_num!N30)</f>
        <v>0</v>
      </c>
      <c r="O30" s="100">
        <f>IF(SER_hh_emi!O30=0,0,1000000*SER_hh_emi!O30/SER_hh_num!O30)</f>
        <v>0</v>
      </c>
      <c r="P30" s="100">
        <f>IF(SER_hh_emi!P30=0,0,1000000*SER_hh_emi!P30/SER_hh_num!P30)</f>
        <v>3228.147105221733</v>
      </c>
      <c r="Q30" s="100">
        <f>IF(SER_hh_emi!Q30=0,0,1000000*SER_hh_emi!Q30/SER_hh_num!Q30)</f>
        <v>3225.8260187109031</v>
      </c>
    </row>
    <row r="31" spans="1:17" ht="12" customHeight="1" x14ac:dyDescent="0.25">
      <c r="A31" s="88" t="s">
        <v>98</v>
      </c>
      <c r="B31" s="100">
        <f>IF(SER_hh_emi!B31=0,0,1000000*SER_hh_emi!B31/SER_hh_num!B31)</f>
        <v>2858.6384897810076</v>
      </c>
      <c r="C31" s="100">
        <f>IF(SER_hh_emi!C31=0,0,1000000*SER_hh_emi!C31/SER_hh_num!C31)</f>
        <v>2882.1830659515958</v>
      </c>
      <c r="D31" s="100">
        <f>IF(SER_hh_emi!D31=0,0,1000000*SER_hh_emi!D31/SER_hh_num!D31)</f>
        <v>2916.0234240123359</v>
      </c>
      <c r="E31" s="100">
        <f>IF(SER_hh_emi!E31=0,0,1000000*SER_hh_emi!E31/SER_hh_num!E31)</f>
        <v>2933.1001397790301</v>
      </c>
      <c r="F31" s="100">
        <f>IF(SER_hh_emi!F31=0,0,1000000*SER_hh_emi!F31/SER_hh_num!F31)</f>
        <v>2929.745864749003</v>
      </c>
      <c r="G31" s="100">
        <f>IF(SER_hh_emi!G31=0,0,1000000*SER_hh_emi!G31/SER_hh_num!G31)</f>
        <v>2925.4837318325508</v>
      </c>
      <c r="H31" s="100">
        <f>IF(SER_hh_emi!H31=0,0,1000000*SER_hh_emi!H31/SER_hh_num!H31)</f>
        <v>2901.4038987085787</v>
      </c>
      <c r="I31" s="100">
        <f>IF(SER_hh_emi!I31=0,0,1000000*SER_hh_emi!I31/SER_hh_num!I31)</f>
        <v>2882.371342156091</v>
      </c>
      <c r="J31" s="100">
        <f>IF(SER_hh_emi!J31=0,0,1000000*SER_hh_emi!J31/SER_hh_num!J31)</f>
        <v>2875.5948238081214</v>
      </c>
      <c r="K31" s="100">
        <f>IF(SER_hh_emi!K31=0,0,1000000*SER_hh_emi!K31/SER_hh_num!K31)</f>
        <v>2855.6571796442868</v>
      </c>
      <c r="L31" s="100">
        <f>IF(SER_hh_emi!L31=0,0,1000000*SER_hh_emi!L31/SER_hh_num!L31)</f>
        <v>2842.214463029642</v>
      </c>
      <c r="M31" s="100">
        <f>IF(SER_hh_emi!M31=0,0,1000000*SER_hh_emi!M31/SER_hh_num!M31)</f>
        <v>2837.4384004929284</v>
      </c>
      <c r="N31" s="100">
        <f>IF(SER_hh_emi!N31=0,0,1000000*SER_hh_emi!N31/SER_hh_num!N31)</f>
        <v>2832.2709019804433</v>
      </c>
      <c r="O31" s="100">
        <f>IF(SER_hh_emi!O31=0,0,1000000*SER_hh_emi!O31/SER_hh_num!O31)</f>
        <v>2823.1279702658849</v>
      </c>
      <c r="P31" s="100">
        <f>IF(SER_hh_emi!P31=0,0,1000000*SER_hh_emi!P31/SER_hh_num!P31)</f>
        <v>2794.0240817262961</v>
      </c>
      <c r="Q31" s="100">
        <f>IF(SER_hh_emi!Q31=0,0,1000000*SER_hh_emi!Q31/SER_hh_num!Q31)</f>
        <v>2772.9797896993318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254.53163369548946</v>
      </c>
      <c r="C3" s="106">
        <f>IF(SER_hh_fech!C3=0,0,SER_hh_fech!C3/SER_summary!C$26)</f>
        <v>256.50955076374993</v>
      </c>
      <c r="D3" s="106">
        <f>IF(SER_hh_fech!D3=0,0,SER_hh_fech!D3/SER_summary!D$26)</f>
        <v>216.80682383089211</v>
      </c>
      <c r="E3" s="106">
        <f>IF(SER_hh_fech!E3=0,0,SER_hh_fech!E3/SER_summary!E$26)</f>
        <v>205.06231270376088</v>
      </c>
      <c r="F3" s="106">
        <f>IF(SER_hh_fech!F3=0,0,SER_hh_fech!F3/SER_summary!F$26)</f>
        <v>210.93822177519576</v>
      </c>
      <c r="G3" s="106">
        <f>IF(SER_hh_fech!G3=0,0,SER_hh_fech!G3/SER_summary!G$26)</f>
        <v>208.70833732650456</v>
      </c>
      <c r="H3" s="106">
        <f>IF(SER_hh_fech!H3=0,0,SER_hh_fech!H3/SER_summary!H$26)</f>
        <v>187.14811113654682</v>
      </c>
      <c r="I3" s="106">
        <f>IF(SER_hh_fech!I3=0,0,SER_hh_fech!I3/SER_summary!I$26)</f>
        <v>174.62254849537615</v>
      </c>
      <c r="J3" s="106">
        <f>IF(SER_hh_fech!J3=0,0,SER_hh_fech!J3/SER_summary!J$26)</f>
        <v>207.34451806756084</v>
      </c>
      <c r="K3" s="106">
        <f>IF(SER_hh_fech!K3=0,0,SER_hh_fech!K3/SER_summary!K$26)</f>
        <v>177.60404385754413</v>
      </c>
      <c r="L3" s="106">
        <f>IF(SER_hh_fech!L3=0,0,SER_hh_fech!L3/SER_summary!L$26)</f>
        <v>184.65107373090075</v>
      </c>
      <c r="M3" s="106">
        <f>IF(SER_hh_fech!M3=0,0,SER_hh_fech!M3/SER_summary!M$26)</f>
        <v>174.32382820477898</v>
      </c>
      <c r="N3" s="106">
        <f>IF(SER_hh_fech!N3=0,0,SER_hh_fech!N3/SER_summary!N$26)</f>
        <v>173.56157110551993</v>
      </c>
      <c r="O3" s="106">
        <f>IF(SER_hh_fech!O3=0,0,SER_hh_fech!O3/SER_summary!O$26)</f>
        <v>176.21247559518613</v>
      </c>
      <c r="P3" s="106">
        <f>IF(SER_hh_fech!P3=0,0,SER_hh_fech!P3/SER_summary!P$26)</f>
        <v>154.5436102553856</v>
      </c>
      <c r="Q3" s="106">
        <f>IF(SER_hh_fech!Q3=0,0,SER_hh_fech!Q3/SER_summary!Q$26)</f>
        <v>155.55166191547966</v>
      </c>
    </row>
    <row r="4" spans="1:17" ht="12.95" customHeight="1" x14ac:dyDescent="0.25">
      <c r="A4" s="90" t="s">
        <v>44</v>
      </c>
      <c r="B4" s="101">
        <f>IF(SER_hh_fech!B4=0,0,SER_hh_fech!B4/SER_summary!B$26)</f>
        <v>199.63762307421689</v>
      </c>
      <c r="C4" s="101">
        <f>IF(SER_hh_fech!C4=0,0,SER_hh_fech!C4/SER_summary!C$26)</f>
        <v>198.99235369152595</v>
      </c>
      <c r="D4" s="101">
        <f>IF(SER_hh_fech!D4=0,0,SER_hh_fech!D4/SER_summary!D$26)</f>
        <v>160.86419586903958</v>
      </c>
      <c r="E4" s="101">
        <f>IF(SER_hh_fech!E4=0,0,SER_hh_fech!E4/SER_summary!E$26)</f>
        <v>148.67575846142367</v>
      </c>
      <c r="F4" s="101">
        <f>IF(SER_hh_fech!F4=0,0,SER_hh_fech!F4/SER_summary!F$26)</f>
        <v>154.44227768439086</v>
      </c>
      <c r="G4" s="101">
        <f>IF(SER_hh_fech!G4=0,0,SER_hh_fech!G4/SER_summary!G$26)</f>
        <v>152.51836966961812</v>
      </c>
      <c r="H4" s="101">
        <f>IF(SER_hh_fech!H4=0,0,SER_hh_fech!H4/SER_summary!H$26)</f>
        <v>131.07898351861206</v>
      </c>
      <c r="I4" s="101">
        <f>IF(SER_hh_fech!I4=0,0,SER_hh_fech!I4/SER_summary!I$26)</f>
        <v>118.86468166630959</v>
      </c>
      <c r="J4" s="101">
        <f>IF(SER_hh_fech!J4=0,0,SER_hh_fech!J4/SER_summary!J$26)</f>
        <v>151.89754317468089</v>
      </c>
      <c r="K4" s="101">
        <f>IF(SER_hh_fech!K4=0,0,SER_hh_fech!K4/SER_summary!K$26)</f>
        <v>122.32488827627155</v>
      </c>
      <c r="L4" s="101">
        <f>IF(SER_hh_fech!L4=0,0,SER_hh_fech!L4/SER_summary!L$26)</f>
        <v>129.70641215450976</v>
      </c>
      <c r="M4" s="101">
        <f>IF(SER_hh_fech!M4=0,0,SER_hh_fech!M4/SER_summary!M$26)</f>
        <v>119.35143561935207</v>
      </c>
      <c r="N4" s="101">
        <f>IF(SER_hh_fech!N4=0,0,SER_hh_fech!N4/SER_summary!N$26)</f>
        <v>118.7720992020712</v>
      </c>
      <c r="O4" s="101">
        <f>IF(SER_hh_fech!O4=0,0,SER_hh_fech!O4/SER_summary!O$26)</f>
        <v>121.15246593945245</v>
      </c>
      <c r="P4" s="101">
        <f>IF(SER_hh_fech!P4=0,0,SER_hh_fech!P4/SER_summary!P$26)</f>
        <v>98.659664100237705</v>
      </c>
      <c r="Q4" s="101">
        <f>IF(SER_hh_fech!Q4=0,0,SER_hh_fech!Q4/SER_summary!Q$26)</f>
        <v>99.025607871171943</v>
      </c>
    </row>
    <row r="5" spans="1:17" ht="12" customHeight="1" x14ac:dyDescent="0.25">
      <c r="A5" s="88" t="s">
        <v>38</v>
      </c>
      <c r="B5" s="100">
        <f>IF(SER_hh_fech!B5=0,0,SER_hh_fech!B5/SER_summary!B$26)</f>
        <v>254.00640487426963</v>
      </c>
      <c r="C5" s="100">
        <f>IF(SER_hh_fech!C5=0,0,SER_hh_fech!C5/SER_summary!C$26)</f>
        <v>254.5649904270864</v>
      </c>
      <c r="D5" s="100">
        <f>IF(SER_hh_fech!D5=0,0,SER_hh_fech!D5/SER_summary!D$26)</f>
        <v>205.4047759980196</v>
      </c>
      <c r="E5" s="100">
        <f>IF(SER_hh_fech!E5=0,0,SER_hh_fech!E5/SER_summary!E$26)</f>
        <v>194.75857648477754</v>
      </c>
      <c r="F5" s="100">
        <f>IF(SER_hh_fech!F5=0,0,SER_hh_fech!F5/SER_summary!F$26)</f>
        <v>191.33679635670839</v>
      </c>
      <c r="G5" s="100">
        <f>IF(SER_hh_fech!G5=0,0,SER_hh_fech!G5/SER_summary!G$26)</f>
        <v>326.30597139425834</v>
      </c>
      <c r="H5" s="100">
        <f>IF(SER_hh_fech!H5=0,0,SER_hh_fech!H5/SER_summary!H$26)</f>
        <v>204.52956524465361</v>
      </c>
      <c r="I5" s="100">
        <f>IF(SER_hh_fech!I5=0,0,SER_hh_fech!I5/SER_summary!I$26)</f>
        <v>144.00320823080273</v>
      </c>
      <c r="J5" s="100">
        <f>IF(SER_hh_fech!J5=0,0,SER_hh_fech!J5/SER_summary!J$26)</f>
        <v>143.40466030478859</v>
      </c>
      <c r="K5" s="100">
        <f>IF(SER_hh_fech!K5=0,0,SER_hh_fech!K5/SER_summary!K$26)</f>
        <v>359.10509885149929</v>
      </c>
      <c r="L5" s="100">
        <f>IF(SER_hh_fech!L5=0,0,SER_hh_fech!L5/SER_summary!L$26)</f>
        <v>154.64782320349727</v>
      </c>
      <c r="M5" s="100">
        <f>IF(SER_hh_fech!M5=0,0,SER_hh_fech!M5/SER_summary!M$26)</f>
        <v>152.32849710060052</v>
      </c>
      <c r="N5" s="100">
        <f>IF(SER_hh_fech!N5=0,0,SER_hh_fech!N5/SER_summary!N$26)</f>
        <v>88.70051513475569</v>
      </c>
      <c r="O5" s="100">
        <f>IF(SER_hh_fech!O5=0,0,SER_hh_fech!O5/SER_summary!O$26)</f>
        <v>140.24392454772652</v>
      </c>
      <c r="P5" s="100">
        <f>IF(SER_hh_fech!P5=0,0,SER_hh_fech!P5/SER_summary!P$26)</f>
        <v>164.85438894475917</v>
      </c>
      <c r="Q5" s="100">
        <f>IF(SER_hh_fech!Q5=0,0,SER_hh_fech!Q5/SER_summary!Q$26)</f>
        <v>136.6115364399511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217.9806598692268</v>
      </c>
      <c r="C7" s="100">
        <f>IF(SER_hh_fech!C7=0,0,SER_hh_fech!C7/SER_summary!C$26)</f>
        <v>215.67389294472747</v>
      </c>
      <c r="D7" s="100">
        <f>IF(SER_hh_fech!D7=0,0,SER_hh_fech!D7/SER_summary!D$26)</f>
        <v>178.52420171811559</v>
      </c>
      <c r="E7" s="100">
        <f>IF(SER_hh_fech!E7=0,0,SER_hh_fech!E7/SER_summary!E$26)</f>
        <v>162.95841065723428</v>
      </c>
      <c r="F7" s="100">
        <f>IF(SER_hh_fech!F7=0,0,SER_hh_fech!F7/SER_summary!F$26)</f>
        <v>168.44225635722111</v>
      </c>
      <c r="G7" s="100">
        <f>IF(SER_hh_fech!G7=0,0,SER_hh_fech!G7/SER_summary!G$26)</f>
        <v>166.6566559488534</v>
      </c>
      <c r="H7" s="100">
        <f>IF(SER_hh_fech!H7=0,0,SER_hh_fech!H7/SER_summary!H$26)</f>
        <v>143.76446281542815</v>
      </c>
      <c r="I7" s="100">
        <f>IF(SER_hh_fech!I7=0,0,SER_hh_fech!I7/SER_summary!I$26)</f>
        <v>130.57459991988949</v>
      </c>
      <c r="J7" s="100">
        <f>IF(SER_hh_fech!J7=0,0,SER_hh_fech!J7/SER_summary!J$26)</f>
        <v>159.81421102674105</v>
      </c>
      <c r="K7" s="100">
        <f>IF(SER_hh_fech!K7=0,0,SER_hh_fech!K7/SER_summary!K$26)</f>
        <v>139.31328328806561</v>
      </c>
      <c r="L7" s="100">
        <f>IF(SER_hh_fech!L7=0,0,SER_hh_fech!L7/SER_summary!L$26)</f>
        <v>142.21743420590298</v>
      </c>
      <c r="M7" s="100">
        <f>IF(SER_hh_fech!M7=0,0,SER_hh_fech!M7/SER_summary!M$26)</f>
        <v>144.82006788416265</v>
      </c>
      <c r="N7" s="100">
        <f>IF(SER_hh_fech!N7=0,0,SER_hh_fech!N7/SER_summary!N$26)</f>
        <v>132.00756324016768</v>
      </c>
      <c r="O7" s="100">
        <f>IF(SER_hh_fech!O7=0,0,SER_hh_fech!O7/SER_summary!O$26)</f>
        <v>126.14576451328101</v>
      </c>
      <c r="P7" s="100">
        <f>IF(SER_hh_fech!P7=0,0,SER_hh_fech!P7/SER_summary!P$26)</f>
        <v>115.52891044852558</v>
      </c>
      <c r="Q7" s="100">
        <f>IF(SER_hh_fech!Q7=0,0,SER_hh_fech!Q7/SER_summary!Q$26)</f>
        <v>114.80051989716245</v>
      </c>
    </row>
    <row r="8" spans="1:17" ht="12" customHeight="1" x14ac:dyDescent="0.25">
      <c r="A8" s="88" t="s">
        <v>101</v>
      </c>
      <c r="B8" s="100">
        <f>IF(SER_hh_fech!B8=0,0,SER_hh_fech!B8/SER_summary!B$26)</f>
        <v>136.11082481339855</v>
      </c>
      <c r="C8" s="100">
        <f>IF(SER_hh_fech!C8=0,0,SER_hh_fech!C8/SER_summary!C$26)</f>
        <v>136.41014616460765</v>
      </c>
      <c r="D8" s="100">
        <f>IF(SER_hh_fech!D8=0,0,SER_hh_fech!D8/SER_summary!D$26)</f>
        <v>110.06735635481566</v>
      </c>
      <c r="E8" s="100">
        <f>IF(SER_hh_fech!E8=0,0,SER_hh_fech!E8/SER_summary!E$26)</f>
        <v>101.75399825903587</v>
      </c>
      <c r="F8" s="100">
        <f>IF(SER_hh_fech!F8=0,0,SER_hh_fech!F8/SER_summary!F$26)</f>
        <v>105.17820461671137</v>
      </c>
      <c r="G8" s="100">
        <f>IF(SER_hh_fech!G8=0,0,SER_hh_fech!G8/SER_summary!G$26)</f>
        <v>104.06324540649612</v>
      </c>
      <c r="H8" s="100">
        <f>IF(SER_hh_fech!H8=0,0,SER_hh_fech!H8/SER_summary!H$26)</f>
        <v>89.768971359213737</v>
      </c>
      <c r="I8" s="100">
        <f>IF(SER_hh_fech!I8=0,0,SER_hh_fech!I8/SER_summary!I$26)</f>
        <v>81.532997034865545</v>
      </c>
      <c r="J8" s="100">
        <f>IF(SER_hh_fech!J8=0,0,SER_hh_fech!J8/SER_summary!J$26)</f>
        <v>103.79423612085587</v>
      </c>
      <c r="K8" s="100">
        <f>IF(SER_hh_fech!K8=0,0,SER_hh_fech!K8/SER_summary!K$26)</f>
        <v>83.709538590124765</v>
      </c>
      <c r="L8" s="100">
        <f>IF(SER_hh_fech!L8=0,0,SER_hh_fech!L8/SER_summary!L$26)</f>
        <v>88.802980430574806</v>
      </c>
      <c r="M8" s="100">
        <f>IF(SER_hh_fech!M8=0,0,SER_hh_fech!M8/SER_summary!M$26)</f>
        <v>81.49240081252448</v>
      </c>
      <c r="N8" s="100">
        <f>IF(SER_hh_fech!N8=0,0,SER_hh_fech!N8/SER_summary!N$26)</f>
        <v>81.390519225370667</v>
      </c>
      <c r="O8" s="100">
        <f>IF(SER_hh_fech!O8=0,0,SER_hh_fech!O8/SER_summary!O$26)</f>
        <v>83.39987954414056</v>
      </c>
      <c r="P8" s="100">
        <f>IF(SER_hh_fech!P8=0,0,SER_hh_fech!P8/SER_summary!P$26)</f>
        <v>68.761061571527179</v>
      </c>
      <c r="Q8" s="100">
        <f>IF(SER_hh_fech!Q8=0,0,SER_hh_fech!Q8/SER_summary!Q$26)</f>
        <v>70.675097514817452</v>
      </c>
    </row>
    <row r="9" spans="1:17" ht="12" customHeight="1" x14ac:dyDescent="0.25">
      <c r="A9" s="88" t="s">
        <v>106</v>
      </c>
      <c r="B9" s="100">
        <f>IF(SER_hh_fech!B9=0,0,SER_hh_fech!B9/SER_summary!B$26)</f>
        <v>203.84489888827102</v>
      </c>
      <c r="C9" s="100">
        <f>IF(SER_hh_fech!C9=0,0,SER_hh_fech!C9/SER_summary!C$26)</f>
        <v>205.16334154580437</v>
      </c>
      <c r="D9" s="100">
        <f>IF(SER_hh_fech!D9=0,0,SER_hh_fech!D9/SER_summary!D$26)</f>
        <v>164.63553813187033</v>
      </c>
      <c r="E9" s="100">
        <f>IF(SER_hh_fech!E9=0,0,SER_hh_fech!E9/SER_summary!E$26)</f>
        <v>152.47962236430072</v>
      </c>
      <c r="F9" s="100">
        <f>IF(SER_hh_fech!F9=0,0,SER_hh_fech!F9/SER_summary!F$26)</f>
        <v>157.67893395382725</v>
      </c>
      <c r="G9" s="100">
        <f>IF(SER_hh_fech!G9=0,0,SER_hh_fech!G9/SER_summary!G$26)</f>
        <v>155.72755945591942</v>
      </c>
      <c r="H9" s="100">
        <f>IF(SER_hh_fech!H9=0,0,SER_hh_fech!H9/SER_summary!H$26)</f>
        <v>134.55781674606609</v>
      </c>
      <c r="I9" s="100">
        <f>IF(SER_hh_fech!I9=0,0,SER_hh_fech!I9/SER_summary!I$26)</f>
        <v>121.34630960926407</v>
      </c>
      <c r="J9" s="100">
        <f>IF(SER_hh_fech!J9=0,0,SER_hh_fech!J9/SER_summary!J$26)</f>
        <v>158.13653698714845</v>
      </c>
      <c r="K9" s="100">
        <f>IF(SER_hh_fech!K9=0,0,SER_hh_fech!K9/SER_summary!K$26)</f>
        <v>124.19852932353855</v>
      </c>
      <c r="L9" s="100">
        <f>IF(SER_hh_fech!L9=0,0,SER_hh_fech!L9/SER_summary!L$26)</f>
        <v>133.32840562065033</v>
      </c>
      <c r="M9" s="100">
        <f>IF(SER_hh_fech!M9=0,0,SER_hh_fech!M9/SER_summary!M$26)</f>
        <v>120.79515381843997</v>
      </c>
      <c r="N9" s="100">
        <f>IF(SER_hh_fech!N9=0,0,SER_hh_fech!N9/SER_summary!N$26)</f>
        <v>122.25968364906028</v>
      </c>
      <c r="O9" s="100">
        <f>IF(SER_hh_fech!O9=0,0,SER_hh_fech!O9/SER_summary!O$26)</f>
        <v>127.23977150602599</v>
      </c>
      <c r="P9" s="100">
        <f>IF(SER_hh_fech!P9=0,0,SER_hh_fech!P9/SER_summary!P$26)</f>
        <v>103.68240206499962</v>
      </c>
      <c r="Q9" s="100">
        <f>IF(SER_hh_fech!Q9=0,0,SER_hh_fech!Q9/SER_summary!Q$26)</f>
        <v>108.2597642096692</v>
      </c>
    </row>
    <row r="10" spans="1:17" ht="12" customHeight="1" x14ac:dyDescent="0.25">
      <c r="A10" s="88" t="s">
        <v>34</v>
      </c>
      <c r="B10" s="100">
        <f>IF(SER_hh_fech!B10=0,0,SER_hh_fech!B10/SER_summary!B$26)</f>
        <v>308.40833208002829</v>
      </c>
      <c r="C10" s="100">
        <f>IF(SER_hh_fech!C10=0,0,SER_hh_fech!C10/SER_summary!C$26)</f>
        <v>220.76578206850502</v>
      </c>
      <c r="D10" s="100">
        <f>IF(SER_hh_fech!D10=0,0,SER_hh_fech!D10/SER_summary!D$26)</f>
        <v>215.34371677211743</v>
      </c>
      <c r="E10" s="100">
        <f>IF(SER_hh_fech!E10=0,0,SER_hh_fech!E10/SER_summary!E$26)</f>
        <v>206.95223781535447</v>
      </c>
      <c r="F10" s="100">
        <f>IF(SER_hh_fech!F10=0,0,SER_hh_fech!F10/SER_summary!F$26)</f>
        <v>204.43928741267408</v>
      </c>
      <c r="G10" s="100">
        <f>IF(SER_hh_fech!G10=0,0,SER_hh_fech!G10/SER_summary!G$26)</f>
        <v>204.12580994442698</v>
      </c>
      <c r="H10" s="100">
        <f>IF(SER_hh_fech!H10=0,0,SER_hh_fech!H10/SER_summary!H$26)</f>
        <v>163.15385327381352</v>
      </c>
      <c r="I10" s="100">
        <f>IF(SER_hh_fech!I10=0,0,SER_hh_fech!I10/SER_summary!I$26)</f>
        <v>159.51703758977214</v>
      </c>
      <c r="J10" s="100">
        <f>IF(SER_hh_fech!J10=0,0,SER_hh_fech!J10/SER_summary!J$26)</f>
        <v>132.62917969435202</v>
      </c>
      <c r="K10" s="100">
        <f>IF(SER_hh_fech!K10=0,0,SER_hh_fech!K10/SER_summary!K$26)</f>
        <v>163.77538051487659</v>
      </c>
      <c r="L10" s="100">
        <f>IF(SER_hh_fech!L10=0,0,SER_hh_fech!L10/SER_summary!L$26)</f>
        <v>212.31086864237278</v>
      </c>
      <c r="M10" s="100">
        <f>IF(SER_hh_fech!M10=0,0,SER_hh_fech!M10/SER_summary!M$26)</f>
        <v>139.94214933458591</v>
      </c>
      <c r="N10" s="100">
        <f>IF(SER_hh_fech!N10=0,0,SER_hh_fech!N10/SER_summary!N$26)</f>
        <v>131.48933392098743</v>
      </c>
      <c r="O10" s="100">
        <f>IF(SER_hh_fech!O10=0,0,SER_hh_fech!O10/SER_summary!O$26)</f>
        <v>160.98459981256019</v>
      </c>
      <c r="P10" s="100">
        <f>IF(SER_hh_fech!P10=0,0,SER_hh_fech!P10/SER_summary!P$26)</f>
        <v>132.47686142234028</v>
      </c>
      <c r="Q10" s="100">
        <f>IF(SER_hh_fech!Q10=0,0,SER_hh_fech!Q10/SER_summary!Q$26)</f>
        <v>136.1284444529245</v>
      </c>
    </row>
    <row r="11" spans="1:17" ht="12" customHeight="1" x14ac:dyDescent="0.25">
      <c r="A11" s="88" t="s">
        <v>61</v>
      </c>
      <c r="B11" s="100">
        <f>IF(SER_hh_fech!B11=0,0,SER_hh_fech!B11/SER_summary!B$26)</f>
        <v>183.39142711700015</v>
      </c>
      <c r="C11" s="100">
        <f>IF(SER_hh_fech!C11=0,0,SER_hh_fech!C11/SER_summary!C$26)</f>
        <v>183.7947232533661</v>
      </c>
      <c r="D11" s="100">
        <f>IF(SER_hh_fech!D11=0,0,SER_hh_fech!D11/SER_summary!D$26)</f>
        <v>148.30128014122536</v>
      </c>
      <c r="E11" s="100">
        <f>IF(SER_hh_fech!E11=0,0,SER_hh_fech!E11/SER_summary!E$26)</f>
        <v>143.77495225434788</v>
      </c>
      <c r="F11" s="100">
        <f>IF(SER_hh_fech!F11=0,0,SER_hh_fech!F11/SER_summary!F$26)</f>
        <v>141.713791483569</v>
      </c>
      <c r="G11" s="100">
        <f>IF(SER_hh_fech!G11=0,0,SER_hh_fech!G11/SER_summary!G$26)</f>
        <v>138.30721990566323</v>
      </c>
      <c r="H11" s="100">
        <f>IF(SER_hh_fech!H11=0,0,SER_hh_fech!H11/SER_summary!H$26)</f>
        <v>130.90931230884581</v>
      </c>
      <c r="I11" s="100">
        <f>IF(SER_hh_fech!I11=0,0,SER_hh_fech!I11/SER_summary!I$26)</f>
        <v>122.91944122260445</v>
      </c>
      <c r="J11" s="100">
        <f>IF(SER_hh_fech!J11=0,0,SER_hh_fech!J11/SER_summary!J$26)</f>
        <v>114.96148211713101</v>
      </c>
      <c r="K11" s="100">
        <f>IF(SER_hh_fech!K11=0,0,SER_hh_fech!K11/SER_summary!K$26)</f>
        <v>112.78758883722068</v>
      </c>
      <c r="L11" s="100">
        <f>IF(SER_hh_fech!L11=0,0,SER_hh_fech!L11/SER_summary!L$26)</f>
        <v>108.78572554120562</v>
      </c>
      <c r="M11" s="100">
        <f>IF(SER_hh_fech!M11=0,0,SER_hh_fech!M11/SER_summary!M$26)</f>
        <v>108.78344757591903</v>
      </c>
      <c r="N11" s="100">
        <f>IF(SER_hh_fech!N11=0,0,SER_hh_fech!N11/SER_summary!N$26)</f>
        <v>108.73432318398386</v>
      </c>
      <c r="O11" s="100">
        <f>IF(SER_hh_fech!O11=0,0,SER_hh_fech!O11/SER_summary!O$26)</f>
        <v>106.7487119119529</v>
      </c>
      <c r="P11" s="100">
        <f>IF(SER_hh_fech!P11=0,0,SER_hh_fech!P11/SER_summary!P$26)</f>
        <v>97.820045582455009</v>
      </c>
      <c r="Q11" s="100">
        <f>IF(SER_hh_fech!Q11=0,0,SER_hh_fech!Q11/SER_summary!Q$26)</f>
        <v>96.5055568962336</v>
      </c>
    </row>
    <row r="12" spans="1:17" ht="12" customHeight="1" x14ac:dyDescent="0.25">
      <c r="A12" s="88" t="s">
        <v>42</v>
      </c>
      <c r="B12" s="100">
        <f>IF(SER_hh_fech!B12=0,0,SER_hh_fech!B12/SER_summary!B$26)</f>
        <v>174.22185576115021</v>
      </c>
      <c r="C12" s="100">
        <f>IF(SER_hh_fech!C12=0,0,SER_hh_fech!C12/SER_summary!C$26)</f>
        <v>174.60498709069796</v>
      </c>
      <c r="D12" s="100">
        <f>IF(SER_hh_fech!D12=0,0,SER_hh_fech!D12/SER_summary!D$26)</f>
        <v>140.88621613416413</v>
      </c>
      <c r="E12" s="100">
        <f>IF(SER_hh_fech!E12=0,0,SER_hh_fech!E12/SER_summary!E$26)</f>
        <v>130.24511777156602</v>
      </c>
      <c r="F12" s="100">
        <f>IF(SER_hh_fech!F12=0,0,SER_hh_fech!F12/SER_summary!F$26)</f>
        <v>134.62810190939064</v>
      </c>
      <c r="G12" s="100">
        <f>IF(SER_hh_fech!G12=0,0,SER_hh_fech!G12/SER_summary!G$26)</f>
        <v>133.20095412031512</v>
      </c>
      <c r="H12" s="100">
        <f>IF(SER_hh_fech!H12=0,0,SER_hh_fech!H12/SER_summary!H$26)</f>
        <v>114.90428333979357</v>
      </c>
      <c r="I12" s="100">
        <f>IF(SER_hh_fech!I12=0,0,SER_hh_fech!I12/SER_summary!I$26)</f>
        <v>115.31272713005154</v>
      </c>
      <c r="J12" s="100">
        <f>IF(SER_hh_fech!J12=0,0,SER_hh_fech!J12/SER_summary!J$26)</f>
        <v>112.53400838601688</v>
      </c>
      <c r="K12" s="100">
        <f>IF(SER_hh_fech!K12=0,0,SER_hh_fech!K12/SER_summary!K$26)</f>
        <v>109.83306547221935</v>
      </c>
      <c r="L12" s="100">
        <f>IF(SER_hh_fech!L12=0,0,SER_hh_fech!L12/SER_summary!L$26)</f>
        <v>109.40471099516087</v>
      </c>
      <c r="M12" s="100">
        <f>IF(SER_hh_fech!M12=0,0,SER_hh_fech!M12/SER_summary!M$26)</f>
        <v>104.6364256178864</v>
      </c>
      <c r="N12" s="100">
        <f>IF(SER_hh_fech!N12=0,0,SER_hh_fech!N12/SER_summary!N$26)</f>
        <v>109.10909345664734</v>
      </c>
      <c r="O12" s="100">
        <f>IF(SER_hh_fech!O12=0,0,SER_hh_fech!O12/SER_summary!O$26)</f>
        <v>104.97380838124032</v>
      </c>
      <c r="P12" s="100">
        <f>IF(SER_hh_fech!P12=0,0,SER_hh_fech!P12/SER_summary!P$26)</f>
        <v>92.882775606419727</v>
      </c>
      <c r="Q12" s="100">
        <f>IF(SER_hh_fech!Q12=0,0,SER_hh_fech!Q12/SER_summary!Q$26)</f>
        <v>94.714247063449719</v>
      </c>
    </row>
    <row r="13" spans="1:17" ht="12" customHeight="1" x14ac:dyDescent="0.25">
      <c r="A13" s="88" t="s">
        <v>105</v>
      </c>
      <c r="B13" s="100">
        <f>IF(SER_hh_fech!B13=0,0,SER_hh_fech!B13/SER_summary!B$26)</f>
        <v>111.12135499774158</v>
      </c>
      <c r="C13" s="100">
        <f>IF(SER_hh_fech!C13=0,0,SER_hh_fech!C13/SER_summary!C$26)</f>
        <v>111.36755709613752</v>
      </c>
      <c r="D13" s="100">
        <f>IF(SER_hh_fech!D13=0,0,SER_hh_fech!D13/SER_summary!D$26)</f>
        <v>89.866447712543859</v>
      </c>
      <c r="E13" s="100">
        <f>IF(SER_hh_fech!E13=0,0,SER_hh_fech!E13/SER_summary!E$26)</f>
        <v>83.076310038098271</v>
      </c>
      <c r="F13" s="100">
        <f>IF(SER_hh_fech!F13=0,0,SER_hh_fech!F13/SER_summary!F$26)</f>
        <v>85.870164546436172</v>
      </c>
      <c r="G13" s="100">
        <f>IF(SER_hh_fech!G13=0,0,SER_hh_fech!G13/SER_summary!G$26)</f>
        <v>84.9612677068328</v>
      </c>
      <c r="H13" s="100">
        <f>IF(SER_hh_fech!H13=0,0,SER_hh_fech!H13/SER_summary!H$26)</f>
        <v>73.292683638141028</v>
      </c>
      <c r="I13" s="100">
        <f>IF(SER_hh_fech!I13=0,0,SER_hh_fech!I13/SER_summary!I$26)</f>
        <v>66.569182119283411</v>
      </c>
      <c r="J13" s="100">
        <f>IF(SER_hh_fech!J13=0,0,SER_hh_fech!J13/SER_summary!J$26)</f>
        <v>84.733314875033301</v>
      </c>
      <c r="K13" s="100">
        <f>IF(SER_hh_fech!K13=0,0,SER_hh_fech!K13/SER_summary!K$26)</f>
        <v>68.340653555968174</v>
      </c>
      <c r="L13" s="100">
        <f>IF(SER_hh_fech!L13=0,0,SER_hh_fech!L13/SER_summary!L$26)</f>
        <v>72.496884968447119</v>
      </c>
      <c r="M13" s="100">
        <f>IF(SER_hh_fech!M13=0,0,SER_hh_fech!M13/SER_summary!M$26)</f>
        <v>65.373970351727905</v>
      </c>
      <c r="N13" s="100">
        <f>IF(SER_hh_fech!N13=0,0,SER_hh_fech!N13/SER_summary!N$26)</f>
        <v>63.700901418555262</v>
      </c>
      <c r="O13" s="100">
        <f>IF(SER_hh_fech!O13=0,0,SER_hh_fech!O13/SER_summary!O$26)</f>
        <v>57.788749994855614</v>
      </c>
      <c r="P13" s="100">
        <f>IF(SER_hh_fech!P13=0,0,SER_hh_fech!P13/SER_summary!P$26)</f>
        <v>41.414578723766653</v>
      </c>
      <c r="Q13" s="100">
        <f>IF(SER_hh_fech!Q13=0,0,SER_hh_fech!Q13/SER_summary!Q$26)</f>
        <v>38.397462775236328</v>
      </c>
    </row>
    <row r="14" spans="1:17" ht="12" customHeight="1" x14ac:dyDescent="0.25">
      <c r="A14" s="51" t="s">
        <v>104</v>
      </c>
      <c r="B14" s="22">
        <f>IF(SER_hh_fech!B14=0,0,SER_hh_fech!B14/SER_summary!B$26)</f>
        <v>184.22750960151893</v>
      </c>
      <c r="C14" s="22">
        <f>IF(SER_hh_fech!C14=0,0,SER_hh_fech!C14/SER_summary!C$26)</f>
        <v>184.63568676464917</v>
      </c>
      <c r="D14" s="22">
        <f>IF(SER_hh_fech!D14=0,0,SER_hh_fech!D14/SER_summary!D$26)</f>
        <v>148.98911068132279</v>
      </c>
      <c r="E14" s="22">
        <f>IF(SER_hh_fech!E14=0,0,SER_hh_fech!E14/SER_summary!E$26)</f>
        <v>137.73177716842611</v>
      </c>
      <c r="F14" s="22">
        <f>IF(SER_hh_fech!F14=0,0,SER_hh_fech!F14/SER_summary!F$26)</f>
        <v>142.36369385330212</v>
      </c>
      <c r="G14" s="22">
        <f>IF(SER_hh_fech!G14=0,0,SER_hh_fech!G14/SER_summary!G$26)</f>
        <v>140.85683856659139</v>
      </c>
      <c r="H14" s="22">
        <f>IF(SER_hh_fech!H14=0,0,SER_hh_fech!H14/SER_summary!H$26)</f>
        <v>121.51155445270754</v>
      </c>
      <c r="I14" s="22">
        <f>IF(SER_hh_fech!I14=0,0,SER_hh_fech!I14/SER_summary!I$26)</f>
        <v>110.36469667144364</v>
      </c>
      <c r="J14" s="22">
        <f>IF(SER_hh_fech!J14=0,0,SER_hh_fech!J14/SER_summary!J$26)</f>
        <v>140.47891676650264</v>
      </c>
      <c r="K14" s="22">
        <f>IF(SER_hh_fech!K14=0,0,SER_hh_fech!K14/SER_summary!K$26)</f>
        <v>113.30160984278943</v>
      </c>
      <c r="L14" s="22">
        <f>IF(SER_hh_fech!L14=0,0,SER_hh_fech!L14/SER_summary!L$26)</f>
        <v>120.19220402663619</v>
      </c>
      <c r="M14" s="22">
        <f>IF(SER_hh_fech!M14=0,0,SER_hh_fech!M14/SER_summary!M$26)</f>
        <v>110.38976490858393</v>
      </c>
      <c r="N14" s="22">
        <f>IF(SER_hh_fech!N14=0,0,SER_hh_fech!N14/SER_summary!N$26)</f>
        <v>110.6451422099986</v>
      </c>
      <c r="O14" s="22">
        <f>IF(SER_hh_fech!O14=0,0,SER_hh_fech!O14/SER_summary!O$26)</f>
        <v>114.08855029614119</v>
      </c>
      <c r="P14" s="22">
        <f>IF(SER_hh_fech!P14=0,0,SER_hh_fech!P14/SER_summary!P$26)</f>
        <v>94.891490187850437</v>
      </c>
      <c r="Q14" s="22">
        <f>IF(SER_hh_fech!Q14=0,0,SER_hh_fech!Q14/SER_summary!Q$26)</f>
        <v>98.521134411440372</v>
      </c>
    </row>
    <row r="15" spans="1:17" ht="12" customHeight="1" x14ac:dyDescent="0.25">
      <c r="A15" s="105" t="s">
        <v>108</v>
      </c>
      <c r="B15" s="104">
        <f>IF(SER_hh_fech!B15=0,0,SER_hh_fech!B15/SER_summary!B$26)</f>
        <v>2.3263770590906678</v>
      </c>
      <c r="C15" s="104">
        <f>IF(SER_hh_fech!C15=0,0,SER_hh_fech!C15/SER_summary!C$26)</f>
        <v>2.3652221308501176</v>
      </c>
      <c r="D15" s="104">
        <f>IF(SER_hh_fech!D15=0,0,SER_hh_fech!D15/SER_summary!D$26)</f>
        <v>1.9946085019955724</v>
      </c>
      <c r="E15" s="104">
        <f>IF(SER_hh_fech!E15=0,0,SER_hh_fech!E15/SER_summary!E$26)</f>
        <v>1.8806103061711603</v>
      </c>
      <c r="F15" s="104">
        <f>IF(SER_hh_fech!F15=0,0,SER_hh_fech!F15/SER_summary!F$26)</f>
        <v>2.0370100427894995</v>
      </c>
      <c r="G15" s="104">
        <f>IF(SER_hh_fech!G15=0,0,SER_hh_fech!G15/SER_summary!G$26)</f>
        <v>2.0345076636867403</v>
      </c>
      <c r="H15" s="104">
        <f>IF(SER_hh_fech!H15=0,0,SER_hh_fech!H15/SER_summary!H$26)</f>
        <v>1.7651156533744314</v>
      </c>
      <c r="I15" s="104">
        <f>IF(SER_hh_fech!I15=0,0,SER_hh_fech!I15/SER_summary!I$26)</f>
        <v>1.61452238535042</v>
      </c>
      <c r="J15" s="104">
        <f>IF(SER_hh_fech!J15=0,0,SER_hh_fech!J15/SER_summary!J$26)</f>
        <v>2.1008009453242251</v>
      </c>
      <c r="K15" s="104">
        <f>IF(SER_hh_fech!K15=0,0,SER_hh_fech!K15/SER_summary!K$26)</f>
        <v>1.6865671860966174</v>
      </c>
      <c r="L15" s="104">
        <f>IF(SER_hh_fech!L15=0,0,SER_hh_fech!L15/SER_summary!L$26)</f>
        <v>1.8104938726097435</v>
      </c>
      <c r="M15" s="104">
        <f>IF(SER_hh_fech!M15=0,0,SER_hh_fech!M15/SER_summary!M$26)</f>
        <v>1.6670039478599077</v>
      </c>
      <c r="N15" s="104">
        <f>IF(SER_hh_fech!N15=0,0,SER_hh_fech!N15/SER_summary!N$26)</f>
        <v>1.674020427321699</v>
      </c>
      <c r="O15" s="104">
        <f>IF(SER_hh_fech!O15=0,0,SER_hh_fech!O15/SER_summary!O$26)</f>
        <v>1.7348309627658971</v>
      </c>
      <c r="P15" s="104">
        <f>IF(SER_hh_fech!P15=0,0,SER_hh_fech!P15/SER_summary!P$26)</f>
        <v>1.4392472357531321</v>
      </c>
      <c r="Q15" s="104">
        <f>IF(SER_hh_fech!Q15=0,0,SER_hh_fech!Q15/SER_summary!Q$26)</f>
        <v>1.5018516680626861</v>
      </c>
    </row>
    <row r="16" spans="1:17" ht="12.95" customHeight="1" x14ac:dyDescent="0.25">
      <c r="A16" s="90" t="s">
        <v>102</v>
      </c>
      <c r="B16" s="101">
        <f>IF(SER_hh_fech!B16=0,0,SER_hh_fech!B16/SER_summary!B$26)</f>
        <v>14.500870574059805</v>
      </c>
      <c r="C16" s="101">
        <f>IF(SER_hh_fech!C16=0,0,SER_hh_fech!C16/SER_summary!C$26)</f>
        <v>14.190227307189105</v>
      </c>
      <c r="D16" s="101">
        <f>IF(SER_hh_fech!D16=0,0,SER_hh_fech!D16/SER_summary!D$26)</f>
        <v>13.886055962023802</v>
      </c>
      <c r="E16" s="101">
        <f>IF(SER_hh_fech!E16=0,0,SER_hh_fech!E16/SER_summary!E$26)</f>
        <v>13.659226688443635</v>
      </c>
      <c r="F16" s="101">
        <f>IF(SER_hh_fech!F16=0,0,SER_hh_fech!F16/SER_summary!F$26)</f>
        <v>13.478752425288045</v>
      </c>
      <c r="G16" s="101">
        <f>IF(SER_hh_fech!G16=0,0,SER_hh_fech!G16/SER_summary!G$26)</f>
        <v>13.320040858292863</v>
      </c>
      <c r="H16" s="101">
        <f>IF(SER_hh_fech!H16=0,0,SER_hh_fech!H16/SER_summary!H$26)</f>
        <v>13.183784360667255</v>
      </c>
      <c r="I16" s="101">
        <f>IF(SER_hh_fech!I16=0,0,SER_hh_fech!I16/SER_summary!I$26)</f>
        <v>13.029133223394769</v>
      </c>
      <c r="J16" s="101">
        <f>IF(SER_hh_fech!J16=0,0,SER_hh_fech!J16/SER_summary!J$26)</f>
        <v>12.941010272296017</v>
      </c>
      <c r="K16" s="101">
        <f>IF(SER_hh_fech!K16=0,0,SER_hh_fech!K16/SER_summary!K$26)</f>
        <v>12.678382470424577</v>
      </c>
      <c r="L16" s="101">
        <f>IF(SER_hh_fech!L16=0,0,SER_hh_fech!L16/SER_summary!L$26)</f>
        <v>12.443705612159164</v>
      </c>
      <c r="M16" s="101">
        <f>IF(SER_hh_fech!M16=0,0,SER_hh_fech!M16/SER_summary!M$26)</f>
        <v>12.287917148668432</v>
      </c>
      <c r="N16" s="101">
        <f>IF(SER_hh_fech!N16=0,0,SER_hh_fech!N16/SER_summary!N$26)</f>
        <v>12.044681337263048</v>
      </c>
      <c r="O16" s="101">
        <f>IF(SER_hh_fech!O16=0,0,SER_hh_fech!O16/SER_summary!O$26)</f>
        <v>11.726979825095842</v>
      </c>
      <c r="P16" s="101">
        <f>IF(SER_hh_fech!P16=0,0,SER_hh_fech!P16/SER_summary!P$26)</f>
        <v>11.427835829243039</v>
      </c>
      <c r="Q16" s="101">
        <f>IF(SER_hh_fech!Q16=0,0,SER_hh_fech!Q16/SER_summary!Q$26)</f>
        <v>10.884851687319523</v>
      </c>
    </row>
    <row r="17" spans="1:17" ht="12.95" customHeight="1" x14ac:dyDescent="0.25">
      <c r="A17" s="88" t="s">
        <v>101</v>
      </c>
      <c r="B17" s="103">
        <f>IF(SER_hh_fech!B17=0,0,SER_hh_fech!B17/SER_summary!B$26)</f>
        <v>4.7156105175104734</v>
      </c>
      <c r="C17" s="103">
        <f>IF(SER_hh_fech!C17=0,0,SER_hh_fech!C17/SER_summary!C$26)</f>
        <v>4.9151982264113752</v>
      </c>
      <c r="D17" s="103">
        <f>IF(SER_hh_fech!D17=0,0,SER_hh_fech!D17/SER_summary!D$26)</f>
        <v>5.1249271131502034</v>
      </c>
      <c r="E17" s="103">
        <f>IF(SER_hh_fech!E17=0,0,SER_hh_fech!E17/SER_summary!E$26)</f>
        <v>5.2190751688633306</v>
      </c>
      <c r="F17" s="103">
        <f>IF(SER_hh_fech!F17=0,0,SER_hh_fech!F17/SER_summary!F$26)</f>
        <v>5.3743057117438386</v>
      </c>
      <c r="G17" s="103">
        <f>IF(SER_hh_fech!G17=0,0,SER_hh_fech!G17/SER_summary!G$26)</f>
        <v>5.3762120834952158</v>
      </c>
      <c r="H17" s="103">
        <f>IF(SER_hh_fech!H17=0,0,SER_hh_fech!H17/SER_summary!H$26)</f>
        <v>5.5395561635654547</v>
      </c>
      <c r="I17" s="103">
        <f>IF(SER_hh_fech!I17=0,0,SER_hh_fech!I17/SER_summary!I$26)</f>
        <v>5.6456687635396472</v>
      </c>
      <c r="J17" s="103">
        <f>IF(SER_hh_fech!J17=0,0,SER_hh_fech!J17/SER_summary!J$26)</f>
        <v>5.5650919516777257</v>
      </c>
      <c r="K17" s="103">
        <f>IF(SER_hh_fech!K17=0,0,SER_hh_fech!K17/SER_summary!K$26)</f>
        <v>5.6996385062517598</v>
      </c>
      <c r="L17" s="103">
        <f>IF(SER_hh_fech!L17=0,0,SER_hh_fech!L17/SER_summary!L$26)</f>
        <v>5.5592352515521748</v>
      </c>
      <c r="M17" s="103">
        <f>IF(SER_hh_fech!M17=0,0,SER_hh_fech!M17/SER_summary!M$26)</f>
        <v>5.6207713307799301</v>
      </c>
      <c r="N17" s="103">
        <f>IF(SER_hh_fech!N17=0,0,SER_hh_fech!N17/SER_summary!N$26)</f>
        <v>5.6997584599084306</v>
      </c>
      <c r="O17" s="103">
        <f>IF(SER_hh_fech!O17=0,0,SER_hh_fech!O17/SER_summary!O$26)</f>
        <v>5.8776415433144535</v>
      </c>
      <c r="P17" s="103">
        <f>IF(SER_hh_fech!P17=0,0,SER_hh_fech!P17/SER_summary!P$26)</f>
        <v>6.1460709456314548</v>
      </c>
      <c r="Q17" s="103">
        <f>IF(SER_hh_fech!Q17=0,0,SER_hh_fech!Q17/SER_summary!Q$26)</f>
        <v>6.3358402772207176</v>
      </c>
    </row>
    <row r="18" spans="1:17" ht="12" customHeight="1" x14ac:dyDescent="0.25">
      <c r="A18" s="88" t="s">
        <v>100</v>
      </c>
      <c r="B18" s="103">
        <f>IF(SER_hh_fech!B18=0,0,SER_hh_fech!B18/SER_summary!B$26)</f>
        <v>14.581058219946627</v>
      </c>
      <c r="C18" s="103">
        <f>IF(SER_hh_fech!C18=0,0,SER_hh_fech!C18/SER_summary!C$26)</f>
        <v>14.261587584645126</v>
      </c>
      <c r="D18" s="103">
        <f>IF(SER_hh_fech!D18=0,0,SER_hh_fech!D18/SER_summary!D$26)</f>
        <v>13.964981212568416</v>
      </c>
      <c r="E18" s="103">
        <f>IF(SER_hh_fech!E18=0,0,SER_hh_fech!E18/SER_summary!E$26)</f>
        <v>13.739818816601934</v>
      </c>
      <c r="F18" s="103">
        <f>IF(SER_hh_fech!F18=0,0,SER_hh_fech!F18/SER_summary!F$26)</f>
        <v>13.551451045418828</v>
      </c>
      <c r="G18" s="103">
        <f>IF(SER_hh_fech!G18=0,0,SER_hh_fech!G18/SER_summary!G$26)</f>
        <v>13.391118265772807</v>
      </c>
      <c r="H18" s="103">
        <f>IF(SER_hh_fech!H18=0,0,SER_hh_fech!H18/SER_summary!H$26)</f>
        <v>13.261432658895588</v>
      </c>
      <c r="I18" s="103">
        <f>IF(SER_hh_fech!I18=0,0,SER_hh_fech!I18/SER_summary!I$26)</f>
        <v>13.110964872662684</v>
      </c>
      <c r="J18" s="103">
        <f>IF(SER_hh_fech!J18=0,0,SER_hh_fech!J18/SER_summary!J$26)</f>
        <v>13.025243873384273</v>
      </c>
      <c r="K18" s="103">
        <f>IF(SER_hh_fech!K18=0,0,SER_hh_fech!K18/SER_summary!K$26)</f>
        <v>12.766783943263057</v>
      </c>
      <c r="L18" s="103">
        <f>IF(SER_hh_fech!L18=0,0,SER_hh_fech!L18/SER_summary!L$26)</f>
        <v>12.530588381728275</v>
      </c>
      <c r="M18" s="103">
        <f>IF(SER_hh_fech!M18=0,0,SER_hh_fech!M18/SER_summary!M$26)</f>
        <v>12.376313209197241</v>
      </c>
      <c r="N18" s="103">
        <f>IF(SER_hh_fech!N18=0,0,SER_hh_fech!N18/SER_summary!N$26)</f>
        <v>12.138333284763753</v>
      </c>
      <c r="O18" s="103">
        <f>IF(SER_hh_fech!O18=0,0,SER_hh_fech!O18/SER_summary!O$26)</f>
        <v>11.827067930584924</v>
      </c>
      <c r="P18" s="103">
        <f>IF(SER_hh_fech!P18=0,0,SER_hh_fech!P18/SER_summary!P$26)</f>
        <v>11.537725307482123</v>
      </c>
      <c r="Q18" s="103">
        <f>IF(SER_hh_fech!Q18=0,0,SER_hh_fech!Q18/SER_summary!Q$26)</f>
        <v>11.00577197351144</v>
      </c>
    </row>
    <row r="19" spans="1:17" ht="12.95" customHeight="1" x14ac:dyDescent="0.25">
      <c r="A19" s="90" t="s">
        <v>47</v>
      </c>
      <c r="B19" s="101">
        <f>IF(SER_hh_fech!B19=0,0,SER_hh_fech!B19/SER_summary!B$26)</f>
        <v>23.575086364508124</v>
      </c>
      <c r="C19" s="101">
        <f>IF(SER_hh_fech!C19=0,0,SER_hh_fech!C19/SER_summary!C$26)</f>
        <v>23.52290992124945</v>
      </c>
      <c r="D19" s="101">
        <f>IF(SER_hh_fech!D19=0,0,SER_hh_fech!D19/SER_summary!D$26)</f>
        <v>23.709347759469377</v>
      </c>
      <c r="E19" s="101">
        <f>IF(SER_hh_fech!E19=0,0,SER_hh_fech!E19/SER_summary!E$26)</f>
        <v>24.011179846535395</v>
      </c>
      <c r="F19" s="101">
        <f>IF(SER_hh_fech!F19=0,0,SER_hh_fech!F19/SER_summary!F$26)</f>
        <v>23.964163479810971</v>
      </c>
      <c r="G19" s="101">
        <f>IF(SER_hh_fech!G19=0,0,SER_hh_fech!G19/SER_summary!G$26)</f>
        <v>23.790250023569932</v>
      </c>
      <c r="H19" s="101">
        <f>IF(SER_hh_fech!H19=0,0,SER_hh_fech!H19/SER_summary!H$26)</f>
        <v>23.666353307853306</v>
      </c>
      <c r="I19" s="101">
        <f>IF(SER_hh_fech!I19=0,0,SER_hh_fech!I19/SER_summary!I$26)</f>
        <v>23.495599095472691</v>
      </c>
      <c r="J19" s="101">
        <f>IF(SER_hh_fech!J19=0,0,SER_hh_fech!J19/SER_summary!J$26)</f>
        <v>23.409290023352717</v>
      </c>
      <c r="K19" s="101">
        <f>IF(SER_hh_fech!K19=0,0,SER_hh_fech!K19/SER_summary!K$26)</f>
        <v>23.281012765037197</v>
      </c>
      <c r="L19" s="101">
        <f>IF(SER_hh_fech!L19=0,0,SER_hh_fech!L19/SER_summary!L$26)</f>
        <v>23.225099087209703</v>
      </c>
      <c r="M19" s="101">
        <f>IF(SER_hh_fech!M19=0,0,SER_hh_fech!M19/SER_summary!M$26)</f>
        <v>23.382798284832486</v>
      </c>
      <c r="N19" s="101">
        <f>IF(SER_hh_fech!N19=0,0,SER_hh_fech!N19/SER_summary!N$26)</f>
        <v>23.335145707443036</v>
      </c>
      <c r="O19" s="101">
        <f>IF(SER_hh_fech!O19=0,0,SER_hh_fech!O19/SER_summary!O$26)</f>
        <v>23.48290582396023</v>
      </c>
      <c r="P19" s="101">
        <f>IF(SER_hh_fech!P19=0,0,SER_hh_fech!P19/SER_summary!P$26)</f>
        <v>23.879661005030627</v>
      </c>
      <c r="Q19" s="101">
        <f>IF(SER_hh_fech!Q19=0,0,SER_hh_fech!Q19/SER_summary!Q$26)</f>
        <v>24.180991204362201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25.137444472908019</v>
      </c>
      <c r="Q21" s="100">
        <f>IF(SER_hh_fech!Q21=0,0,SER_hh_fech!Q21/SER_summary!Q$26)</f>
        <v>25.06674106436353</v>
      </c>
    </row>
    <row r="22" spans="1:17" ht="12" customHeight="1" x14ac:dyDescent="0.25">
      <c r="A22" s="88" t="s">
        <v>99</v>
      </c>
      <c r="B22" s="100">
        <f>IF(SER_hh_fech!B22=0,0,SER_hh_fech!B22/SER_summary!B$26)</f>
        <v>28.05482043840048</v>
      </c>
      <c r="C22" s="100">
        <f>IF(SER_hh_fech!C22=0,0,SER_hh_fech!C22/SER_summary!C$26)</f>
        <v>27.884756314356522</v>
      </c>
      <c r="D22" s="100">
        <f>IF(SER_hh_fech!D22=0,0,SER_hh_fech!D22/SER_summary!D$26)</f>
        <v>27.908736706707252</v>
      </c>
      <c r="E22" s="100">
        <f>IF(SER_hh_fech!E22=0,0,SER_hh_fech!E22/SER_summary!E$26)</f>
        <v>27.900193554153468</v>
      </c>
      <c r="F22" s="100">
        <f>IF(SER_hh_fech!F22=0,0,SER_hh_fech!F22/SER_summary!F$26)</f>
        <v>27.863785453386651</v>
      </c>
      <c r="G22" s="100">
        <f>IF(SER_hh_fech!G22=0,0,SER_hh_fech!G22/SER_summary!G$26)</f>
        <v>27.765595880605723</v>
      </c>
      <c r="H22" s="100">
        <f>IF(SER_hh_fech!H22=0,0,SER_hh_fech!H22/SER_summary!H$26)</f>
        <v>27.695003813515338</v>
      </c>
      <c r="I22" s="100">
        <f>IF(SER_hh_fech!I22=0,0,SER_hh_fech!I22/SER_summary!I$26)</f>
        <v>27.582191181299791</v>
      </c>
      <c r="J22" s="100">
        <f>IF(SER_hh_fech!J22=0,0,SER_hh_fech!J22/SER_summary!J$26)</f>
        <v>27.53780486481962</v>
      </c>
      <c r="K22" s="100">
        <f>IF(SER_hh_fech!K22=0,0,SER_hh_fech!K22/SER_summary!K$26)</f>
        <v>27.388749423359879</v>
      </c>
      <c r="L22" s="100">
        <f>IF(SER_hh_fech!L22=0,0,SER_hh_fech!L22/SER_summary!L$26)</f>
        <v>27.303541586843551</v>
      </c>
      <c r="M22" s="100">
        <f>IF(SER_hh_fech!M22=0,0,SER_hh_fech!M22/SER_summary!M$26)</f>
        <v>27.547584168282672</v>
      </c>
      <c r="N22" s="100">
        <f>IF(SER_hh_fech!N22=0,0,SER_hh_fech!N22/SER_summary!N$26)</f>
        <v>27.528125128117928</v>
      </c>
      <c r="O22" s="100">
        <f>IF(SER_hh_fech!O22=0,0,SER_hh_fech!O22/SER_summary!O$26)</f>
        <v>27.500971063962378</v>
      </c>
      <c r="P22" s="100">
        <f>IF(SER_hh_fech!P22=0,0,SER_hh_fech!P22/SER_summary!P$26)</f>
        <v>27.541063116594461</v>
      </c>
      <c r="Q22" s="100">
        <f>IF(SER_hh_fech!Q22=0,0,SER_hh_fech!Q22/SER_summary!Q$26)</f>
        <v>27.435691615916358</v>
      </c>
    </row>
    <row r="23" spans="1:17" ht="12" customHeight="1" x14ac:dyDescent="0.25">
      <c r="A23" s="88" t="s">
        <v>98</v>
      </c>
      <c r="B23" s="100">
        <f>IF(SER_hh_fech!B23=0,0,SER_hh_fech!B23/SER_summary!B$26)</f>
        <v>26.184499075840442</v>
      </c>
      <c r="C23" s="100">
        <f>IF(SER_hh_fech!C23=0,0,SER_hh_fech!C23/SER_summary!C$26)</f>
        <v>26.025772560066084</v>
      </c>
      <c r="D23" s="100">
        <f>IF(SER_hh_fech!D23=0,0,SER_hh_fech!D23/SER_summary!D$26)</f>
        <v>26.048154259593439</v>
      </c>
      <c r="E23" s="100">
        <f>IF(SER_hh_fech!E23=0,0,SER_hh_fech!E23/SER_summary!E$26)</f>
        <v>26.040180650543224</v>
      </c>
      <c r="F23" s="100">
        <f>IF(SER_hh_fech!F23=0,0,SER_hh_fech!F23/SER_summary!F$26)</f>
        <v>26.006199756494194</v>
      </c>
      <c r="G23" s="100">
        <f>IF(SER_hh_fech!G23=0,0,SER_hh_fech!G23/SER_summary!G$26)</f>
        <v>25.914556155231992</v>
      </c>
      <c r="H23" s="100">
        <f>IF(SER_hh_fech!H23=0,0,SER_hh_fech!H23/SER_summary!H$26)</f>
        <v>25.848670225947636</v>
      </c>
      <c r="I23" s="100">
        <f>IF(SER_hh_fech!I23=0,0,SER_hh_fech!I23/SER_summary!I$26)</f>
        <v>25.743378435879791</v>
      </c>
      <c r="J23" s="100">
        <f>IF(SER_hh_fech!J23=0,0,SER_hh_fech!J23/SER_summary!J$26)</f>
        <v>25.701951207164971</v>
      </c>
      <c r="K23" s="100">
        <f>IF(SER_hh_fech!K23=0,0,SER_hh_fech!K23/SER_summary!K$26)</f>
        <v>25.562832795135879</v>
      </c>
      <c r="L23" s="100">
        <f>IF(SER_hh_fech!L23=0,0,SER_hh_fech!L23/SER_summary!L$26)</f>
        <v>25.483305481053968</v>
      </c>
      <c r="M23" s="100">
        <f>IF(SER_hh_fech!M23=0,0,SER_hh_fech!M23/SER_summary!M$26)</f>
        <v>25.737678702758529</v>
      </c>
      <c r="N23" s="100">
        <f>IF(SER_hh_fech!N23=0,0,SER_hh_fech!N23/SER_summary!N$26)</f>
        <v>25.752771950698747</v>
      </c>
      <c r="O23" s="100">
        <f>IF(SER_hh_fech!O23=0,0,SER_hh_fech!O23/SER_summary!O$26)</f>
        <v>25.766810939543934</v>
      </c>
      <c r="P23" s="100">
        <f>IF(SER_hh_fech!P23=0,0,SER_hh_fech!P23/SER_summary!P$26)</f>
        <v>25.84007542077498</v>
      </c>
      <c r="Q23" s="100">
        <f>IF(SER_hh_fech!Q23=0,0,SER_hh_fech!Q23/SER_summary!Q$26)</f>
        <v>25.784529310463274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20.620293022224352</v>
      </c>
      <c r="C25" s="100">
        <f>IF(SER_hh_fech!C25=0,0,SER_hh_fech!C25/SER_summary!C$26)</f>
        <v>20.495295891052031</v>
      </c>
      <c r="D25" s="100">
        <f>IF(SER_hh_fech!D25=0,0,SER_hh_fech!D25/SER_summary!D$26)</f>
        <v>20.512921479429831</v>
      </c>
      <c r="E25" s="100">
        <f>IF(SER_hh_fech!E25=0,0,SER_hh_fech!E25/SER_summary!E$26)</f>
        <v>20.50664226230279</v>
      </c>
      <c r="F25" s="100">
        <f>IF(SER_hh_fech!F25=0,0,SER_hh_fech!F25/SER_summary!F$26)</f>
        <v>20.47988230823918</v>
      </c>
      <c r="G25" s="100">
        <f>IF(SER_hh_fech!G25=0,0,SER_hh_fech!G25/SER_summary!G$26)</f>
        <v>20.407712972245204</v>
      </c>
      <c r="H25" s="100">
        <f>IF(SER_hh_fech!H25=0,0,SER_hh_fech!H25/SER_summary!H$26)</f>
        <v>20.35582780293376</v>
      </c>
      <c r="I25" s="100">
        <f>IF(SER_hh_fech!I25=0,0,SER_hh_fech!I25/SER_summary!I$26)</f>
        <v>20.272910518255344</v>
      </c>
      <c r="J25" s="100">
        <f>IF(SER_hh_fech!J25=0,0,SER_hh_fech!J25/SER_summary!J$26)</f>
        <v>20.240286575642426</v>
      </c>
      <c r="K25" s="100">
        <f>IF(SER_hh_fech!K25=0,0,SER_hh_fech!K25/SER_summary!K$26)</f>
        <v>20.130730826169511</v>
      </c>
      <c r="L25" s="100">
        <f>IF(SER_hh_fech!L25=0,0,SER_hh_fech!L25/SER_summary!L$26)</f>
        <v>20.068103066330007</v>
      </c>
      <c r="M25" s="100">
        <f>IF(SER_hh_fech!M25=0,0,SER_hh_fech!M25/SER_summary!M$26)</f>
        <v>20.275847256454988</v>
      </c>
      <c r="N25" s="100">
        <f>IF(SER_hh_fech!N25=0,0,SER_hh_fech!N25/SER_summary!N$26)</f>
        <v>20.306499537225324</v>
      </c>
      <c r="O25" s="100">
        <f>IF(SER_hh_fech!O25=0,0,SER_hh_fech!O25/SER_summary!O$26)</f>
        <v>20.342246062039415</v>
      </c>
      <c r="P25" s="100">
        <f>IF(SER_hh_fech!P25=0,0,SER_hh_fech!P25/SER_summary!P$26)</f>
        <v>20.435274790778102</v>
      </c>
      <c r="Q25" s="100">
        <f>IF(SER_hh_fech!Q25=0,0,SER_hh_fech!Q25/SER_summary!Q$26)</f>
        <v>20.433479191600675</v>
      </c>
    </row>
    <row r="26" spans="1:17" ht="12" customHeight="1" x14ac:dyDescent="0.25">
      <c r="A26" s="88" t="s">
        <v>30</v>
      </c>
      <c r="B26" s="22">
        <f>IF(SER_hh_fech!B26=0,0,SER_hh_fech!B26/SER_summary!B$26)</f>
        <v>21.336692363221363</v>
      </c>
      <c r="C26" s="22">
        <f>IF(SER_hh_fech!C26=0,0,SER_hh_fech!C26/SER_summary!C$26)</f>
        <v>21.207701983576921</v>
      </c>
      <c r="D26" s="22">
        <f>IF(SER_hh_fech!D26=0,0,SER_hh_fech!D26/SER_summary!D$26)</f>
        <v>21.227260882107203</v>
      </c>
      <c r="E26" s="22">
        <f>IF(SER_hh_fech!E26=0,0,SER_hh_fech!E26/SER_summary!E$26)</f>
        <v>21.2201119539662</v>
      </c>
      <c r="F26" s="22">
        <f>IF(SER_hh_fech!F26=0,0,SER_hh_fech!F26/SER_summary!F$26)</f>
        <v>21.191973332899082</v>
      </c>
      <c r="G26" s="22">
        <f>IF(SER_hh_fech!G26=0,0,SER_hh_fech!G26/SER_summary!G$26)</f>
        <v>21.117638713727565</v>
      </c>
      <c r="H26" s="22">
        <f>IF(SER_hh_fech!H26=0,0,SER_hh_fech!H26/SER_summary!H$26)</f>
        <v>21.064470358381925</v>
      </c>
      <c r="I26" s="22">
        <f>IF(SER_hh_fech!I26=0,0,SER_hh_fech!I26/SER_summary!I$26)</f>
        <v>20.978929247656541</v>
      </c>
      <c r="J26" s="22">
        <f>IF(SER_hh_fech!J26=0,0,SER_hh_fech!J26/SER_summary!J$26)</f>
        <v>20.942330900709237</v>
      </c>
      <c r="K26" s="22">
        <f>IF(SER_hh_fech!K26=0,0,SER_hh_fech!K26/SER_summary!K$26)</f>
        <v>20.830088818015433</v>
      </c>
      <c r="L26" s="22">
        <f>IF(SER_hh_fech!L26=0,0,SER_hh_fech!L26/SER_summary!L$26)</f>
        <v>20.764693617347412</v>
      </c>
      <c r="M26" s="22">
        <f>IF(SER_hh_fech!M26=0,0,SER_hh_fech!M26/SER_summary!M$26)</f>
        <v>20.961200673782773</v>
      </c>
      <c r="N26" s="22">
        <f>IF(SER_hh_fech!N26=0,0,SER_hh_fech!N26/SER_summary!N$26)</f>
        <v>20.939803807979214</v>
      </c>
      <c r="O26" s="22">
        <f>IF(SER_hh_fech!O26=0,0,SER_hh_fech!O26/SER_summary!O$26)</f>
        <v>21.301398251127456</v>
      </c>
      <c r="P26" s="22">
        <f>IF(SER_hh_fech!P26=0,0,SER_hh_fech!P26/SER_summary!P$26)</f>
        <v>21.87713594818592</v>
      </c>
      <c r="Q26" s="22">
        <f>IF(SER_hh_fech!Q26=0,0,SER_hh_fech!Q26/SER_summary!Q$26)</f>
        <v>22.65458161296095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0</v>
      </c>
      <c r="M27" s="116">
        <f>IF(SER_hh_fech!M27=0,0,SER_hh_fech!M27/SER_summary!M$26)</f>
        <v>0</v>
      </c>
      <c r="N27" s="116">
        <f>IF(SER_hh_fech!N27=0,0,SER_hh_fech!N27/SER_summary!N$26)</f>
        <v>0</v>
      </c>
      <c r="O27" s="116">
        <f>IF(SER_hh_fech!O27=0,0,SER_hh_fech!O27/SER_summary!O$26)</f>
        <v>0</v>
      </c>
      <c r="P27" s="116">
        <f>IF(SER_hh_fech!P27=0,0,SER_hh_fech!P27/SER_summary!P$26)</f>
        <v>0</v>
      </c>
      <c r="Q27" s="116">
        <f>IF(SER_hh_fech!Q27=0,0,SER_hh_fech!Q27/SER_summary!Q$26)</f>
        <v>0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0</v>
      </c>
      <c r="M28" s="117">
        <f>IF(SER_hh_fech!M28=0,0,SER_hh_fech!M28/SER_summary!M$26)</f>
        <v>0</v>
      </c>
      <c r="N28" s="117">
        <f>IF(SER_hh_fech!N28=0,0,SER_hh_fech!N28/SER_summary!N$26)</f>
        <v>0</v>
      </c>
      <c r="O28" s="117">
        <f>IF(SER_hh_fech!O28=0,0,SER_hh_fech!O28/SER_summary!O$26)</f>
        <v>0</v>
      </c>
      <c r="P28" s="117">
        <f>IF(SER_hh_fech!P28=0,0,SER_hh_fech!P28/SER_summary!P$26)</f>
        <v>0</v>
      </c>
      <c r="Q28" s="117">
        <f>IF(SER_hh_fech!Q28=0,0,SER_hh_fech!Q28/SER_summary!Q$26)</f>
        <v>0</v>
      </c>
    </row>
    <row r="29" spans="1:17" ht="12.95" customHeight="1" x14ac:dyDescent="0.25">
      <c r="A29" s="90" t="s">
        <v>46</v>
      </c>
      <c r="B29" s="101">
        <f>IF(SER_hh_fech!B29=0,0,SER_hh_fech!B29/SER_summary!B$26)</f>
        <v>27.48465680256059</v>
      </c>
      <c r="C29" s="101">
        <f>IF(SER_hh_fech!C29=0,0,SER_hh_fech!C29/SER_summary!C$26)</f>
        <v>29.997733690523507</v>
      </c>
      <c r="D29" s="101">
        <f>IF(SER_hh_fech!D29=0,0,SER_hh_fech!D29/SER_summary!D$26)</f>
        <v>28.065687921030392</v>
      </c>
      <c r="E29" s="101">
        <f>IF(SER_hh_fech!E29=0,0,SER_hh_fech!E29/SER_summary!E$26)</f>
        <v>28.130967254375562</v>
      </c>
      <c r="F29" s="101">
        <f>IF(SER_hh_fech!F29=0,0,SER_hh_fech!F29/SER_summary!F$26)</f>
        <v>28.161189014000662</v>
      </c>
      <c r="G29" s="101">
        <f>IF(SER_hh_fech!G29=0,0,SER_hh_fech!G29/SER_summary!G$26)</f>
        <v>28.027547426724222</v>
      </c>
      <c r="H29" s="101">
        <f>IF(SER_hh_fech!H29=0,0,SER_hh_fech!H29/SER_summary!H$26)</f>
        <v>27.897220200554319</v>
      </c>
      <c r="I29" s="101">
        <f>IF(SER_hh_fech!I29=0,0,SER_hh_fech!I29/SER_summary!I$26)</f>
        <v>27.669956174640561</v>
      </c>
      <c r="J29" s="101">
        <f>IF(SER_hh_fech!J29=0,0,SER_hh_fech!J29/SER_summary!J$26)</f>
        <v>27.510826479959889</v>
      </c>
      <c r="K29" s="101">
        <f>IF(SER_hh_fech!K29=0,0,SER_hh_fech!K29/SER_summary!K$26)</f>
        <v>27.36117165901366</v>
      </c>
      <c r="L29" s="101">
        <f>IF(SER_hh_fech!L29=0,0,SER_hh_fech!L29/SER_summary!L$26)</f>
        <v>27.196864312224207</v>
      </c>
      <c r="M29" s="101">
        <f>IF(SER_hh_fech!M29=0,0,SER_hh_fech!M29/SER_summary!M$26)</f>
        <v>27.12303891056094</v>
      </c>
      <c r="N29" s="101">
        <f>IF(SER_hh_fech!N29=0,0,SER_hh_fech!N29/SER_summary!N$26)</f>
        <v>27.07700920433027</v>
      </c>
      <c r="O29" s="101">
        <f>IF(SER_hh_fech!O29=0,0,SER_hh_fech!O29/SER_summary!O$26)</f>
        <v>27.238130555688937</v>
      </c>
      <c r="P29" s="101">
        <f>IF(SER_hh_fech!P29=0,0,SER_hh_fech!P29/SER_summary!P$26)</f>
        <v>27.657848902588839</v>
      </c>
      <c r="Q29" s="101">
        <f>IF(SER_hh_fech!Q29=0,0,SER_hh_fech!Q29/SER_summary!Q$26)</f>
        <v>28.053087624400813</v>
      </c>
    </row>
    <row r="30" spans="1:17" ht="12" customHeight="1" x14ac:dyDescent="0.25">
      <c r="A30" s="88" t="s">
        <v>66</v>
      </c>
      <c r="B30" s="100">
        <f>IF(SER_hh_fech!B30=0,0,SER_hh_fech!B30/SER_summary!B$26)</f>
        <v>0</v>
      </c>
      <c r="C30" s="100">
        <f>IF(SER_hh_fech!C30=0,0,SER_hh_fech!C30/SER_summary!C$26)</f>
        <v>34.324006624772601</v>
      </c>
      <c r="D30" s="100">
        <f>IF(SER_hh_fech!D30=0,0,SER_hh_fech!D30/SER_summary!D$26)</f>
        <v>0</v>
      </c>
      <c r="E30" s="100">
        <f>IF(SER_hh_fech!E30=0,0,SER_hh_fech!E30/SER_summary!E$26)</f>
        <v>0</v>
      </c>
      <c r="F30" s="100">
        <f>IF(SER_hh_fech!F30=0,0,SER_hh_fech!F30/SER_summary!F$26)</f>
        <v>0</v>
      </c>
      <c r="G30" s="100">
        <f>IF(SER_hh_fech!G30=0,0,SER_hh_fech!G30/SER_summary!G$26)</f>
        <v>0</v>
      </c>
      <c r="H30" s="100">
        <f>IF(SER_hh_fech!H30=0,0,SER_hh_fech!H30/SER_summary!H$26)</f>
        <v>0</v>
      </c>
      <c r="I30" s="100">
        <f>IF(SER_hh_fech!I30=0,0,SER_hh_fech!I30/SER_summary!I$26)</f>
        <v>0</v>
      </c>
      <c r="J30" s="100">
        <f>IF(SER_hh_fech!J30=0,0,SER_hh_fech!J30/SER_summary!J$26)</f>
        <v>0</v>
      </c>
      <c r="K30" s="100">
        <f>IF(SER_hh_fech!K30=0,0,SER_hh_fech!K30/SER_summary!K$26)</f>
        <v>0</v>
      </c>
      <c r="L30" s="100">
        <f>IF(SER_hh_fech!L30=0,0,SER_hh_fech!L30/SER_summary!L$26)</f>
        <v>0</v>
      </c>
      <c r="M30" s="100">
        <f>IF(SER_hh_fech!M30=0,0,SER_hh_fech!M30/SER_summary!M$26)</f>
        <v>0</v>
      </c>
      <c r="N30" s="100">
        <f>IF(SER_hh_fech!N30=0,0,SER_hh_fech!N30/SER_summary!N$26)</f>
        <v>0</v>
      </c>
      <c r="O30" s="100">
        <f>IF(SER_hh_fech!O30=0,0,SER_hh_fech!O30/SER_summary!O$26)</f>
        <v>0</v>
      </c>
      <c r="P30" s="100">
        <f>IF(SER_hh_fech!P30=0,0,SER_hh_fech!P30/SER_summary!P$26)</f>
        <v>31.574085258710802</v>
      </c>
      <c r="Q30" s="100">
        <f>IF(SER_hh_fech!Q30=0,0,SER_hh_fech!Q30/SER_summary!Q$26)</f>
        <v>31.551383014668932</v>
      </c>
    </row>
    <row r="31" spans="1:17" ht="12" customHeight="1" x14ac:dyDescent="0.25">
      <c r="A31" s="88" t="s">
        <v>98</v>
      </c>
      <c r="B31" s="100">
        <f>IF(SER_hh_fech!B31=0,0,SER_hh_fech!B31/SER_summary!B$26)</f>
        <v>31.609923763549425</v>
      </c>
      <c r="C31" s="100">
        <f>IF(SER_hh_fech!C31=0,0,SER_hh_fech!C31/SER_summary!C$26)</f>
        <v>31.872291865860277</v>
      </c>
      <c r="D31" s="100">
        <f>IF(SER_hh_fech!D31=0,0,SER_hh_fech!D31/SER_summary!D$26)</f>
        <v>32.282449707260632</v>
      </c>
      <c r="E31" s="100">
        <f>IF(SER_hh_fech!E31=0,0,SER_hh_fech!E31/SER_summary!E$26)</f>
        <v>32.456797543923457</v>
      </c>
      <c r="F31" s="100">
        <f>IF(SER_hh_fech!F31=0,0,SER_hh_fech!F31/SER_summary!F$26)</f>
        <v>32.407879810590096</v>
      </c>
      <c r="G31" s="100">
        <f>IF(SER_hh_fech!G31=0,0,SER_hh_fech!G31/SER_summary!G$26)</f>
        <v>32.366632277561379</v>
      </c>
      <c r="H31" s="100">
        <f>IF(SER_hh_fech!H31=0,0,SER_hh_fech!H31/SER_summary!H$26)</f>
        <v>32.085192750308238</v>
      </c>
      <c r="I31" s="100">
        <f>IF(SER_hh_fech!I31=0,0,SER_hh_fech!I31/SER_summary!I$26)</f>
        <v>31.906256851560052</v>
      </c>
      <c r="J31" s="100">
        <f>IF(SER_hh_fech!J31=0,0,SER_hh_fech!J31/SER_summary!J$26)</f>
        <v>31.779492660560582</v>
      </c>
      <c r="K31" s="100">
        <f>IF(SER_hh_fech!K31=0,0,SER_hh_fech!K31/SER_summary!K$26)</f>
        <v>31.592964343645662</v>
      </c>
      <c r="L31" s="100">
        <f>IF(SER_hh_fech!L31=0,0,SER_hh_fech!L31/SER_summary!L$26)</f>
        <v>31.453403471460895</v>
      </c>
      <c r="M31" s="100">
        <f>IF(SER_hh_fech!M31=0,0,SER_hh_fech!M31/SER_summary!M$26)</f>
        <v>31.430660215932811</v>
      </c>
      <c r="N31" s="100">
        <f>IF(SER_hh_fech!N31=0,0,SER_hh_fech!N31/SER_summary!N$26)</f>
        <v>31.368030029136278</v>
      </c>
      <c r="O31" s="100">
        <f>IF(SER_hh_fech!O31=0,0,SER_hh_fech!O31/SER_summary!O$26)</f>
        <v>31.273952495508727</v>
      </c>
      <c r="P31" s="100">
        <f>IF(SER_hh_fech!P31=0,0,SER_hh_fech!P31/SER_summary!P$26)</f>
        <v>30.991532923366222</v>
      </c>
      <c r="Q31" s="100">
        <f>IF(SER_hh_fech!Q31=0,0,SER_hh_fech!Q31/SER_summary!Q$26)</f>
        <v>30.77303902395526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23.182353680994328</v>
      </c>
      <c r="C33" s="18">
        <f>IF(SER_hh_fech!C33=0,0,SER_hh_fech!C33/SER_summary!C$26)</f>
        <v>23.347963523344401</v>
      </c>
      <c r="D33" s="18">
        <f>IF(SER_hh_fech!D33=0,0,SER_hh_fech!D33/SER_summary!D$26)</f>
        <v>23.680694148685586</v>
      </c>
      <c r="E33" s="18">
        <f>IF(SER_hh_fech!E33=0,0,SER_hh_fech!E33/SER_summary!E$26)</f>
        <v>23.8054759729377</v>
      </c>
      <c r="F33" s="18">
        <f>IF(SER_hh_fech!F33=0,0,SER_hh_fech!F33/SER_summary!F$26)</f>
        <v>23.797951165573789</v>
      </c>
      <c r="G33" s="18">
        <f>IF(SER_hh_fech!G33=0,0,SER_hh_fech!G33/SER_summary!G$26)</f>
        <v>23.766854881024049</v>
      </c>
      <c r="H33" s="18">
        <f>IF(SER_hh_fech!H33=0,0,SER_hh_fech!H33/SER_summary!H$26)</f>
        <v>23.581438803632466</v>
      </c>
      <c r="I33" s="18">
        <f>IF(SER_hh_fech!I33=0,0,SER_hh_fech!I33/SER_summary!I$26)</f>
        <v>23.449990218715786</v>
      </c>
      <c r="J33" s="18">
        <f>IF(SER_hh_fech!J33=0,0,SER_hh_fech!J33/SER_summary!J$26)</f>
        <v>23.3415548248664</v>
      </c>
      <c r="K33" s="18">
        <f>IF(SER_hh_fech!K33=0,0,SER_hh_fech!K33/SER_summary!K$26)</f>
        <v>23.206207822047496</v>
      </c>
      <c r="L33" s="18">
        <f>IF(SER_hh_fech!L33=0,0,SER_hh_fech!L33/SER_summary!L$26)</f>
        <v>23.100012317006076</v>
      </c>
      <c r="M33" s="18">
        <f>IF(SER_hh_fech!M33=0,0,SER_hh_fech!M33/SER_summary!M$26)</f>
        <v>23.12534770966586</v>
      </c>
      <c r="N33" s="18">
        <f>IF(SER_hh_fech!N33=0,0,SER_hh_fech!N33/SER_summary!N$26)</f>
        <v>23.139507975945467</v>
      </c>
      <c r="O33" s="18">
        <f>IF(SER_hh_fech!O33=0,0,SER_hh_fech!O33/SER_summary!O$26)</f>
        <v>23.583333524330186</v>
      </c>
      <c r="P33" s="18">
        <f>IF(SER_hh_fech!P33=0,0,SER_hh_fech!P33/SER_summary!P$26)</f>
        <v>24.051031827378303</v>
      </c>
      <c r="Q33" s="18">
        <f>IF(SER_hh_fech!Q33=0,0,SER_hh_fech!Q33/SER_summary!Q$26)</f>
        <v>24.775639416167991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167.97098212045702</v>
      </c>
      <c r="C3" s="106">
        <f>IF(SER_hh_tesh!C3=0,0,SER_hh_tesh!C3/SER_summary!C$26)</f>
        <v>169.85948421421534</v>
      </c>
      <c r="D3" s="106">
        <f>IF(SER_hh_tesh!D3=0,0,SER_hh_tesh!D3/SER_summary!D$26)</f>
        <v>146.10540399170529</v>
      </c>
      <c r="E3" s="106">
        <f>IF(SER_hh_tesh!E3=0,0,SER_hh_tesh!E3/SER_summary!E$26)</f>
        <v>140.0220270220847</v>
      </c>
      <c r="F3" s="106">
        <f>IF(SER_hh_tesh!F3=0,0,SER_hh_tesh!F3/SER_summary!F$26)</f>
        <v>145.14399408966526</v>
      </c>
      <c r="G3" s="106">
        <f>IF(SER_hh_tesh!G3=0,0,SER_hh_tesh!G3/SER_summary!G$26)</f>
        <v>144.91860073542915</v>
      </c>
      <c r="H3" s="106">
        <f>IF(SER_hh_tesh!H3=0,0,SER_hh_tesh!H3/SER_summary!H$26)</f>
        <v>131.50058394086335</v>
      </c>
      <c r="I3" s="106">
        <f>IF(SER_hh_tesh!I3=0,0,SER_hh_tesh!I3/SER_summary!I$26)</f>
        <v>124.13914117792794</v>
      </c>
      <c r="J3" s="106">
        <f>IF(SER_hh_tesh!J3=0,0,SER_hh_tesh!J3/SER_summary!J$26)</f>
        <v>149.64115884152341</v>
      </c>
      <c r="K3" s="106">
        <f>IF(SER_hh_tesh!K3=0,0,SER_hh_tesh!K3/SER_summary!K$26)</f>
        <v>129.26758326803969</v>
      </c>
      <c r="L3" s="106">
        <f>IF(SER_hh_tesh!L3=0,0,SER_hh_tesh!L3/SER_summary!L$26)</f>
        <v>135.59332904036324</v>
      </c>
      <c r="M3" s="106">
        <f>IF(SER_hh_tesh!M3=0,0,SER_hh_tesh!M3/SER_summary!M$26)</f>
        <v>129.30851561222053</v>
      </c>
      <c r="N3" s="106">
        <f>IF(SER_hh_tesh!N3=0,0,SER_hh_tesh!N3/SER_summary!N$26)</f>
        <v>131.08983344107588</v>
      </c>
      <c r="O3" s="106">
        <f>IF(SER_hh_tesh!O3=0,0,SER_hh_tesh!O3/SER_summary!O$26)</f>
        <v>135.44768314929823</v>
      </c>
      <c r="P3" s="106">
        <f>IF(SER_hh_tesh!P3=0,0,SER_hh_tesh!P3/SER_summary!P$26)</f>
        <v>121.17859055946029</v>
      </c>
      <c r="Q3" s="106">
        <f>IF(SER_hh_tesh!Q3=0,0,SER_hh_tesh!Q3/SER_summary!Q$26)</f>
        <v>126.04504601720839</v>
      </c>
    </row>
    <row r="4" spans="1:17" ht="12.95" customHeight="1" x14ac:dyDescent="0.25">
      <c r="A4" s="90" t="s">
        <v>44</v>
      </c>
      <c r="B4" s="101">
        <f>IF(SER_hh_tesh!B4=0,0,SER_hh_tesh!B4/SER_summary!B$26)</f>
        <v>132.50154055821852</v>
      </c>
      <c r="C4" s="101">
        <f>IF(SER_hh_tesh!C4=0,0,SER_hh_tesh!C4/SER_summary!C$26)</f>
        <v>133.67926449808965</v>
      </c>
      <c r="D4" s="101">
        <f>IF(SER_hh_tesh!D4=0,0,SER_hh_tesh!D4/SER_summary!D$26)</f>
        <v>109.00935650969897</v>
      </c>
      <c r="E4" s="101">
        <f>IF(SER_hh_tesh!E4=0,0,SER_hh_tesh!E4/SER_summary!E$26)</f>
        <v>102.3402379321904</v>
      </c>
      <c r="F4" s="101">
        <f>IF(SER_hh_tesh!F4=0,0,SER_hh_tesh!F4/SER_summary!F$26)</f>
        <v>106.88545349208255</v>
      </c>
      <c r="G4" s="101">
        <f>IF(SER_hh_tesh!G4=0,0,SER_hh_tesh!G4/SER_summary!G$26)</f>
        <v>106.36946780798685</v>
      </c>
      <c r="H4" s="101">
        <f>IF(SER_hh_tesh!H4=0,0,SER_hh_tesh!H4/SER_summary!H$26)</f>
        <v>92.458335234186507</v>
      </c>
      <c r="I4" s="101">
        <f>IF(SER_hh_tesh!I4=0,0,SER_hh_tesh!I4/SER_summary!I$26)</f>
        <v>84.669608288097677</v>
      </c>
      <c r="J4" s="101">
        <f>IF(SER_hh_tesh!J4=0,0,SER_hh_tesh!J4/SER_summary!J$26)</f>
        <v>110.0243798712614</v>
      </c>
      <c r="K4" s="101">
        <f>IF(SER_hh_tesh!K4=0,0,SER_hh_tesh!K4/SER_summary!K$26)</f>
        <v>89.22667749700642</v>
      </c>
      <c r="L4" s="101">
        <f>IF(SER_hh_tesh!L4=0,0,SER_hh_tesh!L4/SER_summary!L$26)</f>
        <v>95.530967569306526</v>
      </c>
      <c r="M4" s="101">
        <f>IF(SER_hh_tesh!M4=0,0,SER_hh_tesh!M4/SER_summary!M$26)</f>
        <v>88.668322332160528</v>
      </c>
      <c r="N4" s="101">
        <f>IF(SER_hh_tesh!N4=0,0,SER_hh_tesh!N4/SER_summary!N$26)</f>
        <v>90.052974731318344</v>
      </c>
      <c r="O4" s="101">
        <f>IF(SER_hh_tesh!O4=0,0,SER_hh_tesh!O4/SER_summary!O$26)</f>
        <v>93.617674340682655</v>
      </c>
      <c r="P4" s="101">
        <f>IF(SER_hh_tesh!P4=0,0,SER_hh_tesh!P4/SER_summary!P$26)</f>
        <v>78.232608652872656</v>
      </c>
      <c r="Q4" s="101">
        <f>IF(SER_hh_tesh!Q4=0,0,SER_hh_tesh!Q4/SER_summary!Q$26)</f>
        <v>82.00186380247375</v>
      </c>
    </row>
    <row r="5" spans="1:17" ht="12" customHeight="1" x14ac:dyDescent="0.25">
      <c r="A5" s="88" t="s">
        <v>38</v>
      </c>
      <c r="B5" s="100">
        <f>IF(SER_hh_tesh!B5=0,0,SER_hh_tesh!B5/SER_summary!B$26)</f>
        <v>131.17537978346709</v>
      </c>
      <c r="C5" s="100">
        <f>IF(SER_hh_tesh!C5=0,0,SER_hh_tesh!C5/SER_summary!C$26)</f>
        <v>131.46384759619241</v>
      </c>
      <c r="D5" s="100">
        <f>IF(SER_hh_tesh!D5=0,0,SER_hh_tesh!D5/SER_summary!D$26)</f>
        <v>106.07626021956105</v>
      </c>
      <c r="E5" s="100">
        <f>IF(SER_hh_tesh!E5=0,0,SER_hh_tesh!E5/SER_summary!E$26)</f>
        <v>102.32788724896659</v>
      </c>
      <c r="F5" s="100">
        <f>IF(SER_hh_tesh!F5=0,0,SER_hh_tesh!F5/SER_summary!F$26)</f>
        <v>101.43741875986423</v>
      </c>
      <c r="G5" s="100">
        <f>IF(SER_hh_tesh!G5=0,0,SER_hh_tesh!G5/SER_summary!G$26)</f>
        <v>175.91429213654595</v>
      </c>
      <c r="H5" s="100">
        <f>IF(SER_hh_tesh!H5=0,0,SER_hh_tesh!H5/SER_summary!H$26)</f>
        <v>111.17258076267863</v>
      </c>
      <c r="I5" s="100">
        <f>IF(SER_hh_tesh!I5=0,0,SER_hh_tesh!I5/SER_summary!I$26)</f>
        <v>78.964996974408564</v>
      </c>
      <c r="J5" s="100">
        <f>IF(SER_hh_tesh!J5=0,0,SER_hh_tesh!J5/SER_summary!J$26)</f>
        <v>79.144342502807703</v>
      </c>
      <c r="K5" s="100">
        <f>IF(SER_hh_tesh!K5=0,0,SER_hh_tesh!K5/SER_summary!K$26)</f>
        <v>199.09268733949497</v>
      </c>
      <c r="L5" s="100">
        <f>IF(SER_hh_tesh!L5=0,0,SER_hh_tesh!L5/SER_summary!L$26)</f>
        <v>86.026094143747841</v>
      </c>
      <c r="M5" s="100">
        <f>IF(SER_hh_tesh!M5=0,0,SER_hh_tesh!M5/SER_summary!M$26)</f>
        <v>84.778256167243313</v>
      </c>
      <c r="N5" s="100">
        <f>IF(SER_hh_tesh!N5=0,0,SER_hh_tesh!N5/SER_summary!N$26)</f>
        <v>49.409125164605349</v>
      </c>
      <c r="O5" s="100">
        <f>IF(SER_hh_tesh!O5=0,0,SER_hh_tesh!O5/SER_summary!O$26)</f>
        <v>78.236688394759852</v>
      </c>
      <c r="P5" s="100">
        <f>IF(SER_hh_tesh!P5=0,0,SER_hh_tesh!P5/SER_summary!P$26)</f>
        <v>92.296397486524469</v>
      </c>
      <c r="Q5" s="100">
        <f>IF(SER_hh_tesh!Q5=0,0,SER_hh_tesh!Q5/SER_summary!Q$26)</f>
        <v>77.086340725713427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129.88934664833548</v>
      </c>
      <c r="C7" s="100">
        <f>IF(SER_hh_tesh!C7=0,0,SER_hh_tesh!C7/SER_summary!C$26)</f>
        <v>128.5148006272666</v>
      </c>
      <c r="D7" s="100">
        <f>IF(SER_hh_tesh!D7=0,0,SER_hh_tesh!D7/SER_summary!D$26)</f>
        <v>106.69078001131145</v>
      </c>
      <c r="E7" s="100">
        <f>IF(SER_hh_tesh!E7=0,0,SER_hh_tesh!E7/SER_summary!E$26)</f>
        <v>97.527418128480122</v>
      </c>
      <c r="F7" s="100">
        <f>IF(SER_hh_tesh!F7=0,0,SER_hh_tesh!F7/SER_summary!F$26)</f>
        <v>102.9386170507988</v>
      </c>
      <c r="G7" s="100">
        <f>IF(SER_hh_tesh!G7=0,0,SER_hh_tesh!G7/SER_summary!G$26)</f>
        <v>103.03052875923532</v>
      </c>
      <c r="H7" s="100">
        <f>IF(SER_hh_tesh!H7=0,0,SER_hh_tesh!H7/SER_summary!H$26)</f>
        <v>89.281091823241084</v>
      </c>
      <c r="I7" s="100">
        <f>IF(SER_hh_tesh!I7=0,0,SER_hh_tesh!I7/SER_summary!I$26)</f>
        <v>81.691833302450718</v>
      </c>
      <c r="J7" s="100">
        <f>IF(SER_hh_tesh!J7=0,0,SER_hh_tesh!J7/SER_summary!J$26)</f>
        <v>101.529643244224</v>
      </c>
      <c r="K7" s="100">
        <f>IF(SER_hh_tesh!K7=0,0,SER_hh_tesh!K7/SER_summary!K$26)</f>
        <v>88.536259221322538</v>
      </c>
      <c r="L7" s="100">
        <f>IF(SER_hh_tesh!L7=0,0,SER_hh_tesh!L7/SER_summary!L$26)</f>
        <v>90.476763215747241</v>
      </c>
      <c r="M7" s="100">
        <f>IF(SER_hh_tesh!M7=0,0,SER_hh_tesh!M7/SER_summary!M$26)</f>
        <v>92.462477677554332</v>
      </c>
      <c r="N7" s="100">
        <f>IF(SER_hh_tesh!N7=0,0,SER_hh_tesh!N7/SER_summary!N$26)</f>
        <v>84.343897041871898</v>
      </c>
      <c r="O7" s="100">
        <f>IF(SER_hh_tesh!O7=0,0,SER_hh_tesh!O7/SER_summary!O$26)</f>
        <v>80.640363533135286</v>
      </c>
      <c r="P7" s="100">
        <f>IF(SER_hh_tesh!P7=0,0,SER_hh_tesh!P7/SER_summary!P$26)</f>
        <v>74.320210251105152</v>
      </c>
      <c r="Q7" s="100">
        <f>IF(SER_hh_tesh!Q7=0,0,SER_hh_tesh!Q7/SER_summary!Q$26)</f>
        <v>73.867060534258059</v>
      </c>
    </row>
    <row r="8" spans="1:17" ht="12" customHeight="1" x14ac:dyDescent="0.25">
      <c r="A8" s="88" t="s">
        <v>101</v>
      </c>
      <c r="B8" s="100">
        <f>IF(SER_hh_tesh!B8=0,0,SER_hh_tesh!B8/SER_summary!B$26)</f>
        <v>131.82799361323561</v>
      </c>
      <c r="C8" s="100">
        <f>IF(SER_hh_tesh!C8=0,0,SER_hh_tesh!C8/SER_summary!C$26)</f>
        <v>132.66575719324271</v>
      </c>
      <c r="D8" s="100">
        <f>IF(SER_hh_tesh!D8=0,0,SER_hh_tesh!D8/SER_summary!D$26)</f>
        <v>107.67594803246888</v>
      </c>
      <c r="E8" s="100">
        <f>IF(SER_hh_tesh!E8=0,0,SER_hh_tesh!E8/SER_summary!E$26)</f>
        <v>100.07074624448605</v>
      </c>
      <c r="F8" s="100">
        <f>IF(SER_hh_tesh!F8=0,0,SER_hh_tesh!F8/SER_summary!F$26)</f>
        <v>104.02948785127391</v>
      </c>
      <c r="G8" s="100">
        <f>IF(SER_hh_tesh!G8=0,0,SER_hh_tesh!G8/SER_summary!G$26)</f>
        <v>103.62664555623823</v>
      </c>
      <c r="H8" s="100">
        <f>IF(SER_hh_tesh!H8=0,0,SER_hh_tesh!H8/SER_summary!H$26)</f>
        <v>89.805325159248383</v>
      </c>
      <c r="I8" s="100">
        <f>IF(SER_hh_tesh!I8=0,0,SER_hh_tesh!I8/SER_summary!I$26)</f>
        <v>81.952345919874347</v>
      </c>
      <c r="J8" s="100">
        <f>IF(SER_hh_tesh!J8=0,0,SER_hh_tesh!J8/SER_summary!J$26)</f>
        <v>105.0488836903468</v>
      </c>
      <c r="K8" s="100">
        <f>IF(SER_hh_tesh!K8=0,0,SER_hh_tesh!K8/SER_summary!K$26)</f>
        <v>85.168677703464311</v>
      </c>
      <c r="L8" s="100">
        <f>IF(SER_hh_tesh!L8=0,0,SER_hh_tesh!L8/SER_summary!L$26)</f>
        <v>90.809717199664561</v>
      </c>
      <c r="M8" s="100">
        <f>IF(SER_hh_tesh!M8=0,0,SER_hh_tesh!M8/SER_summary!M$26)</f>
        <v>83.758626867890825</v>
      </c>
      <c r="N8" s="100">
        <f>IF(SER_hh_tesh!N8=0,0,SER_hh_tesh!N8/SER_summary!N$26)</f>
        <v>84.12193814962248</v>
      </c>
      <c r="O8" s="100">
        <f>IF(SER_hh_tesh!O8=0,0,SER_hh_tesh!O8/SER_summary!O$26)</f>
        <v>86.778597076471769</v>
      </c>
      <c r="P8" s="100">
        <f>IF(SER_hh_tesh!P8=0,0,SER_hh_tesh!P8/SER_summary!P$26)</f>
        <v>72.16809052579147</v>
      </c>
      <c r="Q8" s="100">
        <f>IF(SER_hh_tesh!Q8=0,0,SER_hh_tesh!Q8/SER_summary!Q$26)</f>
        <v>74.787880900448656</v>
      </c>
    </row>
    <row r="9" spans="1:17" ht="12" customHeight="1" x14ac:dyDescent="0.25">
      <c r="A9" s="88" t="s">
        <v>106</v>
      </c>
      <c r="B9" s="100">
        <f>IF(SER_hh_tesh!B9=0,0,SER_hh_tesh!B9/SER_summary!B$26)</f>
        <v>129.76951384661504</v>
      </c>
      <c r="C9" s="100">
        <f>IF(SER_hh_tesh!C9=0,0,SER_hh_tesh!C9/SER_summary!C$26)</f>
        <v>131.73360904783456</v>
      </c>
      <c r="D9" s="100">
        <f>IF(SER_hh_tesh!D9=0,0,SER_hh_tesh!D9/SER_summary!D$26)</f>
        <v>107.33533612451522</v>
      </c>
      <c r="E9" s="100">
        <f>IF(SER_hh_tesh!E9=0,0,SER_hh_tesh!E9/SER_summary!E$26)</f>
        <v>101.61659791883305</v>
      </c>
      <c r="F9" s="100">
        <f>IF(SER_hh_tesh!F9=0,0,SER_hh_tesh!F9/SER_summary!F$26)</f>
        <v>106.25985928929659</v>
      </c>
      <c r="G9" s="100">
        <f>IF(SER_hh_tesh!G9=0,0,SER_hh_tesh!G9/SER_summary!G$26)</f>
        <v>105.57051100522152</v>
      </c>
      <c r="H9" s="100">
        <f>IF(SER_hh_tesh!H9=0,0,SER_hh_tesh!H9/SER_summary!H$26)</f>
        <v>92.063718133512339</v>
      </c>
      <c r="I9" s="100">
        <f>IF(SER_hh_tesh!I9=0,0,SER_hh_tesh!I9/SER_summary!I$26)</f>
        <v>83.88552433487834</v>
      </c>
      <c r="J9" s="100">
        <f>IF(SER_hh_tesh!J9=0,0,SER_hh_tesh!J9/SER_summary!J$26)</f>
        <v>111.51892314257067</v>
      </c>
      <c r="K9" s="100">
        <f>IF(SER_hh_tesh!K9=0,0,SER_hh_tesh!K9/SER_summary!K$26)</f>
        <v>88.227414342818975</v>
      </c>
      <c r="L9" s="100">
        <f>IF(SER_hh_tesh!L9=0,0,SER_hh_tesh!L9/SER_summary!L$26)</f>
        <v>95.608688508429651</v>
      </c>
      <c r="M9" s="100">
        <f>IF(SER_hh_tesh!M9=0,0,SER_hh_tesh!M9/SER_summary!M$26)</f>
        <v>87.501901696706682</v>
      </c>
      <c r="N9" s="100">
        <f>IF(SER_hh_tesh!N9=0,0,SER_hh_tesh!N9/SER_summary!N$26)</f>
        <v>89.393811024895328</v>
      </c>
      <c r="O9" s="100">
        <f>IF(SER_hh_tesh!O9=0,0,SER_hh_tesh!O9/SER_summary!O$26)</f>
        <v>93.837826550692242</v>
      </c>
      <c r="P9" s="100">
        <f>IF(SER_hh_tesh!P9=0,0,SER_hh_tesh!P9/SER_summary!P$26)</f>
        <v>76.962430049386924</v>
      </c>
      <c r="Q9" s="100">
        <f>IF(SER_hh_tesh!Q9=0,0,SER_hh_tesh!Q9/SER_summary!Q$26)</f>
        <v>80.94177241156342</v>
      </c>
    </row>
    <row r="10" spans="1:17" ht="12" customHeight="1" x14ac:dyDescent="0.25">
      <c r="A10" s="88" t="s">
        <v>34</v>
      </c>
      <c r="B10" s="100">
        <f>IF(SER_hh_tesh!B10=0,0,SER_hh_tesh!B10/SER_summary!B$26)</f>
        <v>151.91900176136363</v>
      </c>
      <c r="C10" s="100">
        <f>IF(SER_hh_tesh!C10=0,0,SER_hh_tesh!C10/SER_summary!C$26)</f>
        <v>110.02135682389495</v>
      </c>
      <c r="D10" s="100">
        <f>IF(SER_hh_tesh!D10=0,0,SER_hh_tesh!D10/SER_summary!D$26)</f>
        <v>110.49079114480125</v>
      </c>
      <c r="E10" s="100">
        <f>IF(SER_hh_tesh!E10=0,0,SER_hh_tesh!E10/SER_summary!E$26)</f>
        <v>108.56947243756986</v>
      </c>
      <c r="F10" s="100">
        <f>IF(SER_hh_tesh!F10=0,0,SER_hh_tesh!F10/SER_summary!F$26)</f>
        <v>108.01942485700675</v>
      </c>
      <c r="G10" s="100">
        <f>IF(SER_hh_tesh!G10=0,0,SER_hh_tesh!G10/SER_summary!G$26)</f>
        <v>108.55358663814454</v>
      </c>
      <c r="H10" s="100">
        <f>IF(SER_hh_tesh!H10=0,0,SER_hh_tesh!H10/SER_summary!H$26)</f>
        <v>87.378552479193374</v>
      </c>
      <c r="I10" s="100">
        <f>IF(SER_hh_tesh!I10=0,0,SER_hh_tesh!I10/SER_summary!I$26)</f>
        <v>86.171094237008461</v>
      </c>
      <c r="J10" s="100">
        <f>IF(SER_hh_tesh!J10=0,0,SER_hh_tesh!J10/SER_summary!J$26)</f>
        <v>74.004536341237269</v>
      </c>
      <c r="K10" s="100">
        <f>IF(SER_hh_tesh!K10=0,0,SER_hh_tesh!K10/SER_summary!K$26)</f>
        <v>92.040710575275341</v>
      </c>
      <c r="L10" s="100">
        <f>IF(SER_hh_tesh!L10=0,0,SER_hh_tesh!L10/SER_summary!L$26)</f>
        <v>120.64052359116261</v>
      </c>
      <c r="M10" s="100">
        <f>IF(SER_hh_tesh!M10=0,0,SER_hh_tesh!M10/SER_summary!M$26)</f>
        <v>79.839235938901354</v>
      </c>
      <c r="N10" s="100">
        <f>IF(SER_hh_tesh!N10=0,0,SER_hh_tesh!N10/SER_summary!N$26)</f>
        <v>75.066027699104069</v>
      </c>
      <c r="O10" s="100">
        <f>IF(SER_hh_tesh!O10=0,0,SER_hh_tesh!O10/SER_summary!O$26)</f>
        <v>93.47831691099762</v>
      </c>
      <c r="P10" s="100">
        <f>IF(SER_hh_tesh!P10=0,0,SER_hh_tesh!P10/SER_summary!P$26)</f>
        <v>77.144288066116985</v>
      </c>
      <c r="Q10" s="100">
        <f>IF(SER_hh_tesh!Q10=0,0,SER_hh_tesh!Q10/SER_summary!Q$26)</f>
        <v>79.635274626753286</v>
      </c>
    </row>
    <row r="11" spans="1:17" ht="12" customHeight="1" x14ac:dyDescent="0.25">
      <c r="A11" s="88" t="s">
        <v>61</v>
      </c>
      <c r="B11" s="100">
        <f>IF(SER_hh_tesh!B11=0,0,SER_hh_tesh!B11/SER_summary!B$26)</f>
        <v>131.82799361323558</v>
      </c>
      <c r="C11" s="100">
        <f>IF(SER_hh_tesh!C11=0,0,SER_hh_tesh!C11/SER_summary!C$26)</f>
        <v>132.46817015944225</v>
      </c>
      <c r="D11" s="100">
        <f>IF(SER_hh_tesh!D11=0,0,SER_hh_tesh!D11/SER_summary!D$26)</f>
        <v>107.93924891574952</v>
      </c>
      <c r="E11" s="100">
        <f>IF(SER_hh_tesh!E11=0,0,SER_hh_tesh!E11/SER_summary!E$26)</f>
        <v>105.02299116457989</v>
      </c>
      <c r="F11" s="100">
        <f>IF(SER_hh_tesh!F11=0,0,SER_hh_tesh!F11/SER_summary!F$26)</f>
        <v>103.86706901000565</v>
      </c>
      <c r="G11" s="100">
        <f>IF(SER_hh_tesh!G11=0,0,SER_hh_tesh!G11/SER_summary!G$26)</f>
        <v>101.72967771688324</v>
      </c>
      <c r="H11" s="100">
        <f>IF(SER_hh_tesh!H11=0,0,SER_hh_tesh!H11/SER_summary!H$26)</f>
        <v>96.925039868668989</v>
      </c>
      <c r="I11" s="100">
        <f>IF(SER_hh_tesh!I11=0,0,SER_hh_tesh!I11/SER_summary!I$26)</f>
        <v>91.596884525416399</v>
      </c>
      <c r="J11" s="100">
        <f>IF(SER_hh_tesh!J11=0,0,SER_hh_tesh!J11/SER_summary!J$26)</f>
        <v>86.224848740859684</v>
      </c>
      <c r="K11" s="100">
        <f>IF(SER_hh_tesh!K11=0,0,SER_hh_tesh!K11/SER_summary!K$26)</f>
        <v>84.956423091707791</v>
      </c>
      <c r="L11" s="100">
        <f>IF(SER_hh_tesh!L11=0,0,SER_hh_tesh!L11/SER_summary!L$26)</f>
        <v>82.3122661856126</v>
      </c>
      <c r="M11" s="100">
        <f>IF(SER_hh_tesh!M11=0,0,SER_hh_tesh!M11/SER_summary!M$26)</f>
        <v>82.608677265460642</v>
      </c>
      <c r="N11" s="100">
        <f>IF(SER_hh_tesh!N11=0,0,SER_hh_tesh!N11/SER_summary!N$26)</f>
        <v>82.879043031804486</v>
      </c>
      <c r="O11" s="100">
        <f>IF(SER_hh_tesh!O11=0,0,SER_hh_tesh!O11/SER_summary!O$26)</f>
        <v>81.732156826617995</v>
      </c>
      <c r="P11" s="100">
        <f>IF(SER_hh_tesh!P11=0,0,SER_hh_tesh!P11/SER_summary!P$26)</f>
        <v>75.409317366625999</v>
      </c>
      <c r="Q11" s="100">
        <f>IF(SER_hh_tesh!Q11=0,0,SER_hh_tesh!Q11/SER_summary!Q$26)</f>
        <v>74.681821730055503</v>
      </c>
    </row>
    <row r="12" spans="1:17" ht="12" customHeight="1" x14ac:dyDescent="0.25">
      <c r="A12" s="88" t="s">
        <v>42</v>
      </c>
      <c r="B12" s="100">
        <f>IF(SER_hh_tesh!B12=0,0,SER_hh_tesh!B12/SER_summary!B$26)</f>
        <v>131.82799361323558</v>
      </c>
      <c r="C12" s="100">
        <f>IF(SER_hh_tesh!C12=0,0,SER_hh_tesh!C12/SER_summary!C$26)</f>
        <v>132.17761622764081</v>
      </c>
      <c r="D12" s="100">
        <f>IF(SER_hh_tesh!D12=0,0,SER_hh_tesh!D12/SER_summary!D$26)</f>
        <v>106.67135084644985</v>
      </c>
      <c r="E12" s="100">
        <f>IF(SER_hh_tesh!E12=0,0,SER_hh_tesh!E12/SER_summary!E$26)</f>
        <v>98.844691827394257</v>
      </c>
      <c r="F12" s="100">
        <f>IF(SER_hh_tesh!F12=0,0,SER_hh_tesh!F12/SER_summary!F$26)</f>
        <v>102.44011731535623</v>
      </c>
      <c r="G12" s="100">
        <f>IF(SER_hh_tesh!G12=0,0,SER_hh_tesh!G12/SER_summary!G$26)</f>
        <v>102.69701023496506</v>
      </c>
      <c r="H12" s="100">
        <f>IF(SER_hh_tesh!H12=0,0,SER_hh_tesh!H12/SER_summary!H$26)</f>
        <v>90.246479458518905</v>
      </c>
      <c r="I12" s="100">
        <f>IF(SER_hh_tesh!I12=0,0,SER_hh_tesh!I12/SER_summary!I$26)</f>
        <v>91.72300511922576</v>
      </c>
      <c r="J12" s="100">
        <f>IF(SER_hh_tesh!J12=0,0,SER_hh_tesh!J12/SER_summary!J$26)</f>
        <v>90.722709539951509</v>
      </c>
      <c r="K12" s="100">
        <f>IF(SER_hh_tesh!K12=0,0,SER_hh_tesh!K12/SER_summary!K$26)</f>
        <v>89.503849255255972</v>
      </c>
      <c r="L12" s="100">
        <f>IF(SER_hh_tesh!L12=0,0,SER_hh_tesh!L12/SER_summary!L$26)</f>
        <v>89.158683150726887</v>
      </c>
      <c r="M12" s="100">
        <f>IF(SER_hh_tesh!M12=0,0,SER_hh_tesh!M12/SER_summary!M$26)</f>
        <v>85.311534663341803</v>
      </c>
      <c r="N12" s="100">
        <f>IF(SER_hh_tesh!N12=0,0,SER_hh_tesh!N12/SER_summary!N$26)</f>
        <v>89.017403207403163</v>
      </c>
      <c r="O12" s="100">
        <f>IF(SER_hh_tesh!O12=0,0,SER_hh_tesh!O12/SER_summary!O$26)</f>
        <v>85.658057669907279</v>
      </c>
      <c r="P12" s="100">
        <f>IF(SER_hh_tesh!P12=0,0,SER_hh_tesh!P12/SER_summary!P$26)</f>
        <v>75.978917238138408</v>
      </c>
      <c r="Q12" s="100">
        <f>IF(SER_hh_tesh!Q12=0,0,SER_hh_tesh!Q12/SER_summary!Q$26)</f>
        <v>77.498294169630071</v>
      </c>
    </row>
    <row r="13" spans="1:17" ht="12" customHeight="1" x14ac:dyDescent="0.25">
      <c r="A13" s="88" t="s">
        <v>105</v>
      </c>
      <c r="B13" s="100">
        <f>IF(SER_hh_tesh!B13=0,0,SER_hh_tesh!B13/SER_summary!B$26)</f>
        <v>132.42899813215982</v>
      </c>
      <c r="C13" s="100">
        <f>IF(SER_hh_tesh!C13=0,0,SER_hh_tesh!C13/SER_summary!C$26)</f>
        <v>135.64390097644144</v>
      </c>
      <c r="D13" s="100">
        <f>IF(SER_hh_tesh!D13=0,0,SER_hh_tesh!D13/SER_summary!D$26)</f>
        <v>110.56602259895205</v>
      </c>
      <c r="E13" s="100">
        <f>IF(SER_hh_tesh!E13=0,0,SER_hh_tesh!E13/SER_summary!E$26)</f>
        <v>102.6730202505498</v>
      </c>
      <c r="F13" s="100">
        <f>IF(SER_hh_tesh!F13=0,0,SER_hh_tesh!F13/SER_summary!F$26)</f>
        <v>106.52033777631384</v>
      </c>
      <c r="G13" s="100">
        <f>IF(SER_hh_tesh!G13=0,0,SER_hh_tesh!G13/SER_summary!G$26)</f>
        <v>105.66415030964822</v>
      </c>
      <c r="H13" s="100">
        <f>IF(SER_hh_tesh!H13=0,0,SER_hh_tesh!H13/SER_summary!H$26)</f>
        <v>91.295200199182517</v>
      </c>
      <c r="I13" s="100">
        <f>IF(SER_hh_tesh!I13=0,0,SER_hh_tesh!I13/SER_summary!I$26)</f>
        <v>83.004488758966687</v>
      </c>
      <c r="J13" s="100">
        <f>IF(SER_hh_tesh!J13=0,0,SER_hh_tesh!J13/SER_summary!J$26)</f>
        <v>105.71301499593858</v>
      </c>
      <c r="K13" s="100">
        <f>IF(SER_hh_tesh!K13=0,0,SER_hh_tesh!K13/SER_summary!K$26)</f>
        <v>85.310633098502805</v>
      </c>
      <c r="L13" s="100">
        <f>IF(SER_hh_tesh!L13=0,0,SER_hh_tesh!L13/SER_summary!L$26)</f>
        <v>92.733894048406796</v>
      </c>
      <c r="M13" s="100">
        <f>IF(SER_hh_tesh!M13=0,0,SER_hh_tesh!M13/SER_summary!M$26)</f>
        <v>88.269052744606796</v>
      </c>
      <c r="N13" s="100">
        <f>IF(SER_hh_tesh!N13=0,0,SER_hh_tesh!N13/SER_summary!N$26)</f>
        <v>99.064248948912763</v>
      </c>
      <c r="O13" s="100">
        <f>IF(SER_hh_tesh!O13=0,0,SER_hh_tesh!O13/SER_summary!O$26)</f>
        <v>103.3180931391726</v>
      </c>
      <c r="P13" s="100">
        <f>IF(SER_hh_tesh!P13=0,0,SER_hh_tesh!P13/SER_summary!P$26)</f>
        <v>86.13941057001847</v>
      </c>
      <c r="Q13" s="100">
        <f>IF(SER_hh_tesh!Q13=0,0,SER_hh_tesh!Q13/SER_summary!Q$26)</f>
        <v>89.854372044132589</v>
      </c>
    </row>
    <row r="14" spans="1:17" ht="12" customHeight="1" x14ac:dyDescent="0.25">
      <c r="A14" s="51" t="s">
        <v>104</v>
      </c>
      <c r="B14" s="22">
        <f>IF(SER_hh_tesh!B14=0,0,SER_hh_tesh!B14/SER_summary!B$26)</f>
        <v>132.42899813215976</v>
      </c>
      <c r="C14" s="22">
        <f>IF(SER_hh_tesh!C14=0,0,SER_hh_tesh!C14/SER_summary!C$26)</f>
        <v>133.66819119646684</v>
      </c>
      <c r="D14" s="22">
        <f>IF(SER_hh_tesh!D14=0,0,SER_hh_tesh!D14/SER_summary!D$26)</f>
        <v>108.34751767417079</v>
      </c>
      <c r="E14" s="22">
        <f>IF(SER_hh_tesh!E14=0,0,SER_hh_tesh!E14/SER_summary!E$26)</f>
        <v>100.23107106240489</v>
      </c>
      <c r="F14" s="22">
        <f>IF(SER_hh_tesh!F14=0,0,SER_hh_tesh!F14/SER_summary!F$26)</f>
        <v>104.01782144664352</v>
      </c>
      <c r="G14" s="22">
        <f>IF(SER_hh_tesh!G14=0,0,SER_hh_tesh!G14/SER_summary!G$26)</f>
        <v>103.50246008098154</v>
      </c>
      <c r="H14" s="22">
        <f>IF(SER_hh_tesh!H14=0,0,SER_hh_tesh!H14/SER_summary!H$26)</f>
        <v>89.701407281028011</v>
      </c>
      <c r="I14" s="22">
        <f>IF(SER_hh_tesh!I14=0,0,SER_hh_tesh!I14/SER_summary!I$26)</f>
        <v>81.800700760200598</v>
      </c>
      <c r="J14" s="22">
        <f>IF(SER_hh_tesh!J14=0,0,SER_hh_tesh!J14/SER_summary!J$26)</f>
        <v>105.02990765469359</v>
      </c>
      <c r="K14" s="22">
        <f>IF(SER_hh_tesh!K14=0,0,SER_hh_tesh!K14/SER_summary!K$26)</f>
        <v>85.215082163422267</v>
      </c>
      <c r="L14" s="22">
        <f>IF(SER_hh_tesh!L14=0,0,SER_hh_tesh!L14/SER_summary!L$26)</f>
        <v>90.810135144367862</v>
      </c>
      <c r="M14" s="22">
        <f>IF(SER_hh_tesh!M14=0,0,SER_hh_tesh!M14/SER_summary!M$26)</f>
        <v>83.889640875135186</v>
      </c>
      <c r="N14" s="22">
        <f>IF(SER_hh_tesh!N14=0,0,SER_hh_tesh!N14/SER_summary!N$26)</f>
        <v>84.391168799686582</v>
      </c>
      <c r="O14" s="22">
        <f>IF(SER_hh_tesh!O14=0,0,SER_hh_tesh!O14/SER_summary!O$26)</f>
        <v>87.191504566585223</v>
      </c>
      <c r="P14" s="22">
        <f>IF(SER_hh_tesh!P14=0,0,SER_hh_tesh!P14/SER_summary!P$26)</f>
        <v>72.680366466934657</v>
      </c>
      <c r="Q14" s="22">
        <f>IF(SER_hh_tesh!Q14=0,0,SER_hh_tesh!Q14/SER_summary!Q$26)</f>
        <v>75.856691795240806</v>
      </c>
    </row>
    <row r="15" spans="1:17" ht="12" customHeight="1" x14ac:dyDescent="0.25">
      <c r="A15" s="105" t="s">
        <v>108</v>
      </c>
      <c r="B15" s="104">
        <f>IF(SER_hh_tesh!B15=0,0,SER_hh_tesh!B15/SER_summary!B$26)</f>
        <v>2.3263770590906674</v>
      </c>
      <c r="C15" s="104">
        <f>IF(SER_hh_tesh!C15=0,0,SER_hh_tesh!C15/SER_summary!C$26)</f>
        <v>2.3652221308501185</v>
      </c>
      <c r="D15" s="104">
        <f>IF(SER_hh_tesh!D15=0,0,SER_hh_tesh!D15/SER_summary!D$26)</f>
        <v>1.9946085019955735</v>
      </c>
      <c r="E15" s="104">
        <f>IF(SER_hh_tesh!E15=0,0,SER_hh_tesh!E15/SER_summary!E$26)</f>
        <v>1.8806103061711603</v>
      </c>
      <c r="F15" s="104">
        <f>IF(SER_hh_tesh!F15=0,0,SER_hh_tesh!F15/SER_summary!F$26)</f>
        <v>2.0370100427894995</v>
      </c>
      <c r="G15" s="104">
        <f>IF(SER_hh_tesh!G15=0,0,SER_hh_tesh!G15/SER_summary!G$26)</f>
        <v>2.0345076636867403</v>
      </c>
      <c r="H15" s="104">
        <f>IF(SER_hh_tesh!H15=0,0,SER_hh_tesh!H15/SER_summary!H$26)</f>
        <v>1.7651156533744314</v>
      </c>
      <c r="I15" s="104">
        <f>IF(SER_hh_tesh!I15=0,0,SER_hh_tesh!I15/SER_summary!I$26)</f>
        <v>1.6145223853504196</v>
      </c>
      <c r="J15" s="104">
        <f>IF(SER_hh_tesh!J15=0,0,SER_hh_tesh!J15/SER_summary!J$26)</f>
        <v>2.1008009453242251</v>
      </c>
      <c r="K15" s="104">
        <f>IF(SER_hh_tesh!K15=0,0,SER_hh_tesh!K15/SER_summary!K$26)</f>
        <v>1.6865671860966167</v>
      </c>
      <c r="L15" s="104">
        <f>IF(SER_hh_tesh!L15=0,0,SER_hh_tesh!L15/SER_summary!L$26)</f>
        <v>1.810493872609743</v>
      </c>
      <c r="M15" s="104">
        <f>IF(SER_hh_tesh!M15=0,0,SER_hh_tesh!M15/SER_summary!M$26)</f>
        <v>1.6670039478599084</v>
      </c>
      <c r="N15" s="104">
        <f>IF(SER_hh_tesh!N15=0,0,SER_hh_tesh!N15/SER_summary!N$26)</f>
        <v>1.6740204273216992</v>
      </c>
      <c r="O15" s="104">
        <f>IF(SER_hh_tesh!O15=0,0,SER_hh_tesh!O15/SER_summary!O$26)</f>
        <v>1.7348309627658975</v>
      </c>
      <c r="P15" s="104">
        <f>IF(SER_hh_tesh!P15=0,0,SER_hh_tesh!P15/SER_summary!P$26)</f>
        <v>1.4392472357531321</v>
      </c>
      <c r="Q15" s="104">
        <f>IF(SER_hh_tesh!Q15=0,0,SER_hh_tesh!Q15/SER_summary!Q$26)</f>
        <v>1.5018516680626868</v>
      </c>
    </row>
    <row r="16" spans="1:17" ht="12.95" customHeight="1" x14ac:dyDescent="0.25">
      <c r="A16" s="90" t="s">
        <v>102</v>
      </c>
      <c r="B16" s="101">
        <f>IF(SER_hh_tesh!B16=0,0,SER_hh_tesh!B16/SER_summary!B$26)</f>
        <v>24.250713608409633</v>
      </c>
      <c r="C16" s="101">
        <f>IF(SER_hh_tesh!C16=0,0,SER_hh_tesh!C16/SER_summary!C$26)</f>
        <v>24.379397283455404</v>
      </c>
      <c r="D16" s="101">
        <f>IF(SER_hh_tesh!D16=0,0,SER_hh_tesh!D16/SER_summary!D$26)</f>
        <v>24.445809130093163</v>
      </c>
      <c r="E16" s="101">
        <f>IF(SER_hh_tesh!E16=0,0,SER_hh_tesh!E16/SER_summary!E$26)</f>
        <v>24.554124825384854</v>
      </c>
      <c r="F16" s="101">
        <f>IF(SER_hh_tesh!F16=0,0,SER_hh_tesh!F16/SER_summary!F$26)</f>
        <v>24.724235394949631</v>
      </c>
      <c r="G16" s="101">
        <f>IF(SER_hh_tesh!G16=0,0,SER_hh_tesh!G16/SER_summary!G$26)</f>
        <v>24.854983155079477</v>
      </c>
      <c r="H16" s="101">
        <f>IF(SER_hh_tesh!H16=0,0,SER_hh_tesh!H16/SER_summary!H$26)</f>
        <v>25.081052300889379</v>
      </c>
      <c r="I16" s="101">
        <f>IF(SER_hh_tesh!I16=0,0,SER_hh_tesh!I16/SER_summary!I$26)</f>
        <v>25.262789668401201</v>
      </c>
      <c r="J16" s="101">
        <f>IF(SER_hh_tesh!J16=0,0,SER_hh_tesh!J16/SER_summary!J$26)</f>
        <v>25.485957255594144</v>
      </c>
      <c r="K16" s="101">
        <f>IF(SER_hh_tesh!K16=0,0,SER_hh_tesh!K16/SER_summary!K$26)</f>
        <v>25.486767371161111</v>
      </c>
      <c r="L16" s="101">
        <f>IF(SER_hh_tesh!L16=0,0,SER_hh_tesh!L16/SER_summary!L$26)</f>
        <v>25.462511570856588</v>
      </c>
      <c r="M16" s="101">
        <f>IF(SER_hh_tesh!M16=0,0,SER_hh_tesh!M16/SER_summary!M$26)</f>
        <v>26.025065510330027</v>
      </c>
      <c r="N16" s="101">
        <f>IF(SER_hh_tesh!N16=0,0,SER_hh_tesh!N16/SER_summary!N$26)</f>
        <v>26.580968323697093</v>
      </c>
      <c r="O16" s="101">
        <f>IF(SER_hh_tesh!O16=0,0,SER_hh_tesh!O16/SER_summary!O$26)</f>
        <v>27.116267573287246</v>
      </c>
      <c r="P16" s="101">
        <f>IF(SER_hh_tesh!P16=0,0,SER_hh_tesh!P16/SER_summary!P$26)</f>
        <v>28.098576823124152</v>
      </c>
      <c r="Q16" s="101">
        <f>IF(SER_hh_tesh!Q16=0,0,SER_hh_tesh!Q16/SER_summary!Q$26)</f>
        <v>28.432787939746866</v>
      </c>
    </row>
    <row r="17" spans="1:17" ht="12.95" customHeight="1" x14ac:dyDescent="0.25">
      <c r="A17" s="88" t="s">
        <v>101</v>
      </c>
      <c r="B17" s="103">
        <f>IF(SER_hh_tesh!B17=0,0,SER_hh_tesh!B17/SER_summary!B$26)</f>
        <v>7.8862106633460076</v>
      </c>
      <c r="C17" s="103">
        <f>IF(SER_hh_tesh!C17=0,0,SER_hh_tesh!C17/SER_summary!C$26)</f>
        <v>8.3749912468498469</v>
      </c>
      <c r="D17" s="103">
        <f>IF(SER_hh_tesh!D17=0,0,SER_hh_tesh!D17/SER_summary!D$26)</f>
        <v>9.1142280884296945</v>
      </c>
      <c r="E17" s="103">
        <f>IF(SER_hh_tesh!E17=0,0,SER_hh_tesh!E17/SER_summary!E$26)</f>
        <v>9.504705172295953</v>
      </c>
      <c r="F17" s="103">
        <f>IF(SER_hh_tesh!F17=0,0,SER_hh_tesh!F17/SER_summary!F$26)</f>
        <v>9.9102425825664824</v>
      </c>
      <c r="G17" s="103">
        <f>IF(SER_hh_tesh!G17=0,0,SER_hh_tesh!G17/SER_summary!G$26)</f>
        <v>10.068694062497523</v>
      </c>
      <c r="H17" s="103">
        <f>IF(SER_hh_tesh!H17=0,0,SER_hh_tesh!H17/SER_summary!H$26)</f>
        <v>10.656775512597338</v>
      </c>
      <c r="I17" s="103">
        <f>IF(SER_hh_tesh!I17=0,0,SER_hh_tesh!I17/SER_summary!I$26)</f>
        <v>11.095205651845994</v>
      </c>
      <c r="J17" s="103">
        <f>IF(SER_hh_tesh!J17=0,0,SER_hh_tesh!J17/SER_summary!J$26)</f>
        <v>11.087580970820115</v>
      </c>
      <c r="K17" s="103">
        <f>IF(SER_hh_tesh!K17=0,0,SER_hh_tesh!K17/SER_summary!K$26)</f>
        <v>11.62668402691606</v>
      </c>
      <c r="L17" s="103">
        <f>IF(SER_hh_tesh!L17=0,0,SER_hh_tesh!L17/SER_summary!L$26)</f>
        <v>11.467990202267503</v>
      </c>
      <c r="M17" s="103">
        <f>IF(SER_hh_tesh!M17=0,0,SER_hh_tesh!M17/SER_summary!M$26)</f>
        <v>11.825644556409213</v>
      </c>
      <c r="N17" s="103">
        <f>IF(SER_hh_tesh!N17=0,0,SER_hh_tesh!N17/SER_summary!N$26)</f>
        <v>12.833002166543292</v>
      </c>
      <c r="O17" s="103">
        <f>IF(SER_hh_tesh!O17=0,0,SER_hh_tesh!O17/SER_summary!O$26)</f>
        <v>14.024592671875267</v>
      </c>
      <c r="P17" s="103">
        <f>IF(SER_hh_tesh!P17=0,0,SER_hh_tesh!P17/SER_summary!P$26)</f>
        <v>15.419888784600484</v>
      </c>
      <c r="Q17" s="103">
        <f>IF(SER_hh_tesh!Q17=0,0,SER_hh_tesh!Q17/SER_summary!Q$26)</f>
        <v>17.260245396292827</v>
      </c>
    </row>
    <row r="18" spans="1:17" ht="12" customHeight="1" x14ac:dyDescent="0.25">
      <c r="A18" s="88" t="s">
        <v>100</v>
      </c>
      <c r="B18" s="103">
        <f>IF(SER_hh_tesh!B18=0,0,SER_hh_tesh!B18/SER_summary!B$26)</f>
        <v>24.3848164283336</v>
      </c>
      <c r="C18" s="103">
        <f>IF(SER_hh_tesh!C18=0,0,SER_hh_tesh!C18/SER_summary!C$26)</f>
        <v>24.502532083933591</v>
      </c>
      <c r="D18" s="103">
        <f>IF(SER_hh_tesh!D18=0,0,SER_hh_tesh!D18/SER_summary!D$26)</f>
        <v>24.583924765170703</v>
      </c>
      <c r="E18" s="103">
        <f>IF(SER_hh_tesh!E18=0,0,SER_hh_tesh!E18/SER_summary!E$26)</f>
        <v>24.697826600711519</v>
      </c>
      <c r="F18" s="103">
        <f>IF(SER_hh_tesh!F18=0,0,SER_hh_tesh!F18/SER_summary!F$26)</f>
        <v>24.8571200784022</v>
      </c>
      <c r="G18" s="103">
        <f>IF(SER_hh_tesh!G18=0,0,SER_hh_tesh!G18/SER_summary!G$26)</f>
        <v>24.987283475837142</v>
      </c>
      <c r="H18" s="103">
        <f>IF(SER_hh_tesh!H18=0,0,SER_hh_tesh!H18/SER_summary!H$26)</f>
        <v>25.227570761210853</v>
      </c>
      <c r="I18" s="103">
        <f>IF(SER_hh_tesh!I18=0,0,SER_hh_tesh!I18/SER_summary!I$26)</f>
        <v>25.419810369525994</v>
      </c>
      <c r="J18" s="103">
        <f>IF(SER_hh_tesh!J18=0,0,SER_hh_tesh!J18/SER_summary!J$26)</f>
        <v>25.650387911082827</v>
      </c>
      <c r="K18" s="103">
        <f>IF(SER_hh_tesh!K18=0,0,SER_hh_tesh!K18/SER_summary!K$26)</f>
        <v>25.662336468922184</v>
      </c>
      <c r="L18" s="103">
        <f>IF(SER_hh_tesh!L18=0,0,SER_hh_tesh!L18/SER_summary!L$26)</f>
        <v>25.639123962458189</v>
      </c>
      <c r="M18" s="103">
        <f>IF(SER_hh_tesh!M18=0,0,SER_hh_tesh!M18/SER_summary!M$26)</f>
        <v>26.213327910523692</v>
      </c>
      <c r="N18" s="103">
        <f>IF(SER_hh_tesh!N18=0,0,SER_hh_tesh!N18/SER_summary!N$26)</f>
        <v>26.783890223565479</v>
      </c>
      <c r="O18" s="103">
        <f>IF(SER_hh_tesh!O18=0,0,SER_hh_tesh!O18/SER_summary!O$26)</f>
        <v>27.340279397435371</v>
      </c>
      <c r="P18" s="103">
        <f>IF(SER_hh_tesh!P18=0,0,SER_hh_tesh!P18/SER_summary!P$26)</f>
        <v>28.362362592466614</v>
      </c>
      <c r="Q18" s="103">
        <f>IF(SER_hh_tesh!Q18=0,0,SER_hh_tesh!Q18/SER_summary!Q$26)</f>
        <v>28.729772695345986</v>
      </c>
    </row>
    <row r="19" spans="1:17" ht="12.95" customHeight="1" x14ac:dyDescent="0.25">
      <c r="A19" s="90" t="s">
        <v>47</v>
      </c>
      <c r="B19" s="101">
        <f>IF(SER_hh_tesh!B19=0,0,SER_hh_tesh!B19/SER_summary!B$26)</f>
        <v>14.831791716272354</v>
      </c>
      <c r="C19" s="101">
        <f>IF(SER_hh_tesh!C19=0,0,SER_hh_tesh!C19/SER_summary!C$26)</f>
        <v>14.801767869188373</v>
      </c>
      <c r="D19" s="101">
        <f>IF(SER_hh_tesh!D19=0,0,SER_hh_tesh!D19/SER_summary!D$26)</f>
        <v>14.876613402416353</v>
      </c>
      <c r="E19" s="101">
        <f>IF(SER_hh_tesh!E19=0,0,SER_hh_tesh!E19/SER_summary!E$26)</f>
        <v>14.964447321058767</v>
      </c>
      <c r="F19" s="101">
        <f>IF(SER_hh_tesh!F19=0,0,SER_hh_tesh!F19/SER_summary!F$26)</f>
        <v>15.02767139781043</v>
      </c>
      <c r="G19" s="101">
        <f>IF(SER_hh_tesh!G19=0,0,SER_hh_tesh!G19/SER_summary!G$26)</f>
        <v>15.06639965809439</v>
      </c>
      <c r="H19" s="101">
        <f>IF(SER_hh_tesh!H19=0,0,SER_hh_tesh!H19/SER_summary!H$26)</f>
        <v>15.122369672542211</v>
      </c>
      <c r="I19" s="101">
        <f>IF(SER_hh_tesh!I19=0,0,SER_hh_tesh!I19/SER_summary!I$26)</f>
        <v>15.162597980599921</v>
      </c>
      <c r="J19" s="101">
        <f>IF(SER_hh_tesh!J19=0,0,SER_hh_tesh!J19/SER_summary!J$26)</f>
        <v>15.230437052346414</v>
      </c>
      <c r="K19" s="101">
        <f>IF(SER_hh_tesh!K19=0,0,SER_hh_tesh!K19/SER_summary!K$26)</f>
        <v>15.230159935953433</v>
      </c>
      <c r="L19" s="101">
        <f>IF(SER_hh_tesh!L19=0,0,SER_hh_tesh!L19/SER_summary!L$26)</f>
        <v>15.275138417251519</v>
      </c>
      <c r="M19" s="101">
        <f>IF(SER_hh_tesh!M19=0,0,SER_hh_tesh!M19/SER_summary!M$26)</f>
        <v>15.528578247796339</v>
      </c>
      <c r="N19" s="101">
        <f>IF(SER_hh_tesh!N19=0,0,SER_hh_tesh!N19/SER_summary!N$26)</f>
        <v>15.621256560598512</v>
      </c>
      <c r="O19" s="101">
        <f>IF(SER_hh_tesh!O19=0,0,SER_hh_tesh!O19/SER_summary!O$26)</f>
        <v>15.846657958855346</v>
      </c>
      <c r="P19" s="101">
        <f>IF(SER_hh_tesh!P19=0,0,SER_hh_tesh!P19/SER_summary!P$26)</f>
        <v>16.141216305985676</v>
      </c>
      <c r="Q19" s="101">
        <f>IF(SER_hh_tesh!Q19=0,0,SER_hh_tesh!Q19/SER_summary!Q$26)</f>
        <v>16.480130757448649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16.022204777022456</v>
      </c>
      <c r="Q21" s="100">
        <f>IF(SER_hh_tesh!Q21=0,0,SER_hh_tesh!Q21/SER_summary!Q$26)</f>
        <v>15.977162332364424</v>
      </c>
    </row>
    <row r="22" spans="1:17" ht="12" customHeight="1" x14ac:dyDescent="0.25">
      <c r="A22" s="88" t="s">
        <v>99</v>
      </c>
      <c r="B22" s="100">
        <f>IF(SER_hh_tesh!B22=0,0,SER_hh_tesh!B22/SER_summary!B$26)</f>
        <v>14.835201537314418</v>
      </c>
      <c r="C22" s="100">
        <f>IF(SER_hh_tesh!C22=0,0,SER_hh_tesh!C22/SER_summary!C$26)</f>
        <v>14.935452829859241</v>
      </c>
      <c r="D22" s="100">
        <f>IF(SER_hh_tesh!D22=0,0,SER_hh_tesh!D22/SER_summary!D$26)</f>
        <v>15.100107867069445</v>
      </c>
      <c r="E22" s="100">
        <f>IF(SER_hh_tesh!E22=0,0,SER_hh_tesh!E22/SER_summary!E$26)</f>
        <v>15.334883690943947</v>
      </c>
      <c r="F22" s="100">
        <f>IF(SER_hh_tesh!F22=0,0,SER_hh_tesh!F22/SER_summary!F$26)</f>
        <v>15.344003177276297</v>
      </c>
      <c r="G22" s="100">
        <f>IF(SER_hh_tesh!G22=0,0,SER_hh_tesh!G22/SER_summary!G$26)</f>
        <v>15.337398211740126</v>
      </c>
      <c r="H22" s="100">
        <f>IF(SER_hh_tesh!H22=0,0,SER_hh_tesh!H22/SER_summary!H$26)</f>
        <v>15.37738177219523</v>
      </c>
      <c r="I22" s="100">
        <f>IF(SER_hh_tesh!I22=0,0,SER_hh_tesh!I22/SER_summary!I$26)</f>
        <v>15.388769899697211</v>
      </c>
      <c r="J22" s="100">
        <f>IF(SER_hh_tesh!J22=0,0,SER_hh_tesh!J22/SER_summary!J$26)</f>
        <v>15.436402197168274</v>
      </c>
      <c r="K22" s="100">
        <f>IF(SER_hh_tesh!K22=0,0,SER_hh_tesh!K22/SER_summary!K$26)</f>
        <v>15.407078103806501</v>
      </c>
      <c r="L22" s="100">
        <f>IF(SER_hh_tesh!L22=0,0,SER_hh_tesh!L22/SER_summary!L$26)</f>
        <v>15.460667356376186</v>
      </c>
      <c r="M22" s="100">
        <f>IF(SER_hh_tesh!M22=0,0,SER_hh_tesh!M22/SER_summary!M$26)</f>
        <v>15.674127983819639</v>
      </c>
      <c r="N22" s="100">
        <f>IF(SER_hh_tesh!N22=0,0,SER_hh_tesh!N22/SER_summary!N$26)</f>
        <v>15.736474776567604</v>
      </c>
      <c r="O22" s="100">
        <f>IF(SER_hh_tesh!O22=0,0,SER_hh_tesh!O22/SER_summary!O$26)</f>
        <v>15.797191024635552</v>
      </c>
      <c r="P22" s="100">
        <f>IF(SER_hh_tesh!P22=0,0,SER_hh_tesh!P22/SER_summary!P$26)</f>
        <v>15.912884095720042</v>
      </c>
      <c r="Q22" s="100">
        <f>IF(SER_hh_tesh!Q22=0,0,SER_hh_tesh!Q22/SER_summary!Q$26)</f>
        <v>15.950543227551554</v>
      </c>
    </row>
    <row r="23" spans="1:17" ht="12" customHeight="1" x14ac:dyDescent="0.25">
      <c r="A23" s="88" t="s">
        <v>98</v>
      </c>
      <c r="B23" s="100">
        <f>IF(SER_hh_tesh!B23=0,0,SER_hh_tesh!B23/SER_summary!B$26)</f>
        <v>14.835201537314411</v>
      </c>
      <c r="C23" s="100">
        <f>IF(SER_hh_tesh!C23=0,0,SER_hh_tesh!C23/SER_summary!C$26)</f>
        <v>14.813443532366012</v>
      </c>
      <c r="D23" s="100">
        <f>IF(SER_hh_tesh!D23=0,0,SER_hh_tesh!D23/SER_summary!D$26)</f>
        <v>14.921932625381908</v>
      </c>
      <c r="E23" s="100">
        <f>IF(SER_hh_tesh!E23=0,0,SER_hh_tesh!E23/SER_summary!E$26)</f>
        <v>15.048673766964468</v>
      </c>
      <c r="F23" s="100">
        <f>IF(SER_hh_tesh!F23=0,0,SER_hh_tesh!F23/SER_summary!F$26)</f>
        <v>15.092836553601103</v>
      </c>
      <c r="G23" s="100">
        <f>IF(SER_hh_tesh!G23=0,0,SER_hh_tesh!G23/SER_summary!G$26)</f>
        <v>15.092415497470176</v>
      </c>
      <c r="H23" s="100">
        <f>IF(SER_hh_tesh!H23=0,0,SER_hh_tesh!H23/SER_summary!H$26)</f>
        <v>15.107947100169078</v>
      </c>
      <c r="I23" s="100">
        <f>IF(SER_hh_tesh!I23=0,0,SER_hh_tesh!I23/SER_summary!I$26)</f>
        <v>15.105264690104057</v>
      </c>
      <c r="J23" s="100">
        <f>IF(SER_hh_tesh!J23=0,0,SER_hh_tesh!J23/SER_summary!J$26)</f>
        <v>15.143389107195398</v>
      </c>
      <c r="K23" s="100">
        <f>IF(SER_hh_tesh!K23=0,0,SER_hh_tesh!K23/SER_summary!K$26)</f>
        <v>15.133983928311991</v>
      </c>
      <c r="L23" s="100">
        <f>IF(SER_hh_tesh!L23=0,0,SER_hh_tesh!L23/SER_summary!L$26)</f>
        <v>15.172397334800898</v>
      </c>
      <c r="M23" s="100">
        <f>IF(SER_hh_tesh!M23=0,0,SER_hh_tesh!M23/SER_summary!M$26)</f>
        <v>15.392134634093292</v>
      </c>
      <c r="N23" s="100">
        <f>IF(SER_hh_tesh!N23=0,0,SER_hh_tesh!N23/SER_summary!N$26)</f>
        <v>15.471877902993509</v>
      </c>
      <c r="O23" s="100">
        <f>IF(SER_hh_tesh!O23=0,0,SER_hh_tesh!O23/SER_summary!O$26)</f>
        <v>15.551505888249514</v>
      </c>
      <c r="P23" s="100">
        <f>IF(SER_hh_tesh!P23=0,0,SER_hh_tesh!P23/SER_summary!P$26)</f>
        <v>15.667915117728581</v>
      </c>
      <c r="Q23" s="100">
        <f>IF(SER_hh_tesh!Q23=0,0,SER_hh_tesh!Q23/SER_summary!Q$26)</f>
        <v>15.708128891897022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14.835201537314411</v>
      </c>
      <c r="C25" s="100">
        <f>IF(SER_hh_tesh!C25=0,0,SER_hh_tesh!C25/SER_summary!C$26)</f>
        <v>14.785993832501518</v>
      </c>
      <c r="D25" s="100">
        <f>IF(SER_hh_tesh!D25=0,0,SER_hh_tesh!D25/SER_summary!D$26)</f>
        <v>14.888968376339953</v>
      </c>
      <c r="E25" s="100">
        <f>IF(SER_hh_tesh!E25=0,0,SER_hh_tesh!E25/SER_summary!E$26)</f>
        <v>14.951861824987137</v>
      </c>
      <c r="F25" s="100">
        <f>IF(SER_hh_tesh!F25=0,0,SER_hh_tesh!F25/SER_summary!F$26)</f>
        <v>15.003871595487119</v>
      </c>
      <c r="G25" s="100">
        <f>IF(SER_hh_tesh!G25=0,0,SER_hh_tesh!G25/SER_summary!G$26)</f>
        <v>15.122203993884762</v>
      </c>
      <c r="H25" s="100">
        <f>IF(SER_hh_tesh!H25=0,0,SER_hh_tesh!H25/SER_summary!H$26)</f>
        <v>15.131542300913875</v>
      </c>
      <c r="I25" s="100">
        <f>IF(SER_hh_tesh!I25=0,0,SER_hh_tesh!I25/SER_summary!I$26)</f>
        <v>15.138295564285626</v>
      </c>
      <c r="J25" s="100">
        <f>IF(SER_hh_tesh!J25=0,0,SER_hh_tesh!J25/SER_summary!J$26)</f>
        <v>15.184075704956165</v>
      </c>
      <c r="K25" s="100">
        <f>IF(SER_hh_tesh!K25=0,0,SER_hh_tesh!K25/SER_summary!K$26)</f>
        <v>15.173702593342901</v>
      </c>
      <c r="L25" s="100">
        <f>IF(SER_hh_tesh!L25=0,0,SER_hh_tesh!L25/SER_summary!L$26)</f>
        <v>15.199716625565767</v>
      </c>
      <c r="M25" s="100">
        <f>IF(SER_hh_tesh!M25=0,0,SER_hh_tesh!M25/SER_summary!M$26)</f>
        <v>15.419483443820125</v>
      </c>
      <c r="N25" s="100">
        <f>IF(SER_hh_tesh!N25=0,0,SER_hh_tesh!N25/SER_summary!N$26)</f>
        <v>15.504236543498205</v>
      </c>
      <c r="O25" s="100">
        <f>IF(SER_hh_tesh!O25=0,0,SER_hh_tesh!O25/SER_summary!O$26)</f>
        <v>15.61069392038317</v>
      </c>
      <c r="P25" s="100">
        <f>IF(SER_hh_tesh!P25=0,0,SER_hh_tesh!P25/SER_summary!P$26)</f>
        <v>15.808351785384374</v>
      </c>
      <c r="Q25" s="100">
        <f>IF(SER_hh_tesh!Q25=0,0,SER_hh_tesh!Q25/SER_summary!Q$26)</f>
        <v>15.858360907236046</v>
      </c>
    </row>
    <row r="26" spans="1:17" ht="12" customHeight="1" x14ac:dyDescent="0.25">
      <c r="A26" s="88" t="s">
        <v>30</v>
      </c>
      <c r="B26" s="22">
        <f>IF(SER_hh_tesh!B26=0,0,SER_hh_tesh!B26/SER_summary!B$26)</f>
        <v>14.82869184025048</v>
      </c>
      <c r="C26" s="22">
        <f>IF(SER_hh_tesh!C26=0,0,SER_hh_tesh!C26/SER_summary!C$26)</f>
        <v>14.78095000053009</v>
      </c>
      <c r="D26" s="22">
        <f>IF(SER_hh_tesh!D26=0,0,SER_hh_tesh!D26/SER_summary!D$26)</f>
        <v>14.809593899314104</v>
      </c>
      <c r="E26" s="22">
        <f>IF(SER_hh_tesh!E26=0,0,SER_hh_tesh!E26/SER_summary!E$26)</f>
        <v>14.81102705122311</v>
      </c>
      <c r="F26" s="22">
        <f>IF(SER_hh_tesh!F26=0,0,SER_hh_tesh!F26/SER_summary!F$26)</f>
        <v>14.908900224637431</v>
      </c>
      <c r="G26" s="22">
        <f>IF(SER_hh_tesh!G26=0,0,SER_hh_tesh!G26/SER_summary!G$26)</f>
        <v>15.001124465274911</v>
      </c>
      <c r="H26" s="22">
        <f>IF(SER_hh_tesh!H26=0,0,SER_hh_tesh!H26/SER_summary!H$26)</f>
        <v>15.11134796482736</v>
      </c>
      <c r="I26" s="22">
        <f>IF(SER_hh_tesh!I26=0,0,SER_hh_tesh!I26/SER_summary!I$26)</f>
        <v>15.203134433893524</v>
      </c>
      <c r="J26" s="22">
        <f>IF(SER_hh_tesh!J26=0,0,SER_hh_tesh!J26/SER_summary!J$26)</f>
        <v>15.303794237722423</v>
      </c>
      <c r="K26" s="22">
        <f>IF(SER_hh_tesh!K26=0,0,SER_hh_tesh!K26/SER_summary!K$26)</f>
        <v>15.318226432168634</v>
      </c>
      <c r="L26" s="22">
        <f>IF(SER_hh_tesh!L26=0,0,SER_hh_tesh!L26/SER_summary!L$26)</f>
        <v>15.373220715222647</v>
      </c>
      <c r="M26" s="22">
        <f>IF(SER_hh_tesh!M26=0,0,SER_hh_tesh!M26/SER_summary!M$26)</f>
        <v>15.66120122267183</v>
      </c>
      <c r="N26" s="22">
        <f>IF(SER_hh_tesh!N26=0,0,SER_hh_tesh!N26/SER_summary!N$26)</f>
        <v>15.765455048858239</v>
      </c>
      <c r="O26" s="22">
        <f>IF(SER_hh_tesh!O26=0,0,SER_hh_tesh!O26/SER_summary!O$26)</f>
        <v>16.146379750919557</v>
      </c>
      <c r="P26" s="22">
        <f>IF(SER_hh_tesh!P26=0,0,SER_hh_tesh!P26/SER_summary!P$26)</f>
        <v>16.676329466017727</v>
      </c>
      <c r="Q26" s="22">
        <f>IF(SER_hh_tesh!Q26=0,0,SER_hh_tesh!Q26/SER_summary!Q$26)</f>
        <v>17.384740296752437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0</v>
      </c>
      <c r="M27" s="116">
        <f>IF(SER_hh_tesh!M27=0,0,SER_hh_tesh!M27/SER_summary!M$26)</f>
        <v>0</v>
      </c>
      <c r="N27" s="116">
        <f>IF(SER_hh_tesh!N27=0,0,SER_hh_tesh!N27/SER_summary!N$26)</f>
        <v>0</v>
      </c>
      <c r="O27" s="116">
        <f>IF(SER_hh_tesh!O27=0,0,SER_hh_tesh!O27/SER_summary!O$26)</f>
        <v>0</v>
      </c>
      <c r="P27" s="116">
        <f>IF(SER_hh_tesh!P27=0,0,SER_hh_tesh!P27/SER_summary!P$26)</f>
        <v>0</v>
      </c>
      <c r="Q27" s="116">
        <f>IF(SER_hh_tesh!Q27=0,0,SER_hh_tesh!Q27/SER_summary!Q$26)</f>
        <v>0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0</v>
      </c>
      <c r="M28" s="117">
        <f>IF(SER_hh_tesh!M28=0,0,SER_hh_tesh!M28/SER_summary!M$26)</f>
        <v>0</v>
      </c>
      <c r="N28" s="117">
        <f>IF(SER_hh_tesh!N28=0,0,SER_hh_tesh!N28/SER_summary!N$26)</f>
        <v>0</v>
      </c>
      <c r="O28" s="117">
        <f>IF(SER_hh_tesh!O28=0,0,SER_hh_tesh!O28/SER_summary!O$26)</f>
        <v>0</v>
      </c>
      <c r="P28" s="117">
        <f>IF(SER_hh_tesh!P28=0,0,SER_hh_tesh!P28/SER_summary!P$26)</f>
        <v>0</v>
      </c>
      <c r="Q28" s="117">
        <f>IF(SER_hh_tesh!Q28=0,0,SER_hh_tesh!Q28/SER_summary!Q$26)</f>
        <v>0</v>
      </c>
    </row>
    <row r="29" spans="1:17" ht="12.95" customHeight="1" x14ac:dyDescent="0.25">
      <c r="A29" s="90" t="s">
        <v>46</v>
      </c>
      <c r="B29" s="101">
        <f>IF(SER_hh_tesh!B29=0,0,SER_hh_tesh!B29/SER_summary!B$26)</f>
        <v>14.225364359032707</v>
      </c>
      <c r="C29" s="101">
        <f>IF(SER_hh_tesh!C29=0,0,SER_hh_tesh!C29/SER_summary!C$26)</f>
        <v>14.512207743325101</v>
      </c>
      <c r="D29" s="101">
        <f>IF(SER_hh_tesh!D29=0,0,SER_hh_tesh!D29/SER_summary!D$26)</f>
        <v>14.882565661327318</v>
      </c>
      <c r="E29" s="101">
        <f>IF(SER_hh_tesh!E29=0,0,SER_hh_tesh!E29/SER_summary!E$26)</f>
        <v>15.087502603159423</v>
      </c>
      <c r="F29" s="101">
        <f>IF(SER_hh_tesh!F29=0,0,SER_hh_tesh!F29/SER_summary!F$26)</f>
        <v>15.213841210110829</v>
      </c>
      <c r="G29" s="101">
        <f>IF(SER_hh_tesh!G29=0,0,SER_hh_tesh!G29/SER_summary!G$26)</f>
        <v>15.32433360735774</v>
      </c>
      <c r="H29" s="101">
        <f>IF(SER_hh_tesh!H29=0,0,SER_hh_tesh!H29/SER_summary!H$26)</f>
        <v>15.348437392334494</v>
      </c>
      <c r="I29" s="101">
        <f>IF(SER_hh_tesh!I29=0,0,SER_hh_tesh!I29/SER_summary!I$26)</f>
        <v>15.402689399076882</v>
      </c>
      <c r="J29" s="101">
        <f>IF(SER_hh_tesh!J29=0,0,SER_hh_tesh!J29/SER_summary!J$26)</f>
        <v>15.471170923450998</v>
      </c>
      <c r="K29" s="101">
        <f>IF(SER_hh_tesh!K29=0,0,SER_hh_tesh!K29/SER_summary!K$26)</f>
        <v>15.489256641440162</v>
      </c>
      <c r="L29" s="101">
        <f>IF(SER_hh_tesh!L29=0,0,SER_hh_tesh!L29/SER_summary!L$26)</f>
        <v>15.532804936605821</v>
      </c>
      <c r="M29" s="101">
        <f>IF(SER_hh_tesh!M29=0,0,SER_hh_tesh!M29/SER_summary!M$26)</f>
        <v>15.651720794310146</v>
      </c>
      <c r="N29" s="101">
        <f>IF(SER_hh_tesh!N29=0,0,SER_hh_tesh!N29/SER_summary!N$26)</f>
        <v>15.755460793775951</v>
      </c>
      <c r="O29" s="101">
        <f>IF(SER_hh_tesh!O29=0,0,SER_hh_tesh!O29/SER_summary!O$26)</f>
        <v>15.950353257672269</v>
      </c>
      <c r="P29" s="101">
        <f>IF(SER_hh_tesh!P29=0,0,SER_hh_tesh!P29/SER_summary!P$26)</f>
        <v>16.117818865204391</v>
      </c>
      <c r="Q29" s="101">
        <f>IF(SER_hh_tesh!Q29=0,0,SER_hh_tesh!Q29/SER_summary!Q$26)</f>
        <v>16.351798915517758</v>
      </c>
    </row>
    <row r="30" spans="1:17" ht="12" customHeight="1" x14ac:dyDescent="0.25">
      <c r="A30" s="88" t="s">
        <v>66</v>
      </c>
      <c r="B30" s="100">
        <f>IF(SER_hh_tesh!B30=0,0,SER_hh_tesh!B30/SER_summary!B$26)</f>
        <v>0</v>
      </c>
      <c r="C30" s="100">
        <f>IF(SER_hh_tesh!C30=0,0,SER_hh_tesh!C30/SER_summary!C$26)</f>
        <v>14.745803663431175</v>
      </c>
      <c r="D30" s="100">
        <f>IF(SER_hh_tesh!D30=0,0,SER_hh_tesh!D30/SER_summary!D$26)</f>
        <v>0</v>
      </c>
      <c r="E30" s="100">
        <f>IF(SER_hh_tesh!E30=0,0,SER_hh_tesh!E30/SER_summary!E$26)</f>
        <v>0</v>
      </c>
      <c r="F30" s="100">
        <f>IF(SER_hh_tesh!F30=0,0,SER_hh_tesh!F30/SER_summary!F$26)</f>
        <v>0</v>
      </c>
      <c r="G30" s="100">
        <f>IF(SER_hh_tesh!G30=0,0,SER_hh_tesh!G30/SER_summary!G$26)</f>
        <v>0</v>
      </c>
      <c r="H30" s="100">
        <f>IF(SER_hh_tesh!H30=0,0,SER_hh_tesh!H30/SER_summary!H$26)</f>
        <v>0</v>
      </c>
      <c r="I30" s="100">
        <f>IF(SER_hh_tesh!I30=0,0,SER_hh_tesh!I30/SER_summary!I$26)</f>
        <v>0</v>
      </c>
      <c r="J30" s="100">
        <f>IF(SER_hh_tesh!J30=0,0,SER_hh_tesh!J30/SER_summary!J$26)</f>
        <v>0</v>
      </c>
      <c r="K30" s="100">
        <f>IF(SER_hh_tesh!K30=0,0,SER_hh_tesh!K30/SER_summary!K$26)</f>
        <v>0</v>
      </c>
      <c r="L30" s="100">
        <f>IF(SER_hh_tesh!L30=0,0,SER_hh_tesh!L30/SER_summary!L$26)</f>
        <v>0</v>
      </c>
      <c r="M30" s="100">
        <f>IF(SER_hh_tesh!M30=0,0,SER_hh_tesh!M30/SER_summary!M$26)</f>
        <v>0</v>
      </c>
      <c r="N30" s="100">
        <f>IF(SER_hh_tesh!N30=0,0,SER_hh_tesh!N30/SER_summary!N$26)</f>
        <v>0</v>
      </c>
      <c r="O30" s="100">
        <f>IF(SER_hh_tesh!O30=0,0,SER_hh_tesh!O30/SER_summary!O$26)</f>
        <v>0</v>
      </c>
      <c r="P30" s="100">
        <f>IF(SER_hh_tesh!P30=0,0,SER_hh_tesh!P30/SER_summary!P$26)</f>
        <v>15.365298028709921</v>
      </c>
      <c r="Q30" s="100">
        <f>IF(SER_hh_tesh!Q30=0,0,SER_hh_tesh!Q30/SER_summary!Q$26)</f>
        <v>15.355308275878166</v>
      </c>
    </row>
    <row r="31" spans="1:17" ht="12" customHeight="1" x14ac:dyDescent="0.25">
      <c r="A31" s="88" t="s">
        <v>98</v>
      </c>
      <c r="B31" s="100">
        <f>IF(SER_hh_tesh!B31=0,0,SER_hh_tesh!B31/SER_summary!B$26)</f>
        <v>14.240648112568852</v>
      </c>
      <c r="C31" s="100">
        <f>IF(SER_hh_tesh!C31=0,0,SER_hh_tesh!C31/SER_summary!C$26)</f>
        <v>14.528589466170397</v>
      </c>
      <c r="D31" s="100">
        <f>IF(SER_hh_tesh!D31=0,0,SER_hh_tesh!D31/SER_summary!D$26)</f>
        <v>14.851427279325586</v>
      </c>
      <c r="E31" s="100">
        <f>IF(SER_hh_tesh!E31=0,0,SER_hh_tesh!E31/SER_summary!E$26)</f>
        <v>15.088471801926108</v>
      </c>
      <c r="F31" s="100">
        <f>IF(SER_hh_tesh!F31=0,0,SER_hh_tesh!F31/SER_summary!F$26)</f>
        <v>15.262237278427367</v>
      </c>
      <c r="G31" s="100">
        <f>IF(SER_hh_tesh!G31=0,0,SER_hh_tesh!G31/SER_summary!G$26)</f>
        <v>15.398804267473398</v>
      </c>
      <c r="H31" s="100">
        <f>IF(SER_hh_tesh!H31=0,0,SER_hh_tesh!H31/SER_summary!H$26)</f>
        <v>15.473799946342846</v>
      </c>
      <c r="I31" s="100">
        <f>IF(SER_hh_tesh!I31=0,0,SER_hh_tesh!I31/SER_summary!I$26)</f>
        <v>15.555588362810397</v>
      </c>
      <c r="J31" s="100">
        <f>IF(SER_hh_tesh!J31=0,0,SER_hh_tesh!J31/SER_summary!J$26)</f>
        <v>15.660901812132412</v>
      </c>
      <c r="K31" s="100">
        <f>IF(SER_hh_tesh!K31=0,0,SER_hh_tesh!K31/SER_summary!K$26)</f>
        <v>15.73768262570796</v>
      </c>
      <c r="L31" s="100">
        <f>IF(SER_hh_tesh!L31=0,0,SER_hh_tesh!L31/SER_summary!L$26)</f>
        <v>15.838027794419876</v>
      </c>
      <c r="M31" s="100">
        <f>IF(SER_hh_tesh!M31=0,0,SER_hh_tesh!M31/SER_summary!M$26)</f>
        <v>15.999980755441445</v>
      </c>
      <c r="N31" s="100">
        <f>IF(SER_hh_tesh!N31=0,0,SER_hh_tesh!N31/SER_summary!N$26)</f>
        <v>16.143099707072114</v>
      </c>
      <c r="O31" s="100">
        <f>IF(SER_hh_tesh!O31=0,0,SER_hh_tesh!O31/SER_summary!O$26)</f>
        <v>16.224509700453812</v>
      </c>
      <c r="P31" s="100">
        <f>IF(SER_hh_tesh!P31=0,0,SER_hh_tesh!P31/SER_summary!P$26)</f>
        <v>16.146104419366747</v>
      </c>
      <c r="Q31" s="100">
        <f>IF(SER_hh_tesh!Q31=0,0,SER_hh_tesh!Q31/SER_summary!Q$26)</f>
        <v>16.100614545926607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14.209424701994836</v>
      </c>
      <c r="C33" s="18">
        <f>IF(SER_hh_tesh!C33=0,0,SER_hh_tesh!C33/SER_summary!C$26)</f>
        <v>14.310933833343825</v>
      </c>
      <c r="D33" s="18">
        <f>IF(SER_hh_tesh!D33=0,0,SER_hh_tesh!D33/SER_summary!D$26)</f>
        <v>14.914946340644889</v>
      </c>
      <c r="E33" s="18">
        <f>IF(SER_hh_tesh!E33=0,0,SER_hh_tesh!E33/SER_summary!E$26)</f>
        <v>15.086533480347232</v>
      </c>
      <c r="F33" s="18">
        <f>IF(SER_hh_tesh!F33=0,0,SER_hh_tesh!F33/SER_summary!F$26)</f>
        <v>15.164116950185107</v>
      </c>
      <c r="G33" s="18">
        <f>IF(SER_hh_tesh!G33=0,0,SER_hh_tesh!G33/SER_summary!G$26)</f>
        <v>15.251208375347831</v>
      </c>
      <c r="H33" s="18">
        <f>IF(SER_hh_tesh!H33=0,0,SER_hh_tesh!H33/SER_summary!H$26)</f>
        <v>15.219249014895951</v>
      </c>
      <c r="I33" s="18">
        <f>IF(SER_hh_tesh!I33=0,0,SER_hh_tesh!I33/SER_summary!I$26)</f>
        <v>15.250379997346505</v>
      </c>
      <c r="J33" s="18">
        <f>IF(SER_hh_tesh!J33=0,0,SER_hh_tesh!J33/SER_summary!J$26)</f>
        <v>15.285857857774872</v>
      </c>
      <c r="K33" s="18">
        <f>IF(SER_hh_tesh!K33=0,0,SER_hh_tesh!K33/SER_summary!K$26)</f>
        <v>15.245340869161449</v>
      </c>
      <c r="L33" s="18">
        <f>IF(SER_hh_tesh!L33=0,0,SER_hh_tesh!L33/SER_summary!L$26)</f>
        <v>15.239032736411636</v>
      </c>
      <c r="M33" s="18">
        <f>IF(SER_hh_tesh!M33=0,0,SER_hh_tesh!M33/SER_summary!M$26)</f>
        <v>15.328517874753949</v>
      </c>
      <c r="N33" s="18">
        <f>IF(SER_hh_tesh!N33=0,0,SER_hh_tesh!N33/SER_summary!N$26)</f>
        <v>15.399757859767838</v>
      </c>
      <c r="O33" s="18">
        <f>IF(SER_hh_tesh!O33=0,0,SER_hh_tesh!O33/SER_summary!O$26)</f>
        <v>15.702080125669179</v>
      </c>
      <c r="P33" s="18">
        <f>IF(SER_hh_tesh!P33=0,0,SER_hh_tesh!P33/SER_summary!P$26)</f>
        <v>16.159293665786603</v>
      </c>
      <c r="Q33" s="18">
        <f>IF(SER_hh_tesh!Q33=0,0,SER_hh_tesh!Q33/SER_summary!Q$26)</f>
        <v>16.753139567698852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35.565231475017733</v>
      </c>
      <c r="C3" s="106">
        <f>IF(SER_hh_emih!C3=0,0,SER_hh_emih!C3/SER_summary!C$26)</f>
        <v>35.958594217679689</v>
      </c>
      <c r="D3" s="106">
        <f>IF(SER_hh_emih!D3=0,0,SER_hh_emih!D3/SER_summary!D$26)</f>
        <v>29.541569341580285</v>
      </c>
      <c r="E3" s="106">
        <f>IF(SER_hh_emih!E3=0,0,SER_hh_emih!E3/SER_summary!E$26)</f>
        <v>28.396257815327949</v>
      </c>
      <c r="F3" s="106">
        <f>IF(SER_hh_emih!F3=0,0,SER_hh_emih!F3/SER_summary!F$26)</f>
        <v>30.465610170843288</v>
      </c>
      <c r="G3" s="106">
        <f>IF(SER_hh_emih!G3=0,0,SER_hh_emih!G3/SER_summary!G$26)</f>
        <v>29.953988271760181</v>
      </c>
      <c r="H3" s="106">
        <f>IF(SER_hh_emih!H3=0,0,SER_hh_emih!H3/SER_summary!H$26)</f>
        <v>26.350405579980333</v>
      </c>
      <c r="I3" s="106">
        <f>IF(SER_hh_emih!I3=0,0,SER_hh_emih!I3/SER_summary!I$26)</f>
        <v>24.305489746232361</v>
      </c>
      <c r="J3" s="106">
        <f>IF(SER_hh_emih!J3=0,0,SER_hh_emih!J3/SER_summary!J$26)</f>
        <v>30.667752107184775</v>
      </c>
      <c r="K3" s="106">
        <f>IF(SER_hh_emih!K3=0,0,SER_hh_emih!K3/SER_summary!K$26)</f>
        <v>25.673623699554106</v>
      </c>
      <c r="L3" s="106">
        <f>IF(SER_hh_emih!L3=0,0,SER_hh_emih!L3/SER_summary!L$26)</f>
        <v>26.903805813288038</v>
      </c>
      <c r="M3" s="106">
        <f>IF(SER_hh_emih!M3=0,0,SER_hh_emih!M3/SER_summary!M$26)</f>
        <v>25.633300214154509</v>
      </c>
      <c r="N3" s="106">
        <f>IF(SER_hh_emih!N3=0,0,SER_hh_emih!N3/SER_summary!N$26)</f>
        <v>25.271873106532681</v>
      </c>
      <c r="O3" s="106">
        <f>IF(SER_hh_emih!O3=0,0,SER_hh_emih!O3/SER_summary!O$26)</f>
        <v>25.836476403081132</v>
      </c>
      <c r="P3" s="106">
        <f>IF(SER_hh_emih!P3=0,0,SER_hh_emih!P3/SER_summary!P$26)</f>
        <v>22.612910355566449</v>
      </c>
      <c r="Q3" s="106">
        <f>IF(SER_hh_emih!Q3=0,0,SER_hh_emih!Q3/SER_summary!Q$26)</f>
        <v>22.797524276970552</v>
      </c>
    </row>
    <row r="4" spans="1:17" ht="12.95" customHeight="1" x14ac:dyDescent="0.25">
      <c r="A4" s="90" t="s">
        <v>44</v>
      </c>
      <c r="B4" s="101">
        <f>IF(SER_hh_emih!B4=0,0,SER_hh_emih!B4/SER_summary!B$26)</f>
        <v>29.861040768381493</v>
      </c>
      <c r="C4" s="101">
        <f>IF(SER_hh_emih!C4=0,0,SER_hh_emih!C4/SER_summary!C$26)</f>
        <v>28.507576382115683</v>
      </c>
      <c r="D4" s="101">
        <f>IF(SER_hh_emih!D4=0,0,SER_hh_emih!D4/SER_summary!D$26)</f>
        <v>23.510192481832469</v>
      </c>
      <c r="E4" s="101">
        <f>IF(SER_hh_emih!E4=0,0,SER_hh_emih!E4/SER_summary!E$26)</f>
        <v>22.070259705659211</v>
      </c>
      <c r="F4" s="101">
        <f>IF(SER_hh_emih!F4=0,0,SER_hh_emih!F4/SER_summary!F$26)</f>
        <v>24.120477181478972</v>
      </c>
      <c r="G4" s="101">
        <f>IF(SER_hh_emih!G4=0,0,SER_hh_emih!G4/SER_summary!G$26)</f>
        <v>23.793235812878979</v>
      </c>
      <c r="H4" s="101">
        <f>IF(SER_hh_emih!H4=0,0,SER_hh_emih!H4/SER_summary!H$26)</f>
        <v>20.213625947821765</v>
      </c>
      <c r="I4" s="101">
        <f>IF(SER_hh_emih!I4=0,0,SER_hh_emih!I4/SER_summary!I$26)</f>
        <v>18.339277659341182</v>
      </c>
      <c r="J4" s="101">
        <f>IF(SER_hh_emih!J4=0,0,SER_hh_emih!J4/SER_summary!J$26)</f>
        <v>24.791546194369143</v>
      </c>
      <c r="K4" s="101">
        <f>IF(SER_hh_emih!K4=0,0,SER_hh_emih!K4/SER_summary!K$26)</f>
        <v>19.830067138041997</v>
      </c>
      <c r="L4" s="101">
        <f>IF(SER_hh_emih!L4=0,0,SER_hh_emih!L4/SER_summary!L$26)</f>
        <v>21.097364625061221</v>
      </c>
      <c r="M4" s="101">
        <f>IF(SER_hh_emih!M4=0,0,SER_hh_emih!M4/SER_summary!M$26)</f>
        <v>19.939454030951961</v>
      </c>
      <c r="N4" s="101">
        <f>IF(SER_hh_emih!N4=0,0,SER_hh_emih!N4/SER_summary!N$26)</f>
        <v>19.64882833813413</v>
      </c>
      <c r="O4" s="101">
        <f>IF(SER_hh_emih!O4=0,0,SER_hh_emih!O4/SER_summary!O$26)</f>
        <v>20.277060735693293</v>
      </c>
      <c r="P4" s="101">
        <f>IF(SER_hh_emih!P4=0,0,SER_hh_emih!P4/SER_summary!P$26)</f>
        <v>16.612727530181985</v>
      </c>
      <c r="Q4" s="101">
        <f>IF(SER_hh_emih!Q4=0,0,SER_hh_emih!Q4/SER_summary!Q$26)</f>
        <v>16.687080750594813</v>
      </c>
    </row>
    <row r="5" spans="1:17" ht="12" customHeight="1" x14ac:dyDescent="0.25">
      <c r="A5" s="88" t="s">
        <v>38</v>
      </c>
      <c r="B5" s="100">
        <f>IF(SER_hh_emih!B5=0,0,SER_hh_emih!B5/SER_summary!B$26)</f>
        <v>86.519992039805203</v>
      </c>
      <c r="C5" s="100">
        <f>IF(SER_hh_emih!C5=0,0,SER_hh_emih!C5/SER_summary!C$26)</f>
        <v>86.710258177413721</v>
      </c>
      <c r="D5" s="100">
        <f>IF(SER_hh_emih!D5=0,0,SER_hh_emih!D5/SER_summary!D$26)</f>
        <v>69.965241990978058</v>
      </c>
      <c r="E5" s="100">
        <f>IF(SER_hh_emih!E5=0,0,SER_hh_emih!E5/SER_summary!E$26)</f>
        <v>66.338919664201228</v>
      </c>
      <c r="F5" s="100">
        <f>IF(SER_hh_emih!F5=0,0,SER_hh_emih!F5/SER_summary!F$26)</f>
        <v>65.17338846592672</v>
      </c>
      <c r="G5" s="100">
        <f>IF(SER_hh_emih!G5=0,0,SER_hh_emih!G5/SER_summary!G$26)</f>
        <v>111.14676443511989</v>
      </c>
      <c r="H5" s="100">
        <f>IF(SER_hh_emih!H5=0,0,SER_hh_emih!H5/SER_summary!H$26)</f>
        <v>69.667126565692399</v>
      </c>
      <c r="I5" s="100">
        <f>IF(SER_hh_emih!I5=0,0,SER_hh_emih!I5/SER_summary!I$26)</f>
        <v>49.050560106949305</v>
      </c>
      <c r="J5" s="100">
        <f>IF(SER_hh_emih!J5=0,0,SER_hh_emih!J5/SER_summary!J$26)</f>
        <v>48.846681933799225</v>
      </c>
      <c r="K5" s="100">
        <f>IF(SER_hh_emih!K5=0,0,SER_hh_emih!K5/SER_summary!K$26)</f>
        <v>122.31884589471028</v>
      </c>
      <c r="L5" s="100">
        <f>IF(SER_hh_emih!L5=0,0,SER_hh_emih!L5/SER_summary!L$26)</f>
        <v>52.676342705463675</v>
      </c>
      <c r="M5" s="100">
        <f>IF(SER_hh_emih!M5=0,0,SER_hh_emih!M5/SER_summary!M$26)</f>
        <v>51.886330831315576</v>
      </c>
      <c r="N5" s="100">
        <f>IF(SER_hh_emih!N5=0,0,SER_hh_emih!N5/SER_summary!N$26)</f>
        <v>30.213284846830575</v>
      </c>
      <c r="O5" s="100">
        <f>IF(SER_hh_emih!O5=0,0,SER_hh_emih!O5/SER_summary!O$26)</f>
        <v>47.770068008743657</v>
      </c>
      <c r="P5" s="100">
        <f>IF(SER_hh_emih!P5=0,0,SER_hh_emih!P5/SER_summary!P$26)</f>
        <v>56.152916404953004</v>
      </c>
      <c r="Q5" s="100">
        <f>IF(SER_hh_emih!Q5=0,0,SER_hh_emih!Q5/SER_summary!Q$26)</f>
        <v>46.532799246462744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58.318328688146799</v>
      </c>
      <c r="C7" s="100">
        <f>IF(SER_hh_emih!C7=0,0,SER_hh_emih!C7/SER_summary!C$26)</f>
        <v>57.826754619646991</v>
      </c>
      <c r="D7" s="100">
        <f>IF(SER_hh_emih!D7=0,0,SER_hh_emih!D7/SER_summary!D$26)</f>
        <v>47.847973434943846</v>
      </c>
      <c r="E7" s="100">
        <f>IF(SER_hh_emih!E7=0,0,SER_hh_emih!E7/SER_summary!E$26)</f>
        <v>43.777444804039504</v>
      </c>
      <c r="F7" s="100">
        <f>IF(SER_hh_emih!F7=0,0,SER_hh_emih!F7/SER_summary!F$26)</f>
        <v>45.145748640091142</v>
      </c>
      <c r="G7" s="100">
        <f>IF(SER_hh_emih!G7=0,0,SER_hh_emih!G7/SER_summary!G$26)</f>
        <v>44.591851417688403</v>
      </c>
      <c r="H7" s="100">
        <f>IF(SER_hh_emih!H7=0,0,SER_hh_emih!H7/SER_summary!H$26)</f>
        <v>38.492922987641563</v>
      </c>
      <c r="I7" s="100">
        <f>IF(SER_hh_emih!I7=0,0,SER_hh_emih!I7/SER_summary!I$26)</f>
        <v>34.966752964131061</v>
      </c>
      <c r="J7" s="100">
        <f>IF(SER_hh_emih!J7=0,0,SER_hh_emih!J7/SER_summary!J$26)</f>
        <v>42.910263772076078</v>
      </c>
      <c r="K7" s="100">
        <f>IF(SER_hh_emih!K7=0,0,SER_hh_emih!K7/SER_summary!K$26)</f>
        <v>37.355249017352556</v>
      </c>
      <c r="L7" s="100">
        <f>IF(SER_hh_emih!L7=0,0,SER_hh_emih!L7/SER_summary!L$26)</f>
        <v>38.138613444969046</v>
      </c>
      <c r="M7" s="100">
        <f>IF(SER_hh_emih!M7=0,0,SER_hh_emih!M7/SER_summary!M$26)</f>
        <v>38.886238979779407</v>
      </c>
      <c r="N7" s="100">
        <f>IF(SER_hh_emih!N7=0,0,SER_hh_emih!N7/SER_summary!N$26)</f>
        <v>35.368192989529227</v>
      </c>
      <c r="O7" s="100">
        <f>IF(SER_hh_emih!O7=0,0,SER_hh_emih!O7/SER_summary!O$26)</f>
        <v>33.778504425200317</v>
      </c>
      <c r="P7" s="100">
        <f>IF(SER_hh_emih!P7=0,0,SER_hh_emih!P7/SER_summary!P$26)</f>
        <v>30.953987523852032</v>
      </c>
      <c r="Q7" s="100">
        <f>IF(SER_hh_emih!Q7=0,0,SER_hh_emih!Q7/SER_summary!Q$26)</f>
        <v>30.767731075168879</v>
      </c>
    </row>
    <row r="8" spans="1:17" ht="12" customHeight="1" x14ac:dyDescent="0.25">
      <c r="A8" s="88" t="s">
        <v>101</v>
      </c>
      <c r="B8" s="100">
        <f>IF(SER_hh_emih!B8=0,0,SER_hh_emih!B8/SER_summary!B$26)</f>
        <v>27.353691243570569</v>
      </c>
      <c r="C8" s="100">
        <f>IF(SER_hh_emih!C8=0,0,SER_hh_emih!C8/SER_summary!C$26)</f>
        <v>27.412107667011117</v>
      </c>
      <c r="D8" s="100">
        <f>IF(SER_hh_emih!D8=0,0,SER_hh_emih!D8/SER_summary!D$26)</f>
        <v>22.093806542649006</v>
      </c>
      <c r="E8" s="100">
        <f>IF(SER_hh_emih!E8=0,0,SER_hh_emih!E8/SER_summary!E$26)</f>
        <v>20.434320156253357</v>
      </c>
      <c r="F8" s="100">
        <f>IF(SER_hh_emih!F8=0,0,SER_hh_emih!F8/SER_summary!F$26)</f>
        <v>21.129662966641309</v>
      </c>
      <c r="G8" s="100">
        <f>IF(SER_hh_emih!G8=0,0,SER_hh_emih!G8/SER_summary!G$26)</f>
        <v>20.90186439936765</v>
      </c>
      <c r="H8" s="100">
        <f>IF(SER_hh_emih!H8=0,0,SER_hh_emih!H8/SER_summary!H$26)</f>
        <v>18.039199958933587</v>
      </c>
      <c r="I8" s="100">
        <f>IF(SER_hh_emih!I8=0,0,SER_hh_emih!I8/SER_summary!I$26)</f>
        <v>16.367975527443249</v>
      </c>
      <c r="J8" s="100">
        <f>IF(SER_hh_emih!J8=0,0,SER_hh_emih!J8/SER_summary!J$26)</f>
        <v>20.870913433825312</v>
      </c>
      <c r="K8" s="100">
        <f>IF(SER_hh_emih!K8=0,0,SER_hh_emih!K8/SER_summary!K$26)</f>
        <v>16.814274235901372</v>
      </c>
      <c r="L8" s="100">
        <f>IF(SER_hh_emih!L8=0,0,SER_hh_emih!L8/SER_summary!L$26)</f>
        <v>17.83217129561401</v>
      </c>
      <c r="M8" s="100">
        <f>IF(SER_hh_emih!M8=0,0,SER_hh_emih!M8/SER_summary!M$26)</f>
        <v>16.348485899878195</v>
      </c>
      <c r="N8" s="100">
        <f>IF(SER_hh_emih!N8=0,0,SER_hh_emih!N8/SER_summary!N$26)</f>
        <v>16.330852292390837</v>
      </c>
      <c r="O8" s="100">
        <f>IF(SER_hh_emih!O8=0,0,SER_hh_emih!O8/SER_summary!O$26)</f>
        <v>16.730183418199879</v>
      </c>
      <c r="P8" s="100">
        <f>IF(SER_hh_emih!P8=0,0,SER_hh_emih!P8/SER_summary!P$26)</f>
        <v>13.77581005689329</v>
      </c>
      <c r="Q8" s="100">
        <f>IF(SER_hh_emih!Q8=0,0,SER_hh_emih!Q8/SER_summary!Q$26)</f>
        <v>14.152404056685045</v>
      </c>
    </row>
    <row r="9" spans="1:17" ht="12" customHeight="1" x14ac:dyDescent="0.25">
      <c r="A9" s="88" t="s">
        <v>106</v>
      </c>
      <c r="B9" s="100">
        <f>IF(SER_hh_emih!B9=0,0,SER_hh_emih!B9/SER_summary!B$26)</f>
        <v>40.965958684115932</v>
      </c>
      <c r="C9" s="100">
        <f>IF(SER_hh_emih!C9=0,0,SER_hh_emih!C9/SER_summary!C$26)</f>
        <v>41.228308640552825</v>
      </c>
      <c r="D9" s="100">
        <f>IF(SER_hh_emih!D9=0,0,SER_hh_emih!D9/SER_summary!D$26)</f>
        <v>33.047270780309901</v>
      </c>
      <c r="E9" s="100">
        <f>IF(SER_hh_emih!E9=0,0,SER_hh_emih!E9/SER_summary!E$26)</f>
        <v>30.621080979685665</v>
      </c>
      <c r="F9" s="100">
        <f>IF(SER_hh_emih!F9=0,0,SER_hh_emih!F9/SER_summary!F$26)</f>
        <v>31.676740856387482</v>
      </c>
      <c r="G9" s="100">
        <f>IF(SER_hh_emih!G9=0,0,SER_hh_emih!G9/SER_summary!G$26)</f>
        <v>31.279019967879066</v>
      </c>
      <c r="H9" s="100">
        <f>IF(SER_hh_emih!H9=0,0,SER_hh_emih!H9/SER_summary!H$26)</f>
        <v>27.039580888220716</v>
      </c>
      <c r="I9" s="100">
        <f>IF(SER_hh_emih!I9=0,0,SER_hh_emih!I9/SER_summary!I$26)</f>
        <v>24.360608566622908</v>
      </c>
      <c r="J9" s="100">
        <f>IF(SER_hh_emih!J9=0,0,SER_hh_emih!J9/SER_summary!J$26)</f>
        <v>31.798046765725122</v>
      </c>
      <c r="K9" s="100">
        <f>IF(SER_hh_emih!K9=0,0,SER_hh_emih!K9/SER_summary!K$26)</f>
        <v>24.947074932126949</v>
      </c>
      <c r="L9" s="100">
        <f>IF(SER_hh_emih!L9=0,0,SER_hh_emih!L9/SER_summary!L$26)</f>
        <v>26.773143829978462</v>
      </c>
      <c r="M9" s="100">
        <f>IF(SER_hh_emih!M9=0,0,SER_hh_emih!M9/SER_summary!M$26)</f>
        <v>24.233153634993599</v>
      </c>
      <c r="N9" s="100">
        <f>IF(SER_hh_emih!N9=0,0,SER_hh_emih!N9/SER_summary!N$26)</f>
        <v>24.531172106896481</v>
      </c>
      <c r="O9" s="100">
        <f>IF(SER_hh_emih!O9=0,0,SER_hh_emih!O9/SER_summary!O$26)</f>
        <v>25.524553836543483</v>
      </c>
      <c r="P9" s="100">
        <f>IF(SER_hh_emih!P9=0,0,SER_hh_emih!P9/SER_summary!P$26)</f>
        <v>20.772062624485635</v>
      </c>
      <c r="Q9" s="100">
        <f>IF(SER_hh_emih!Q9=0,0,SER_hh_emih!Q9/SER_summary!Q$26)</f>
        <v>21.678582415191826</v>
      </c>
    </row>
    <row r="10" spans="1:17" ht="12" customHeight="1" x14ac:dyDescent="0.25">
      <c r="A10" s="88" t="s">
        <v>34</v>
      </c>
      <c r="B10" s="100">
        <f>IF(SER_hh_emih!B10=0,0,SER_hh_emih!B10/SER_summary!B$26)</f>
        <v>106.92502315211557</v>
      </c>
      <c r="C10" s="100">
        <f>IF(SER_hh_emih!C10=0,0,SER_hh_emih!C10/SER_summary!C$26)</f>
        <v>63.393875447720021</v>
      </c>
      <c r="D10" s="100">
        <f>IF(SER_hh_emih!D10=0,0,SER_hh_emih!D10/SER_summary!D$26)</f>
        <v>56.213773061659623</v>
      </c>
      <c r="E10" s="100">
        <f>IF(SER_hh_emih!E10=0,0,SER_hh_emih!E10/SER_summary!E$26)</f>
        <v>55.899646252648303</v>
      </c>
      <c r="F10" s="100">
        <f>IF(SER_hh_emih!F10=0,0,SER_hh_emih!F10/SER_summary!F$26)</f>
        <v>55.180773373210805</v>
      </c>
      <c r="G10" s="100">
        <f>IF(SER_hh_emih!G10=0,0,SER_hh_emih!G10/SER_summary!G$26)</f>
        <v>55.088140873936446</v>
      </c>
      <c r="H10" s="100">
        <f>IF(SER_hh_emih!H10=0,0,SER_hh_emih!H10/SER_summary!H$26)</f>
        <v>41.639766093100498</v>
      </c>
      <c r="I10" s="100">
        <f>IF(SER_hh_emih!I10=0,0,SER_hh_emih!I10/SER_summary!I$26)</f>
        <v>40.710272679145788</v>
      </c>
      <c r="J10" s="100">
        <f>IF(SER_hh_emih!J10=0,0,SER_hh_emih!J10/SER_summary!J$26)</f>
        <v>32.110668918956137</v>
      </c>
      <c r="K10" s="100">
        <f>IF(SER_hh_emih!K10=0,0,SER_hh_emih!K10/SER_summary!K$26)</f>
        <v>41.65693552210945</v>
      </c>
      <c r="L10" s="100">
        <f>IF(SER_hh_emih!L10=0,0,SER_hh_emih!L10/SER_summary!L$26)</f>
        <v>55.842503665671828</v>
      </c>
      <c r="M10" s="100">
        <f>IF(SER_hh_emih!M10=0,0,SER_hh_emih!M10/SER_summary!M$26)</f>
        <v>35.238886545206064</v>
      </c>
      <c r="N10" s="100">
        <f>IF(SER_hh_emih!N10=0,0,SER_hh_emih!N10/SER_summary!N$26)</f>
        <v>25.703521844524612</v>
      </c>
      <c r="O10" s="100">
        <f>IF(SER_hh_emih!O10=0,0,SER_hh_emih!O10/SER_summary!O$26)</f>
        <v>42.867410071515188</v>
      </c>
      <c r="P10" s="100">
        <f>IF(SER_hh_emih!P10=0,0,SER_hh_emih!P10/SER_summary!P$26)</f>
        <v>37.112521969971631</v>
      </c>
      <c r="Q10" s="100">
        <f>IF(SER_hh_emih!Q10=0,0,SER_hh_emih!Q10/SER_summary!Q$26)</f>
        <v>38.341415455756035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7.7028575689950364E-3</v>
      </c>
      <c r="C16" s="101">
        <f>IF(SER_hh_emih!C16=0,0,SER_hh_emih!C16/SER_summary!C$26)</f>
        <v>7.541356173339492E-3</v>
      </c>
      <c r="D16" s="101">
        <f>IF(SER_hh_emih!D16=0,0,SER_hh_emih!D16/SER_summary!D$26)</f>
        <v>9.184610658639375E-3</v>
      </c>
      <c r="E16" s="101">
        <f>IF(SER_hh_emih!E16=0,0,SER_hh_emih!E16/SER_summary!E$26)</f>
        <v>9.9132803178441885E-3</v>
      </c>
      <c r="F16" s="101">
        <f>IF(SER_hh_emih!F16=0,0,SER_hh_emih!F16/SER_summary!F$26)</f>
        <v>9.5987268890359717E-3</v>
      </c>
      <c r="G16" s="101">
        <f>IF(SER_hh_emih!G16=0,0,SER_hh_emih!G16/SER_summary!G$26)</f>
        <v>9.5762877665409221E-3</v>
      </c>
      <c r="H16" s="101">
        <f>IF(SER_hh_emih!H16=0,0,SER_hh_emih!H16/SER_summary!H$26)</f>
        <v>1.1193736632733615E-2</v>
      </c>
      <c r="I16" s="101">
        <f>IF(SER_hh_emih!I16=0,0,SER_hh_emih!I16/SER_summary!I$26)</f>
        <v>1.2423707562118864E-2</v>
      </c>
      <c r="J16" s="101">
        <f>IF(SER_hh_emih!J16=0,0,SER_hh_emih!J16/SER_summary!J$26)</f>
        <v>1.2635087687194834E-2</v>
      </c>
      <c r="K16" s="101">
        <f>IF(SER_hh_emih!K16=0,0,SER_hh_emih!K16/SER_summary!K$26)</f>
        <v>1.4320756553900582E-2</v>
      </c>
      <c r="L16" s="101">
        <f>IF(SER_hh_emih!L16=0,0,SER_hh_emih!L16/SER_summary!L$26)</f>
        <v>1.3912600425123725E-2</v>
      </c>
      <c r="M16" s="101">
        <f>IF(SER_hh_emih!M16=0,0,SER_hh_emih!M16/SER_summary!M$26)</f>
        <v>1.4754655094247811E-2</v>
      </c>
      <c r="N16" s="101">
        <f>IF(SER_hh_emih!N16=0,0,SER_hh_emih!N16/SER_summary!N$26)</f>
        <v>1.6634836989825385E-2</v>
      </c>
      <c r="O16" s="101">
        <f>IF(SER_hh_emih!O16=0,0,SER_hh_emih!O16/SER_summary!O$26)</f>
        <v>1.9835618589832734E-2</v>
      </c>
      <c r="P16" s="101">
        <f>IF(SER_hh_emih!P16=0,0,SER_hh_emih!P16/SER_summary!P$26)</f>
        <v>2.50960984883845E-2</v>
      </c>
      <c r="Q16" s="101">
        <f>IF(SER_hh_emih!Q16=0,0,SER_hh_emih!Q16/SER_summary!Q$26)</f>
        <v>3.2851610214737759E-2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0.94767888077787932</v>
      </c>
      <c r="C17" s="103">
        <f>IF(SER_hh_emih!C17=0,0,SER_hh_emih!C17/SER_summary!C$26)</f>
        <v>0.98772669611029806</v>
      </c>
      <c r="D17" s="103">
        <f>IF(SER_hh_emih!D17=0,0,SER_hh_emih!D17/SER_summary!D$26)</f>
        <v>1.0287259722865438</v>
      </c>
      <c r="E17" s="103">
        <f>IF(SER_hh_emih!E17=0,0,SER_hh_emih!E17/SER_summary!E$26)</f>
        <v>1.0480988928671888</v>
      </c>
      <c r="F17" s="103">
        <f>IF(SER_hh_emih!F17=0,0,SER_hh_emih!F17/SER_summary!F$26)</f>
        <v>1.0796654000956389</v>
      </c>
      <c r="G17" s="103">
        <f>IF(SER_hh_emih!G17=0,0,SER_hh_emih!G17/SER_summary!G$26)</f>
        <v>1.079851541363172</v>
      </c>
      <c r="H17" s="103">
        <f>IF(SER_hh_emih!H17=0,0,SER_hh_emih!H17/SER_summary!H$26)</f>
        <v>1.1131815348360199</v>
      </c>
      <c r="I17" s="103">
        <f>IF(SER_hh_emih!I17=0,0,SER_hh_emih!I17/SER_summary!I$26)</f>
        <v>1.1333836792256231</v>
      </c>
      <c r="J17" s="103">
        <f>IF(SER_hh_emih!J17=0,0,SER_hh_emih!J17/SER_summary!J$26)</f>
        <v>1.1190269972169049</v>
      </c>
      <c r="K17" s="103">
        <f>IF(SER_hh_emih!K17=0,0,SER_hh_emih!K17/SER_summary!K$26)</f>
        <v>1.1448550129856534</v>
      </c>
      <c r="L17" s="103">
        <f>IF(SER_hh_emih!L17=0,0,SER_hh_emih!L17/SER_summary!L$26)</f>
        <v>1.1163277943784273</v>
      </c>
      <c r="M17" s="103">
        <f>IF(SER_hh_emih!M17=0,0,SER_hh_emih!M17/SER_summary!M$26)</f>
        <v>1.1276033094066436</v>
      </c>
      <c r="N17" s="103">
        <f>IF(SER_hh_emih!N17=0,0,SER_hh_emih!N17/SER_summary!N$26)</f>
        <v>1.1436456530437593</v>
      </c>
      <c r="O17" s="103">
        <f>IF(SER_hh_emih!O17=0,0,SER_hh_emih!O17/SER_summary!O$26)</f>
        <v>1.1790667039757234</v>
      </c>
      <c r="P17" s="103">
        <f>IF(SER_hh_emih!P17=0,0,SER_hh_emih!P17/SER_summary!P$26)</f>
        <v>1.2313234264880621</v>
      </c>
      <c r="Q17" s="103">
        <f>IF(SER_hh_emih!Q17=0,0,SER_hh_emih!Q17/SER_summary!Q$26)</f>
        <v>1.2687265358643152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2.4591658377573395</v>
      </c>
      <c r="C19" s="101">
        <f>IF(SER_hh_emih!C19=0,0,SER_hh_emih!C19/SER_summary!C$26)</f>
        <v>2.5438425863834806</v>
      </c>
      <c r="D19" s="101">
        <f>IF(SER_hh_emih!D19=0,0,SER_hh_emih!D19/SER_summary!D$26)</f>
        <v>2.7252262793132886</v>
      </c>
      <c r="E19" s="101">
        <f>IF(SER_hh_emih!E19=0,0,SER_hh_emih!E19/SER_summary!E$26)</f>
        <v>3.0640452520840009</v>
      </c>
      <c r="F19" s="101">
        <f>IF(SER_hh_emih!F19=0,0,SER_hh_emih!F19/SER_summary!F$26)</f>
        <v>3.0426828096702336</v>
      </c>
      <c r="G19" s="101">
        <f>IF(SER_hh_emih!G19=0,0,SER_hh_emih!G19/SER_summary!G$26)</f>
        <v>2.9367023237073662</v>
      </c>
      <c r="H19" s="101">
        <f>IF(SER_hh_emih!H19=0,0,SER_hh_emih!H19/SER_summary!H$26)</f>
        <v>2.8607195974948638</v>
      </c>
      <c r="I19" s="101">
        <f>IF(SER_hh_emih!I19=0,0,SER_hh_emih!I19/SER_summary!I$26)</f>
        <v>2.7653847772712701</v>
      </c>
      <c r="J19" s="101">
        <f>IF(SER_hh_emih!J19=0,0,SER_hh_emih!J19/SER_summary!J$26)</f>
        <v>2.7143173903355877</v>
      </c>
      <c r="K19" s="101">
        <f>IF(SER_hh_emih!K19=0,0,SER_hh_emih!K19/SER_summary!K$26)</f>
        <v>2.6944330631855093</v>
      </c>
      <c r="L19" s="101">
        <f>IF(SER_hh_emih!L19=0,0,SER_hh_emih!L19/SER_summary!L$26)</f>
        <v>2.70373859487926</v>
      </c>
      <c r="M19" s="101">
        <f>IF(SER_hh_emih!M19=0,0,SER_hh_emih!M19/SER_summary!M$26)</f>
        <v>2.6534235970924103</v>
      </c>
      <c r="N19" s="101">
        <f>IF(SER_hh_emih!N19=0,0,SER_hh_emih!N19/SER_summary!N$26)</f>
        <v>2.6052338687537611</v>
      </c>
      <c r="O19" s="101">
        <f>IF(SER_hh_emih!O19=0,0,SER_hh_emih!O19/SER_summary!O$26)</f>
        <v>2.5706780660822606</v>
      </c>
      <c r="P19" s="101">
        <f>IF(SER_hh_emih!P19=0,0,SER_hh_emih!P19/SER_summary!P$26)</f>
        <v>2.7442992000025415</v>
      </c>
      <c r="Q19" s="101">
        <f>IF(SER_hh_emih!Q19=0,0,SER_hh_emih!Q19/SER_summary!Q$26)</f>
        <v>2.7159996217982063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5.7112497264053506</v>
      </c>
      <c r="Q21" s="100">
        <f>IF(SER_hh_emih!Q21=0,0,SER_hh_emih!Q21/SER_summary!Q$26)</f>
        <v>5.6951858491428542</v>
      </c>
    </row>
    <row r="22" spans="1:17" ht="12" customHeight="1" x14ac:dyDescent="0.25">
      <c r="A22" s="88" t="s">
        <v>99</v>
      </c>
      <c r="B22" s="100">
        <f>IF(SER_hh_emih!B22=0,0,SER_hh_emih!B22/SER_summary!B$26)</f>
        <v>7.5057587246278157</v>
      </c>
      <c r="C22" s="100">
        <f>IF(SER_hh_emih!C22=0,0,SER_hh_emih!C22/SER_summary!C$26)</f>
        <v>7.4764958289698562</v>
      </c>
      <c r="D22" s="100">
        <f>IF(SER_hh_emih!D22=0,0,SER_hh_emih!D22/SER_summary!D$26)</f>
        <v>7.480086619593969</v>
      </c>
      <c r="E22" s="100">
        <f>IF(SER_hh_emih!E22=0,0,SER_hh_emih!E22/SER_summary!E$26)</f>
        <v>7.49515890841655</v>
      </c>
      <c r="F22" s="100">
        <f>IF(SER_hh_emih!F22=0,0,SER_hh_emih!F22/SER_summary!F$26)</f>
        <v>7.4680278063497587</v>
      </c>
      <c r="G22" s="100">
        <f>IF(SER_hh_emih!G22=0,0,SER_hh_emih!G22/SER_summary!G$26)</f>
        <v>7.429162183666568</v>
      </c>
      <c r="H22" s="100">
        <f>IF(SER_hh_emih!H22=0,0,SER_hh_emih!H22/SER_summary!H$26)</f>
        <v>7.4153349726263524</v>
      </c>
      <c r="I22" s="100">
        <f>IF(SER_hh_emih!I22=0,0,SER_hh_emih!I22/SER_summary!I$26)</f>
        <v>7.3862731789924077</v>
      </c>
      <c r="J22" s="100">
        <f>IF(SER_hh_emih!J22=0,0,SER_hh_emih!J22/SER_summary!J$26)</f>
        <v>7.3939261274809169</v>
      </c>
      <c r="K22" s="100">
        <f>IF(SER_hh_emih!K22=0,0,SER_hh_emih!K22/SER_summary!K$26)</f>
        <v>7.3439770482469537</v>
      </c>
      <c r="L22" s="100">
        <f>IF(SER_hh_emih!L22=0,0,SER_hh_emih!L22/SER_summary!L$26)</f>
        <v>7.3220222546810732</v>
      </c>
      <c r="M22" s="100">
        <f>IF(SER_hh_emih!M22=0,0,SER_hh_emih!M22/SER_summary!M$26)</f>
        <v>7.396916442134712</v>
      </c>
      <c r="N22" s="100">
        <f>IF(SER_hh_emih!N22=0,0,SER_hh_emih!N22/SER_summary!N$26)</f>
        <v>7.3754868150988475</v>
      </c>
      <c r="O22" s="100">
        <f>IF(SER_hh_emih!O22=0,0,SER_hh_emih!O22/SER_summary!O$26)</f>
        <v>7.3640337934894147</v>
      </c>
      <c r="P22" s="100">
        <f>IF(SER_hh_emih!P22=0,0,SER_hh_emih!P22/SER_summary!P$26)</f>
        <v>7.3791548868153116</v>
      </c>
      <c r="Q22" s="100">
        <f>IF(SER_hh_emih!Q22=0,0,SER_hh_emih!Q22/SER_summary!Q$26)</f>
        <v>7.3530501626294882</v>
      </c>
    </row>
    <row r="23" spans="1:17" ht="12" customHeight="1" x14ac:dyDescent="0.25">
      <c r="A23" s="88" t="s">
        <v>98</v>
      </c>
      <c r="B23" s="100">
        <f>IF(SER_hh_emih!B23=0,0,SER_hh_emih!B23/SER_summary!B$26)</f>
        <v>5.2622023565725433</v>
      </c>
      <c r="C23" s="100">
        <f>IF(SER_hh_emih!C23=0,0,SER_hh_emih!C23/SER_summary!C$26)</f>
        <v>5.2299722534772588</v>
      </c>
      <c r="D23" s="100">
        <f>IF(SER_hh_emih!D23=0,0,SER_hh_emih!D23/SER_summary!D$26)</f>
        <v>5.2286427153690465</v>
      </c>
      <c r="E23" s="100">
        <f>IF(SER_hh_emih!E23=0,0,SER_hh_emih!E23/SER_summary!E$26)</f>
        <v>5.2294101209199608</v>
      </c>
      <c r="F23" s="100">
        <f>IF(SER_hh_emih!F23=0,0,SER_hh_emih!F23/SER_summary!F$26)</f>
        <v>5.2244876959096072</v>
      </c>
      <c r="G23" s="100">
        <f>IF(SER_hh_emih!G23=0,0,SER_hh_emih!G23/SER_summary!G$26)</f>
        <v>5.2051282526370679</v>
      </c>
      <c r="H23" s="100">
        <f>IF(SER_hh_emih!H23=0,0,SER_hh_emih!H23/SER_summary!H$26)</f>
        <v>5.1943263225388776</v>
      </c>
      <c r="I23" s="100">
        <f>IF(SER_hh_emih!I23=0,0,SER_hh_emih!I23/SER_summary!I$26)</f>
        <v>5.1680546963336047</v>
      </c>
      <c r="J23" s="100">
        <f>IF(SER_hh_emih!J23=0,0,SER_hh_emih!J23/SER_summary!J$26)</f>
        <v>5.1681405323947089</v>
      </c>
      <c r="K23" s="100">
        <f>IF(SER_hh_emih!K23=0,0,SER_hh_emih!K23/SER_summary!K$26)</f>
        <v>5.1346655124749896</v>
      </c>
      <c r="L23" s="100">
        <f>IF(SER_hh_emih!L23=0,0,SER_hh_emih!L23/SER_summary!L$26)</f>
        <v>5.117200642515332</v>
      </c>
      <c r="M23" s="100">
        <f>IF(SER_hh_emih!M23=0,0,SER_hh_emih!M23/SER_summary!M$26)</f>
        <v>5.1633290119362281</v>
      </c>
      <c r="N23" s="100">
        <f>IF(SER_hh_emih!N23=0,0,SER_hh_emih!N23/SER_summary!N$26)</f>
        <v>5.1672445249051888</v>
      </c>
      <c r="O23" s="100">
        <f>IF(SER_hh_emih!O23=0,0,SER_hh_emih!O23/SER_summary!O$26)</f>
        <v>5.1688740496620511</v>
      </c>
      <c r="P23" s="100">
        <f>IF(SER_hh_emih!P23=0,0,SER_hh_emih!P23/SER_summary!P$26)</f>
        <v>5.1768830020476813</v>
      </c>
      <c r="Q23" s="100">
        <f>IF(SER_hh_emih!Q23=0,0,SER_hh_emih!Q23/SER_summary!Q$26)</f>
        <v>5.1632483016611159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3.2429881072975593</v>
      </c>
      <c r="C29" s="101">
        <f>IF(SER_hh_emih!C29=0,0,SER_hh_emih!C29/SER_summary!C$26)</f>
        <v>4.9050512921459664</v>
      </c>
      <c r="D29" s="101">
        <f>IF(SER_hh_emih!D29=0,0,SER_hh_emih!D29/SER_summary!D$26)</f>
        <v>3.3033940228783045</v>
      </c>
      <c r="E29" s="101">
        <f>IF(SER_hh_emih!E29=0,0,SER_hh_emih!E29/SER_summary!E$26)</f>
        <v>3.2588724491007355</v>
      </c>
      <c r="F29" s="101">
        <f>IF(SER_hh_emih!F29=0,0,SER_hh_emih!F29/SER_summary!F$26)</f>
        <v>3.2993377169260611</v>
      </c>
      <c r="G29" s="101">
        <f>IF(SER_hh_emih!G29=0,0,SER_hh_emih!G29/SER_summary!G$26)</f>
        <v>3.2209068144807493</v>
      </c>
      <c r="H29" s="101">
        <f>IF(SER_hh_emih!H29=0,0,SER_hh_emih!H29/SER_summary!H$26)</f>
        <v>3.2722345787318701</v>
      </c>
      <c r="I29" s="101">
        <f>IF(SER_hh_emih!I29=0,0,SER_hh_emih!I29/SER_summary!I$26)</f>
        <v>3.1964483893291806</v>
      </c>
      <c r="J29" s="101">
        <f>IF(SER_hh_emih!J29=0,0,SER_hh_emih!J29/SER_summary!J$26)</f>
        <v>3.1574686780091645</v>
      </c>
      <c r="K29" s="101">
        <f>IF(SER_hh_emih!K29=0,0,SER_hh_emih!K29/SER_summary!K$26)</f>
        <v>3.1438858479208842</v>
      </c>
      <c r="L29" s="101">
        <f>IF(SER_hh_emih!L29=0,0,SER_hh_emih!L29/SER_summary!L$26)</f>
        <v>3.0976460214114643</v>
      </c>
      <c r="M29" s="101">
        <f>IF(SER_hh_emih!M29=0,0,SER_hh_emih!M29/SER_summary!M$26)</f>
        <v>3.0350593920519424</v>
      </c>
      <c r="N29" s="101">
        <f>IF(SER_hh_emih!N29=0,0,SER_hh_emih!N29/SER_summary!N$26)</f>
        <v>3.0117654134612759</v>
      </c>
      <c r="O29" s="101">
        <f>IF(SER_hh_emih!O29=0,0,SER_hh_emih!O29/SER_summary!O$26)</f>
        <v>2.981398438088831</v>
      </c>
      <c r="P29" s="101">
        <f>IF(SER_hh_emih!P29=0,0,SER_hh_emih!P29/SER_summary!P$26)</f>
        <v>3.2463386342067522</v>
      </c>
      <c r="Q29" s="101">
        <f>IF(SER_hh_emih!Q29=0,0,SER_hh_emih!Q29/SER_summary!Q$26)</f>
        <v>3.3814902786685344</v>
      </c>
    </row>
    <row r="30" spans="1:17" ht="12" customHeight="1" x14ac:dyDescent="0.25">
      <c r="A30" s="88" t="s">
        <v>66</v>
      </c>
      <c r="B30" s="100">
        <f>IF(SER_hh_emih!B30=0,0,SER_hh_emih!B30/SER_summary!B$26)</f>
        <v>0</v>
      </c>
      <c r="C30" s="100">
        <f>IF(SER_hh_emih!C30=0,0,SER_hh_emih!C30/SER_summary!C$26)</f>
        <v>7.7984448123254246</v>
      </c>
      <c r="D30" s="100">
        <f>IF(SER_hh_emih!D30=0,0,SER_hh_emih!D30/SER_summary!D$26)</f>
        <v>0</v>
      </c>
      <c r="E30" s="100">
        <f>IF(SER_hh_emih!E30=0,0,SER_hh_emih!E30/SER_summary!E$26)</f>
        <v>0</v>
      </c>
      <c r="F30" s="100">
        <f>IF(SER_hh_emih!F30=0,0,SER_hh_emih!F30/SER_summary!F$26)</f>
        <v>0</v>
      </c>
      <c r="G30" s="100">
        <f>IF(SER_hh_emih!G30=0,0,SER_hh_emih!G30/SER_summary!G$26)</f>
        <v>0</v>
      </c>
      <c r="H30" s="100">
        <f>IF(SER_hh_emih!H30=0,0,SER_hh_emih!H30/SER_summary!H$26)</f>
        <v>0</v>
      </c>
      <c r="I30" s="100">
        <f>IF(SER_hh_emih!I30=0,0,SER_hh_emih!I30/SER_summary!I$26)</f>
        <v>0</v>
      </c>
      <c r="J30" s="100">
        <f>IF(SER_hh_emih!J30=0,0,SER_hh_emih!J30/SER_summary!J$26)</f>
        <v>0</v>
      </c>
      <c r="K30" s="100">
        <f>IF(SER_hh_emih!K30=0,0,SER_hh_emih!K30/SER_summary!K$26)</f>
        <v>0</v>
      </c>
      <c r="L30" s="100">
        <f>IF(SER_hh_emih!L30=0,0,SER_hh_emih!L30/SER_summary!L$26)</f>
        <v>0</v>
      </c>
      <c r="M30" s="100">
        <f>IF(SER_hh_emih!M30=0,0,SER_hh_emih!M30/SER_summary!M$26)</f>
        <v>0</v>
      </c>
      <c r="N30" s="100">
        <f>IF(SER_hh_emih!N30=0,0,SER_hh_emih!N30/SER_summary!N$26)</f>
        <v>0</v>
      </c>
      <c r="O30" s="100">
        <f>IF(SER_hh_emih!O30=0,0,SER_hh_emih!O30/SER_summary!O$26)</f>
        <v>0</v>
      </c>
      <c r="P30" s="100">
        <f>IF(SER_hh_emih!P30=0,0,SER_hh_emih!P30/SER_summary!P$26)</f>
        <v>7.173660233826074</v>
      </c>
      <c r="Q30" s="100">
        <f>IF(SER_hh_emih!Q30=0,0,SER_hh_emih!Q30/SER_summary!Q$26)</f>
        <v>7.1685022638020071</v>
      </c>
    </row>
    <row r="31" spans="1:17" ht="12" customHeight="1" x14ac:dyDescent="0.25">
      <c r="A31" s="88" t="s">
        <v>98</v>
      </c>
      <c r="B31" s="100">
        <f>IF(SER_hh_emih!B31=0,0,SER_hh_emih!B31/SER_summary!B$26)</f>
        <v>6.3525299772911277</v>
      </c>
      <c r="C31" s="100">
        <f>IF(SER_hh_emih!C31=0,0,SER_hh_emih!C31/SER_summary!C$26)</f>
        <v>6.4048512576702121</v>
      </c>
      <c r="D31" s="100">
        <f>IF(SER_hh_emih!D31=0,0,SER_hh_emih!D31/SER_summary!D$26)</f>
        <v>6.4800520533607475</v>
      </c>
      <c r="E31" s="100">
        <f>IF(SER_hh_emih!E31=0,0,SER_hh_emih!E31/SER_summary!E$26)</f>
        <v>6.5180003106200664</v>
      </c>
      <c r="F31" s="100">
        <f>IF(SER_hh_emih!F31=0,0,SER_hh_emih!F31/SER_summary!F$26)</f>
        <v>6.5105463661088958</v>
      </c>
      <c r="G31" s="100">
        <f>IF(SER_hh_emih!G31=0,0,SER_hh_emih!G31/SER_summary!G$26)</f>
        <v>6.5010749596278909</v>
      </c>
      <c r="H31" s="100">
        <f>IF(SER_hh_emih!H31=0,0,SER_hh_emih!H31/SER_summary!H$26)</f>
        <v>6.4475642193523974</v>
      </c>
      <c r="I31" s="100">
        <f>IF(SER_hh_emih!I31=0,0,SER_hh_emih!I31/SER_summary!I$26)</f>
        <v>6.4052696492357581</v>
      </c>
      <c r="J31" s="100">
        <f>IF(SER_hh_emih!J31=0,0,SER_hh_emih!J31/SER_summary!J$26)</f>
        <v>6.3902107195736022</v>
      </c>
      <c r="K31" s="100">
        <f>IF(SER_hh_emih!K31=0,0,SER_hh_emih!K31/SER_summary!K$26)</f>
        <v>6.3459048436539716</v>
      </c>
      <c r="L31" s="100">
        <f>IF(SER_hh_emih!L31=0,0,SER_hh_emih!L31/SER_summary!L$26)</f>
        <v>6.3160321400658717</v>
      </c>
      <c r="M31" s="100">
        <f>IF(SER_hh_emih!M31=0,0,SER_hh_emih!M31/SER_summary!M$26)</f>
        <v>6.3054186677620629</v>
      </c>
      <c r="N31" s="100">
        <f>IF(SER_hh_emih!N31=0,0,SER_hh_emih!N31/SER_summary!N$26)</f>
        <v>6.2939353377343181</v>
      </c>
      <c r="O31" s="100">
        <f>IF(SER_hh_emih!O31=0,0,SER_hh_emih!O31/SER_summary!O$26)</f>
        <v>6.2736177117019665</v>
      </c>
      <c r="P31" s="100">
        <f>IF(SER_hh_emih!P31=0,0,SER_hh_emih!P31/SER_summary!P$26)</f>
        <v>6.2089424038362147</v>
      </c>
      <c r="Q31" s="100">
        <f>IF(SER_hh_emih!Q31=0,0,SER_hh_emih!Q31/SER_summary!Q$26)</f>
        <v>6.16217731044296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69735.636117292219</v>
      </c>
      <c r="D3" s="98">
        <f t="shared" si="0"/>
        <v>71536.461255674061</v>
      </c>
      <c r="E3" s="98">
        <f t="shared" si="0"/>
        <v>92919.980782250801</v>
      </c>
      <c r="F3" s="98">
        <f t="shared" si="0"/>
        <v>85900.528837066755</v>
      </c>
      <c r="G3" s="98">
        <f t="shared" si="0"/>
        <v>89023.024442036287</v>
      </c>
      <c r="H3" s="98">
        <f t="shared" si="0"/>
        <v>84731.282955933799</v>
      </c>
      <c r="I3" s="98">
        <f t="shared" si="0"/>
        <v>93313.849548280967</v>
      </c>
      <c r="J3" s="98">
        <f t="shared" si="0"/>
        <v>75293.690434755859</v>
      </c>
      <c r="K3" s="98">
        <f t="shared" si="0"/>
        <v>76389.909090909234</v>
      </c>
      <c r="L3" s="98">
        <f t="shared" si="0"/>
        <v>101341.09172864878</v>
      </c>
      <c r="M3" s="98">
        <f t="shared" si="0"/>
        <v>135168.25230750241</v>
      </c>
      <c r="N3" s="98">
        <f t="shared" si="0"/>
        <v>99336.953229349427</v>
      </c>
      <c r="O3" s="98">
        <f t="shared" si="0"/>
        <v>100570.93993080169</v>
      </c>
      <c r="P3" s="98">
        <f t="shared" si="0"/>
        <v>102761.11365275788</v>
      </c>
      <c r="Q3" s="98">
        <f t="shared" si="0"/>
        <v>96666.264768651701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69735.636117292219</v>
      </c>
      <c r="D4" s="89">
        <f t="shared" ref="D4:Q4" si="2">SUM(D5:D14)</f>
        <v>71536.461255674061</v>
      </c>
      <c r="E4" s="89">
        <f t="shared" si="2"/>
        <v>92919.980782250801</v>
      </c>
      <c r="F4" s="89">
        <f t="shared" si="2"/>
        <v>85900.528837066755</v>
      </c>
      <c r="G4" s="89">
        <f t="shared" si="2"/>
        <v>89023.024442036287</v>
      </c>
      <c r="H4" s="89">
        <f t="shared" si="2"/>
        <v>84731.282955933799</v>
      </c>
      <c r="I4" s="89">
        <f t="shared" si="2"/>
        <v>93313.849548280967</v>
      </c>
      <c r="J4" s="89">
        <f t="shared" si="2"/>
        <v>75293.690434755859</v>
      </c>
      <c r="K4" s="89">
        <f t="shared" si="2"/>
        <v>76389.909090909234</v>
      </c>
      <c r="L4" s="89">
        <f t="shared" si="2"/>
        <v>101341.09172864878</v>
      </c>
      <c r="M4" s="89">
        <f t="shared" si="2"/>
        <v>135168.25230750241</v>
      </c>
      <c r="N4" s="89">
        <f t="shared" si="2"/>
        <v>99336.953229349427</v>
      </c>
      <c r="O4" s="89">
        <f t="shared" si="2"/>
        <v>100570.93993080169</v>
      </c>
      <c r="P4" s="89">
        <f t="shared" si="2"/>
        <v>102761.11365275788</v>
      </c>
      <c r="Q4" s="89">
        <f t="shared" si="2"/>
        <v>96666.264768651701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312.17034437218877</v>
      </c>
      <c r="F5" s="87">
        <v>143.39420848320816</v>
      </c>
      <c r="G5" s="87">
        <v>570.42925753087593</v>
      </c>
      <c r="H5" s="87">
        <v>211.06888520581222</v>
      </c>
      <c r="I5" s="87">
        <v>229.06368960305258</v>
      </c>
      <c r="J5" s="87">
        <v>133.88378200568584</v>
      </c>
      <c r="K5" s="87">
        <v>625.88000107870187</v>
      </c>
      <c r="L5" s="87">
        <v>606.85829479297786</v>
      </c>
      <c r="M5" s="87">
        <v>100.23926593878092</v>
      </c>
      <c r="N5" s="87">
        <v>157.57347771174577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0</v>
      </c>
      <c r="D7" s="87">
        <v>4426.5932908273089</v>
      </c>
      <c r="E7" s="87">
        <v>0</v>
      </c>
      <c r="F7" s="87">
        <v>26154.829606160652</v>
      </c>
      <c r="G7" s="87">
        <v>28475.401201723555</v>
      </c>
      <c r="H7" s="87">
        <v>7697.0272607867819</v>
      </c>
      <c r="I7" s="87">
        <v>17432.27109048338</v>
      </c>
      <c r="J7" s="87">
        <v>0</v>
      </c>
      <c r="K7" s="87">
        <v>0</v>
      </c>
      <c r="L7" s="87">
        <v>0</v>
      </c>
      <c r="M7" s="87">
        <v>17117.13459526312</v>
      </c>
      <c r="N7" s="87">
        <v>3160.6998924337968</v>
      </c>
      <c r="O7" s="87">
        <v>2249.4104440404253</v>
      </c>
      <c r="P7" s="87">
        <v>30600.210920051504</v>
      </c>
      <c r="Q7" s="87">
        <v>904.24117726350494</v>
      </c>
    </row>
    <row r="8" spans="1:17" ht="12" customHeight="1" x14ac:dyDescent="0.25">
      <c r="A8" s="88" t="s">
        <v>101</v>
      </c>
      <c r="B8" s="87"/>
      <c r="C8" s="87">
        <v>63.002207880201155</v>
      </c>
      <c r="D8" s="87">
        <v>73.390751503263999</v>
      </c>
      <c r="E8" s="87">
        <v>72.147940731297851</v>
      </c>
      <c r="F8" s="87">
        <v>73.205097049769577</v>
      </c>
      <c r="G8" s="87">
        <v>121.93170448346464</v>
      </c>
      <c r="H8" s="87">
        <v>73.497362147197563</v>
      </c>
      <c r="I8" s="87">
        <v>73.997417774269209</v>
      </c>
      <c r="J8" s="87">
        <v>63.056949285426015</v>
      </c>
      <c r="K8" s="87">
        <v>126.02737573259542</v>
      </c>
      <c r="L8" s="87">
        <v>141.4111900792264</v>
      </c>
      <c r="M8" s="87">
        <v>145.67930022504444</v>
      </c>
      <c r="N8" s="87">
        <v>142.80696557793632</v>
      </c>
      <c r="O8" s="87">
        <v>187.6949857476765</v>
      </c>
      <c r="P8" s="87">
        <v>250.38410868864403</v>
      </c>
      <c r="Q8" s="87">
        <v>170.07479424466268</v>
      </c>
    </row>
    <row r="9" spans="1:17" ht="12" customHeight="1" x14ac:dyDescent="0.25">
      <c r="A9" s="88" t="s">
        <v>106</v>
      </c>
      <c r="B9" s="87"/>
      <c r="C9" s="87">
        <v>28247.067977910476</v>
      </c>
      <c r="D9" s="87">
        <v>43692.983691479712</v>
      </c>
      <c r="E9" s="87">
        <v>85839.650470307693</v>
      </c>
      <c r="F9" s="87">
        <v>42005.298802002137</v>
      </c>
      <c r="G9" s="87">
        <v>20143.925919050642</v>
      </c>
      <c r="H9" s="87">
        <v>39034.086498109573</v>
      </c>
      <c r="I9" s="87">
        <v>47558.865915725226</v>
      </c>
      <c r="J9" s="87">
        <v>69303.884718658854</v>
      </c>
      <c r="K9" s="87">
        <v>42340.481455100489</v>
      </c>
      <c r="L9" s="87">
        <v>84521.432329095376</v>
      </c>
      <c r="M9" s="87">
        <v>108558.7825655129</v>
      </c>
      <c r="N9" s="87">
        <v>67345.917820493647</v>
      </c>
      <c r="O9" s="87">
        <v>65851.726856361172</v>
      </c>
      <c r="P9" s="87">
        <v>9353.0757641929522</v>
      </c>
      <c r="Q9" s="87">
        <v>23999.432712141741</v>
      </c>
    </row>
    <row r="10" spans="1:17" ht="12" customHeight="1" x14ac:dyDescent="0.25">
      <c r="A10" s="88" t="s">
        <v>34</v>
      </c>
      <c r="B10" s="87"/>
      <c r="C10" s="87">
        <v>230.06226885859857</v>
      </c>
      <c r="D10" s="87">
        <v>603.66667583663036</v>
      </c>
      <c r="E10" s="87">
        <v>727.86848900950145</v>
      </c>
      <c r="F10" s="87">
        <v>187.05053746217726</v>
      </c>
      <c r="G10" s="87">
        <v>199.10696165724323</v>
      </c>
      <c r="H10" s="87">
        <v>215.13661636614597</v>
      </c>
      <c r="I10" s="87">
        <v>307.54302745664859</v>
      </c>
      <c r="J10" s="87">
        <v>0</v>
      </c>
      <c r="K10" s="87">
        <v>37.263367968020361</v>
      </c>
      <c r="L10" s="87">
        <v>428.39736840758684</v>
      </c>
      <c r="M10" s="87">
        <v>354.65383080559468</v>
      </c>
      <c r="N10" s="87">
        <v>80.644696066219808</v>
      </c>
      <c r="O10" s="87">
        <v>3464.7622980829556</v>
      </c>
      <c r="P10" s="87">
        <v>974.52593818928335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4.1291715390019901</v>
      </c>
      <c r="D11" s="87">
        <v>13.931923699355307</v>
      </c>
      <c r="E11" s="87">
        <v>5.3464259058532937</v>
      </c>
      <c r="F11" s="87">
        <v>4.0707359704679984</v>
      </c>
      <c r="G11" s="87">
        <v>5.0293093766063919</v>
      </c>
      <c r="H11" s="87">
        <v>10.498814394411982</v>
      </c>
      <c r="I11" s="87">
        <v>10.733975620829641</v>
      </c>
      <c r="J11" s="87">
        <v>5.7058272667628049</v>
      </c>
      <c r="K11" s="87">
        <v>8.4730458994321083</v>
      </c>
      <c r="L11" s="87">
        <v>10.3199864064101</v>
      </c>
      <c r="M11" s="87">
        <v>6.9063437589922012</v>
      </c>
      <c r="N11" s="87">
        <v>6.292508492691649</v>
      </c>
      <c r="O11" s="87">
        <v>10.115454468965037</v>
      </c>
      <c r="P11" s="87">
        <v>24.044773509741727</v>
      </c>
      <c r="Q11" s="87">
        <v>7.8771342134622762</v>
      </c>
    </row>
    <row r="12" spans="1:17" ht="12" customHeight="1" x14ac:dyDescent="0.25">
      <c r="A12" s="88" t="s">
        <v>42</v>
      </c>
      <c r="B12" s="87"/>
      <c r="C12" s="87">
        <v>1112.3589445182868</v>
      </c>
      <c r="D12" s="87">
        <v>0</v>
      </c>
      <c r="E12" s="87">
        <v>2561.5229234225062</v>
      </c>
      <c r="F12" s="87">
        <v>0</v>
      </c>
      <c r="G12" s="87">
        <v>7891.2305822857879</v>
      </c>
      <c r="H12" s="87">
        <v>12963.511980402585</v>
      </c>
      <c r="I12" s="87">
        <v>7857.1879874998949</v>
      </c>
      <c r="J12" s="87">
        <v>4268.9744250618869</v>
      </c>
      <c r="K12" s="87">
        <v>8833.7687267686306</v>
      </c>
      <c r="L12" s="87">
        <v>163.88160883110629</v>
      </c>
      <c r="M12" s="87">
        <v>1503.8739758967483</v>
      </c>
      <c r="N12" s="87">
        <v>1816.2819817719353</v>
      </c>
      <c r="O12" s="87">
        <v>466.64211683678872</v>
      </c>
      <c r="P12" s="87">
        <v>7050.2074042577924</v>
      </c>
      <c r="Q12" s="87">
        <v>660.56280137633348</v>
      </c>
    </row>
    <row r="13" spans="1:17" ht="12" customHeight="1" x14ac:dyDescent="0.25">
      <c r="A13" s="88" t="s">
        <v>105</v>
      </c>
      <c r="B13" s="87"/>
      <c r="C13" s="87">
        <v>3680.4028912459189</v>
      </c>
      <c r="D13" s="87">
        <v>3617.8282414064201</v>
      </c>
      <c r="E13" s="87">
        <v>3401.2741885017617</v>
      </c>
      <c r="F13" s="87">
        <v>4758.8987671382029</v>
      </c>
      <c r="G13" s="87">
        <v>7879.4866741171991</v>
      </c>
      <c r="H13" s="87">
        <v>7448.7292173998949</v>
      </c>
      <c r="I13" s="87">
        <v>6806.161246860891</v>
      </c>
      <c r="J13" s="87">
        <v>1518.1847324772496</v>
      </c>
      <c r="K13" s="87">
        <v>5928.6433768366087</v>
      </c>
      <c r="L13" s="87">
        <v>4906.3184682301044</v>
      </c>
      <c r="M13" s="87">
        <v>7380.9824301012504</v>
      </c>
      <c r="N13" s="87">
        <v>18557.140813761725</v>
      </c>
      <c r="O13" s="87">
        <v>28340.587775263702</v>
      </c>
      <c r="P13" s="87">
        <v>54508.664743867957</v>
      </c>
      <c r="Q13" s="87">
        <v>70924.076149411994</v>
      </c>
    </row>
    <row r="14" spans="1:17" ht="12" customHeight="1" x14ac:dyDescent="0.25">
      <c r="A14" s="51" t="s">
        <v>104</v>
      </c>
      <c r="B14" s="94"/>
      <c r="C14" s="94">
        <v>36398.612655339733</v>
      </c>
      <c r="D14" s="94">
        <v>19108.066680921365</v>
      </c>
      <c r="E14" s="94">
        <v>0</v>
      </c>
      <c r="F14" s="94">
        <v>12573.781082800131</v>
      </c>
      <c r="G14" s="94">
        <v>23736.482831810914</v>
      </c>
      <c r="H14" s="94">
        <v>17077.726321121379</v>
      </c>
      <c r="I14" s="94">
        <v>13038.025197256773</v>
      </c>
      <c r="J14" s="94">
        <v>0</v>
      </c>
      <c r="K14" s="94">
        <v>18489.371741524748</v>
      </c>
      <c r="L14" s="94">
        <v>10562.472482806006</v>
      </c>
      <c r="M14" s="94">
        <v>0</v>
      </c>
      <c r="N14" s="94">
        <v>8069.5950730397326</v>
      </c>
      <c r="O14" s="94">
        <v>0</v>
      </c>
      <c r="P14" s="94">
        <v>0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29656.620570706564</v>
      </c>
      <c r="D15" s="96">
        <f t="shared" ref="D15:Q15" si="4">SUM(D5:D12)</f>
        <v>48810.566333346273</v>
      </c>
      <c r="E15" s="96">
        <f t="shared" si="4"/>
        <v>89518.706593749041</v>
      </c>
      <c r="F15" s="96">
        <f t="shared" si="4"/>
        <v>68567.848987128411</v>
      </c>
      <c r="G15" s="96">
        <f t="shared" si="4"/>
        <v>57407.054936108172</v>
      </c>
      <c r="H15" s="96">
        <f t="shared" si="4"/>
        <v>60204.827417412511</v>
      </c>
      <c r="I15" s="96">
        <f t="shared" si="4"/>
        <v>73469.663104163294</v>
      </c>
      <c r="J15" s="96">
        <f t="shared" si="4"/>
        <v>73775.505702278606</v>
      </c>
      <c r="K15" s="96">
        <f t="shared" si="4"/>
        <v>51971.89397254787</v>
      </c>
      <c r="L15" s="96">
        <f t="shared" si="4"/>
        <v>85872.300777612676</v>
      </c>
      <c r="M15" s="96">
        <f t="shared" si="4"/>
        <v>127787.26987740117</v>
      </c>
      <c r="N15" s="96">
        <f t="shared" si="4"/>
        <v>72710.21734254797</v>
      </c>
      <c r="O15" s="96">
        <f t="shared" si="4"/>
        <v>72230.352155537985</v>
      </c>
      <c r="P15" s="96">
        <f t="shared" si="4"/>
        <v>48252.448908889921</v>
      </c>
      <c r="Q15" s="96">
        <f t="shared" si="4"/>
        <v>25742.188619239703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36596.181586640523</v>
      </c>
      <c r="D16" s="89">
        <f t="shared" ref="D16:Q16" si="6">SUM(D17:D18)</f>
        <v>40142.322018096354</v>
      </c>
      <c r="E16" s="89">
        <f t="shared" si="6"/>
        <v>34673.253422562469</v>
      </c>
      <c r="F16" s="89">
        <f t="shared" si="6"/>
        <v>38261.674720336996</v>
      </c>
      <c r="G16" s="89">
        <f t="shared" si="6"/>
        <v>23172.919449787427</v>
      </c>
      <c r="H16" s="89">
        <f t="shared" si="6"/>
        <v>39227.57003621191</v>
      </c>
      <c r="I16" s="89">
        <f t="shared" si="6"/>
        <v>37846.256938352373</v>
      </c>
      <c r="J16" s="89">
        <f t="shared" si="6"/>
        <v>6350.5550844207464</v>
      </c>
      <c r="K16" s="89">
        <f t="shared" si="6"/>
        <v>33102.486516533878</v>
      </c>
      <c r="L16" s="89">
        <f t="shared" si="6"/>
        <v>4705.2992997008505</v>
      </c>
      <c r="M16" s="89">
        <f t="shared" si="6"/>
        <v>17321.304306114056</v>
      </c>
      <c r="N16" s="89">
        <f t="shared" si="6"/>
        <v>11584.232550850296</v>
      </c>
      <c r="O16" s="89">
        <f t="shared" si="6"/>
        <v>21439.792910784803</v>
      </c>
      <c r="P16" s="89">
        <f t="shared" si="6"/>
        <v>30168.276529619186</v>
      </c>
      <c r="Q16" s="89">
        <f t="shared" si="6"/>
        <v>38226.664838750468</v>
      </c>
    </row>
    <row r="17" spans="1:17" ht="12.95" customHeight="1" x14ac:dyDescent="0.25">
      <c r="A17" s="88" t="s">
        <v>101</v>
      </c>
      <c r="B17" s="87"/>
      <c r="C17" s="87">
        <v>75.181586640518091</v>
      </c>
      <c r="D17" s="87">
        <v>941.3220180963433</v>
      </c>
      <c r="E17" s="87">
        <v>588.25342256249587</v>
      </c>
      <c r="F17" s="87">
        <v>41.674720336958522</v>
      </c>
      <c r="G17" s="87">
        <v>192.91944978742129</v>
      </c>
      <c r="H17" s="87">
        <v>1091.5700362119419</v>
      </c>
      <c r="I17" s="87">
        <v>982.25693835234745</v>
      </c>
      <c r="J17" s="87">
        <v>290.55508442080304</v>
      </c>
      <c r="K17" s="87">
        <v>1230.4865165339136</v>
      </c>
      <c r="L17" s="87">
        <v>26.299299700763612</v>
      </c>
      <c r="M17" s="87">
        <v>667.30430611405995</v>
      </c>
      <c r="N17" s="87">
        <v>1228.2325508503041</v>
      </c>
      <c r="O17" s="87">
        <v>2039.7929107848338</v>
      </c>
      <c r="P17" s="87">
        <v>3314.2765296191319</v>
      </c>
      <c r="Q17" s="87">
        <v>5337.6648387504574</v>
      </c>
    </row>
    <row r="18" spans="1:17" ht="12" customHeight="1" x14ac:dyDescent="0.25">
      <c r="A18" s="88" t="s">
        <v>100</v>
      </c>
      <c r="B18" s="87"/>
      <c r="C18" s="87">
        <v>36521.000000000007</v>
      </c>
      <c r="D18" s="87">
        <v>39201.000000000015</v>
      </c>
      <c r="E18" s="87">
        <v>34084.999999999971</v>
      </c>
      <c r="F18" s="87">
        <v>38220.000000000036</v>
      </c>
      <c r="G18" s="87">
        <v>22980.000000000007</v>
      </c>
      <c r="H18" s="87">
        <v>38135.999999999971</v>
      </c>
      <c r="I18" s="87">
        <v>36864.000000000029</v>
      </c>
      <c r="J18" s="87">
        <v>6059.9999999999436</v>
      </c>
      <c r="K18" s="87">
        <v>31871.999999999964</v>
      </c>
      <c r="L18" s="87">
        <v>4679.0000000000873</v>
      </c>
      <c r="M18" s="87">
        <v>16653.999999999996</v>
      </c>
      <c r="N18" s="87">
        <v>10355.999999999993</v>
      </c>
      <c r="O18" s="87">
        <v>19399.999999999971</v>
      </c>
      <c r="P18" s="87">
        <v>26854.000000000055</v>
      </c>
      <c r="Q18" s="87">
        <v>32889.000000000015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69735.636117292219</v>
      </c>
      <c r="D19" s="89">
        <f t="shared" ref="D19:Q19" si="8">SUM(D20:D26)</f>
        <v>71536.461255674076</v>
      </c>
      <c r="E19" s="89">
        <f t="shared" si="8"/>
        <v>92919.980782250801</v>
      </c>
      <c r="F19" s="89">
        <f t="shared" si="8"/>
        <v>85900.528837066726</v>
      </c>
      <c r="G19" s="89">
        <f t="shared" si="8"/>
        <v>89023.024442036301</v>
      </c>
      <c r="H19" s="89">
        <f t="shared" si="8"/>
        <v>84731.28295593377</v>
      </c>
      <c r="I19" s="89">
        <f t="shared" si="8"/>
        <v>93313.849548280967</v>
      </c>
      <c r="J19" s="89">
        <f t="shared" si="8"/>
        <v>75293.690434755874</v>
      </c>
      <c r="K19" s="89">
        <f t="shared" si="8"/>
        <v>76389.909090909234</v>
      </c>
      <c r="L19" s="89">
        <f t="shared" si="8"/>
        <v>101341.09172864878</v>
      </c>
      <c r="M19" s="89">
        <f t="shared" si="8"/>
        <v>135168.25230750247</v>
      </c>
      <c r="N19" s="89">
        <f t="shared" si="8"/>
        <v>99336.953229349456</v>
      </c>
      <c r="O19" s="89">
        <f t="shared" si="8"/>
        <v>100570.93993080172</v>
      </c>
      <c r="P19" s="89">
        <f t="shared" si="8"/>
        <v>102761.11365275786</v>
      </c>
      <c r="Q19" s="89">
        <f t="shared" si="8"/>
        <v>96666.264768651716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56351.377727334002</v>
      </c>
      <c r="Q21" s="87">
        <v>568.65400596052268</v>
      </c>
    </row>
    <row r="22" spans="1:17" ht="12" customHeight="1" x14ac:dyDescent="0.25">
      <c r="A22" s="88" t="s">
        <v>99</v>
      </c>
      <c r="B22" s="87"/>
      <c r="C22" s="87">
        <v>6102.9202208665565</v>
      </c>
      <c r="D22" s="87">
        <v>5383.2687499384911</v>
      </c>
      <c r="E22" s="87">
        <v>9931.8869126572718</v>
      </c>
      <c r="F22" s="87">
        <v>159.77120638112407</v>
      </c>
      <c r="G22" s="87">
        <v>0</v>
      </c>
      <c r="H22" s="87">
        <v>2055.2506286581061</v>
      </c>
      <c r="I22" s="87">
        <v>1635.1293822158132</v>
      </c>
      <c r="J22" s="87">
        <v>1226.3204132067094</v>
      </c>
      <c r="K22" s="87">
        <v>0</v>
      </c>
      <c r="L22" s="87">
        <v>2588.1151404878615</v>
      </c>
      <c r="M22" s="87">
        <v>923.8016388010227</v>
      </c>
      <c r="N22" s="87">
        <v>306.50207767350429</v>
      </c>
      <c r="O22" s="87">
        <v>23.182985751637776</v>
      </c>
      <c r="P22" s="87">
        <v>331.7207274902072</v>
      </c>
      <c r="Q22" s="87">
        <v>6.8615924526836789</v>
      </c>
    </row>
    <row r="23" spans="1:17" ht="12" customHeight="1" x14ac:dyDescent="0.25">
      <c r="A23" s="88" t="s">
        <v>98</v>
      </c>
      <c r="B23" s="87"/>
      <c r="C23" s="87">
        <v>39883.961747065936</v>
      </c>
      <c r="D23" s="87">
        <v>56674.417669133712</v>
      </c>
      <c r="E23" s="87">
        <v>80568.28966934474</v>
      </c>
      <c r="F23" s="87">
        <v>39826.236186505776</v>
      </c>
      <c r="G23" s="87">
        <v>27169.721703850268</v>
      </c>
      <c r="H23" s="87">
        <v>24485.38848383498</v>
      </c>
      <c r="I23" s="87">
        <v>25488.741343134152</v>
      </c>
      <c r="J23" s="87">
        <v>23697.249310198094</v>
      </c>
      <c r="K23" s="87">
        <v>35822.476458008481</v>
      </c>
      <c r="L23" s="87">
        <v>50617.992121821444</v>
      </c>
      <c r="M23" s="87">
        <v>37590.08920968802</v>
      </c>
      <c r="N23" s="87">
        <v>32376.018480208913</v>
      </c>
      <c r="O23" s="87">
        <v>36007.241536906753</v>
      </c>
      <c r="P23" s="87">
        <v>34435.821533666116</v>
      </c>
      <c r="Q23" s="87">
        <v>38959.357382436872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1724.4032445400881</v>
      </c>
      <c r="D25" s="87">
        <v>3728.3592270146019</v>
      </c>
      <c r="E25" s="87">
        <v>2419.8042002487932</v>
      </c>
      <c r="F25" s="87">
        <v>2725.481748306755</v>
      </c>
      <c r="G25" s="87">
        <v>8183.4396287583559</v>
      </c>
      <c r="H25" s="87">
        <v>1658.214286923474</v>
      </c>
      <c r="I25" s="87">
        <v>2668.7755911611353</v>
      </c>
      <c r="J25" s="87">
        <v>2482.8445436699076</v>
      </c>
      <c r="K25" s="87">
        <v>3196.780946148654</v>
      </c>
      <c r="L25" s="87">
        <v>3652.2203831451752</v>
      </c>
      <c r="M25" s="87">
        <v>3073.9702751881241</v>
      </c>
      <c r="N25" s="87">
        <v>2453.0601286582082</v>
      </c>
      <c r="O25" s="87">
        <v>4694.6537794451724</v>
      </c>
      <c r="P25" s="87">
        <v>11642.193664267545</v>
      </c>
      <c r="Q25" s="87">
        <v>2978.5386628467741</v>
      </c>
    </row>
    <row r="26" spans="1:17" ht="12" customHeight="1" x14ac:dyDescent="0.25">
      <c r="A26" s="88" t="s">
        <v>30</v>
      </c>
      <c r="B26" s="94"/>
      <c r="C26" s="94">
        <v>22024.350904819636</v>
      </c>
      <c r="D26" s="94">
        <v>5750.4156095872795</v>
      </c>
      <c r="E26" s="94">
        <v>0</v>
      </c>
      <c r="F26" s="94">
        <v>43189.039695873078</v>
      </c>
      <c r="G26" s="94">
        <v>53669.863109427679</v>
      </c>
      <c r="H26" s="94">
        <v>56532.429556517214</v>
      </c>
      <c r="I26" s="94">
        <v>63521.203231769861</v>
      </c>
      <c r="J26" s="94">
        <v>47887.276167681157</v>
      </c>
      <c r="K26" s="94">
        <v>37370.651686752106</v>
      </c>
      <c r="L26" s="94">
        <v>44482.764083194306</v>
      </c>
      <c r="M26" s="94">
        <v>93580.391183825297</v>
      </c>
      <c r="N26" s="94">
        <v>64201.372542808829</v>
      </c>
      <c r="O26" s="94">
        <v>59845.861628698163</v>
      </c>
      <c r="P26" s="94">
        <v>0</v>
      </c>
      <c r="Q26" s="94">
        <v>54152.853124954861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69735.636117292219</v>
      </c>
      <c r="D29" s="89">
        <f t="shared" ref="D29:Q29" si="10">SUM(D30:D33)</f>
        <v>71536.461255674076</v>
      </c>
      <c r="E29" s="89">
        <f t="shared" si="10"/>
        <v>92919.980782250772</v>
      </c>
      <c r="F29" s="89">
        <f t="shared" si="10"/>
        <v>85900.528837066711</v>
      </c>
      <c r="G29" s="89">
        <f t="shared" si="10"/>
        <v>89023.024442036287</v>
      </c>
      <c r="H29" s="89">
        <f t="shared" si="10"/>
        <v>84731.282955933755</v>
      </c>
      <c r="I29" s="89">
        <f t="shared" si="10"/>
        <v>93313.849548280967</v>
      </c>
      <c r="J29" s="89">
        <f t="shared" si="10"/>
        <v>75293.690434755874</v>
      </c>
      <c r="K29" s="89">
        <f t="shared" si="10"/>
        <v>76389.909090909234</v>
      </c>
      <c r="L29" s="89">
        <f t="shared" si="10"/>
        <v>101341.09172864881</v>
      </c>
      <c r="M29" s="89">
        <f t="shared" si="10"/>
        <v>135168.25230750244</v>
      </c>
      <c r="N29" s="89">
        <f t="shared" si="10"/>
        <v>99336.953229349441</v>
      </c>
      <c r="O29" s="89">
        <f t="shared" si="10"/>
        <v>100570.93993080169</v>
      </c>
      <c r="P29" s="89">
        <f t="shared" si="10"/>
        <v>102761.11365275783</v>
      </c>
      <c r="Q29" s="89">
        <f t="shared" si="10"/>
        <v>96666.264768651687</v>
      </c>
    </row>
    <row r="30" spans="1:17" s="28" customFormat="1" ht="12" customHeight="1" x14ac:dyDescent="0.25">
      <c r="A30" s="88" t="s">
        <v>66</v>
      </c>
      <c r="B30" s="87"/>
      <c r="C30" s="87">
        <v>53878.401254775221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31750.266605663473</v>
      </c>
      <c r="Q30" s="87">
        <v>18200.623061205773</v>
      </c>
    </row>
    <row r="31" spans="1:17" ht="12" customHeight="1" x14ac:dyDescent="0.25">
      <c r="A31" s="88" t="s">
        <v>98</v>
      </c>
      <c r="B31" s="87"/>
      <c r="C31" s="87">
        <v>15857.234862516994</v>
      </c>
      <c r="D31" s="87">
        <v>10411.28714147219</v>
      </c>
      <c r="E31" s="87">
        <v>39148.32403692753</v>
      </c>
      <c r="F31" s="87">
        <v>49307.970105894186</v>
      </c>
      <c r="G31" s="87">
        <v>35339.20374532682</v>
      </c>
      <c r="H31" s="87">
        <v>53668.425764471031</v>
      </c>
      <c r="I31" s="87">
        <v>39374.249362805378</v>
      </c>
      <c r="J31" s="87">
        <v>33906.482955952386</v>
      </c>
      <c r="K31" s="87">
        <v>40332.196777227924</v>
      </c>
      <c r="L31" s="87">
        <v>45170.344411439721</v>
      </c>
      <c r="M31" s="87">
        <v>54484.967990817815</v>
      </c>
      <c r="N31" s="87">
        <v>46643.934159126708</v>
      </c>
      <c r="O31" s="87">
        <v>88152.035032551415</v>
      </c>
      <c r="P31" s="87">
        <v>27593.441696066413</v>
      </c>
      <c r="Q31" s="87">
        <v>35695.346824925226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0</v>
      </c>
      <c r="D33" s="86">
        <v>61125.17411420188</v>
      </c>
      <c r="E33" s="86">
        <v>53771.656745323242</v>
      </c>
      <c r="F33" s="86">
        <v>36592.558731172525</v>
      </c>
      <c r="G33" s="86">
        <v>53683.820696709459</v>
      </c>
      <c r="H33" s="86">
        <v>31062.857191462725</v>
      </c>
      <c r="I33" s="86">
        <v>53939.600185475581</v>
      </c>
      <c r="J33" s="86">
        <v>41387.207478803488</v>
      </c>
      <c r="K33" s="86">
        <v>36057.71231368131</v>
      </c>
      <c r="L33" s="86">
        <v>56170.747317209083</v>
      </c>
      <c r="M33" s="86">
        <v>80683.284316684614</v>
      </c>
      <c r="N33" s="86">
        <v>52693.019070222734</v>
      </c>
      <c r="O33" s="86">
        <v>12418.904898250272</v>
      </c>
      <c r="P33" s="86">
        <v>43417.405351027955</v>
      </c>
      <c r="Q33" s="86">
        <v>42770.294882520684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657.2359312229504</v>
      </c>
      <c r="D3" s="106">
        <f t="shared" si="0"/>
        <v>566.49490212297394</v>
      </c>
      <c r="E3" s="106">
        <f t="shared" si="0"/>
        <v>702.40414711424319</v>
      </c>
      <c r="F3" s="106">
        <f t="shared" si="0"/>
        <v>674.5188081151407</v>
      </c>
      <c r="G3" s="106">
        <f t="shared" si="0"/>
        <v>665.1275333484565</v>
      </c>
      <c r="H3" s="106">
        <f t="shared" si="0"/>
        <v>566.33749162983429</v>
      </c>
      <c r="I3" s="106">
        <f t="shared" si="0"/>
        <v>589.4796584698579</v>
      </c>
      <c r="J3" s="106">
        <f t="shared" si="0"/>
        <v>563.73050504525668</v>
      </c>
      <c r="K3" s="106">
        <f t="shared" si="0"/>
        <v>489.59743636188892</v>
      </c>
      <c r="L3" s="106">
        <f t="shared" si="0"/>
        <v>667.62331975636585</v>
      </c>
      <c r="M3" s="106">
        <f t="shared" si="0"/>
        <v>849.92516341065902</v>
      </c>
      <c r="N3" s="106">
        <f t="shared" si="0"/>
        <v>576.93962716221301</v>
      </c>
      <c r="O3" s="106">
        <f t="shared" si="0"/>
        <v>592.23947528785118</v>
      </c>
      <c r="P3" s="106">
        <f t="shared" si="0"/>
        <v>475.28937127717393</v>
      </c>
      <c r="Q3" s="106">
        <f t="shared" si="0"/>
        <v>382.47911639396705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481.48672152470039</v>
      </c>
      <c r="D4" s="101">
        <f t="shared" si="1"/>
        <v>408.72548923154204</v>
      </c>
      <c r="E4" s="101">
        <f t="shared" si="1"/>
        <v>499.53973943952138</v>
      </c>
      <c r="F4" s="101">
        <f t="shared" si="1"/>
        <v>490.00694969097725</v>
      </c>
      <c r="G4" s="101">
        <f t="shared" si="1"/>
        <v>490.8105323378856</v>
      </c>
      <c r="H4" s="101">
        <f t="shared" si="1"/>
        <v>386.91821176694782</v>
      </c>
      <c r="I4" s="101">
        <f t="shared" si="1"/>
        <v>401.50006777787934</v>
      </c>
      <c r="J4" s="101">
        <f t="shared" si="1"/>
        <v>423.22411735486656</v>
      </c>
      <c r="K4" s="101">
        <f t="shared" si="1"/>
        <v>331.28490992649773</v>
      </c>
      <c r="L4" s="101">
        <f t="shared" si="1"/>
        <v>477.87394281708663</v>
      </c>
      <c r="M4" s="101">
        <f t="shared" si="1"/>
        <v>596.92299492380005</v>
      </c>
      <c r="N4" s="101">
        <f t="shared" si="1"/>
        <v>388.02578963210868</v>
      </c>
      <c r="O4" s="101">
        <f t="shared" si="1"/>
        <v>381.89995138485233</v>
      </c>
      <c r="P4" s="101">
        <f t="shared" si="1"/>
        <v>254.98186258703376</v>
      </c>
      <c r="Q4" s="101">
        <f t="shared" si="1"/>
        <v>176.88587067296788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2.2822653874844452</v>
      </c>
      <c r="F5" s="100">
        <v>1.0303484385078567</v>
      </c>
      <c r="G5" s="100">
        <v>7.0469345387242424</v>
      </c>
      <c r="H5" s="100">
        <v>1.6352741586076265</v>
      </c>
      <c r="I5" s="100">
        <v>1.250553576567613</v>
      </c>
      <c r="J5" s="100">
        <v>0.72851903647623661</v>
      </c>
      <c r="K5" s="100">
        <v>8.529396702604263</v>
      </c>
      <c r="L5" s="100">
        <v>3.5543135287133389</v>
      </c>
      <c r="M5" s="100">
        <v>0.57680208530612931</v>
      </c>
      <c r="N5" s="100">
        <v>0.52756271383160225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29.626075309774194</v>
      </c>
      <c r="E7" s="100">
        <v>0</v>
      </c>
      <c r="F7" s="100">
        <v>165.61032127331376</v>
      </c>
      <c r="G7" s="100">
        <v>178.84531908508959</v>
      </c>
      <c r="H7" s="100">
        <v>41.563864074440446</v>
      </c>
      <c r="I7" s="100">
        <v>85.416513084808429</v>
      </c>
      <c r="J7" s="100">
        <v>0</v>
      </c>
      <c r="K7" s="100">
        <v>0</v>
      </c>
      <c r="L7" s="100">
        <v>0</v>
      </c>
      <c r="M7" s="100">
        <v>92.871757991453052</v>
      </c>
      <c r="N7" s="100">
        <v>15.571201029571299</v>
      </c>
      <c r="O7" s="100">
        <v>10.550778119689026</v>
      </c>
      <c r="P7" s="100">
        <v>131.81722349415276</v>
      </c>
      <c r="Q7" s="100">
        <v>3.8575319339687861</v>
      </c>
    </row>
    <row r="8" spans="1:17" ht="12" customHeight="1" x14ac:dyDescent="0.25">
      <c r="A8" s="88" t="s">
        <v>101</v>
      </c>
      <c r="B8" s="100"/>
      <c r="C8" s="100">
        <v>0.3224465170783799</v>
      </c>
      <c r="D8" s="100">
        <v>0.30268741182839592</v>
      </c>
      <c r="E8" s="100">
        <v>0.27418970068275089</v>
      </c>
      <c r="F8" s="100">
        <v>0.28693600388219481</v>
      </c>
      <c r="G8" s="100">
        <v>0.47234227472130541</v>
      </c>
      <c r="H8" s="100">
        <v>0.24491183528029378</v>
      </c>
      <c r="I8" s="100">
        <v>0.22325147082452201</v>
      </c>
      <c r="J8" s="100">
        <v>0.24250238620598064</v>
      </c>
      <c r="K8" s="100">
        <v>0.39117457119446986</v>
      </c>
      <c r="L8" s="100">
        <v>0.46548595585960872</v>
      </c>
      <c r="M8" s="100">
        <v>0.43919555803944543</v>
      </c>
      <c r="N8" s="100">
        <v>0.42853626437236481</v>
      </c>
      <c r="O8" s="100">
        <v>0.57431829855371652</v>
      </c>
      <c r="P8" s="100">
        <v>0.62760865773275099</v>
      </c>
      <c r="Q8" s="100">
        <v>0.43316031912256181</v>
      </c>
    </row>
    <row r="9" spans="1:17" ht="12" customHeight="1" x14ac:dyDescent="0.25">
      <c r="A9" s="88" t="s">
        <v>106</v>
      </c>
      <c r="B9" s="100"/>
      <c r="C9" s="100">
        <v>201.16191386957004</v>
      </c>
      <c r="D9" s="100">
        <v>251.21878392181426</v>
      </c>
      <c r="E9" s="100">
        <v>462.16628877885972</v>
      </c>
      <c r="F9" s="100">
        <v>234.41574701700435</v>
      </c>
      <c r="G9" s="100">
        <v>110.76375533375047</v>
      </c>
      <c r="H9" s="100">
        <v>185.67037629940577</v>
      </c>
      <c r="I9" s="100">
        <v>204.39151343960808</v>
      </c>
      <c r="J9" s="100">
        <v>393.49510296897705</v>
      </c>
      <c r="K9" s="100">
        <v>189.30708352146675</v>
      </c>
      <c r="L9" s="100">
        <v>407.29973359967926</v>
      </c>
      <c r="M9" s="100">
        <v>476.15235869337749</v>
      </c>
      <c r="N9" s="100">
        <v>300.16495114964499</v>
      </c>
      <c r="O9" s="100">
        <v>306.45159554934258</v>
      </c>
      <c r="P9" s="100">
        <v>35.504854372670337</v>
      </c>
      <c r="Q9" s="100">
        <v>95.285018846967787</v>
      </c>
    </row>
    <row r="10" spans="1:17" ht="12" customHeight="1" x14ac:dyDescent="0.25">
      <c r="A10" s="88" t="s">
        <v>34</v>
      </c>
      <c r="B10" s="100"/>
      <c r="C10" s="100">
        <v>1.7641284767393028</v>
      </c>
      <c r="D10" s="100">
        <v>4.6014549135550213</v>
      </c>
      <c r="E10" s="100">
        <v>5.3974032166531423</v>
      </c>
      <c r="F10" s="100">
        <v>1.3687778908457506</v>
      </c>
      <c r="G10" s="100">
        <v>1.4524062761764684</v>
      </c>
      <c r="H10" s="100">
        <v>1.2535702421647414</v>
      </c>
      <c r="I10" s="100">
        <v>1.7530203938390501</v>
      </c>
      <c r="J10" s="100">
        <v>0</v>
      </c>
      <c r="K10" s="100">
        <v>0.22493518867674958</v>
      </c>
      <c r="L10" s="100">
        <v>3.3735172838468723</v>
      </c>
      <c r="M10" s="100">
        <v>1.8401297192520658</v>
      </c>
      <c r="N10" s="100">
        <v>0.39194362216728301</v>
      </c>
      <c r="O10" s="100">
        <v>20.925782737687793</v>
      </c>
      <c r="P10" s="100">
        <v>4.8459355892545171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2.846633856383473E-2</v>
      </c>
      <c r="D11" s="100">
        <v>7.7674586104426582E-2</v>
      </c>
      <c r="E11" s="100">
        <v>2.8754247981577895E-2</v>
      </c>
      <c r="F11" s="100">
        <v>2.1480777513451375E-2</v>
      </c>
      <c r="G11" s="100">
        <v>2.5787158801054255E-2</v>
      </c>
      <c r="H11" s="100">
        <v>5.0901404141170323E-2</v>
      </c>
      <c r="I11" s="100">
        <v>4.87901654552702E-2</v>
      </c>
      <c r="J11" s="100">
        <v>2.4275792511555781E-2</v>
      </c>
      <c r="K11" s="100">
        <v>3.5354923447872104E-2</v>
      </c>
      <c r="L11" s="100">
        <v>4.1493683882035261E-2</v>
      </c>
      <c r="M11" s="100">
        <v>2.775635645950009E-2</v>
      </c>
      <c r="N11" s="100">
        <v>2.5300484688962004E-2</v>
      </c>
      <c r="O11" s="100">
        <v>4.0029335652015254E-2</v>
      </c>
      <c r="P11" s="100">
        <v>8.7681567217702761E-2</v>
      </c>
      <c r="Q11" s="100">
        <v>2.8416273881525095E-2</v>
      </c>
    </row>
    <row r="12" spans="1:17" ht="12" customHeight="1" x14ac:dyDescent="0.25">
      <c r="A12" s="88" t="s">
        <v>42</v>
      </c>
      <c r="B12" s="100"/>
      <c r="C12" s="100">
        <v>7.2688580547413206</v>
      </c>
      <c r="D12" s="100">
        <v>0</v>
      </c>
      <c r="E12" s="100">
        <v>12.323384312106851</v>
      </c>
      <c r="F12" s="100">
        <v>0</v>
      </c>
      <c r="G12" s="100">
        <v>38.80344958683704</v>
      </c>
      <c r="H12" s="100">
        <v>55.588496100173906</v>
      </c>
      <c r="I12" s="100">
        <v>33.980624820714802</v>
      </c>
      <c r="J12" s="100">
        <v>18.168058299644592</v>
      </c>
      <c r="K12" s="100">
        <v>36.944493187116521</v>
      </c>
      <c r="L12" s="100">
        <v>0.67894689553260601</v>
      </c>
      <c r="M12" s="100">
        <v>5.9339877933947944</v>
      </c>
      <c r="N12" s="100">
        <v>7.4502511757528014</v>
      </c>
      <c r="O12" s="100">
        <v>1.8362293261851135</v>
      </c>
      <c r="P12" s="100">
        <v>24.54882913485206</v>
      </c>
      <c r="Q12" s="100">
        <v>2.3408518204947528</v>
      </c>
    </row>
    <row r="13" spans="1:17" ht="12" customHeight="1" x14ac:dyDescent="0.25">
      <c r="A13" s="88" t="s">
        <v>105</v>
      </c>
      <c r="B13" s="100"/>
      <c r="C13" s="100">
        <v>15.429615256197327</v>
      </c>
      <c r="D13" s="100">
        <v>12.36226478723052</v>
      </c>
      <c r="E13" s="100">
        <v>10.79132902704211</v>
      </c>
      <c r="F13" s="100">
        <v>15.663243088718822</v>
      </c>
      <c r="G13" s="100">
        <v>25.725088366067215</v>
      </c>
      <c r="H13" s="100">
        <v>21.009565062483762</v>
      </c>
      <c r="I13" s="100">
        <v>17.450434900426139</v>
      </c>
      <c r="J13" s="100">
        <v>4.9543947129084325</v>
      </c>
      <c r="K13" s="100">
        <v>15.611805598238274</v>
      </c>
      <c r="L13" s="100">
        <v>9.7605958753089457</v>
      </c>
      <c r="M13" s="100">
        <v>11.04574364503606</v>
      </c>
      <c r="N13" s="100">
        <v>25.983924457956572</v>
      </c>
      <c r="O13" s="100">
        <v>36.816504740421948</v>
      </c>
      <c r="P13" s="100">
        <v>55.227732577638882</v>
      </c>
      <c r="Q13" s="100">
        <v>73.474701748795468</v>
      </c>
    </row>
    <row r="14" spans="1:17" ht="12" customHeight="1" x14ac:dyDescent="0.25">
      <c r="A14" s="51" t="s">
        <v>104</v>
      </c>
      <c r="B14" s="22"/>
      <c r="C14" s="22">
        <v>252.84465442223743</v>
      </c>
      <c r="D14" s="22">
        <v>106.83116781553851</v>
      </c>
      <c r="E14" s="22">
        <v>0</v>
      </c>
      <c r="F14" s="22">
        <v>66.393016989493475</v>
      </c>
      <c r="G14" s="22">
        <v>123.73133670182771</v>
      </c>
      <c r="H14" s="22">
        <v>76.57584945666747</v>
      </c>
      <c r="I14" s="22">
        <v>52.892572504227907</v>
      </c>
      <c r="J14" s="22">
        <v>0</v>
      </c>
      <c r="K14" s="22">
        <v>77.358265900514354</v>
      </c>
      <c r="L14" s="22">
        <v>46.84110792702792</v>
      </c>
      <c r="M14" s="22">
        <v>0</v>
      </c>
      <c r="N14" s="22">
        <v>32.92478919131036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2.6666385895727571</v>
      </c>
      <c r="D15" s="104">
        <v>3.7053804856967458</v>
      </c>
      <c r="E15" s="104">
        <v>6.2761247687108872</v>
      </c>
      <c r="F15" s="104">
        <v>5.2170782116975625</v>
      </c>
      <c r="G15" s="104">
        <v>3.9441130158905522</v>
      </c>
      <c r="H15" s="104">
        <v>3.325403133582586</v>
      </c>
      <c r="I15" s="104">
        <v>4.0927934214074595</v>
      </c>
      <c r="J15" s="104">
        <v>5.6112641581426956</v>
      </c>
      <c r="K15" s="104">
        <v>2.8824003332384587</v>
      </c>
      <c r="L15" s="104">
        <v>5.8587480672360757</v>
      </c>
      <c r="M15" s="104">
        <v>8.0352630814815686</v>
      </c>
      <c r="N15" s="104">
        <v>4.5573295428124512</v>
      </c>
      <c r="O15" s="104">
        <v>4.7047132773201614</v>
      </c>
      <c r="P15" s="104">
        <v>2.3219971935147217</v>
      </c>
      <c r="Q15" s="104">
        <v>1.4661897297370232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22.919907492460418</v>
      </c>
      <c r="D16" s="101">
        <f t="shared" si="2"/>
        <v>23.624791201558054</v>
      </c>
      <c r="E16" s="101">
        <f t="shared" si="2"/>
        <v>19.752715621769195</v>
      </c>
      <c r="F16" s="101">
        <f t="shared" si="2"/>
        <v>21.320340790773596</v>
      </c>
      <c r="G16" s="101">
        <f t="shared" si="2"/>
        <v>12.500724512499964</v>
      </c>
      <c r="H16" s="101">
        <f t="shared" si="2"/>
        <v>20.383654337919264</v>
      </c>
      <c r="I16" s="101">
        <f t="shared" si="2"/>
        <v>19.196031709933525</v>
      </c>
      <c r="J16" s="101">
        <f t="shared" si="2"/>
        <v>3.1177095013456553</v>
      </c>
      <c r="K16" s="101">
        <f t="shared" si="2"/>
        <v>15.809453776548086</v>
      </c>
      <c r="L16" s="101">
        <f t="shared" si="2"/>
        <v>2.2136232555362954</v>
      </c>
      <c r="M16" s="101">
        <f t="shared" si="2"/>
        <v>7.868386858351788</v>
      </c>
      <c r="N16" s="101">
        <f t="shared" si="2"/>
        <v>4.930589287640581</v>
      </c>
      <c r="O16" s="101">
        <f t="shared" si="2"/>
        <v>8.8457603767988555</v>
      </c>
      <c r="P16" s="101">
        <f t="shared" si="2"/>
        <v>11.817424784169843</v>
      </c>
      <c r="Q16" s="101">
        <f t="shared" si="2"/>
        <v>13.557974588838281</v>
      </c>
    </row>
    <row r="17" spans="1:17" ht="12.95" customHeight="1" x14ac:dyDescent="0.25">
      <c r="A17" s="88" t="s">
        <v>101</v>
      </c>
      <c r="B17" s="103"/>
      <c r="C17" s="103">
        <v>1.2560622896177241E-2</v>
      </c>
      <c r="D17" s="103">
        <v>0.16929228039241817</v>
      </c>
      <c r="E17" s="103">
        <v>0.10925787171239139</v>
      </c>
      <c r="F17" s="103">
        <v>7.9840510594522112E-3</v>
      </c>
      <c r="G17" s="103">
        <v>3.7071506005841713E-2</v>
      </c>
      <c r="H17" s="103">
        <v>0.2186726206753874</v>
      </c>
      <c r="I17" s="103">
        <v>0.20129068528108587</v>
      </c>
      <c r="J17" s="103">
        <v>5.8272936797017456E-2</v>
      </c>
      <c r="K17" s="103">
        <v>0.25239027588390495</v>
      </c>
      <c r="L17" s="103">
        <v>5.1701162973659372E-3</v>
      </c>
      <c r="M17" s="103">
        <v>0.12999906638138267</v>
      </c>
      <c r="N17" s="103">
        <v>0.24599316290366413</v>
      </c>
      <c r="O17" s="103">
        <v>0.41705751462492568</v>
      </c>
      <c r="P17" s="103">
        <v>0.68117273238430864</v>
      </c>
      <c r="Q17" s="103">
        <v>1.0890369132996236</v>
      </c>
    </row>
    <row r="18" spans="1:17" ht="12" customHeight="1" x14ac:dyDescent="0.25">
      <c r="A18" s="88" t="s">
        <v>100</v>
      </c>
      <c r="B18" s="103"/>
      <c r="C18" s="103">
        <v>22.90734686956424</v>
      </c>
      <c r="D18" s="103">
        <v>23.455498921165635</v>
      </c>
      <c r="E18" s="103">
        <v>19.643457750056804</v>
      </c>
      <c r="F18" s="103">
        <v>21.312356739714144</v>
      </c>
      <c r="G18" s="103">
        <v>12.463653006494123</v>
      </c>
      <c r="H18" s="103">
        <v>20.164981717243876</v>
      </c>
      <c r="I18" s="103">
        <v>18.994741024652438</v>
      </c>
      <c r="J18" s="103">
        <v>3.0594365645486379</v>
      </c>
      <c r="K18" s="103">
        <v>15.557063500664182</v>
      </c>
      <c r="L18" s="103">
        <v>2.2084531392389293</v>
      </c>
      <c r="M18" s="103">
        <v>7.7383877919704052</v>
      </c>
      <c r="N18" s="103">
        <v>4.6845961247369168</v>
      </c>
      <c r="O18" s="103">
        <v>8.4287028621739299</v>
      </c>
      <c r="P18" s="103">
        <v>11.136252051785535</v>
      </c>
      <c r="Q18" s="103">
        <v>12.468937675538657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63.382036385033615</v>
      </c>
      <c r="D19" s="101">
        <f t="shared" si="3"/>
        <v>67.799953826719033</v>
      </c>
      <c r="E19" s="101">
        <f t="shared" si="3"/>
        <v>90.145991488645791</v>
      </c>
      <c r="F19" s="101">
        <f t="shared" si="3"/>
        <v>73.799016039852532</v>
      </c>
      <c r="G19" s="101">
        <f t="shared" si="3"/>
        <v>73.31497860578105</v>
      </c>
      <c r="H19" s="101">
        <f t="shared" si="3"/>
        <v>69.86953280907926</v>
      </c>
      <c r="I19" s="101">
        <f t="shared" si="3"/>
        <v>76.214939817922698</v>
      </c>
      <c r="J19" s="101">
        <f t="shared" si="3"/>
        <v>62.043859163414524</v>
      </c>
      <c r="K19" s="101">
        <f t="shared" si="3"/>
        <v>64.487161357729576</v>
      </c>
      <c r="L19" s="101">
        <f t="shared" si="3"/>
        <v>86.501640590556775</v>
      </c>
      <c r="M19" s="101">
        <f t="shared" si="3"/>
        <v>111.27802519583625</v>
      </c>
      <c r="N19" s="101">
        <f t="shared" si="3"/>
        <v>82.935041002017797</v>
      </c>
      <c r="O19" s="101">
        <f t="shared" si="3"/>
        <v>85.716506601829138</v>
      </c>
      <c r="P19" s="101">
        <f t="shared" si="3"/>
        <v>97.239782062972651</v>
      </c>
      <c r="Q19" s="101">
        <f t="shared" si="3"/>
        <v>87.014445201867318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54.819696626538409</v>
      </c>
      <c r="Q21" s="100">
        <v>0.55163138027498893</v>
      </c>
    </row>
    <row r="22" spans="1:17" ht="12" customHeight="1" x14ac:dyDescent="0.25">
      <c r="A22" s="88" t="s">
        <v>99</v>
      </c>
      <c r="B22" s="100"/>
      <c r="C22" s="100">
        <v>6.1646865713319174</v>
      </c>
      <c r="D22" s="100">
        <v>5.4555053353029059</v>
      </c>
      <c r="E22" s="100">
        <v>10.125919687576697</v>
      </c>
      <c r="F22" s="100">
        <v>0.16168377270989062</v>
      </c>
      <c r="G22" s="100">
        <v>0</v>
      </c>
      <c r="H22" s="100">
        <v>2.0526784199915751</v>
      </c>
      <c r="I22" s="100">
        <v>1.6215933090687069</v>
      </c>
      <c r="J22" s="100">
        <v>1.2140013188417873</v>
      </c>
      <c r="K22" s="100">
        <v>0</v>
      </c>
      <c r="L22" s="100">
        <v>2.5433829772245202</v>
      </c>
      <c r="M22" s="100">
        <v>0.91800690944086838</v>
      </c>
      <c r="N22" s="100">
        <v>0.30549542705624083</v>
      </c>
      <c r="O22" s="100">
        <v>2.3193017676264346E-2</v>
      </c>
      <c r="P22" s="100">
        <v>0.33439855302087296</v>
      </c>
      <c r="Q22" s="100">
        <v>6.9378324580043078E-3</v>
      </c>
    </row>
    <row r="23" spans="1:17" ht="12" customHeight="1" x14ac:dyDescent="0.25">
      <c r="A23" s="88" t="s">
        <v>98</v>
      </c>
      <c r="B23" s="100"/>
      <c r="C23" s="100">
        <v>38.728099744712303</v>
      </c>
      <c r="D23" s="100">
        <v>55.026660597347053</v>
      </c>
      <c r="E23" s="100">
        <v>78.172948043768912</v>
      </c>
      <c r="F23" s="100">
        <v>38.448430758405244</v>
      </c>
      <c r="G23" s="100">
        <v>26.021937222968472</v>
      </c>
      <c r="H23" s="100">
        <v>23.304557966248883</v>
      </c>
      <c r="I23" s="100">
        <v>24.067615843704004</v>
      </c>
      <c r="J23" s="100">
        <v>22.323719761557086</v>
      </c>
      <c r="K23" s="100">
        <v>33.590933508558031</v>
      </c>
      <c r="L23" s="100">
        <v>47.348427751413482</v>
      </c>
      <c r="M23" s="100">
        <v>35.577071883608333</v>
      </c>
      <c r="N23" s="100">
        <v>30.767652163030302</v>
      </c>
      <c r="O23" s="100">
        <v>34.384259619654408</v>
      </c>
      <c r="P23" s="100">
        <v>33.131820279384932</v>
      </c>
      <c r="Q23" s="100">
        <v>37.590566250100593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1.3234318790325967</v>
      </c>
      <c r="D25" s="100">
        <v>2.8602023377099166</v>
      </c>
      <c r="E25" s="100">
        <v>1.8471237573001804</v>
      </c>
      <c r="F25" s="100">
        <v>2.0711489810917763</v>
      </c>
      <c r="G25" s="100">
        <v>6.2198765321816252</v>
      </c>
      <c r="H25" s="100">
        <v>1.2519890515738132</v>
      </c>
      <c r="I25" s="100">
        <v>2.0004117051542902</v>
      </c>
      <c r="J25" s="100">
        <v>1.8577242224224362</v>
      </c>
      <c r="K25" s="100">
        <v>2.3808610501634968</v>
      </c>
      <c r="L25" s="100">
        <v>2.7112472829626082</v>
      </c>
      <c r="M25" s="100">
        <v>2.3088983816610029</v>
      </c>
      <c r="N25" s="100">
        <v>1.8506550638013475</v>
      </c>
      <c r="O25" s="100">
        <v>3.5650481994408358</v>
      </c>
      <c r="P25" s="100">
        <v>8.9538666040284305</v>
      </c>
      <c r="Q25" s="100">
        <v>2.29851557566688</v>
      </c>
    </row>
    <row r="26" spans="1:17" ht="12" customHeight="1" x14ac:dyDescent="0.25">
      <c r="A26" s="88" t="s">
        <v>30</v>
      </c>
      <c r="B26" s="22"/>
      <c r="C26" s="22">
        <v>17.165818189956799</v>
      </c>
      <c r="D26" s="22">
        <v>4.4575855563591622</v>
      </c>
      <c r="E26" s="22">
        <v>0</v>
      </c>
      <c r="F26" s="22">
        <v>33.117752527645621</v>
      </c>
      <c r="G26" s="22">
        <v>41.07316485063096</v>
      </c>
      <c r="H26" s="22">
        <v>43.260307371264986</v>
      </c>
      <c r="I26" s="22">
        <v>48.525318959995694</v>
      </c>
      <c r="J26" s="22">
        <v>36.648413860593216</v>
      </c>
      <c r="K26" s="22">
        <v>28.515366799008046</v>
      </c>
      <c r="L26" s="22">
        <v>33.898582578956166</v>
      </c>
      <c r="M26" s="22">
        <v>72.474048021126038</v>
      </c>
      <c r="N26" s="22">
        <v>50.011238348129908</v>
      </c>
      <c r="O26" s="22">
        <v>47.744005765057629</v>
      </c>
      <c r="P26" s="22">
        <v>0</v>
      </c>
      <c r="Q26" s="22">
        <v>46.566794163366851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89.447265820756044</v>
      </c>
      <c r="D29" s="101">
        <f t="shared" si="4"/>
        <v>66.344667863154754</v>
      </c>
      <c r="E29" s="101">
        <f t="shared" si="4"/>
        <v>92.965700564306815</v>
      </c>
      <c r="F29" s="101">
        <f t="shared" si="4"/>
        <v>89.392501593537276</v>
      </c>
      <c r="G29" s="101">
        <f t="shared" si="4"/>
        <v>88.501297892289898</v>
      </c>
      <c r="H29" s="101">
        <f t="shared" si="4"/>
        <v>89.166092715887942</v>
      </c>
      <c r="I29" s="101">
        <f t="shared" si="4"/>
        <v>92.568619164122339</v>
      </c>
      <c r="J29" s="101">
        <f t="shared" si="4"/>
        <v>75.344819025629945</v>
      </c>
      <c r="K29" s="101">
        <f t="shared" si="4"/>
        <v>78.015911301113547</v>
      </c>
      <c r="L29" s="101">
        <f t="shared" si="4"/>
        <v>101.03411309318616</v>
      </c>
      <c r="M29" s="101">
        <f t="shared" si="4"/>
        <v>133.85575643267097</v>
      </c>
      <c r="N29" s="101">
        <f t="shared" si="4"/>
        <v>101.0482072404459</v>
      </c>
      <c r="O29" s="101">
        <f t="shared" si="4"/>
        <v>115.77725692437086</v>
      </c>
      <c r="P29" s="101">
        <f t="shared" si="4"/>
        <v>111.25030184299763</v>
      </c>
      <c r="Q29" s="101">
        <f t="shared" si="4"/>
        <v>105.02082593029351</v>
      </c>
    </row>
    <row r="30" spans="1:17" s="28" customFormat="1" ht="12" customHeight="1" x14ac:dyDescent="0.25">
      <c r="A30" s="88" t="s">
        <v>66</v>
      </c>
      <c r="B30" s="100"/>
      <c r="C30" s="100">
        <v>71.568784681961077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38.79619367952845</v>
      </c>
      <c r="Q30" s="100">
        <v>22.229861620311155</v>
      </c>
    </row>
    <row r="31" spans="1:17" ht="12" customHeight="1" x14ac:dyDescent="0.25">
      <c r="A31" s="88" t="s">
        <v>98</v>
      </c>
      <c r="B31" s="100"/>
      <c r="C31" s="100">
        <v>17.878481138794964</v>
      </c>
      <c r="D31" s="100">
        <v>11.879534870887225</v>
      </c>
      <c r="E31" s="100">
        <v>44.937783949042633</v>
      </c>
      <c r="F31" s="100">
        <v>56.790886129976201</v>
      </c>
      <c r="G31" s="100">
        <v>40.746296346327291</v>
      </c>
      <c r="H31" s="100">
        <v>61.771912101973498</v>
      </c>
      <c r="I31" s="100">
        <v>45.233317062225964</v>
      </c>
      <c r="J31" s="100">
        <v>39.073260737461688</v>
      </c>
      <c r="K31" s="100">
        <v>46.600534079525239</v>
      </c>
      <c r="L31" s="100">
        <v>52.341696033072211</v>
      </c>
      <c r="M31" s="100">
        <v>63.695468298267677</v>
      </c>
      <c r="N31" s="100">
        <v>55.056193063483811</v>
      </c>
      <c r="O31" s="100">
        <v>104.71686206436331</v>
      </c>
      <c r="P31" s="100">
        <v>32.63263557392299</v>
      </c>
      <c r="Q31" s="100">
        <v>42.108088315260531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54.465132992267534</v>
      </c>
      <c r="E33" s="18">
        <v>48.027916615264175</v>
      </c>
      <c r="F33" s="18">
        <v>32.601615463561082</v>
      </c>
      <c r="G33" s="18">
        <v>47.7550015459626</v>
      </c>
      <c r="H33" s="18">
        <v>27.39418061391444</v>
      </c>
      <c r="I33" s="18">
        <v>47.335302101896367</v>
      </c>
      <c r="J33" s="18">
        <v>36.271558288168258</v>
      </c>
      <c r="K33" s="18">
        <v>31.415377221588312</v>
      </c>
      <c r="L33" s="18">
        <v>48.692417060113954</v>
      </c>
      <c r="M33" s="18">
        <v>70.160288134403302</v>
      </c>
      <c r="N33" s="18">
        <v>45.992014176962094</v>
      </c>
      <c r="O33" s="18">
        <v>11.060394860007545</v>
      </c>
      <c r="P33" s="18">
        <v>39.821472589546183</v>
      </c>
      <c r="Q33" s="18">
        <v>40.682875994721819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475.82153417224839</v>
      </c>
      <c r="D3" s="106">
        <f t="shared" si="0"/>
        <v>422.36114534127387</v>
      </c>
      <c r="E3" s="106">
        <f t="shared" si="0"/>
        <v>513.09117425273564</v>
      </c>
      <c r="F3" s="106">
        <f t="shared" si="0"/>
        <v>491.01321790655118</v>
      </c>
      <c r="G3" s="106">
        <f t="shared" si="0"/>
        <v>490.05068266128876</v>
      </c>
      <c r="H3" s="106">
        <f t="shared" si="0"/>
        <v>439.07745365174253</v>
      </c>
      <c r="I3" s="106">
        <f t="shared" si="0"/>
        <v>453.21943769354328</v>
      </c>
      <c r="J3" s="106">
        <f t="shared" si="0"/>
        <v>421.80006150213433</v>
      </c>
      <c r="K3" s="106">
        <f t="shared" si="0"/>
        <v>386.63197718807783</v>
      </c>
      <c r="L3" s="106">
        <f t="shared" si="0"/>
        <v>503.21085392120062</v>
      </c>
      <c r="M3" s="106">
        <f t="shared" si="0"/>
        <v>648.51458503693095</v>
      </c>
      <c r="N3" s="106">
        <f t="shared" si="0"/>
        <v>484.03643758810023</v>
      </c>
      <c r="O3" s="106">
        <f t="shared" si="0"/>
        <v>524.73949117827647</v>
      </c>
      <c r="P3" s="106">
        <f t="shared" si="0"/>
        <v>481.6625730247967</v>
      </c>
      <c r="Q3" s="106">
        <f t="shared" si="0"/>
        <v>491.1715070745546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361.57252871769998</v>
      </c>
      <c r="D4" s="101">
        <f t="shared" si="1"/>
        <v>302.32323515844132</v>
      </c>
      <c r="E4" s="101">
        <f t="shared" si="1"/>
        <v>372.18039727190393</v>
      </c>
      <c r="F4" s="101">
        <f t="shared" si="1"/>
        <v>354.14263939667728</v>
      </c>
      <c r="G4" s="101">
        <f t="shared" si="1"/>
        <v>363.56539518145217</v>
      </c>
      <c r="H4" s="101">
        <f t="shared" si="1"/>
        <v>301.71489925436697</v>
      </c>
      <c r="I4" s="101">
        <f t="shared" si="1"/>
        <v>306.49343199905201</v>
      </c>
      <c r="J4" s="101">
        <f t="shared" si="1"/>
        <v>326.41559347537816</v>
      </c>
      <c r="K4" s="101">
        <f t="shared" si="1"/>
        <v>263.6712347869277</v>
      </c>
      <c r="L4" s="101">
        <f t="shared" si="1"/>
        <v>377.99326767948907</v>
      </c>
      <c r="M4" s="101">
        <f t="shared" si="1"/>
        <v>468.33487373014123</v>
      </c>
      <c r="N4" s="101">
        <f t="shared" si="1"/>
        <v>351.97989484483674</v>
      </c>
      <c r="O4" s="101">
        <f t="shared" si="1"/>
        <v>378.18912408438786</v>
      </c>
      <c r="P4" s="101">
        <f t="shared" si="1"/>
        <v>323.62497788884377</v>
      </c>
      <c r="Q4" s="101">
        <f t="shared" si="1"/>
        <v>327.7205058106843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1.2357270647094845</v>
      </c>
      <c r="F5" s="100">
        <v>0.56256386053681273</v>
      </c>
      <c r="G5" s="100">
        <v>3.8811921336896784</v>
      </c>
      <c r="H5" s="100">
        <v>0.90742932951602528</v>
      </c>
      <c r="I5" s="100">
        <v>0.69936768853933162</v>
      </c>
      <c r="J5" s="100">
        <v>0.40950875284365756</v>
      </c>
      <c r="K5" s="100">
        <v>4.8158894173721221</v>
      </c>
      <c r="L5" s="100">
        <v>2.0173942080415519</v>
      </c>
      <c r="M5" s="100">
        <v>0.32824184112632354</v>
      </c>
      <c r="N5" s="100">
        <v>0.30061530741071785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18.272150112044326</v>
      </c>
      <c r="E7" s="100">
        <v>0</v>
      </c>
      <c r="F7" s="100">
        <v>104.13273204612803</v>
      </c>
      <c r="G7" s="100">
        <v>113.46412508599846</v>
      </c>
      <c r="H7" s="100">
        <v>26.570160517071251</v>
      </c>
      <c r="I7" s="100">
        <v>55.049946029991958</v>
      </c>
      <c r="J7" s="100">
        <v>0</v>
      </c>
      <c r="K7" s="100">
        <v>0</v>
      </c>
      <c r="L7" s="100">
        <v>0</v>
      </c>
      <c r="M7" s="100">
        <v>61.103936399346964</v>
      </c>
      <c r="N7" s="100">
        <v>10.288373846879928</v>
      </c>
      <c r="O7" s="100">
        <v>6.9978269338548937</v>
      </c>
      <c r="P7" s="100">
        <v>87.744050770172535</v>
      </c>
      <c r="Q7" s="100">
        <v>2.5756763421159734</v>
      </c>
    </row>
    <row r="8" spans="1:17" ht="12" customHeight="1" x14ac:dyDescent="0.25">
      <c r="A8" s="88" t="s">
        <v>101</v>
      </c>
      <c r="B8" s="100"/>
      <c r="C8" s="100">
        <v>0.32343850971133997</v>
      </c>
      <c r="D8" s="100">
        <v>0.3057504853572463</v>
      </c>
      <c r="E8" s="100">
        <v>0.27927418624962502</v>
      </c>
      <c r="F8" s="100">
        <v>0.29449765249611815</v>
      </c>
      <c r="G8" s="100">
        <v>0.4885335463729702</v>
      </c>
      <c r="H8" s="100">
        <v>0.25513653280290643</v>
      </c>
      <c r="I8" s="100">
        <v>0.23434294139518547</v>
      </c>
      <c r="J8" s="100">
        <v>0.25585351079245033</v>
      </c>
      <c r="K8" s="100">
        <v>0.41454866729858908</v>
      </c>
      <c r="L8" s="100">
        <v>0.49588310236641109</v>
      </c>
      <c r="M8" s="100">
        <v>0.4710555729574023</v>
      </c>
      <c r="N8" s="100">
        <v>0.4636912100461123</v>
      </c>
      <c r="O8" s="100">
        <v>0.62861480666493497</v>
      </c>
      <c r="P8" s="100">
        <v>0.69733488581456027</v>
      </c>
      <c r="Q8" s="100">
        <v>0.49075804855367616</v>
      </c>
    </row>
    <row r="9" spans="1:17" ht="12" customHeight="1" x14ac:dyDescent="0.25">
      <c r="A9" s="88" t="s">
        <v>106</v>
      </c>
      <c r="B9" s="100"/>
      <c r="C9" s="100">
        <v>143.99424943923182</v>
      </c>
      <c r="D9" s="100">
        <v>181.44951638636428</v>
      </c>
      <c r="E9" s="100">
        <v>337.41213551215344</v>
      </c>
      <c r="F9" s="100">
        <v>172.60533562900315</v>
      </c>
      <c r="G9" s="100">
        <v>82.213559137981662</v>
      </c>
      <c r="H9" s="100">
        <v>138.89110616310475</v>
      </c>
      <c r="I9" s="100">
        <v>154.14762798309425</v>
      </c>
      <c r="J9" s="100">
        <v>298.52928770452428</v>
      </c>
      <c r="K9" s="100">
        <v>144.26691654591073</v>
      </c>
      <c r="L9" s="100">
        <v>312.03322377262623</v>
      </c>
      <c r="M9" s="100">
        <v>366.70469746442808</v>
      </c>
      <c r="N9" s="100">
        <v>232.36219763069255</v>
      </c>
      <c r="O9" s="100">
        <v>238.4541851352927</v>
      </c>
      <c r="P9" s="100">
        <v>27.768000429662827</v>
      </c>
      <c r="Q9" s="100">
        <v>74.906930135379866</v>
      </c>
    </row>
    <row r="10" spans="1:17" ht="12" customHeight="1" x14ac:dyDescent="0.25">
      <c r="A10" s="88" t="s">
        <v>34</v>
      </c>
      <c r="B10" s="100"/>
      <c r="C10" s="100">
        <v>0.97948657008315632</v>
      </c>
      <c r="D10" s="100">
        <v>2.5807130845582198</v>
      </c>
      <c r="E10" s="100">
        <v>3.0569519152135278</v>
      </c>
      <c r="F10" s="100">
        <v>0.78135662441546017</v>
      </c>
      <c r="G10" s="100">
        <v>0.83560200224940251</v>
      </c>
      <c r="H10" s="100">
        <v>0.72654663314049917</v>
      </c>
      <c r="I10" s="100">
        <v>1.023956431792244</v>
      </c>
      <c r="J10" s="100">
        <v>0</v>
      </c>
      <c r="K10" s="100">
        <v>0.13241087763545129</v>
      </c>
      <c r="L10" s="100">
        <v>1.9950501458146543</v>
      </c>
      <c r="M10" s="100">
        <v>1.0926922601145279</v>
      </c>
      <c r="N10" s="100">
        <v>0.23352246070920959</v>
      </c>
      <c r="O10" s="100">
        <v>12.505406453622502</v>
      </c>
      <c r="P10" s="100">
        <v>2.9021798663293872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2.116654503928176E-2</v>
      </c>
      <c r="D11" s="100">
        <v>5.8184586656580169E-2</v>
      </c>
      <c r="E11" s="100">
        <v>2.1719424028916641E-2</v>
      </c>
      <c r="F11" s="100">
        <v>1.6349908628259177E-2</v>
      </c>
      <c r="G11" s="100">
        <v>1.9779174001709355E-2</v>
      </c>
      <c r="H11" s="100">
        <v>3.9331837066542218E-2</v>
      </c>
      <c r="I11" s="100">
        <v>3.7993364817076554E-2</v>
      </c>
      <c r="J11" s="100">
        <v>1.9002055610525443E-2</v>
      </c>
      <c r="K11" s="100">
        <v>2.7798780978940844E-2</v>
      </c>
      <c r="L11" s="100">
        <v>3.2798227927366239E-2</v>
      </c>
      <c r="M11" s="100">
        <v>2.2020384870918824E-2</v>
      </c>
      <c r="N11" s="100">
        <v>2.0123490130122774E-2</v>
      </c>
      <c r="O11" s="100">
        <v>3.1895564860992431E-2</v>
      </c>
      <c r="P11" s="100">
        <v>6.9953152452961784E-2</v>
      </c>
      <c r="Q11" s="100">
        <v>2.2688795104034876E-2</v>
      </c>
    </row>
    <row r="12" spans="1:17" ht="12" customHeight="1" x14ac:dyDescent="0.25">
      <c r="A12" s="88" t="s">
        <v>42</v>
      </c>
      <c r="B12" s="100"/>
      <c r="C12" s="100">
        <v>5.6895251120775701</v>
      </c>
      <c r="D12" s="100">
        <v>0</v>
      </c>
      <c r="E12" s="100">
        <v>9.7929094315299974</v>
      </c>
      <c r="F12" s="100">
        <v>0</v>
      </c>
      <c r="G12" s="100">
        <v>31.331547070158287</v>
      </c>
      <c r="H12" s="100">
        <v>45.234075493866733</v>
      </c>
      <c r="I12" s="100">
        <v>27.862571864202074</v>
      </c>
      <c r="J12" s="100">
        <v>14.969031310539419</v>
      </c>
      <c r="K12" s="100">
        <v>30.562300668601775</v>
      </c>
      <c r="L12" s="100">
        <v>0.56458704224016398</v>
      </c>
      <c r="M12" s="100">
        <v>4.9550986379789981</v>
      </c>
      <c r="N12" s="100">
        <v>6.2420678054342709</v>
      </c>
      <c r="O12" s="100">
        <v>1.5425622016848288</v>
      </c>
      <c r="P12" s="100">
        <v>20.668011827511673</v>
      </c>
      <c r="Q12" s="100">
        <v>1.9741715451709456</v>
      </c>
    </row>
    <row r="13" spans="1:17" ht="12" customHeight="1" x14ac:dyDescent="0.25">
      <c r="A13" s="88" t="s">
        <v>105</v>
      </c>
      <c r="B13" s="100"/>
      <c r="C13" s="100">
        <v>19.319023073781974</v>
      </c>
      <c r="D13" s="100">
        <v>15.477820399156894</v>
      </c>
      <c r="E13" s="100">
        <v>13.509823711431201</v>
      </c>
      <c r="F13" s="100">
        <v>19.607051682967306</v>
      </c>
      <c r="G13" s="100">
        <v>32.199521349854166</v>
      </c>
      <c r="H13" s="100">
        <v>26.29561411361113</v>
      </c>
      <c r="I13" s="100">
        <v>21.840079214819401</v>
      </c>
      <c r="J13" s="100">
        <v>6.2005167806432064</v>
      </c>
      <c r="K13" s="100">
        <v>19.537962488837316</v>
      </c>
      <c r="L13" s="100">
        <v>17.571546842359343</v>
      </c>
      <c r="M13" s="100">
        <v>25.153938538000492</v>
      </c>
      <c r="N13" s="100">
        <v>70.980481422424972</v>
      </c>
      <c r="O13" s="100">
        <v>113.07037626039532</v>
      </c>
      <c r="P13" s="100">
        <v>181.36362502083716</v>
      </c>
      <c r="Q13" s="100">
        <v>246.20947273961039</v>
      </c>
    </row>
    <row r="14" spans="1:17" ht="12" customHeight="1" x14ac:dyDescent="0.25">
      <c r="A14" s="51" t="s">
        <v>104</v>
      </c>
      <c r="B14" s="22"/>
      <c r="C14" s="22">
        <v>188.27524331384205</v>
      </c>
      <c r="D14" s="22">
        <v>80.101775753991447</v>
      </c>
      <c r="E14" s="22">
        <v>0</v>
      </c>
      <c r="F14" s="22">
        <v>50.57242194409158</v>
      </c>
      <c r="G14" s="22">
        <v>94.976560804287786</v>
      </c>
      <c r="H14" s="22">
        <v>59.206508646397602</v>
      </c>
      <c r="I14" s="22">
        <v>41.207037586918311</v>
      </c>
      <c r="J14" s="22">
        <v>0</v>
      </c>
      <c r="K14" s="22">
        <v>60.832523779217723</v>
      </c>
      <c r="L14" s="22">
        <v>37.025282521428302</v>
      </c>
      <c r="M14" s="22">
        <v>0</v>
      </c>
      <c r="N14" s="22">
        <v>26.269821641617728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2.9703961539327675</v>
      </c>
      <c r="D15" s="104">
        <v>4.0773243503123195</v>
      </c>
      <c r="E15" s="104">
        <v>6.8718560265877677</v>
      </c>
      <c r="F15" s="104">
        <v>5.5703300484105505</v>
      </c>
      <c r="G15" s="104">
        <v>4.154974876858101</v>
      </c>
      <c r="H15" s="104">
        <v>3.5889899877895326</v>
      </c>
      <c r="I15" s="104">
        <v>4.390508893482151</v>
      </c>
      <c r="J15" s="104">
        <v>6.0323933604245807</v>
      </c>
      <c r="K15" s="104">
        <v>3.0808835610750136</v>
      </c>
      <c r="L15" s="104">
        <v>6.2575018166850409</v>
      </c>
      <c r="M15" s="104">
        <v>8.5031926313175372</v>
      </c>
      <c r="N15" s="104">
        <v>4.8190000294911055</v>
      </c>
      <c r="O15" s="104">
        <v>4.9582567280116701</v>
      </c>
      <c r="P15" s="104">
        <v>2.4118219360626645</v>
      </c>
      <c r="Q15" s="104">
        <v>1.5408082047493894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34.660289354215202</v>
      </c>
      <c r="D16" s="101">
        <f t="shared" si="2"/>
        <v>37.641694798121314</v>
      </c>
      <c r="E16" s="101">
        <f t="shared" si="2"/>
        <v>32.81538501485025</v>
      </c>
      <c r="F16" s="101">
        <f t="shared" si="2"/>
        <v>36.815614613666263</v>
      </c>
      <c r="G16" s="101">
        <f t="shared" si="2"/>
        <v>22.322382489416537</v>
      </c>
      <c r="H16" s="101">
        <f t="shared" si="2"/>
        <v>37.736797786921798</v>
      </c>
      <c r="I16" s="101">
        <f t="shared" si="2"/>
        <v>36.749534278458341</v>
      </c>
      <c r="J16" s="101">
        <f t="shared" si="2"/>
        <v>6.1517150977343551</v>
      </c>
      <c r="K16" s="101">
        <f t="shared" si="2"/>
        <v>32.275795602616249</v>
      </c>
      <c r="L16" s="101">
        <f t="shared" si="2"/>
        <v>4.6649870535542695</v>
      </c>
      <c r="M16" s="101">
        <f t="shared" si="2"/>
        <v>17.245242458455902</v>
      </c>
      <c r="N16" s="101">
        <f t="shared" si="2"/>
        <v>11.375560012250611</v>
      </c>
      <c r="O16" s="101">
        <f t="shared" si="2"/>
        <v>21.694690613178896</v>
      </c>
      <c r="P16" s="101">
        <f t="shared" si="2"/>
        <v>31.54253219109231</v>
      </c>
      <c r="Q16" s="101">
        <f t="shared" si="2"/>
        <v>40.246270929978508</v>
      </c>
    </row>
    <row r="17" spans="1:17" ht="12.95" customHeight="1" x14ac:dyDescent="0.25">
      <c r="A17" s="88" t="s">
        <v>101</v>
      </c>
      <c r="B17" s="103"/>
      <c r="C17" s="103">
        <v>2.4370978890489357E-2</v>
      </c>
      <c r="D17" s="103">
        <v>0.33213041561196832</v>
      </c>
      <c r="E17" s="103">
        <v>0.21649720863142763</v>
      </c>
      <c r="F17" s="103">
        <v>1.5997750412932735E-2</v>
      </c>
      <c r="G17" s="103">
        <v>7.5259243369634216E-2</v>
      </c>
      <c r="H17" s="103">
        <v>0.45076299233503692</v>
      </c>
      <c r="I17" s="103">
        <v>0.42238862407153605</v>
      </c>
      <c r="J17" s="103">
        <v>0.12487779129905725</v>
      </c>
      <c r="K17" s="103">
        <v>0.55465191424358906</v>
      </c>
      <c r="L17" s="103">
        <v>1.1695593353167139E-2</v>
      </c>
      <c r="M17" s="103">
        <v>0.30623900789121661</v>
      </c>
      <c r="N17" s="103">
        <v>0.61136765424610784</v>
      </c>
      <c r="O17" s="103">
        <v>1.1094708256363746</v>
      </c>
      <c r="P17" s="103">
        <v>1.9826570020985388</v>
      </c>
      <c r="Q17" s="103">
        <v>3.5735958293425059</v>
      </c>
    </row>
    <row r="18" spans="1:17" ht="12" customHeight="1" x14ac:dyDescent="0.25">
      <c r="A18" s="88" t="s">
        <v>100</v>
      </c>
      <c r="B18" s="103"/>
      <c r="C18" s="103">
        <v>34.635918375324714</v>
      </c>
      <c r="D18" s="103">
        <v>37.309564382509343</v>
      </c>
      <c r="E18" s="103">
        <v>32.598887806218819</v>
      </c>
      <c r="F18" s="103">
        <v>36.799616863253327</v>
      </c>
      <c r="G18" s="103">
        <v>22.247123246046904</v>
      </c>
      <c r="H18" s="103">
        <v>37.286034794586762</v>
      </c>
      <c r="I18" s="103">
        <v>36.327145654386804</v>
      </c>
      <c r="J18" s="103">
        <v>6.026837306435298</v>
      </c>
      <c r="K18" s="103">
        <v>31.72114368837266</v>
      </c>
      <c r="L18" s="103">
        <v>4.6532914602011024</v>
      </c>
      <c r="M18" s="103">
        <v>16.939003450564684</v>
      </c>
      <c r="N18" s="103">
        <v>10.764192358004504</v>
      </c>
      <c r="O18" s="103">
        <v>20.58521978754252</v>
      </c>
      <c r="P18" s="103">
        <v>29.559875188993772</v>
      </c>
      <c r="Q18" s="103">
        <v>36.672675100635999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39.956071898063897</v>
      </c>
      <c r="D19" s="101">
        <f t="shared" si="3"/>
        <v>41.280594423305068</v>
      </c>
      <c r="E19" s="101">
        <f t="shared" si="3"/>
        <v>54.127472753094594</v>
      </c>
      <c r="F19" s="101">
        <f t="shared" si="3"/>
        <v>49.746809375103325</v>
      </c>
      <c r="G19" s="101">
        <f t="shared" si="3"/>
        <v>51.689130877108347</v>
      </c>
      <c r="H19" s="101">
        <f t="shared" si="3"/>
        <v>49.449050106220966</v>
      </c>
      <c r="I19" s="101">
        <f t="shared" si="3"/>
        <v>54.674767637701265</v>
      </c>
      <c r="J19" s="101">
        <f t="shared" si="3"/>
        <v>44.343096367451196</v>
      </c>
      <c r="K19" s="101">
        <f t="shared" si="3"/>
        <v>44.933264512862777</v>
      </c>
      <c r="L19" s="101">
        <f t="shared" si="3"/>
        <v>59.794019730723477</v>
      </c>
      <c r="M19" s="101">
        <f t="shared" si="3"/>
        <v>81.394493039795208</v>
      </c>
      <c r="N19" s="101">
        <f t="shared" si="3"/>
        <v>60.146340001549923</v>
      </c>
      <c r="O19" s="101">
        <f t="shared" si="3"/>
        <v>61.863853736473921</v>
      </c>
      <c r="P19" s="101">
        <f t="shared" si="3"/>
        <v>63.123306680846234</v>
      </c>
      <c r="Q19" s="101">
        <f t="shared" si="3"/>
        <v>62.284037502392053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34.941197229148408</v>
      </c>
      <c r="Q21" s="100">
        <v>0.35165261125099523</v>
      </c>
    </row>
    <row r="22" spans="1:17" ht="12" customHeight="1" x14ac:dyDescent="0.25">
      <c r="A22" s="88" t="s">
        <v>99</v>
      </c>
      <c r="B22" s="100"/>
      <c r="C22" s="100">
        <v>3.5257546339567951</v>
      </c>
      <c r="D22" s="100">
        <v>3.1430600652652338</v>
      </c>
      <c r="E22" s="100">
        <v>5.884873106769029</v>
      </c>
      <c r="F22" s="100">
        <v>9.4673592191849898E-2</v>
      </c>
      <c r="G22" s="100">
        <v>0</v>
      </c>
      <c r="H22" s="100">
        <v>1.2198271693401737</v>
      </c>
      <c r="I22" s="100">
        <v>0.97098289274654814</v>
      </c>
      <c r="J22" s="100">
        <v>0.73058739869158407</v>
      </c>
      <c r="K22" s="100">
        <v>0</v>
      </c>
      <c r="L22" s="100">
        <v>1.545281887567143</v>
      </c>
      <c r="M22" s="100">
        <v>0.55913586642909407</v>
      </c>
      <c r="N22" s="100">
        <v>0.18627304351605325</v>
      </c>
      <c r="O22" s="100">
        <v>1.4146677787875284E-2</v>
      </c>
      <c r="P22" s="100">
        <v>0.20395450248048622</v>
      </c>
      <c r="Q22" s="100">
        <v>4.2298713739582425E-3</v>
      </c>
    </row>
    <row r="23" spans="1:17" ht="12" customHeight="1" x14ac:dyDescent="0.25">
      <c r="A23" s="88" t="s">
        <v>98</v>
      </c>
      <c r="B23" s="100"/>
      <c r="C23" s="100">
        <v>22.852727337986391</v>
      </c>
      <c r="D23" s="100">
        <v>32.698962947358076</v>
      </c>
      <c r="E23" s="100">
        <v>46.844954686824003</v>
      </c>
      <c r="F23" s="100">
        <v>23.215418473600689</v>
      </c>
      <c r="G23" s="100">
        <v>15.832146946625569</v>
      </c>
      <c r="H23" s="100">
        <v>14.281045337801329</v>
      </c>
      <c r="I23" s="100">
        <v>14.860876478349628</v>
      </c>
      <c r="J23" s="100">
        <v>13.854030339767164</v>
      </c>
      <c r="K23" s="100">
        <v>20.939877419955856</v>
      </c>
      <c r="L23" s="100">
        <v>29.672108415477446</v>
      </c>
      <c r="M23" s="100">
        <v>22.353315270695582</v>
      </c>
      <c r="N23" s="100">
        <v>19.35600714666321</v>
      </c>
      <c r="O23" s="100">
        <v>21.643664552082555</v>
      </c>
      <c r="P23" s="100">
        <v>20.859642366657123</v>
      </c>
      <c r="Q23" s="100">
        <v>23.666943580100686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0.98619832882328506</v>
      </c>
      <c r="D25" s="100">
        <v>2.146343961982442</v>
      </c>
      <c r="E25" s="100">
        <v>1.3976449595015641</v>
      </c>
      <c r="F25" s="100">
        <v>1.579148092567793</v>
      </c>
      <c r="G25" s="100">
        <v>4.7795015385900674</v>
      </c>
      <c r="H25" s="100">
        <v>0.9689561779767768</v>
      </c>
      <c r="I25" s="100">
        <v>1.5599478346665021</v>
      </c>
      <c r="J25" s="100">
        <v>1.4560018639502397</v>
      </c>
      <c r="K25" s="100">
        <v>1.8743059993304718</v>
      </c>
      <c r="L25" s="100">
        <v>2.1455670717457158</v>
      </c>
      <c r="M25" s="100">
        <v>1.8318759350266731</v>
      </c>
      <c r="N25" s="100">
        <v>1.4701370174025836</v>
      </c>
      <c r="O25" s="100">
        <v>2.833669903354564</v>
      </c>
      <c r="P25" s="100">
        <v>7.1185125825602231</v>
      </c>
      <c r="Q25" s="100">
        <v>1.8273884570133561</v>
      </c>
    </row>
    <row r="26" spans="1:17" ht="12" customHeight="1" x14ac:dyDescent="0.25">
      <c r="A26" s="88" t="s">
        <v>30</v>
      </c>
      <c r="B26" s="22"/>
      <c r="C26" s="22">
        <v>12.591391597297427</v>
      </c>
      <c r="D26" s="22">
        <v>3.2922274486993128</v>
      </c>
      <c r="E26" s="22">
        <v>0</v>
      </c>
      <c r="F26" s="22">
        <v>24.857569216742995</v>
      </c>
      <c r="G26" s="22">
        <v>31.077482391892712</v>
      </c>
      <c r="H26" s="22">
        <v>32.979221421102686</v>
      </c>
      <c r="I26" s="22">
        <v>37.282960431938584</v>
      </c>
      <c r="J26" s="22">
        <v>28.302476765042211</v>
      </c>
      <c r="K26" s="22">
        <v>22.119081093576451</v>
      </c>
      <c r="L26" s="22">
        <v>26.431062355933168</v>
      </c>
      <c r="M26" s="22">
        <v>56.650165967643851</v>
      </c>
      <c r="N26" s="22">
        <v>39.133922793968075</v>
      </c>
      <c r="O26" s="22">
        <v>37.372372603248927</v>
      </c>
      <c r="P26" s="22">
        <v>0</v>
      </c>
      <c r="Q26" s="22">
        <v>36.433822982653062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39.632644202269304</v>
      </c>
      <c r="D29" s="101">
        <f t="shared" si="4"/>
        <v>41.115620961406215</v>
      </c>
      <c r="E29" s="101">
        <f t="shared" si="4"/>
        <v>53.967919212886812</v>
      </c>
      <c r="F29" s="101">
        <f t="shared" si="4"/>
        <v>50.308154521104335</v>
      </c>
      <c r="G29" s="101">
        <f t="shared" si="4"/>
        <v>52.473774113311691</v>
      </c>
      <c r="H29" s="101">
        <f t="shared" si="4"/>
        <v>50.176706504232783</v>
      </c>
      <c r="I29" s="101">
        <f t="shared" si="4"/>
        <v>55.301703778331678</v>
      </c>
      <c r="J29" s="101">
        <f t="shared" si="4"/>
        <v>44.889656561570547</v>
      </c>
      <c r="K29" s="101">
        <f t="shared" si="4"/>
        <v>45.751682285671137</v>
      </c>
      <c r="L29" s="101">
        <f t="shared" si="4"/>
        <v>60.758579457433854</v>
      </c>
      <c r="M29" s="101">
        <f t="shared" si="4"/>
        <v>81.539975808538685</v>
      </c>
      <c r="N29" s="101">
        <f t="shared" si="4"/>
        <v>60.534642729462988</v>
      </c>
      <c r="O29" s="101">
        <f t="shared" si="4"/>
        <v>62.991822744235805</v>
      </c>
      <c r="P29" s="101">
        <f t="shared" si="4"/>
        <v>63.37175626401438</v>
      </c>
      <c r="Q29" s="101">
        <f t="shared" si="4"/>
        <v>60.92069283149975</v>
      </c>
    </row>
    <row r="30" spans="1:17" s="28" customFormat="1" ht="12" customHeight="1" x14ac:dyDescent="0.25">
      <c r="A30" s="88" t="s">
        <v>66</v>
      </c>
      <c r="B30" s="100"/>
      <c r="C30" s="100">
        <v>30.746388639515946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18.879884353927491</v>
      </c>
      <c r="Q30" s="100">
        <v>10.820118515652442</v>
      </c>
    </row>
    <row r="31" spans="1:17" ht="12" customHeight="1" x14ac:dyDescent="0.25">
      <c r="A31" s="88" t="s">
        <v>98</v>
      </c>
      <c r="B31" s="100"/>
      <c r="C31" s="100">
        <v>8.8862555627533624</v>
      </c>
      <c r="D31" s="100">
        <v>5.9490079416883059</v>
      </c>
      <c r="E31" s="100">
        <v>22.703500013739074</v>
      </c>
      <c r="F31" s="100">
        <v>28.926707453293698</v>
      </c>
      <c r="G31" s="100">
        <v>20.918538016588059</v>
      </c>
      <c r="H31" s="100">
        <v>31.948113705347897</v>
      </c>
      <c r="I31" s="100">
        <v>23.570633543232635</v>
      </c>
      <c r="J31" s="100">
        <v>20.458451805531634</v>
      </c>
      <c r="K31" s="100">
        <v>24.49717394510877</v>
      </c>
      <c r="L31" s="100">
        <v>27.641423753116193</v>
      </c>
      <c r="M31" s="100">
        <v>33.695687642761904</v>
      </c>
      <c r="N31" s="100">
        <v>29.130644905852403</v>
      </c>
      <c r="O31" s="100">
        <v>55.434690675966536</v>
      </c>
      <c r="P31" s="100">
        <v>17.27916310443706</v>
      </c>
      <c r="Q31" s="100">
        <v>22.298349096290895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35.166613019717907</v>
      </c>
      <c r="E33" s="18">
        <v>31.264419199147738</v>
      </c>
      <c r="F33" s="18">
        <v>21.381447067810637</v>
      </c>
      <c r="G33" s="18">
        <v>31.555236096723632</v>
      </c>
      <c r="H33" s="18">
        <v>18.22859279888489</v>
      </c>
      <c r="I33" s="18">
        <v>31.731070235099043</v>
      </c>
      <c r="J33" s="18">
        <v>24.431204756038913</v>
      </c>
      <c r="K33" s="18">
        <v>21.254508340562371</v>
      </c>
      <c r="L33" s="18">
        <v>33.117155704317661</v>
      </c>
      <c r="M33" s="18">
        <v>47.844288165776781</v>
      </c>
      <c r="N33" s="18">
        <v>31.403997823610585</v>
      </c>
      <c r="O33" s="18">
        <v>7.5571320682692722</v>
      </c>
      <c r="P33" s="18">
        <v>27.212708805649822</v>
      </c>
      <c r="Q33" s="18">
        <v>27.802225219556416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0.72397370802120398</v>
      </c>
      <c r="D3" s="115">
        <f>IF(SER_hh_tes_in!D3=0,"",SER_hh_tes_in!D3/SER_hh_fec_in!D3)</f>
        <v>0.74556919004645916</v>
      </c>
      <c r="E3" s="115">
        <f>IF(SER_hh_tes_in!E3=0,"",SER_hh_tes_in!E3/SER_hh_fec_in!E3)</f>
        <v>0.73047856616553186</v>
      </c>
      <c r="F3" s="115">
        <f>IF(SER_hh_tes_in!F3=0,"",SER_hh_tes_in!F3/SER_hh_fec_in!F3)</f>
        <v>0.72794592530136681</v>
      </c>
      <c r="G3" s="115">
        <f>IF(SER_hh_tes_in!G3=0,"",SER_hh_tes_in!G3/SER_hh_fec_in!G3)</f>
        <v>0.73677702108379572</v>
      </c>
      <c r="H3" s="115">
        <f>IF(SER_hh_tes_in!H3=0,"",SER_hh_tes_in!H3/SER_hh_fec_in!H3)</f>
        <v>0.77529293070134475</v>
      </c>
      <c r="I3" s="115">
        <f>IF(SER_hh_tes_in!I3=0,"",SER_hh_tes_in!I3/SER_hh_fec_in!I3)</f>
        <v>0.76884661104335283</v>
      </c>
      <c r="J3" s="115">
        <f>IF(SER_hh_tes_in!J3=0,"",SER_hh_tes_in!J3/SER_hh_fec_in!J3)</f>
        <v>0.74822997465477215</v>
      </c>
      <c r="K3" s="115">
        <f>IF(SER_hh_tes_in!K3=0,"",SER_hh_tes_in!K3/SER_hh_fec_in!K3)</f>
        <v>0.78969363087574762</v>
      </c>
      <c r="L3" s="115">
        <f>IF(SER_hh_tes_in!L3=0,"",SER_hh_tes_in!L3/SER_hh_fec_in!L3)</f>
        <v>0.75373468695616586</v>
      </c>
      <c r="M3" s="115">
        <f>IF(SER_hh_tes_in!M3=0,"",SER_hh_tes_in!M3/SER_hh_fec_in!M3)</f>
        <v>0.76302551442824817</v>
      </c>
      <c r="N3" s="115">
        <f>IF(SER_hh_tes_in!N3=0,"",SER_hh_tes_in!N3/SER_hh_fec_in!N3)</f>
        <v>0.83897242414934337</v>
      </c>
      <c r="O3" s="115">
        <f>IF(SER_hh_tes_in!O3=0,"",SER_hh_tes_in!O3/SER_hh_fec_in!O3)</f>
        <v>0.88602586128395588</v>
      </c>
      <c r="P3" s="115">
        <f>IF(SER_hh_tes_in!P3=0,"",SER_hh_tes_in!P3/SER_hh_fec_in!P3)</f>
        <v>1.0134090979785577</v>
      </c>
      <c r="Q3" s="115">
        <f>IF(SER_hh_tes_in!Q3=0,"",SER_hh_tes_in!Q3/SER_hh_fec_in!Q3)</f>
        <v>1.284178628379361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0.75095015615950111</v>
      </c>
      <c r="D4" s="110">
        <f>IF(SER_hh_tes_in!D4=0,"",SER_hh_tes_in!D4/SER_hh_fec_in!D4)</f>
        <v>0.73967306449825032</v>
      </c>
      <c r="E4" s="110">
        <f>IF(SER_hh_tes_in!E4=0,"",SER_hh_tes_in!E4/SER_hh_fec_in!E4)</f>
        <v>0.7450466256988616</v>
      </c>
      <c r="F4" s="110">
        <f>IF(SER_hh_tes_in!F4=0,"",SER_hh_tes_in!F4/SER_hh_fec_in!F4)</f>
        <v>0.72272982989326429</v>
      </c>
      <c r="G4" s="110">
        <f>IF(SER_hh_tes_in!G4=0,"",SER_hh_tes_in!G4/SER_hh_fec_in!G4)</f>
        <v>0.74074489284016654</v>
      </c>
      <c r="H4" s="110">
        <f>IF(SER_hh_tes_in!H4=0,"",SER_hh_tes_in!H4/SER_hh_fec_in!H4)</f>
        <v>0.77978986276329298</v>
      </c>
      <c r="I4" s="110">
        <f>IF(SER_hh_tes_in!I4=0,"",SER_hh_tes_in!I4/SER_hh_fec_in!I4)</f>
        <v>0.76337081011057872</v>
      </c>
      <c r="J4" s="110">
        <f>IF(SER_hh_tes_in!J4=0,"",SER_hh_tes_in!J4/SER_hh_fec_in!J4)</f>
        <v>0.77125943463586688</v>
      </c>
      <c r="K4" s="110">
        <f>IF(SER_hh_tes_in!K4=0,"",SER_hh_tes_in!K4/SER_hh_fec_in!K4)</f>
        <v>0.7959047541447889</v>
      </c>
      <c r="L4" s="110">
        <f>IF(SER_hh_tes_in!L4=0,"",SER_hh_tes_in!L4/SER_hh_fec_in!L4)</f>
        <v>0.79098949285914844</v>
      </c>
      <c r="M4" s="110">
        <f>IF(SER_hh_tes_in!M4=0,"",SER_hh_tes_in!M4/SER_hh_fec_in!M4)</f>
        <v>0.78458172614028099</v>
      </c>
      <c r="N4" s="110">
        <f>IF(SER_hh_tes_in!N4=0,"",SER_hh_tes_in!N4/SER_hh_fec_in!N4)</f>
        <v>0.90710438390848336</v>
      </c>
      <c r="O4" s="110">
        <f>IF(SER_hh_tes_in!O4=0,"",SER_hh_tes_in!O4/SER_hh_fec_in!O4)</f>
        <v>0.9902832475180785</v>
      </c>
      <c r="P4" s="110">
        <f>IF(SER_hh_tes_in!P4=0,"",SER_hh_tes_in!P4/SER_hh_fec_in!P4)</f>
        <v>1.2692078354333138</v>
      </c>
      <c r="Q4" s="110">
        <f>IF(SER_hh_tes_in!Q4=0,"",SER_hh_tes_in!Q4/SER_hh_fec_in!Q4)</f>
        <v>1.852722914294179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>
        <f>IF(SER_hh_tes_in!E5=0,"",SER_hh_tes_in!E5/SER_hh_fec_in!E5)</f>
        <v>0.54144757725635295</v>
      </c>
      <c r="F5" s="109">
        <f>IF(SER_hh_tes_in!F5=0,"",SER_hh_tes_in!F5/SER_hh_fec_in!F5)</f>
        <v>0.54599380123438024</v>
      </c>
      <c r="G5" s="109">
        <f>IF(SER_hh_tes_in!G5=0,"",SER_hh_tes_in!G5/SER_hh_fec_in!G5)</f>
        <v>0.55076318821493109</v>
      </c>
      <c r="H5" s="109">
        <f>IF(SER_hh_tes_in!H5=0,"",SER_hh_tes_in!H5/SER_hh_fec_in!H5)</f>
        <v>0.55490960016677982</v>
      </c>
      <c r="I5" s="109">
        <f>IF(SER_hh_tes_in!I5=0,"",SER_hh_tes_in!I5/SER_hh_fec_in!I5)</f>
        <v>0.55924648223299789</v>
      </c>
      <c r="J5" s="109">
        <f>IF(SER_hh_tes_in!J5=0,"",SER_hh_tes_in!J5/SER_hh_fec_in!J5)</f>
        <v>0.56211125906112847</v>
      </c>
      <c r="K5" s="109">
        <f>IF(SER_hh_tes_in!K5=0,"",SER_hh_tes_in!K5/SER_hh_fec_in!K5)</f>
        <v>0.56462251496658566</v>
      </c>
      <c r="L5" s="109">
        <f>IF(SER_hh_tes_in!L5=0,"",SER_hh_tes_in!L5/SER_hh_fec_in!L5)</f>
        <v>0.56759039171534431</v>
      </c>
      <c r="M5" s="109">
        <f>IF(SER_hh_tes_in!M5=0,"",SER_hh_tes_in!M5/SER_hh_fec_in!M5)</f>
        <v>0.56907186969012769</v>
      </c>
      <c r="N5" s="109">
        <f>IF(SER_hh_tes_in!N5=0,"",SER_hh_tes_in!N5/SER_hh_fec_in!N5)</f>
        <v>0.56981909359628113</v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 t="str">
        <f>IF(SER_hh_tes_in!C7=0,"",SER_hh_tes_in!C7/SER_hh_fec_in!C7)</f>
        <v/>
      </c>
      <c r="D7" s="109">
        <f>IF(SER_hh_tes_in!D7=0,"",SER_hh_tes_in!D7/SER_hh_fec_in!D7)</f>
        <v>0.61675905164583189</v>
      </c>
      <c r="E7" s="109" t="str">
        <f>IF(SER_hh_tes_in!E7=0,"",SER_hh_tes_in!E7/SER_hh_fec_in!E7)</f>
        <v/>
      </c>
      <c r="F7" s="109">
        <f>IF(SER_hh_tes_in!F7=0,"",SER_hh_tes_in!F7/SER_hh_fec_in!F7)</f>
        <v>0.62878165591064428</v>
      </c>
      <c r="G7" s="109">
        <f>IF(SER_hh_tes_in!G7=0,"",SER_hh_tes_in!G7/SER_hh_fec_in!G7)</f>
        <v>0.63442602616854293</v>
      </c>
      <c r="H7" s="109">
        <f>IF(SER_hh_tes_in!H7=0,"",SER_hh_tes_in!H7/SER_hh_fec_in!H7)</f>
        <v>0.63926107710977909</v>
      </c>
      <c r="I7" s="109">
        <f>IF(SER_hh_tes_in!I7=0,"",SER_hh_tes_in!I7/SER_hh_fec_in!I7)</f>
        <v>0.64448833184438137</v>
      </c>
      <c r="J7" s="109" t="str">
        <f>IF(SER_hh_tes_in!J7=0,"",SER_hh_tes_in!J7/SER_hh_fec_in!J7)</f>
        <v/>
      </c>
      <c r="K7" s="109" t="str">
        <f>IF(SER_hh_tes_in!K7=0,"",SER_hh_tes_in!K7/SER_hh_fec_in!K7)</f>
        <v/>
      </c>
      <c r="L7" s="109" t="str">
        <f>IF(SER_hh_tes_in!L7=0,"",SER_hh_tes_in!L7/SER_hh_fec_in!L7)</f>
        <v/>
      </c>
      <c r="M7" s="109">
        <f>IF(SER_hh_tes_in!M7=0,"",SER_hh_tes_in!M7/SER_hh_fec_in!M7)</f>
        <v>0.65793883652951124</v>
      </c>
      <c r="N7" s="109">
        <f>IF(SER_hh_tes_in!N7=0,"",SER_hh_tes_in!N7/SER_hh_fec_in!N7)</f>
        <v>0.66073091133697759</v>
      </c>
      <c r="O7" s="109">
        <f>IF(SER_hh_tes_in!O7=0,"",SER_hh_tes_in!O7/SER_hh_fec_in!O7)</f>
        <v>0.66325221272505996</v>
      </c>
      <c r="P7" s="109">
        <f>IF(SER_hh_tes_in!P7=0,"",SER_hh_tes_in!P7/SER_hh_fec_in!P7)</f>
        <v>0.66564936238445915</v>
      </c>
      <c r="Q7" s="109">
        <f>IF(SER_hh_tes_in!Q7=0,"",SER_hh_tes_in!Q7/SER_hh_fec_in!Q7)</f>
        <v>0.66770058840861302</v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1.00307645634367</v>
      </c>
      <c r="D8" s="109">
        <f>IF(SER_hh_tes_in!D8=0,"",SER_hh_tes_in!D8/SER_hh_fec_in!D8)</f>
        <v>1.0101195933796776</v>
      </c>
      <c r="E8" s="109">
        <f>IF(SER_hh_tes_in!E8=0,"",SER_hh_tes_in!E8/SER_hh_fec_in!E8)</f>
        <v>1.0185436781695789</v>
      </c>
      <c r="F8" s="109">
        <f>IF(SER_hh_tes_in!F8=0,"",SER_hh_tes_in!F8/SER_hh_fec_in!F8)</f>
        <v>1.0263530840034556</v>
      </c>
      <c r="G8" s="109">
        <f>IF(SER_hh_tes_in!G8=0,"",SER_hh_tes_in!G8/SER_hh_fec_in!G8)</f>
        <v>1.0342786841622806</v>
      </c>
      <c r="H8" s="109">
        <f>IF(SER_hh_tes_in!H8=0,"",SER_hh_tes_in!H8/SER_hh_fec_in!H8)</f>
        <v>1.0417484827179169</v>
      </c>
      <c r="I8" s="109">
        <f>IF(SER_hh_tes_in!I8=0,"",SER_hh_tes_in!I8/SER_hh_fec_in!I8)</f>
        <v>1.0496815117486122</v>
      </c>
      <c r="J8" s="109">
        <f>IF(SER_hh_tes_in!J8=0,"",SER_hh_tes_in!J8/SER_hh_fec_in!J8)</f>
        <v>1.0550556421128545</v>
      </c>
      <c r="K8" s="109">
        <f>IF(SER_hh_tes_in!K8=0,"",SER_hh_tes_in!K8/SER_hh_fec_in!K8)</f>
        <v>1.059753618525727</v>
      </c>
      <c r="L8" s="109">
        <f>IF(SER_hh_tes_in!L8=0,"",SER_hh_tes_in!L8/SER_hh_fec_in!L8)</f>
        <v>1.0653019626567857</v>
      </c>
      <c r="M8" s="109">
        <f>IF(SER_hh_tes_in!M8=0,"",SER_hh_tes_in!M8/SER_hh_fec_in!M8)</f>
        <v>1.0725417512421549</v>
      </c>
      <c r="N8" s="109">
        <f>IF(SER_hh_tes_in!N8=0,"",SER_hh_tes_in!N8/SER_hh_fec_in!N8)</f>
        <v>1.082034937522115</v>
      </c>
      <c r="O8" s="109">
        <f>IF(SER_hh_tes_in!O8=0,"",SER_hh_tes_in!O8/SER_hh_fec_in!O8)</f>
        <v>1.0945407942737524</v>
      </c>
      <c r="P8" s="109">
        <f>IF(SER_hh_tes_in!P8=0,"",SER_hh_tes_in!P8/SER_hh_fec_in!P8)</f>
        <v>1.1110982572064838</v>
      </c>
      <c r="Q8" s="109">
        <f>IF(SER_hh_tes_in!Q8=0,"",SER_hh_tes_in!Q8/SER_hh_fec_in!Q8)</f>
        <v>1.1329709275950948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0.71581268376972806</v>
      </c>
      <c r="D9" s="109">
        <f>IF(SER_hh_tes_in!D9=0,"",SER_hh_tes_in!D9/SER_hh_fec_in!D9)</f>
        <v>0.72227686781111089</v>
      </c>
      <c r="E9" s="109">
        <f>IF(SER_hh_tes_in!E9=0,"",SER_hh_tes_in!E9/SER_hh_fec_in!E9)</f>
        <v>0.73006652303366193</v>
      </c>
      <c r="F9" s="109">
        <f>IF(SER_hh_tes_in!F9=0,"",SER_hh_tes_in!F9/SER_hh_fec_in!F9)</f>
        <v>0.73632141963774511</v>
      </c>
      <c r="G9" s="109">
        <f>IF(SER_hh_tes_in!G9=0,"",SER_hh_tes_in!G9/SER_hh_fec_in!G9)</f>
        <v>0.74224243201449702</v>
      </c>
      <c r="H9" s="109">
        <f>IF(SER_hh_tes_in!H9=0,"",SER_hh_tes_in!H9/SER_hh_fec_in!H9)</f>
        <v>0.74805205295180555</v>
      </c>
      <c r="I9" s="109">
        <f>IF(SER_hh_tes_in!I9=0,"",SER_hh_tes_in!I9/SER_hh_fec_in!I9)</f>
        <v>0.75417822094967035</v>
      </c>
      <c r="J9" s="109">
        <f>IF(SER_hh_tes_in!J9=0,"",SER_hh_tes_in!J9/SER_hh_fec_in!J9)</f>
        <v>0.7586607443195047</v>
      </c>
      <c r="K9" s="109">
        <f>IF(SER_hh_tes_in!K9=0,"",SER_hh_tes_in!K9/SER_hh_fec_in!K9)</f>
        <v>0.76207880794672633</v>
      </c>
      <c r="L9" s="109">
        <f>IF(SER_hh_tes_in!L9=0,"",SER_hh_tes_in!L9/SER_hh_fec_in!L9)</f>
        <v>0.76610220442548294</v>
      </c>
      <c r="M9" s="109">
        <f>IF(SER_hh_tes_in!M9=0,"",SER_hh_tes_in!M9/SER_hh_fec_in!M9)</f>
        <v>0.77014151199568204</v>
      </c>
      <c r="N9" s="109">
        <f>IF(SER_hh_tes_in!N9=0,"",SER_hh_tes_in!N9/SER_hh_fec_in!N9)</f>
        <v>0.77411502155976275</v>
      </c>
      <c r="O9" s="109">
        <f>IF(SER_hh_tes_in!O9=0,"",SER_hh_tes_in!O9/SER_hh_fec_in!O9)</f>
        <v>0.77811370082065234</v>
      </c>
      <c r="P9" s="109">
        <f>IF(SER_hh_tes_in!P9=0,"",SER_hh_tes_in!P9/SER_hh_fec_in!P9)</f>
        <v>0.78209024991909526</v>
      </c>
      <c r="Q9" s="109">
        <f>IF(SER_hh_tes_in!Q9=0,"",SER_hh_tes_in!Q9/SER_hh_fec_in!Q9)</f>
        <v>0.78613543914688111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0.55522405708997669</v>
      </c>
      <c r="D10" s="109">
        <f>IF(SER_hh_tes_in!D10=0,"",SER_hh_tes_in!D10/SER_hh_fec_in!D10)</f>
        <v>0.56084719573279396</v>
      </c>
      <c r="E10" s="109">
        <f>IF(SER_hh_tes_in!E10=0,"",SER_hh_tes_in!E10/SER_hh_fec_in!E10)</f>
        <v>0.56637456801107833</v>
      </c>
      <c r="F10" s="109">
        <f>IF(SER_hh_tes_in!F10=0,"",SER_hh_tes_in!F10/SER_hh_fec_in!F10)</f>
        <v>0.57084252283814263</v>
      </c>
      <c r="G10" s="109">
        <f>IF(SER_hh_tes_in!G10=0,"",SER_hh_tes_in!G10/SER_hh_fec_in!G10)</f>
        <v>0.57532249478373654</v>
      </c>
      <c r="H10" s="109">
        <f>IF(SER_hh_tes_in!H10=0,"",SER_hh_tes_in!H10/SER_hh_fec_in!H10)</f>
        <v>0.57958190829885547</v>
      </c>
      <c r="I10" s="109">
        <f>IF(SER_hh_tes_in!I10=0,"",SER_hh_tes_in!I10/SER_hh_fec_in!I10)</f>
        <v>0.58410982290389513</v>
      </c>
      <c r="J10" s="109" t="str">
        <f>IF(SER_hh_tes_in!J10=0,"",SER_hh_tes_in!J10/SER_hh_fec_in!J10)</f>
        <v/>
      </c>
      <c r="K10" s="109">
        <f>IF(SER_hh_tes_in!K10=0,"",SER_hh_tes_in!K10/SER_hh_fec_in!K10)</f>
        <v>0.58866235387357124</v>
      </c>
      <c r="L10" s="109">
        <f>IF(SER_hh_tes_in!L10=0,"",SER_hh_tes_in!L10/SER_hh_fec_in!L10)</f>
        <v>0.59138577868487119</v>
      </c>
      <c r="M10" s="109">
        <f>IF(SER_hh_tes_in!M10=0,"",SER_hh_tes_in!M10/SER_hh_fec_in!M10)</f>
        <v>0.59381262564394677</v>
      </c>
      <c r="N10" s="109">
        <f>IF(SER_hh_tes_in!N10=0,"",SER_hh_tes_in!N10/SER_hh_fec_in!N10)</f>
        <v>0.59580625248582642</v>
      </c>
      <c r="O10" s="109">
        <f>IF(SER_hh_tes_in!O10=0,"",SER_hh_tes_in!O10/SER_hh_fec_in!O10)</f>
        <v>0.59760758344776232</v>
      </c>
      <c r="P10" s="109">
        <f>IF(SER_hh_tes_in!P10=0,"",SER_hh_tes_in!P10/SER_hh_fec_in!P10)</f>
        <v>0.59888948436804312</v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>
        <f>IF(SER_hh_tes_in!C11=0,"",SER_hh_tes_in!C11/SER_hh_fec_in!C11)</f>
        <v>0.74356401655999949</v>
      </c>
      <c r="D11" s="109">
        <f>IF(SER_hh_tes_in!D11=0,"",SER_hh_tes_in!D11/SER_hh_fec_in!D11)</f>
        <v>0.74908138652140555</v>
      </c>
      <c r="E11" s="109">
        <f>IF(SER_hh_tes_in!E11=0,"",SER_hh_tes_in!E11/SER_hh_fec_in!E11)</f>
        <v>0.75534662018744902</v>
      </c>
      <c r="F11" s="109">
        <f>IF(SER_hh_tes_in!F11=0,"",SER_hh_tes_in!F11/SER_hh_fec_in!F11)</f>
        <v>0.76114137945057059</v>
      </c>
      <c r="G11" s="109">
        <f>IF(SER_hh_tes_in!G11=0,"",SER_hh_tes_in!G11/SER_hh_fec_in!G11)</f>
        <v>0.76701641131944798</v>
      </c>
      <c r="H11" s="109">
        <f>IF(SER_hh_tes_in!H11=0,"",SER_hh_tes_in!H11/SER_hh_fec_in!H11)</f>
        <v>0.77270632765766178</v>
      </c>
      <c r="I11" s="109">
        <f>IF(SER_hh_tes_in!I11=0,"",SER_hh_tes_in!I11/SER_hh_fec_in!I11)</f>
        <v>0.77870948914711247</v>
      </c>
      <c r="J11" s="109">
        <f>IF(SER_hh_tes_in!J11=0,"",SER_hh_tes_in!J11/SER_hh_fec_in!J11)</f>
        <v>0.78275737451125726</v>
      </c>
      <c r="K11" s="109">
        <f>IF(SER_hh_tes_in!K11=0,"",SER_hh_tes_in!K11/SER_hh_fec_in!K11)</f>
        <v>0.78627750445925404</v>
      </c>
      <c r="L11" s="109">
        <f>IF(SER_hh_tes_in!L11=0,"",SER_hh_tes_in!L11/SER_hh_fec_in!L11)</f>
        <v>0.79043904659345687</v>
      </c>
      <c r="M11" s="109">
        <f>IF(SER_hh_tes_in!M11=0,"",SER_hh_tes_in!M11/SER_hh_fec_in!M11)</f>
        <v>0.79334565770724452</v>
      </c>
      <c r="N11" s="109">
        <f>IF(SER_hh_tes_in!N11=0,"",SER_hh_tes_in!N11/SER_hh_fec_in!N11)</f>
        <v>0.79537962918560889</v>
      </c>
      <c r="O11" s="109">
        <f>IF(SER_hh_tes_in!O11=0,"",SER_hh_tes_in!O11/SER_hh_fec_in!O11)</f>
        <v>0.79680475185170019</v>
      </c>
      <c r="P11" s="109">
        <f>IF(SER_hh_tes_in!P11=0,"",SER_hh_tes_in!P11/SER_hh_fec_in!P11)</f>
        <v>0.79780910255945292</v>
      </c>
      <c r="Q11" s="109">
        <f>IF(SER_hh_tes_in!Q11=0,"",SER_hh_tes_in!Q11/SER_hh_fec_in!Q11)</f>
        <v>0.79844370865196534</v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0.78272612688679677</v>
      </c>
      <c r="D12" s="109" t="str">
        <f>IF(SER_hh_tes_in!D12=0,"",SER_hh_tes_in!D12/SER_hh_fec_in!D12)</f>
        <v/>
      </c>
      <c r="E12" s="109">
        <f>IF(SER_hh_tes_in!E12=0,"",SER_hh_tes_in!E12/SER_hh_fec_in!E12)</f>
        <v>0.79466071847724151</v>
      </c>
      <c r="F12" s="109" t="str">
        <f>IF(SER_hh_tes_in!F12=0,"",SER_hh_tes_in!F12/SER_hh_fec_in!F12)</f>
        <v/>
      </c>
      <c r="G12" s="109">
        <f>IF(SER_hh_tes_in!G12=0,"",SER_hh_tes_in!G12/SER_hh_fec_in!G12)</f>
        <v>0.80744231257178278</v>
      </c>
      <c r="H12" s="109">
        <f>IF(SER_hh_tes_in!H12=0,"",SER_hh_tes_in!H12/SER_hh_fec_in!H12)</f>
        <v>0.81373087360291474</v>
      </c>
      <c r="I12" s="109">
        <f>IF(SER_hh_tes_in!I12=0,"",SER_hh_tes_in!I12/SER_hh_fec_in!I12)</f>
        <v>0.81995466567221198</v>
      </c>
      <c r="J12" s="109">
        <f>IF(SER_hh_tes_in!J12=0,"",SER_hh_tes_in!J12/SER_hh_fec_in!J12)</f>
        <v>0.82392025959275172</v>
      </c>
      <c r="K12" s="109">
        <f>IF(SER_hh_tes_in!K12=0,"",SER_hh_tes_in!K12/SER_hh_fec_in!K12)</f>
        <v>0.82724915222980033</v>
      </c>
      <c r="L12" s="109">
        <f>IF(SER_hh_tes_in!L12=0,"",SER_hh_tes_in!L12/SER_hh_fec_in!L12)</f>
        <v>0.83156288946172818</v>
      </c>
      <c r="M12" s="109">
        <f>IF(SER_hh_tes_in!M12=0,"",SER_hh_tes_in!M12/SER_hh_fec_in!M12)</f>
        <v>0.83503687747632183</v>
      </c>
      <c r="N12" s="109">
        <f>IF(SER_hh_tes_in!N12=0,"",SER_hh_tes_in!N12/SER_hh_fec_in!N12)</f>
        <v>0.83783320295956987</v>
      </c>
      <c r="O12" s="109">
        <f>IF(SER_hh_tes_in!O12=0,"",SER_hh_tes_in!O12/SER_hh_fec_in!O12)</f>
        <v>0.84007056182334405</v>
      </c>
      <c r="P12" s="109">
        <f>IF(SER_hh_tes_in!P12=0,"",SER_hh_tes_in!P12/SER_hh_fec_in!P12)</f>
        <v>0.84191436235014661</v>
      </c>
      <c r="Q12" s="109">
        <f>IF(SER_hh_tes_in!Q12=0,"",SER_hh_tes_in!Q12/SER_hh_fec_in!Q12)</f>
        <v>0.84335605008679826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1.2520741932319059</v>
      </c>
      <c r="D13" s="109">
        <f>IF(SER_hh_tes_in!D13=0,"",SER_hh_tes_in!D13/SER_hh_fec_in!D13)</f>
        <v>1.252021426943108</v>
      </c>
      <c r="E13" s="109">
        <f>IF(SER_hh_tes_in!E13=0,"",SER_hh_tes_in!E13/SER_hh_fec_in!E13)</f>
        <v>1.2519147250145728</v>
      </c>
      <c r="F13" s="109">
        <f>IF(SER_hh_tes_in!F13=0,"",SER_hh_tes_in!F13/SER_hh_fec_in!F13)</f>
        <v>1.2517874856382036</v>
      </c>
      <c r="G13" s="109">
        <f>IF(SER_hh_tes_in!G13=0,"",SER_hh_tes_in!G13/SER_hh_fec_in!G13)</f>
        <v>1.2516777743056104</v>
      </c>
      <c r="H13" s="109">
        <f>IF(SER_hh_tes_in!H13=0,"",SER_hh_tes_in!H13/SER_hh_fec_in!H13)</f>
        <v>1.2516020220031365</v>
      </c>
      <c r="I13" s="109">
        <f>IF(SER_hh_tes_in!I13=0,"",SER_hh_tes_in!I13/SER_hh_fec_in!I13)</f>
        <v>1.2515492788254845</v>
      </c>
      <c r="J13" s="109">
        <f>IF(SER_hh_tes_in!J13=0,"",SER_hh_tes_in!J13/SER_hh_fec_in!J13)</f>
        <v>1.2515185284870549</v>
      </c>
      <c r="K13" s="109">
        <f>IF(SER_hh_tes_in!K13=0,"",SER_hh_tes_in!K13/SER_hh_fec_in!K13)</f>
        <v>1.2514864066102702</v>
      </c>
      <c r="L13" s="109">
        <f>IF(SER_hh_tes_in!L13=0,"",SER_hh_tes_in!L13/SER_hh_fec_in!L13)</f>
        <v>1.8002534954663474</v>
      </c>
      <c r="M13" s="109">
        <f>IF(SER_hh_tes_in!M13=0,"",SER_hh_tes_in!M13/SER_hh_fec_in!M13)</f>
        <v>2.2772517040357561</v>
      </c>
      <c r="N13" s="109">
        <f>IF(SER_hh_tes_in!N13=0,"",SER_hh_tes_in!N13/SER_hh_fec_in!N13)</f>
        <v>2.7317075038943912</v>
      </c>
      <c r="O13" s="109">
        <f>IF(SER_hh_tes_in!O13=0,"",SER_hh_tes_in!O13/SER_hh_fec_in!O13)</f>
        <v>3.071187149828809</v>
      </c>
      <c r="P13" s="109">
        <f>IF(SER_hh_tes_in!P13=0,"",SER_hh_tes_in!P13/SER_hh_fec_in!P13)</f>
        <v>3.2839230682859748</v>
      </c>
      <c r="Q13" s="109">
        <f>IF(SER_hh_tes_in!Q13=0,"",SER_hh_tes_in!Q13/SER_hh_fec_in!Q13)</f>
        <v>3.3509421185727604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0.74462813439366682</v>
      </c>
      <c r="D14" s="112">
        <f>IF(SER_hh_tes_in!D14=0,"",SER_hh_tes_in!D14/SER_hh_fec_in!D14)</f>
        <v>0.74979781080648922</v>
      </c>
      <c r="E14" s="112" t="str">
        <f>IF(SER_hh_tes_in!E14=0,"",SER_hh_tes_in!E14/SER_hh_fec_in!E14)</f>
        <v/>
      </c>
      <c r="F14" s="112">
        <f>IF(SER_hh_tes_in!F14=0,"",SER_hh_tes_in!F14/SER_hh_fec_in!F14)</f>
        <v>0.76171296677321554</v>
      </c>
      <c r="G14" s="112">
        <f>IF(SER_hh_tes_in!G14=0,"",SER_hh_tes_in!G14/SER_hh_fec_in!G14)</f>
        <v>0.76760312573980971</v>
      </c>
      <c r="H14" s="112">
        <f>IF(SER_hh_tes_in!H14=0,"",SER_hh_tes_in!H14/SER_hh_fec_in!H14)</f>
        <v>0.77317468975517167</v>
      </c>
      <c r="I14" s="112">
        <f>IF(SER_hh_tes_in!I14=0,"",SER_hh_tes_in!I14/SER_hh_fec_in!I14)</f>
        <v>0.77907039941429346</v>
      </c>
      <c r="J14" s="112" t="str">
        <f>IF(SER_hh_tes_in!J14=0,"",SER_hh_tes_in!J14/SER_hh_fec_in!J14)</f>
        <v/>
      </c>
      <c r="K14" s="112">
        <f>IF(SER_hh_tes_in!K14=0,"",SER_hh_tes_in!K14/SER_hh_fec_in!K14)</f>
        <v>0.78637393265059274</v>
      </c>
      <c r="L14" s="112">
        <f>IF(SER_hh_tes_in!L14=0,"",SER_hh_tes_in!L14/SER_hh_fec_in!L14)</f>
        <v>0.79044420937072324</v>
      </c>
      <c r="M14" s="112" t="str">
        <f>IF(SER_hh_tes_in!M14=0,"",SER_hh_tes_in!M14/SER_hh_fec_in!M14)</f>
        <v/>
      </c>
      <c r="N14" s="112">
        <f>IF(SER_hh_tes_in!N14=0,"",SER_hh_tes_in!N14/SER_hh_fec_in!N14)</f>
        <v>0.79787364739000255</v>
      </c>
      <c r="O14" s="112" t="str">
        <f>IF(SER_hh_tes_in!O14=0,"",SER_hh_tes_in!O14/SER_hh_fec_in!O14)</f>
        <v/>
      </c>
      <c r="P14" s="112" t="str">
        <f>IF(SER_hh_tes_in!P14=0,"",SER_hh_tes_in!P14/SER_hh_fec_in!P14)</f>
        <v/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1.1139102859861778</v>
      </c>
      <c r="D15" s="114">
        <f>IF(SER_hh_tes_in!D15=0,"",SER_hh_tes_in!D15/SER_hh_fec_in!D15)</f>
        <v>1.1003793985668477</v>
      </c>
      <c r="E15" s="114">
        <f>IF(SER_hh_tes_in!E15=0,"",SER_hh_tes_in!E15/SER_hh_fec_in!E15)</f>
        <v>1.0949202381773624</v>
      </c>
      <c r="F15" s="114">
        <f>IF(SER_hh_tes_in!F15=0,"",SER_hh_tes_in!F15/SER_hh_fec_in!F15)</f>
        <v>1.0677106653147233</v>
      </c>
      <c r="G15" s="114">
        <f>IF(SER_hh_tes_in!G15=0,"",SER_hh_tes_in!G15/SER_hh_fec_in!G15)</f>
        <v>1.0534624287179402</v>
      </c>
      <c r="H15" s="114">
        <f>IF(SER_hh_tes_in!H15=0,"",SER_hh_tes_in!H15/SER_hh_fec_in!H15)</f>
        <v>1.0792646315705412</v>
      </c>
      <c r="I15" s="114">
        <f>IF(SER_hh_tes_in!I15=0,"",SER_hh_tes_in!I15/SER_hh_fec_in!I15)</f>
        <v>1.0727413874635068</v>
      </c>
      <c r="J15" s="114">
        <f>IF(SER_hh_tes_in!J15=0,"",SER_hh_tes_in!J15/SER_hh_fec_in!J15)</f>
        <v>1.0750506820590098</v>
      </c>
      <c r="K15" s="114">
        <f>IF(SER_hh_tes_in!K15=0,"",SER_hh_tes_in!K15/SER_hh_fec_in!K15)</f>
        <v>1.0688603958123866</v>
      </c>
      <c r="L15" s="114">
        <f>IF(SER_hh_tes_in!L15=0,"",SER_hh_tes_in!L15/SER_hh_fec_in!L15)</f>
        <v>1.0680612555571247</v>
      </c>
      <c r="M15" s="114">
        <f>IF(SER_hh_tes_in!M15=0,"",SER_hh_tes_in!M15/SER_hh_fec_in!M15)</f>
        <v>1.0582345027276556</v>
      </c>
      <c r="N15" s="114">
        <f>IF(SER_hh_tes_in!N15=0,"",SER_hh_tes_in!N15/SER_hh_fec_in!N15)</f>
        <v>1.0574175038738081</v>
      </c>
      <c r="O15" s="114">
        <f>IF(SER_hh_tes_in!O15=0,"",SER_hh_tes_in!O15/SER_hh_fec_in!O15)</f>
        <v>1.0538913714282561</v>
      </c>
      <c r="P15" s="114">
        <f>IF(SER_hh_tes_in!P15=0,"",SER_hh_tes_in!P15/SER_hh_fec_in!P15)</f>
        <v>1.0386842597393404</v>
      </c>
      <c r="Q15" s="114">
        <f>IF(SER_hh_tes_in!Q15=0,"",SER_hh_tes_in!Q15/SER_hh_fec_in!Q15)</f>
        <v>1.0508927824953118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1.5122351329566588</v>
      </c>
      <c r="D16" s="110">
        <f>IF(SER_hh_tes_in!D16=0,"",SER_hh_tes_in!D16/SER_hh_fec_in!D16)</f>
        <v>1.5933133324640281</v>
      </c>
      <c r="E16" s="110">
        <f>IF(SER_hh_tes_in!E16=0,"",SER_hh_tes_in!E16/SER_hh_fec_in!E16)</f>
        <v>1.6613100519041983</v>
      </c>
      <c r="F16" s="110">
        <f>IF(SER_hh_tes_in!F16=0,"",SER_hh_tes_in!F16/SER_hh_fec_in!F16)</f>
        <v>1.7267835901384028</v>
      </c>
      <c r="G16" s="110">
        <f>IF(SER_hh_tes_in!G16=0,"",SER_hh_tes_in!G16/SER_hh_fec_in!G16)</f>
        <v>1.7856870989433862</v>
      </c>
      <c r="H16" s="110">
        <f>IF(SER_hh_tes_in!H16=0,"",SER_hh_tes_in!H16/SER_hh_fec_in!H16)</f>
        <v>1.8513264187727547</v>
      </c>
      <c r="I16" s="110">
        <f>IF(SER_hh_tes_in!I16=0,"",SER_hh_tes_in!I16/SER_hh_fec_in!I16)</f>
        <v>1.9144339222695317</v>
      </c>
      <c r="J16" s="110">
        <f>IF(SER_hh_tes_in!J16=0,"",SER_hh_tes_in!J16/SER_hh_fec_in!J16)</f>
        <v>1.9731521153844425</v>
      </c>
      <c r="K16" s="110">
        <f>IF(SER_hh_tes_in!K16=0,"",SER_hh_tes_in!K16/SER_hh_fec_in!K16)</f>
        <v>2.0415503317701282</v>
      </c>
      <c r="L16" s="110">
        <f>IF(SER_hh_tes_in!L16=0,"",SER_hh_tes_in!L16/SER_hh_fec_in!L16)</f>
        <v>2.1073988276401989</v>
      </c>
      <c r="M16" s="110">
        <f>IF(SER_hh_tes_in!M16=0,"",SER_hh_tes_in!M16/SER_hh_fec_in!M16)</f>
        <v>2.1917125795805505</v>
      </c>
      <c r="N16" s="110">
        <f>IF(SER_hh_tes_in!N16=0,"",SER_hh_tes_in!N16/SER_hh_fec_in!N16)</f>
        <v>2.3071400493173346</v>
      </c>
      <c r="O16" s="110">
        <f>IF(SER_hh_tes_in!O16=0,"",SER_hh_tes_in!O16/SER_hh_fec_in!O16)</f>
        <v>2.4525523741385666</v>
      </c>
      <c r="P16" s="110">
        <f>IF(SER_hh_tes_in!P16=0,"",SER_hh_tes_in!P16/SER_hh_fec_in!P16)</f>
        <v>2.6691544703838899</v>
      </c>
      <c r="Q16" s="110">
        <f>IF(SER_hh_tes_in!Q16=0,"",SER_hh_tes_in!Q16/SER_hh_fec_in!Q16)</f>
        <v>2.9684574687956413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1.9402683363662272</v>
      </c>
      <c r="D17" s="113">
        <f>IF(SER_hh_tes_in!D17=0,"",SER_hh_tes_in!D17/SER_hh_fec_in!D17)</f>
        <v>1.9618757266550644</v>
      </c>
      <c r="E17" s="113">
        <f>IF(SER_hh_tes_in!E17=0,"",SER_hh_tes_in!E17/SER_hh_fec_in!E17)</f>
        <v>1.9815250401484232</v>
      </c>
      <c r="F17" s="113">
        <f>IF(SER_hh_tes_in!F17=0,"",SER_hh_tes_in!F17/SER_hh_fec_in!F17)</f>
        <v>2.0037134399326284</v>
      </c>
      <c r="G17" s="113">
        <f>IF(SER_hh_tes_in!G17=0,"",SER_hh_tes_in!G17/SER_hh_fec_in!G17)</f>
        <v>2.0301102242184306</v>
      </c>
      <c r="H17" s="113">
        <f>IF(SER_hh_tes_in!H17=0,"",SER_hh_tes_in!H17/SER_hh_fec_in!H17)</f>
        <v>2.0613599953337567</v>
      </c>
      <c r="I17" s="113">
        <f>IF(SER_hh_tes_in!I17=0,"",SER_hh_tes_in!I17/SER_hh_fec_in!I17)</f>
        <v>2.0984012423709775</v>
      </c>
      <c r="J17" s="113">
        <f>IF(SER_hh_tes_in!J17=0,"",SER_hh_tes_in!J17/SER_hh_fec_in!J17)</f>
        <v>2.1429809129758635</v>
      </c>
      <c r="K17" s="113">
        <f>IF(SER_hh_tes_in!K17=0,"",SER_hh_tes_in!K17/SER_hh_fec_in!K17)</f>
        <v>2.1975962120613519</v>
      </c>
      <c r="L17" s="113">
        <f>IF(SER_hh_tes_in!L17=0,"",SER_hh_tes_in!L17/SER_hh_fec_in!L17)</f>
        <v>2.2621528570113192</v>
      </c>
      <c r="M17" s="113">
        <f>IF(SER_hh_tes_in!M17=0,"",SER_hh_tes_in!M17/SER_hh_fec_in!M17)</f>
        <v>2.355701593985243</v>
      </c>
      <c r="N17" s="113">
        <f>IF(SER_hh_tes_in!N17=0,"",SER_hh_tes_in!N17/SER_hh_fec_in!N17)</f>
        <v>2.4853034410778796</v>
      </c>
      <c r="O17" s="113">
        <f>IF(SER_hh_tes_in!O17=0,"",SER_hh_tes_in!O17/SER_hh_fec_in!O17)</f>
        <v>2.6602345881098923</v>
      </c>
      <c r="P17" s="113">
        <f>IF(SER_hh_tes_in!P17=0,"",SER_hh_tes_in!P17/SER_hh_fec_in!P17)</f>
        <v>2.9106523321311544</v>
      </c>
      <c r="Q17" s="113">
        <f>IF(SER_hh_tes_in!Q17=0,"",SER_hh_tes_in!Q17/SER_hh_fec_in!Q17)</f>
        <v>3.2814276409741061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1.5120004325487206</v>
      </c>
      <c r="D18" s="113">
        <f>IF(SER_hh_tes_in!D18=0,"",SER_hh_tes_in!D18/SER_hh_fec_in!D18)</f>
        <v>1.5906531985487702</v>
      </c>
      <c r="E18" s="113">
        <f>IF(SER_hh_tes_in!E18=0,"",SER_hh_tes_in!E18/SER_hh_fec_in!E18)</f>
        <v>1.6595290004950656</v>
      </c>
      <c r="F18" s="113">
        <f>IF(SER_hh_tes_in!F18=0,"",SER_hh_tes_in!F18/SER_hh_fec_in!F18)</f>
        <v>1.7266798464704618</v>
      </c>
      <c r="G18" s="113">
        <f>IF(SER_hh_tes_in!G18=0,"",SER_hh_tes_in!G18/SER_hh_fec_in!G18)</f>
        <v>1.784960094320273</v>
      </c>
      <c r="H18" s="113">
        <f>IF(SER_hh_tes_in!H18=0,"",SER_hh_tes_in!H18/SER_hh_fec_in!H18)</f>
        <v>1.849048777599535</v>
      </c>
      <c r="I18" s="113">
        <f>IF(SER_hh_tes_in!I18=0,"",SER_hh_tes_in!I18/SER_hh_fec_in!I18)</f>
        <v>1.9124843875070159</v>
      </c>
      <c r="J18" s="113">
        <f>IF(SER_hh_tes_in!J18=0,"",SER_hh_tes_in!J18/SER_hh_fec_in!J18)</f>
        <v>1.969917394683568</v>
      </c>
      <c r="K18" s="113">
        <f>IF(SER_hh_tes_in!K18=0,"",SER_hh_tes_in!K18/SER_hh_fec_in!K18)</f>
        <v>2.0390187188615885</v>
      </c>
      <c r="L18" s="113">
        <f>IF(SER_hh_tes_in!L18=0,"",SER_hh_tes_in!L18/SER_hh_fec_in!L18)</f>
        <v>2.1070365395231825</v>
      </c>
      <c r="M18" s="113">
        <f>IF(SER_hh_tes_in!M18=0,"",SER_hh_tes_in!M18/SER_hh_fec_in!M18)</f>
        <v>2.1889576880782746</v>
      </c>
      <c r="N18" s="113">
        <f>IF(SER_hh_tes_in!N18=0,"",SER_hh_tes_in!N18/SER_hh_fec_in!N18)</f>
        <v>2.2977844986816258</v>
      </c>
      <c r="O18" s="113">
        <f>IF(SER_hh_tes_in!O18=0,"",SER_hh_tes_in!O18/SER_hh_fec_in!O18)</f>
        <v>2.442276127673717</v>
      </c>
      <c r="P18" s="113">
        <f>IF(SER_hh_tes_in!P18=0,"",SER_hh_tes_in!P18/SER_hh_fec_in!P18)</f>
        <v>2.6543827359092758</v>
      </c>
      <c r="Q18" s="113">
        <f>IF(SER_hh_tes_in!Q18=0,"",SER_hh_tes_in!Q18/SER_hh_fec_in!Q18)</f>
        <v>2.9411226565499491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0.6304005705234601</v>
      </c>
      <c r="D19" s="110">
        <f>IF(SER_hh_tes_in!D19=0,"",SER_hh_tes_in!D19/SER_hh_fec_in!D19)</f>
        <v>0.60885873947360936</v>
      </c>
      <c r="E19" s="110">
        <f>IF(SER_hh_tes_in!E19=0,"",SER_hh_tes_in!E19/SER_hh_fec_in!E19)</f>
        <v>0.6004423697520942</v>
      </c>
      <c r="F19" s="110">
        <f>IF(SER_hh_tes_in!F19=0,"",SER_hh_tes_in!F19/SER_hh_fec_in!F19)</f>
        <v>0.67408499522865362</v>
      </c>
      <c r="G19" s="110">
        <f>IF(SER_hh_tes_in!G19=0,"",SER_hh_tes_in!G19/SER_hh_fec_in!G19)</f>
        <v>0.7050282474341818</v>
      </c>
      <c r="H19" s="110">
        <f>IF(SER_hh_tes_in!H19=0,"",SER_hh_tes_in!H19/SER_hh_fec_in!H19)</f>
        <v>0.70773408835210161</v>
      </c>
      <c r="I19" s="110">
        <f>IF(SER_hh_tes_in!I19=0,"",SER_hh_tes_in!I19/SER_hh_fec_in!I19)</f>
        <v>0.71737598649712442</v>
      </c>
      <c r="J19" s="110">
        <f>IF(SER_hh_tes_in!J19=0,"",SER_hh_tes_in!J19/SER_hh_fec_in!J19)</f>
        <v>0.7147056447707083</v>
      </c>
      <c r="K19" s="110">
        <f>IF(SER_hh_tes_in!K19=0,"",SER_hh_tes_in!K19/SER_hh_fec_in!K19)</f>
        <v>0.69677845274665628</v>
      </c>
      <c r="L19" s="110">
        <f>IF(SER_hh_tes_in!L19=0,"",SER_hh_tes_in!L19/SER_hh_fec_in!L19)</f>
        <v>0.69124723326058024</v>
      </c>
      <c r="M19" s="110">
        <f>IF(SER_hh_tes_in!M19=0,"",SER_hh_tes_in!M19/SER_hh_fec_in!M19)</f>
        <v>0.73145163114236134</v>
      </c>
      <c r="N19" s="110">
        <f>IF(SER_hh_tes_in!N19=0,"",SER_hh_tes_in!N19/SER_hh_fec_in!N19)</f>
        <v>0.72522228571740344</v>
      </c>
      <c r="O19" s="110">
        <f>IF(SER_hh_tes_in!O19=0,"",SER_hh_tes_in!O19/SER_hh_fec_in!O19)</f>
        <v>0.72172626007548679</v>
      </c>
      <c r="P19" s="110">
        <f>IF(SER_hh_tes_in!P19=0,"",SER_hh_tes_in!P19/SER_hh_fec_in!P19)</f>
        <v>0.6491510505439787</v>
      </c>
      <c r="Q19" s="110">
        <f>IF(SER_hh_tes_in!Q19=0,"",SER_hh_tes_in!Q19/SER_hh_fec_in!Q19)</f>
        <v>0.71578962961721493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>
        <f>IF(SER_hh_tes_in!P21=0,"",SER_hh_tes_in!P21/SER_hh_fec_in!P21)</f>
        <v>0.63738399479272656</v>
      </c>
      <c r="Q21" s="109">
        <f>IF(SER_hh_tes_in!Q21=0,"",SER_hh_tes_in!Q21/SER_hh_fec_in!Q21)</f>
        <v>0.6374775326880352</v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0.5719276386820481</v>
      </c>
      <c r="D22" s="109">
        <f>IF(SER_hh_tes_in!D22=0,"",SER_hh_tes_in!D22/SER_hh_fec_in!D22)</f>
        <v>0.57612629299916573</v>
      </c>
      <c r="E22" s="109">
        <f>IF(SER_hh_tes_in!E22=0,"",SER_hh_tes_in!E22/SER_hh_fec_in!E22)</f>
        <v>0.58116924569222783</v>
      </c>
      <c r="F22" s="109">
        <f>IF(SER_hh_tes_in!F22=0,"",SER_hh_tes_in!F22/SER_hh_fec_in!F22)</f>
        <v>0.5855478914493345</v>
      </c>
      <c r="G22" s="109" t="str">
        <f>IF(SER_hh_tes_in!G22=0,"",SER_hh_tes_in!G22/SER_hh_fec_in!G22)</f>
        <v/>
      </c>
      <c r="H22" s="109">
        <f>IF(SER_hh_tes_in!H22=0,"",SER_hh_tes_in!H22/SER_hh_fec_in!H22)</f>
        <v>0.59426121376829222</v>
      </c>
      <c r="I22" s="109">
        <f>IF(SER_hh_tes_in!I22=0,"",SER_hh_tes_in!I22/SER_hh_fec_in!I22)</f>
        <v>0.59878323826101065</v>
      </c>
      <c r="J22" s="109">
        <f>IF(SER_hh_tes_in!J22=0,"",SER_hh_tes_in!J22/SER_hh_fec_in!J22)</f>
        <v>0.60180115734025541</v>
      </c>
      <c r="K22" s="109" t="str">
        <f>IF(SER_hh_tes_in!K22=0,"",SER_hh_tes_in!K22/SER_hh_fec_in!K22)</f>
        <v/>
      </c>
      <c r="L22" s="109">
        <f>IF(SER_hh_tes_in!L22=0,"",SER_hh_tes_in!L22/SER_hh_fec_in!L22)</f>
        <v>0.6075694857616134</v>
      </c>
      <c r="M22" s="109">
        <f>IF(SER_hh_tes_in!M22=0,"",SER_hh_tes_in!M22/SER_hh_fec_in!M22)</f>
        <v>0.60907588023454817</v>
      </c>
      <c r="N22" s="109">
        <f>IF(SER_hh_tes_in!N22=0,"",SER_hh_tes_in!N22/SER_hh_fec_in!N22)</f>
        <v>0.60974085704320846</v>
      </c>
      <c r="O22" s="109">
        <f>IF(SER_hh_tes_in!O22=0,"",SER_hh_tes_in!O22/SER_hh_fec_in!O22)</f>
        <v>0.60995416747139997</v>
      </c>
      <c r="P22" s="109">
        <f>IF(SER_hh_tes_in!P22=0,"",SER_hh_tes_in!P22/SER_hh_fec_in!P22)</f>
        <v>0.60991442886942004</v>
      </c>
      <c r="Q22" s="109">
        <f>IF(SER_hh_tes_in!Q22=0,"",SER_hh_tes_in!Q22/SER_hh_fec_in!Q22)</f>
        <v>0.60968197193608509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0.59008129726547098</v>
      </c>
      <c r="D23" s="109">
        <f>IF(SER_hh_tes_in!D23=0,"",SER_hh_tes_in!D23/SER_hh_fec_in!D23)</f>
        <v>0.59423854895774941</v>
      </c>
      <c r="E23" s="109">
        <f>IF(SER_hh_tes_in!E23=0,"",SER_hh_tes_in!E23/SER_hh_fec_in!E23)</f>
        <v>0.59924764076436754</v>
      </c>
      <c r="F23" s="109">
        <f>IF(SER_hh_tes_in!F23=0,"",SER_hh_tes_in!F23/SER_hh_fec_in!F23)</f>
        <v>0.60380665779254328</v>
      </c>
      <c r="G23" s="109">
        <f>IF(SER_hh_tes_in!G23=0,"",SER_hh_tes_in!G23/SER_hh_fec_in!G23)</f>
        <v>0.60841538471821377</v>
      </c>
      <c r="H23" s="109">
        <f>IF(SER_hh_tes_in!H23=0,"",SER_hh_tes_in!H23/SER_hh_fec_in!H23)</f>
        <v>0.6128005241929082</v>
      </c>
      <c r="I23" s="109">
        <f>IF(SER_hh_tes_in!I23=0,"",SER_hh_tes_in!I23/SER_hh_fec_in!I23)</f>
        <v>0.6174635898651829</v>
      </c>
      <c r="J23" s="109">
        <f>IF(SER_hh_tes_in!J23=0,"",SER_hh_tes_in!J23/SER_hh_fec_in!J23)</f>
        <v>0.6205968578598946</v>
      </c>
      <c r="K23" s="109">
        <f>IF(SER_hh_tes_in!K23=0,"",SER_hh_tes_in!K23/SER_hh_fec_in!K23)</f>
        <v>0.62337884758757778</v>
      </c>
      <c r="L23" s="109">
        <f>IF(SER_hh_tes_in!L23=0,"",SER_hh_tes_in!L23/SER_hh_fec_in!L23)</f>
        <v>0.62667568543691821</v>
      </c>
      <c r="M23" s="109">
        <f>IF(SER_hh_tes_in!M23=0,"",SER_hh_tes_in!M23/SER_hh_fec_in!M23)</f>
        <v>0.62830677420067771</v>
      </c>
      <c r="N23" s="109">
        <f>IF(SER_hh_tes_in!N23=0,"",SER_hh_tes_in!N23/SER_hh_fec_in!N23)</f>
        <v>0.6291025081829591</v>
      </c>
      <c r="O23" s="109">
        <f>IF(SER_hh_tes_in!O23=0,"",SER_hh_tes_in!O23/SER_hh_fec_in!O23)</f>
        <v>0.62946431860091023</v>
      </c>
      <c r="P23" s="109">
        <f>IF(SER_hh_tes_in!P23=0,"",SER_hh_tes_in!P23/SER_hh_fec_in!P23)</f>
        <v>0.62959542188620032</v>
      </c>
      <c r="Q23" s="109">
        <f>IF(SER_hh_tes_in!Q23=0,"",SER_hh_tes_in!Q23/SER_hh_fec_in!Q23)</f>
        <v>0.62959795345028491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0.74518253976485516</v>
      </c>
      <c r="D25" s="109">
        <f>IF(SER_hh_tes_in!D25=0,"",SER_hh_tes_in!D25/SER_hh_fec_in!D25)</f>
        <v>0.75041682669938625</v>
      </c>
      <c r="E25" s="109">
        <f>IF(SER_hh_tes_in!E25=0,"",SER_hh_tes_in!E25/SER_hh_fec_in!E25)</f>
        <v>0.75666016095446142</v>
      </c>
      <c r="F25" s="109">
        <f>IF(SER_hh_tes_in!F25=0,"",SER_hh_tes_in!F25/SER_hh_fec_in!F25)</f>
        <v>0.76245026648704328</v>
      </c>
      <c r="G25" s="109">
        <f>IF(SER_hh_tes_in!G25=0,"",SER_hh_tes_in!G25/SER_hh_fec_in!G25)</f>
        <v>0.76842386080510416</v>
      </c>
      <c r="H25" s="109">
        <f>IF(SER_hh_tes_in!H25=0,"",SER_hh_tes_in!H25/SER_hh_fec_in!H25)</f>
        <v>0.77393342757969819</v>
      </c>
      <c r="I25" s="109">
        <f>IF(SER_hh_tes_in!I25=0,"",SER_hh_tes_in!I25/SER_hh_fec_in!I25)</f>
        <v>0.77981339073707556</v>
      </c>
      <c r="J25" s="109">
        <f>IF(SER_hh_tes_in!J25=0,"",SER_hh_tes_in!J25/SER_hh_fec_in!J25)</f>
        <v>0.783755654567308</v>
      </c>
      <c r="K25" s="109">
        <f>IF(SER_hh_tes_in!K25=0,"",SER_hh_tes_in!K25/SER_hh_fec_in!K25)</f>
        <v>0.78723871735469853</v>
      </c>
      <c r="L25" s="109">
        <f>IF(SER_hh_tes_in!L25=0,"",SER_hh_tes_in!L25/SER_hh_fec_in!L25)</f>
        <v>0.79135794260759285</v>
      </c>
      <c r="M25" s="109">
        <f>IF(SER_hh_tes_in!M25=0,"",SER_hh_tes_in!M25/SER_hh_fec_in!M25)</f>
        <v>0.79339824982199358</v>
      </c>
      <c r="N25" s="109">
        <f>IF(SER_hh_tes_in!N25=0,"",SER_hh_tes_in!N25/SER_hh_fec_in!N25)</f>
        <v>0.79438737458878006</v>
      </c>
      <c r="O25" s="109">
        <f>IF(SER_hh_tes_in!O25=0,"",SER_hh_tes_in!O25/SER_hh_fec_in!O25)</f>
        <v>0.79484757142947304</v>
      </c>
      <c r="P25" s="109">
        <f>IF(SER_hh_tes_in!P25=0,"",SER_hh_tes_in!P25/SER_hh_fec_in!P25)</f>
        <v>0.79502106713959042</v>
      </c>
      <c r="Q25" s="109">
        <f>IF(SER_hh_tes_in!Q25=0,"",SER_hh_tes_in!Q25/SER_hh_fec_in!Q25)</f>
        <v>0.79502983419338658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0.73351537677733702</v>
      </c>
      <c r="D26" s="112">
        <f>IF(SER_hh_tes_in!D26=0,"",SER_hh_tes_in!D26/SER_hh_fec_in!D26)</f>
        <v>0.73856741661472836</v>
      </c>
      <c r="E26" s="112" t="str">
        <f>IF(SER_hh_tes_in!E26=0,"",SER_hh_tes_in!E26/SER_hh_fec_in!E26)</f>
        <v/>
      </c>
      <c r="F26" s="112">
        <f>IF(SER_hh_tes_in!F26=0,"",SER_hh_tes_in!F26/SER_hh_fec_in!F26)</f>
        <v>0.7505814048218612</v>
      </c>
      <c r="G26" s="112">
        <f>IF(SER_hh_tes_in!G26=0,"",SER_hh_tes_in!G26/SER_hh_fec_in!G26)</f>
        <v>0.75663714994719489</v>
      </c>
      <c r="H26" s="112">
        <f>IF(SER_hh_tes_in!H26=0,"",SER_hh_tes_in!H26/SER_hh_fec_in!H26)</f>
        <v>0.76234366848277735</v>
      </c>
      <c r="I26" s="112">
        <f>IF(SER_hh_tes_in!I26=0,"",SER_hh_tes_in!I26/SER_hh_fec_in!I26)</f>
        <v>0.76831973969454337</v>
      </c>
      <c r="J26" s="112">
        <f>IF(SER_hh_tes_in!J26=0,"",SER_hh_tes_in!J26/SER_hh_fec_in!J26)</f>
        <v>0.77227016898198952</v>
      </c>
      <c r="K26" s="112">
        <f>IF(SER_hh_tes_in!K26=0,"",SER_hh_tes_in!K26/SER_hh_fec_in!K26)</f>
        <v>0.77568986748386837</v>
      </c>
      <c r="L26" s="112">
        <f>IF(SER_hh_tes_in!L26=0,"",SER_hh_tes_in!L26/SER_hh_fec_in!L26)</f>
        <v>0.77970995673256427</v>
      </c>
      <c r="M26" s="112">
        <f>IF(SER_hh_tes_in!M26=0,"",SER_hh_tes_in!M26/SER_hh_fec_in!M26)</f>
        <v>0.78166140176315857</v>
      </c>
      <c r="N26" s="112">
        <f>IF(SER_hh_tes_in!N26=0,"",SER_hh_tes_in!N26/SER_hh_fec_in!N26)</f>
        <v>0.78250257515231925</v>
      </c>
      <c r="O26" s="112">
        <f>IF(SER_hh_tes_in!O26=0,"",SER_hh_tes_in!O26/SER_hh_fec_in!O26)</f>
        <v>0.78276575256700853</v>
      </c>
      <c r="P26" s="112" t="str">
        <f>IF(SER_hh_tes_in!P26=0,"",SER_hh_tes_in!P26/SER_hh_fec_in!P26)</f>
        <v/>
      </c>
      <c r="Q26" s="112">
        <f>IF(SER_hh_tes_in!Q26=0,"",SER_hh_tes_in!Q26/SER_hh_fec_in!Q26)</f>
        <v>0.78239921036511484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 t="str">
        <f>IF(SER_hh_tes_in!L27=0,"",SER_hh_tes_in!L27/SER_hh_fec_in!L27)</f>
        <v/>
      </c>
      <c r="M27" s="122" t="str">
        <f>IF(SER_hh_tes_in!M27=0,"",SER_hh_tes_in!M27/SER_hh_fec_in!M27)</f>
        <v/>
      </c>
      <c r="N27" s="122" t="str">
        <f>IF(SER_hh_tes_in!N27=0,"",SER_hh_tes_in!N27/SER_hh_fec_in!N27)</f>
        <v/>
      </c>
      <c r="O27" s="122" t="str">
        <f>IF(SER_hh_tes_in!O27=0,"",SER_hh_tes_in!O27/SER_hh_fec_in!O27)</f>
        <v/>
      </c>
      <c r="P27" s="122" t="str">
        <f>IF(SER_hh_tes_in!P27=0,"",SER_hh_tes_in!P27/SER_hh_fec_in!P27)</f>
        <v/>
      </c>
      <c r="Q27" s="122" t="str">
        <f>IF(SER_hh_tes_in!Q27=0,"",SER_hh_tes_in!Q27/SER_hh_fec_in!Q27)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0.44308390914585827</v>
      </c>
      <c r="D29" s="110">
        <f>IF(SER_hh_tes_in!D29=0,"",SER_hh_tes_in!D29/SER_hh_fec_in!D29)</f>
        <v>0.6197275875464926</v>
      </c>
      <c r="E29" s="110">
        <f>IF(SER_hh_tes_in!E29=0,"",SER_hh_tes_in!E29/SER_hh_fec_in!E29)</f>
        <v>0.5805143067313927</v>
      </c>
      <c r="F29" s="110">
        <f>IF(SER_hh_tes_in!F29=0,"",SER_hh_tes_in!F29/SER_hh_fec_in!F29)</f>
        <v>0.5627782378196855</v>
      </c>
      <c r="G29" s="110">
        <f>IF(SER_hh_tes_in!G29=0,"",SER_hh_tes_in!G29/SER_hh_fec_in!G29)</f>
        <v>0.5929153059108202</v>
      </c>
      <c r="H29" s="110">
        <f>IF(SER_hh_tes_in!H29=0,"",SER_hh_tes_in!H29/SER_hh_fec_in!H29)</f>
        <v>0.5627330409566339</v>
      </c>
      <c r="I29" s="110">
        <f>IF(SER_hh_tes_in!I29=0,"",SER_hh_tes_in!I29/SER_hh_fec_in!I29)</f>
        <v>0.59741307883487871</v>
      </c>
      <c r="J29" s="110">
        <f>IF(SER_hh_tes_in!J29=0,"",SER_hh_tes_in!J29/SER_hh_fec_in!J29)</f>
        <v>0.59578955981433168</v>
      </c>
      <c r="K29" s="110">
        <f>IF(SER_hh_tes_in!K29=0,"",SER_hh_tes_in!K29/SER_hh_fec_in!K29)</f>
        <v>0.58644040071628445</v>
      </c>
      <c r="L29" s="110">
        <f>IF(SER_hh_tes_in!L29=0,"",SER_hh_tes_in!L29/SER_hh_fec_in!L29)</f>
        <v>0.60136697989712418</v>
      </c>
      <c r="M29" s="110">
        <f>IF(SER_hh_tes_in!M29=0,"",SER_hh_tes_in!M29/SER_hh_fec_in!M29)</f>
        <v>0.60916301234719805</v>
      </c>
      <c r="N29" s="110">
        <f>IF(SER_hh_tes_in!N29=0,"",SER_hh_tes_in!N29/SER_hh_fec_in!N29)</f>
        <v>0.59906696400283277</v>
      </c>
      <c r="O29" s="110">
        <f>IF(SER_hh_tes_in!O29=0,"",SER_hh_tes_in!O29/SER_hh_fec_in!O29)</f>
        <v>0.54407769209270462</v>
      </c>
      <c r="P29" s="110">
        <f>IF(SER_hh_tes_in!P29=0,"",SER_hh_tes_in!P29/SER_hh_fec_in!P29)</f>
        <v>0.56963221864735247</v>
      </c>
      <c r="Q29" s="110">
        <f>IF(SER_hh_tes_in!Q29=0,"",SER_hh_tes_in!Q29/SER_hh_fec_in!Q29)</f>
        <v>0.58008201984561836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0.4296061303282907</v>
      </c>
      <c r="D30" s="109" t="str">
        <f>IF(SER_hh_tes_in!D30=0,"",SER_hh_tes_in!D30/SER_hh_fec_in!D30)</f>
        <v/>
      </c>
      <c r="E30" s="109" t="str">
        <f>IF(SER_hh_tes_in!E30=0,"",SER_hh_tes_in!E30/SER_hh_fec_in!E30)</f>
        <v/>
      </c>
      <c r="F30" s="109" t="str">
        <f>IF(SER_hh_tes_in!F30=0,"",SER_hh_tes_in!F30/SER_hh_fec_in!F30)</f>
        <v/>
      </c>
      <c r="G30" s="109" t="str">
        <f>IF(SER_hh_tes_in!G30=0,"",SER_hh_tes_in!G30/SER_hh_fec_in!G30)</f>
        <v/>
      </c>
      <c r="H30" s="109" t="str">
        <f>IF(SER_hh_tes_in!H30=0,"",SER_hh_tes_in!H30/SER_hh_fec_in!H30)</f>
        <v/>
      </c>
      <c r="I30" s="109" t="str">
        <f>IF(SER_hh_tes_in!I30=0,"",SER_hh_tes_in!I30/SER_hh_fec_in!I30)</f>
        <v/>
      </c>
      <c r="J30" s="109" t="str">
        <f>IF(SER_hh_tes_in!J30=0,"",SER_hh_tes_in!J30/SER_hh_fec_in!J30)</f>
        <v/>
      </c>
      <c r="K30" s="109" t="str">
        <f>IF(SER_hh_tes_in!K30=0,"",SER_hh_tes_in!K30/SER_hh_fec_in!K30)</f>
        <v/>
      </c>
      <c r="L30" s="109" t="str">
        <f>IF(SER_hh_tes_in!L30=0,"",SER_hh_tes_in!L30/SER_hh_fec_in!L30)</f>
        <v/>
      </c>
      <c r="M30" s="109" t="str">
        <f>IF(SER_hh_tes_in!M30=0,"",SER_hh_tes_in!M30/SER_hh_fec_in!M30)</f>
        <v/>
      </c>
      <c r="N30" s="109" t="str">
        <f>IF(SER_hh_tes_in!N30=0,"",SER_hh_tes_in!N30/SER_hh_fec_in!N30)</f>
        <v/>
      </c>
      <c r="O30" s="109" t="str">
        <f>IF(SER_hh_tes_in!O30=0,"",SER_hh_tes_in!O30/SER_hh_fec_in!O30)</f>
        <v/>
      </c>
      <c r="P30" s="109">
        <f>IF(SER_hh_tes_in!P30=0,"",SER_hh_tes_in!P30/SER_hh_fec_in!P30)</f>
        <v>0.4866426977317061</v>
      </c>
      <c r="Q30" s="109">
        <f>IF(SER_hh_tes_in!Q30=0,"",SER_hh_tes_in!Q30/SER_hh_fec_in!Q30)</f>
        <v>0.48673800586172933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0.49703638098601416</v>
      </c>
      <c r="D31" s="109">
        <f>IF(SER_hh_tes_in!D31=0,"",SER_hh_tes_in!D31/SER_hh_fec_in!D31)</f>
        <v>0.50077785084560333</v>
      </c>
      <c r="E31" s="109">
        <f>IF(SER_hh_tes_in!E31=0,"",SER_hh_tes_in!E31/SER_hh_fec_in!E31)</f>
        <v>0.50522073005388501</v>
      </c>
      <c r="F31" s="109">
        <f>IF(SER_hh_tes_in!F31=0,"",SER_hh_tes_in!F31/SER_hh_fec_in!F31)</f>
        <v>0.50935474729324881</v>
      </c>
      <c r="G31" s="109">
        <f>IF(SER_hh_tes_in!G31=0,"",SER_hh_tes_in!G31/SER_hh_fec_in!G31)</f>
        <v>0.51338501636538492</v>
      </c>
      <c r="H31" s="109">
        <f>IF(SER_hh_tes_in!H31=0,"",SER_hh_tes_in!H31/SER_hh_fec_in!H31)</f>
        <v>0.51719483205583361</v>
      </c>
      <c r="I31" s="109">
        <f>IF(SER_hh_tes_in!I31=0,"",SER_hh_tes_in!I31/SER_hh_fec_in!I31)</f>
        <v>0.52109009628472092</v>
      </c>
      <c r="J31" s="109">
        <f>IF(SER_hh_tes_in!J31=0,"",SER_hh_tes_in!J31/SER_hh_fec_in!J31)</f>
        <v>0.5235921297430135</v>
      </c>
      <c r="K31" s="109">
        <f>IF(SER_hh_tes_in!K31=0,"",SER_hh_tes_in!K31/SER_hh_fec_in!K31)</f>
        <v>0.52568440317236687</v>
      </c>
      <c r="L31" s="109">
        <f>IF(SER_hh_tes_in!L31=0,"",SER_hh_tes_in!L31/SER_hh_fec_in!L31)</f>
        <v>0.52809568370980764</v>
      </c>
      <c r="M31" s="109">
        <f>IF(SER_hh_tes_in!M31=0,"",SER_hh_tes_in!M31/SER_hh_fec_in!M31)</f>
        <v>0.52901232290144451</v>
      </c>
      <c r="N31" s="109">
        <f>IF(SER_hh_tes_in!N31=0,"",SER_hh_tes_in!N31/SER_hh_fec_in!N31)</f>
        <v>0.52910750425955977</v>
      </c>
      <c r="O31" s="109">
        <f>IF(SER_hh_tes_in!O31=0,"",SER_hh_tes_in!O31/SER_hh_fec_in!O31)</f>
        <v>0.52937692729843344</v>
      </c>
      <c r="P31" s="109">
        <f>IF(SER_hh_tes_in!P31=0,"",SER_hh_tes_in!P31/SER_hh_fec_in!P31)</f>
        <v>0.52950559464602309</v>
      </c>
      <c r="Q31" s="109">
        <f>IF(SER_hh_tes_in!Q31=0,"",SER_hh_tes_in!Q31/SER_hh_fec_in!Q31)</f>
        <v>0.52955025954502133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 t="str">
        <f>IF(SER_hh_tes_in!C33=0,"",SER_hh_tes_in!C33/SER_hh_fec_in!C33)</f>
        <v/>
      </c>
      <c r="D33" s="108">
        <f>IF(SER_hh_tes_in!D33=0,"",SER_hh_tes_in!D33/SER_hh_fec_in!D33)</f>
        <v>0.64567203066796042</v>
      </c>
      <c r="E33" s="108">
        <f>IF(SER_hh_tes_in!E33=0,"",SER_hh_tes_in!E33/SER_hh_fec_in!E33)</f>
        <v>0.6509634688007957</v>
      </c>
      <c r="F33" s="108">
        <f>IF(SER_hh_tes_in!F33=0,"",SER_hh_tes_in!F33/SER_hh_fec_in!F33)</f>
        <v>0.65584010987764518</v>
      </c>
      <c r="G33" s="108">
        <f>IF(SER_hh_tes_in!G33=0,"",SER_hh_tes_in!G33/SER_hh_fec_in!G33)</f>
        <v>0.66077342844084652</v>
      </c>
      <c r="H33" s="108">
        <f>IF(SER_hh_tes_in!H33=0,"",SER_hh_tes_in!H33/SER_hh_fec_in!H33)</f>
        <v>0.66541843524335842</v>
      </c>
      <c r="I33" s="108">
        <f>IF(SER_hh_tes_in!I33=0,"",SER_hh_tes_in!I33/SER_hh_fec_in!I33)</f>
        <v>0.67034684106997211</v>
      </c>
      <c r="J33" s="108">
        <f>IF(SER_hh_tes_in!J33=0,"",SER_hh_tes_in!J33/SER_hh_fec_in!J33)</f>
        <v>0.67356369312669828</v>
      </c>
      <c r="K33" s="108">
        <f>IF(SER_hh_tes_in!K33=0,"",SER_hh_tes_in!K33/SER_hh_fec_in!K33)</f>
        <v>0.67656384294365557</v>
      </c>
      <c r="L33" s="108">
        <f>IF(SER_hh_tes_in!L33=0,"",SER_hh_tes_in!L33/SER_hh_fec_in!L33)</f>
        <v>0.68012963216495048</v>
      </c>
      <c r="M33" s="108">
        <f>IF(SER_hh_tes_in!M33=0,"",SER_hh_tes_in!M33/SER_hh_fec_in!M33)</f>
        <v>0.68192833065513303</v>
      </c>
      <c r="N33" s="108">
        <f>IF(SER_hh_tes_in!N33=0,"",SER_hh_tes_in!N33/SER_hh_fec_in!N33)</f>
        <v>0.6828141447073478</v>
      </c>
      <c r="O33" s="108">
        <f>IF(SER_hh_tes_in!O33=0,"",SER_hh_tes_in!O33/SER_hh_fec_in!O33)</f>
        <v>0.68326060361502472</v>
      </c>
      <c r="P33" s="108">
        <f>IF(SER_hh_tes_in!P33=0,"",SER_hh_tes_in!P33/SER_hh_fec_in!P33)</f>
        <v>0.68336771686322884</v>
      </c>
      <c r="Q33" s="108">
        <f>IF(SER_hh_tes_in!Q33=0,"",SER_hh_tes_in!Q33/SER_hh_fec_in!Q33)</f>
        <v>0.6833888838921679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817.28809159936043</v>
      </c>
      <c r="D3" s="106">
        <f t="shared" si="0"/>
        <v>866.92615894465462</v>
      </c>
      <c r="E3" s="106">
        <f t="shared" si="0"/>
        <v>1425.2131283548842</v>
      </c>
      <c r="F3" s="106">
        <f t="shared" si="0"/>
        <v>1295.7607988125128</v>
      </c>
      <c r="G3" s="106">
        <f t="shared" si="0"/>
        <v>1004.7250959131292</v>
      </c>
      <c r="H3" s="106">
        <f t="shared" si="0"/>
        <v>779.71374992684912</v>
      </c>
      <c r="I3" s="106">
        <f t="shared" si="0"/>
        <v>921.05993400122827</v>
      </c>
      <c r="J3" s="106">
        <f t="shared" si="0"/>
        <v>1070.9785022780632</v>
      </c>
      <c r="K3" s="106">
        <f t="shared" si="0"/>
        <v>665.40078153288641</v>
      </c>
      <c r="L3" s="106">
        <f t="shared" si="0"/>
        <v>1217.2228278725318</v>
      </c>
      <c r="M3" s="106">
        <f t="shared" si="0"/>
        <v>1644.1392752084512</v>
      </c>
      <c r="N3" s="106">
        <f t="shared" si="0"/>
        <v>954.57379319530821</v>
      </c>
      <c r="O3" s="106">
        <f t="shared" si="0"/>
        <v>1139.3168139321895</v>
      </c>
      <c r="P3" s="106">
        <f t="shared" si="0"/>
        <v>913.78778681825702</v>
      </c>
      <c r="Q3" s="106">
        <f t="shared" si="0"/>
        <v>483.21260754315233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476.69280844239393</v>
      </c>
      <c r="D4" s="101">
        <f t="shared" si="1"/>
        <v>693.36527305814946</v>
      </c>
      <c r="E4" s="101">
        <f t="shared" si="1"/>
        <v>1105.8482041761379</v>
      </c>
      <c r="F4" s="101">
        <f t="shared" si="1"/>
        <v>1072.761507701437</v>
      </c>
      <c r="G4" s="101">
        <f t="shared" si="1"/>
        <v>848.69795147804882</v>
      </c>
      <c r="H4" s="101">
        <f t="shared" si="1"/>
        <v>574.01860659659928</v>
      </c>
      <c r="I4" s="101">
        <f t="shared" si="1"/>
        <v>753.76908430421872</v>
      </c>
      <c r="J4" s="101">
        <f t="shared" si="1"/>
        <v>923.49752378227515</v>
      </c>
      <c r="K4" s="101">
        <f t="shared" si="1"/>
        <v>477.51339869058637</v>
      </c>
      <c r="L4" s="101">
        <f t="shared" si="1"/>
        <v>976.508000626225</v>
      </c>
      <c r="M4" s="101">
        <f t="shared" si="1"/>
        <v>1409.3950712273434</v>
      </c>
      <c r="N4" s="101">
        <f t="shared" si="1"/>
        <v>752.81101685372437</v>
      </c>
      <c r="O4" s="101">
        <f t="shared" si="1"/>
        <v>813.80707475483837</v>
      </c>
      <c r="P4" s="101">
        <f t="shared" si="1"/>
        <v>510.63501156880085</v>
      </c>
      <c r="Q4" s="101">
        <f t="shared" si="1"/>
        <v>234.89580290263112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9.0393977332066022</v>
      </c>
      <c r="F5" s="100">
        <v>4.0809142488580807</v>
      </c>
      <c r="G5" s="100">
        <v>27.910883828287208</v>
      </c>
      <c r="H5" s="100">
        <v>6.4768512915064571</v>
      </c>
      <c r="I5" s="100">
        <v>4.9530835577971262</v>
      </c>
      <c r="J5" s="100">
        <v>2.8854546728150976</v>
      </c>
      <c r="K5" s="100">
        <v>33.782490696282501</v>
      </c>
      <c r="L5" s="100">
        <v>14.077615088388091</v>
      </c>
      <c r="M5" s="100">
        <v>2.2845474023386787</v>
      </c>
      <c r="N5" s="100">
        <v>2.0895243934755641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92.32984781981439</v>
      </c>
      <c r="E7" s="100">
        <v>0</v>
      </c>
      <c r="F7" s="100">
        <v>516.12483529279893</v>
      </c>
      <c r="G7" s="100">
        <v>556.43183299875068</v>
      </c>
      <c r="H7" s="100">
        <v>129.40373437785237</v>
      </c>
      <c r="I7" s="100">
        <v>265.97449237931818</v>
      </c>
      <c r="J7" s="100">
        <v>0</v>
      </c>
      <c r="K7" s="100">
        <v>0</v>
      </c>
      <c r="L7" s="100">
        <v>0</v>
      </c>
      <c r="M7" s="100">
        <v>289.96955987662119</v>
      </c>
      <c r="N7" s="100">
        <v>48.510719683350793</v>
      </c>
      <c r="O7" s="100">
        <v>32.851392453240045</v>
      </c>
      <c r="P7" s="100">
        <v>410.67629392763308</v>
      </c>
      <c r="Q7" s="100">
        <v>12.021611666201432</v>
      </c>
    </row>
    <row r="8" spans="1:17" ht="12" customHeight="1" x14ac:dyDescent="0.25">
      <c r="A8" s="88" t="s">
        <v>101</v>
      </c>
      <c r="B8" s="100"/>
      <c r="C8" s="100">
        <v>0.75345096537020961</v>
      </c>
      <c r="D8" s="100">
        <v>0.70649309250339842</v>
      </c>
      <c r="E8" s="100">
        <v>0.64026740999626031</v>
      </c>
      <c r="F8" s="100">
        <v>0.67027560146774212</v>
      </c>
      <c r="G8" s="100">
        <v>1.1031790998883151</v>
      </c>
      <c r="H8" s="100">
        <v>0.57227179975084042</v>
      </c>
      <c r="I8" s="100">
        <v>0.52114363506600236</v>
      </c>
      <c r="J8" s="100">
        <v>0.56700355895058374</v>
      </c>
      <c r="K8" s="100">
        <v>0.91364049870001274</v>
      </c>
      <c r="L8" s="100">
        <v>1.0868880568658472</v>
      </c>
      <c r="M8" s="100">
        <v>1.0245187532834568</v>
      </c>
      <c r="N8" s="100">
        <v>0.99982538707018176</v>
      </c>
      <c r="O8" s="100">
        <v>1.3396442408231573</v>
      </c>
      <c r="P8" s="100">
        <v>1.4620595025576963</v>
      </c>
      <c r="Q8" s="100">
        <v>1.0085885109936945</v>
      </c>
    </row>
    <row r="9" spans="1:17" ht="12" customHeight="1" x14ac:dyDescent="0.25">
      <c r="A9" s="88" t="s">
        <v>106</v>
      </c>
      <c r="B9" s="100"/>
      <c r="C9" s="100">
        <v>470.04892338131259</v>
      </c>
      <c r="D9" s="100">
        <v>586.36179970539263</v>
      </c>
      <c r="E9" s="100">
        <v>1079.2163672347585</v>
      </c>
      <c r="F9" s="100">
        <v>547.58954505354279</v>
      </c>
      <c r="G9" s="100">
        <v>258.69431225784967</v>
      </c>
      <c r="H9" s="100">
        <v>433.84559298113345</v>
      </c>
      <c r="I9" s="100">
        <v>477.11818380037801</v>
      </c>
      <c r="J9" s="100">
        <v>920.04506555050943</v>
      </c>
      <c r="K9" s="100">
        <v>442.15199793754641</v>
      </c>
      <c r="L9" s="100">
        <v>951.02593416942602</v>
      </c>
      <c r="M9" s="100">
        <v>1110.7284943389691</v>
      </c>
      <c r="N9" s="100">
        <v>700.3200508774712</v>
      </c>
      <c r="O9" s="100">
        <v>714.82332376067677</v>
      </c>
      <c r="P9" s="100">
        <v>82.71111158666379</v>
      </c>
      <c r="Q9" s="100">
        <v>221.86560272543599</v>
      </c>
    </row>
    <row r="10" spans="1:17" ht="12" customHeight="1" x14ac:dyDescent="0.25">
      <c r="A10" s="88" t="s">
        <v>34</v>
      </c>
      <c r="B10" s="100"/>
      <c r="C10" s="100">
        <v>5.8904340957110835</v>
      </c>
      <c r="D10" s="100">
        <v>13.967132440439077</v>
      </c>
      <c r="E10" s="100">
        <v>16.952171798176582</v>
      </c>
      <c r="F10" s="100">
        <v>4.2959375047693564</v>
      </c>
      <c r="G10" s="100">
        <v>4.5577432932729689</v>
      </c>
      <c r="H10" s="100">
        <v>3.7201561463561656</v>
      </c>
      <c r="I10" s="100">
        <v>5.2021809316594547</v>
      </c>
      <c r="J10" s="100">
        <v>0</v>
      </c>
      <c r="K10" s="100">
        <v>0.66526955805745946</v>
      </c>
      <c r="L10" s="100">
        <v>10.317563311545101</v>
      </c>
      <c r="M10" s="100">
        <v>5.38795085613111</v>
      </c>
      <c r="N10" s="100">
        <v>0.8908965123566932</v>
      </c>
      <c r="O10" s="100">
        <v>64.792714300098396</v>
      </c>
      <c r="P10" s="100">
        <v>15.785546551946286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2.9350025339164844E-2</v>
      </c>
      <c r="D16" s="101">
        <f t="shared" si="2"/>
        <v>0.39513974495642235</v>
      </c>
      <c r="E16" s="101">
        <f t="shared" si="2"/>
        <v>0.25513086147585301</v>
      </c>
      <c r="F16" s="101">
        <f t="shared" si="2"/>
        <v>1.8650551180815308E-2</v>
      </c>
      <c r="G16" s="101">
        <f t="shared" si="2"/>
        <v>8.6582363713175486E-2</v>
      </c>
      <c r="H16" s="101">
        <f t="shared" si="2"/>
        <v>0.51096009323893166</v>
      </c>
      <c r="I16" s="101">
        <f t="shared" si="2"/>
        <v>0.46987981331045886</v>
      </c>
      <c r="J16" s="101">
        <f t="shared" si="2"/>
        <v>0.13625005127308915</v>
      </c>
      <c r="K16" s="101">
        <f t="shared" si="2"/>
        <v>0.5894912259288102</v>
      </c>
      <c r="L16" s="101">
        <f t="shared" si="2"/>
        <v>1.2071981088746988E-2</v>
      </c>
      <c r="M16" s="101">
        <f t="shared" si="2"/>
        <v>0.30325097551443286</v>
      </c>
      <c r="N16" s="101">
        <f t="shared" si="2"/>
        <v>0.57393091265448337</v>
      </c>
      <c r="O16" s="101">
        <f t="shared" si="2"/>
        <v>0.97282064486936215</v>
      </c>
      <c r="P16" s="101">
        <f t="shared" si="2"/>
        <v>1.5868408665097651</v>
      </c>
      <c r="Q16" s="101">
        <f t="shared" si="2"/>
        <v>2.5357588641245075</v>
      </c>
    </row>
    <row r="17" spans="1:17" ht="12.95" customHeight="1" x14ac:dyDescent="0.25">
      <c r="A17" s="88" t="s">
        <v>101</v>
      </c>
      <c r="B17" s="103"/>
      <c r="C17" s="103">
        <v>2.9350025339164844E-2</v>
      </c>
      <c r="D17" s="103">
        <v>0.39513974495642235</v>
      </c>
      <c r="E17" s="103">
        <v>0.25513086147585301</v>
      </c>
      <c r="F17" s="103">
        <v>1.8650551180815308E-2</v>
      </c>
      <c r="G17" s="103">
        <v>8.6582363713175486E-2</v>
      </c>
      <c r="H17" s="103">
        <v>0.51096009323893166</v>
      </c>
      <c r="I17" s="103">
        <v>0.46987981331045886</v>
      </c>
      <c r="J17" s="103">
        <v>0.13625005127308915</v>
      </c>
      <c r="K17" s="103">
        <v>0.5894912259288102</v>
      </c>
      <c r="L17" s="103">
        <v>1.2071981088746988E-2</v>
      </c>
      <c r="M17" s="103">
        <v>0.30325097551443286</v>
      </c>
      <c r="N17" s="103">
        <v>0.57393091265448337</v>
      </c>
      <c r="O17" s="103">
        <v>0.97282064486936215</v>
      </c>
      <c r="P17" s="103">
        <v>1.5868408665097651</v>
      </c>
      <c r="Q17" s="103">
        <v>2.5357588641245075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109.71434780075998</v>
      </c>
      <c r="D19" s="101">
        <f t="shared" si="3"/>
        <v>145.43810039064698</v>
      </c>
      <c r="E19" s="101">
        <f t="shared" si="3"/>
        <v>214.17442022199984</v>
      </c>
      <c r="F19" s="101">
        <f t="shared" si="3"/>
        <v>90.318496933317547</v>
      </c>
      <c r="G19" s="101">
        <f t="shared" si="3"/>
        <v>60.775540999209547</v>
      </c>
      <c r="H19" s="101">
        <f t="shared" si="3"/>
        <v>60.845208061761475</v>
      </c>
      <c r="I19" s="101">
        <f t="shared" si="3"/>
        <v>61.231272342892623</v>
      </c>
      <c r="J19" s="101">
        <f t="shared" si="3"/>
        <v>55.986130928996914</v>
      </c>
      <c r="K19" s="101">
        <f t="shared" si="3"/>
        <v>78.45611525525409</v>
      </c>
      <c r="L19" s="101">
        <f t="shared" si="3"/>
        <v>118.4873294756447</v>
      </c>
      <c r="M19" s="101">
        <f t="shared" si="3"/>
        <v>85.857479024087098</v>
      </c>
      <c r="N19" s="101">
        <f t="shared" si="3"/>
        <v>72.736286995094773</v>
      </c>
      <c r="O19" s="101">
        <f t="shared" si="3"/>
        <v>80.276302886301991</v>
      </c>
      <c r="P19" s="101">
        <f t="shared" si="3"/>
        <v>223.05133180999721</v>
      </c>
      <c r="Q19" s="101">
        <f t="shared" si="3"/>
        <v>89.006398508476508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144.82655578251038</v>
      </c>
      <c r="Q21" s="100">
        <v>1.4573388359121895</v>
      </c>
    </row>
    <row r="22" spans="1:17" ht="12" customHeight="1" x14ac:dyDescent="0.25">
      <c r="A22" s="88" t="s">
        <v>99</v>
      </c>
      <c r="B22" s="100"/>
      <c r="C22" s="100">
        <v>19.219575507982253</v>
      </c>
      <c r="D22" s="100">
        <v>17.002116281751324</v>
      </c>
      <c r="E22" s="100">
        <v>31.63076212279228</v>
      </c>
      <c r="F22" s="100">
        <v>0.50388774031596251</v>
      </c>
      <c r="G22" s="100">
        <v>0</v>
      </c>
      <c r="H22" s="100">
        <v>6.3907497278888519</v>
      </c>
      <c r="I22" s="100">
        <v>5.0494037001606022</v>
      </c>
      <c r="J22" s="100">
        <v>3.79023813037101</v>
      </c>
      <c r="K22" s="100">
        <v>0</v>
      </c>
      <c r="L22" s="100">
        <v>7.930952883462604</v>
      </c>
      <c r="M22" s="100">
        <v>2.8662541255950336</v>
      </c>
      <c r="N22" s="100">
        <v>0.9517443772209041</v>
      </c>
      <c r="O22" s="100">
        <v>7.2214856308659675E-2</v>
      </c>
      <c r="P22" s="100">
        <v>1.0418180174722538</v>
      </c>
      <c r="Q22" s="100">
        <v>2.1621059538316299E-2</v>
      </c>
    </row>
    <row r="23" spans="1:17" ht="12" customHeight="1" x14ac:dyDescent="0.25">
      <c r="A23" s="88" t="s">
        <v>98</v>
      </c>
      <c r="B23" s="100"/>
      <c r="C23" s="100">
        <v>90.494772292777725</v>
      </c>
      <c r="D23" s="100">
        <v>128.43598410889567</v>
      </c>
      <c r="E23" s="100">
        <v>182.54365809920756</v>
      </c>
      <c r="F23" s="100">
        <v>89.814609193001587</v>
      </c>
      <c r="G23" s="100">
        <v>60.775540999209547</v>
      </c>
      <c r="H23" s="100">
        <v>54.454458333872623</v>
      </c>
      <c r="I23" s="100">
        <v>56.18186864273202</v>
      </c>
      <c r="J23" s="100">
        <v>52.195892798625906</v>
      </c>
      <c r="K23" s="100">
        <v>78.45611525525409</v>
      </c>
      <c r="L23" s="100">
        <v>110.55637659218209</v>
      </c>
      <c r="M23" s="100">
        <v>82.991224898492064</v>
      </c>
      <c r="N23" s="100">
        <v>71.784542617873868</v>
      </c>
      <c r="O23" s="100">
        <v>80.204088029993329</v>
      </c>
      <c r="P23" s="100">
        <v>77.182958010014573</v>
      </c>
      <c r="Q23" s="100">
        <v>87.527438613026007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230.85158533086732</v>
      </c>
      <c r="D29" s="101">
        <f t="shared" si="4"/>
        <v>27.727645750901768</v>
      </c>
      <c r="E29" s="101">
        <f t="shared" si="4"/>
        <v>104.93537309527062</v>
      </c>
      <c r="F29" s="101">
        <f t="shared" si="4"/>
        <v>132.66214362657726</v>
      </c>
      <c r="G29" s="101">
        <f t="shared" si="4"/>
        <v>95.165021072157586</v>
      </c>
      <c r="H29" s="101">
        <f t="shared" si="4"/>
        <v>144.33897517524943</v>
      </c>
      <c r="I29" s="101">
        <f t="shared" si="4"/>
        <v>105.58969754080651</v>
      </c>
      <c r="J29" s="101">
        <f t="shared" si="4"/>
        <v>91.358597515517999</v>
      </c>
      <c r="K29" s="101">
        <f t="shared" si="4"/>
        <v>108.84177636111711</v>
      </c>
      <c r="L29" s="101">
        <f t="shared" si="4"/>
        <v>122.21542578957344</v>
      </c>
      <c r="M29" s="101">
        <f t="shared" si="4"/>
        <v>148.58347398150647</v>
      </c>
      <c r="N29" s="101">
        <f t="shared" si="4"/>
        <v>128.45255843383453</v>
      </c>
      <c r="O29" s="101">
        <f t="shared" si="4"/>
        <v>244.26061564617976</v>
      </c>
      <c r="P29" s="101">
        <f t="shared" si="4"/>
        <v>178.51460257294912</v>
      </c>
      <c r="Q29" s="101">
        <f t="shared" si="4"/>
        <v>156.77464726792016</v>
      </c>
    </row>
    <row r="30" spans="1:17" s="28" customFormat="1" ht="12" customHeight="1" x14ac:dyDescent="0.25">
      <c r="A30" s="88" t="s">
        <v>66</v>
      </c>
      <c r="B30" s="100"/>
      <c r="C30" s="100">
        <v>189.07548244276032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102.49453123309081</v>
      </c>
      <c r="Q30" s="100">
        <v>58.728422302740746</v>
      </c>
    </row>
    <row r="31" spans="1:17" ht="12" customHeight="1" x14ac:dyDescent="0.25">
      <c r="A31" s="88" t="s">
        <v>98</v>
      </c>
      <c r="B31" s="100"/>
      <c r="C31" s="100">
        <v>41.776102888106998</v>
      </c>
      <c r="D31" s="100">
        <v>27.727645750901768</v>
      </c>
      <c r="E31" s="100">
        <v>104.93537309527062</v>
      </c>
      <c r="F31" s="100">
        <v>132.66214362657726</v>
      </c>
      <c r="G31" s="100">
        <v>95.165021072157586</v>
      </c>
      <c r="H31" s="100">
        <v>144.33897517524943</v>
      </c>
      <c r="I31" s="100">
        <v>105.58969754080651</v>
      </c>
      <c r="J31" s="100">
        <v>91.358597515517999</v>
      </c>
      <c r="K31" s="100">
        <v>108.84177636111711</v>
      </c>
      <c r="L31" s="100">
        <v>122.21542578957344</v>
      </c>
      <c r="M31" s="100">
        <v>148.58347398150647</v>
      </c>
      <c r="N31" s="100">
        <v>128.45255843383453</v>
      </c>
      <c r="O31" s="100">
        <v>244.26061564617976</v>
      </c>
      <c r="P31" s="100">
        <v>76.020071339858291</v>
      </c>
      <c r="Q31" s="100">
        <v>98.04622496517942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109589.28168634381</v>
      </c>
      <c r="D3" s="106">
        <f>IF(SER_hh_fec_in!D3=0,0,1000000/0.086*SER_hh_fec_in!D3/SER_hh_num_in!D3)</f>
        <v>92081.015877246376</v>
      </c>
      <c r="E3" s="106">
        <f>IF(SER_hh_fec_in!E3=0,0,1000000/0.086*SER_hh_fec_in!E3/SER_hh_num_in!E3)</f>
        <v>87898.103443042026</v>
      </c>
      <c r="F3" s="106">
        <f>IF(SER_hh_fec_in!F3=0,0,1000000/0.086*SER_hh_fec_in!F3/SER_hh_num_in!F3)</f>
        <v>91306.096260524952</v>
      </c>
      <c r="G3" s="106">
        <f>IF(SER_hh_fec_in!G3=0,0,1000000/0.086*SER_hh_fec_in!G3/SER_hh_num_in!G3)</f>
        <v>86876.862855663523</v>
      </c>
      <c r="H3" s="106">
        <f>IF(SER_hh_fec_in!H3=0,0,1000000/0.086*SER_hh_fec_in!H3/SER_hh_num_in!H3)</f>
        <v>77720.051442383803</v>
      </c>
      <c r="I3" s="106">
        <f>IF(SER_hh_fec_in!I3=0,0,1000000/0.086*SER_hh_fec_in!I3/SER_hh_num_in!I3)</f>
        <v>73455.490975366294</v>
      </c>
      <c r="J3" s="106">
        <f>IF(SER_hh_fec_in!J3=0,0,1000000/0.086*SER_hh_fec_in!J3/SER_hh_num_in!J3)</f>
        <v>87059.165711891415</v>
      </c>
      <c r="K3" s="106">
        <f>IF(SER_hh_fec_in!K3=0,0,1000000/0.086*SER_hh_fec_in!K3/SER_hh_num_in!K3)</f>
        <v>74525.464342331165</v>
      </c>
      <c r="L3" s="106">
        <f>IF(SER_hh_fec_in!L3=0,0,1000000/0.086*SER_hh_fec_in!L3/SER_hh_num_in!L3)</f>
        <v>76603.298081873436</v>
      </c>
      <c r="M3" s="106">
        <f>IF(SER_hh_fec_in!M3=0,0,1000000/0.086*SER_hh_fec_in!M3/SER_hh_num_in!M3)</f>
        <v>73115.177333580898</v>
      </c>
      <c r="N3" s="106">
        <f>IF(SER_hh_fec_in!N3=0,0,1000000/0.086*SER_hh_fec_in!N3/SER_hh_num_in!N3)</f>
        <v>67533.783730520227</v>
      </c>
      <c r="O3" s="106">
        <f>IF(SER_hh_fec_in!O3=0,0,1000000/0.086*SER_hh_fec_in!O3/SER_hh_num_in!O3)</f>
        <v>68474.109234150674</v>
      </c>
      <c r="P3" s="106">
        <f>IF(SER_hh_fec_in!P3=0,0,1000000/0.086*SER_hh_fec_in!P3/SER_hh_num_in!P3)</f>
        <v>53781.244673168119</v>
      </c>
      <c r="Q3" s="106">
        <f>IF(SER_hh_fec_in!Q3=0,0,1000000/0.086*SER_hh_fec_in!Q3/SER_hh_num_in!Q3)</f>
        <v>46008.104240090979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80284.387153363234</v>
      </c>
      <c r="D4" s="101">
        <f>IF(SER_hh_fec_in!D4=0,0,1000000/0.086*SER_hh_fec_in!D4/SER_hh_num_in!D4)</f>
        <v>66436.358248454228</v>
      </c>
      <c r="E4" s="101">
        <f>IF(SER_hh_fec_in!E4=0,0,1000000/0.086*SER_hh_fec_in!E4/SER_hh_num_in!E4)</f>
        <v>62511.868518372743</v>
      </c>
      <c r="F4" s="101">
        <f>IF(SER_hh_fec_in!F4=0,0,1000000/0.086*SER_hh_fec_in!F4/SER_hh_num_in!F4)</f>
        <v>66329.687443160714</v>
      </c>
      <c r="G4" s="101">
        <f>IF(SER_hh_fec_in!G4=0,0,1000000/0.086*SER_hh_fec_in!G4/SER_hh_num_in!G4)</f>
        <v>64108.125386676489</v>
      </c>
      <c r="H4" s="101">
        <f>IF(SER_hh_fec_in!H4=0,0,1000000/0.086*SER_hh_fec_in!H4/SER_hh_num_in!H4)</f>
        <v>53097.850251767079</v>
      </c>
      <c r="I4" s="101">
        <f>IF(SER_hh_fec_in!I4=0,0,1000000/0.086*SER_hh_fec_in!I4/SER_hh_num_in!I4)</f>
        <v>50031.21682234438</v>
      </c>
      <c r="J4" s="101">
        <f>IF(SER_hh_fec_in!J4=0,0,1000000/0.086*SER_hh_fec_in!J4/SER_hh_num_in!J4)</f>
        <v>65360.200018106741</v>
      </c>
      <c r="K4" s="101">
        <f>IF(SER_hh_fec_in!K4=0,0,1000000/0.086*SER_hh_fec_in!K4/SER_hh_num_in!K4)</f>
        <v>50427.473487893134</v>
      </c>
      <c r="L4" s="101">
        <f>IF(SER_hh_fec_in!L4=0,0,1000000/0.086*SER_hh_fec_in!L4/SER_hh_num_in!L4)</f>
        <v>54831.39819102818</v>
      </c>
      <c r="M4" s="101">
        <f>IF(SER_hh_fec_in!M4=0,0,1000000/0.086*SER_hh_fec_in!M4/SER_hh_num_in!M4)</f>
        <v>51350.55709282287</v>
      </c>
      <c r="N4" s="101">
        <f>IF(SER_hh_fec_in!N4=0,0,1000000/0.086*SER_hh_fec_in!N4/SER_hh_num_in!N4)</f>
        <v>45420.436602305665</v>
      </c>
      <c r="O4" s="101">
        <f>IF(SER_hh_fec_in!O4=0,0,1000000/0.086*SER_hh_fec_in!O4/SER_hh_num_in!O4)</f>
        <v>44154.873288264316</v>
      </c>
      <c r="P4" s="101">
        <f>IF(SER_hh_fec_in!P4=0,0,1000000/0.086*SER_hh_fec_in!P4/SER_hh_num_in!P4)</f>
        <v>28852.406066148407</v>
      </c>
      <c r="Q4" s="101">
        <f>IF(SER_hh_fec_in!Q4=0,0,1000000/0.086*SER_hh_fec_in!Q4/SER_hh_num_in!Q4)</f>
        <v>21277.45863159373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85011.180915609162</v>
      </c>
      <c r="F5" s="100">
        <f>IF(SER_hh_fec_in!F5=0,0,1000000/0.086*SER_hh_fec_in!F5/SER_hh_num_in!F5)</f>
        <v>83551.462247556308</v>
      </c>
      <c r="G5" s="100">
        <f>IF(SER_hh_fec_in!G5=0,0,1000000/0.086*SER_hh_fec_in!G5/SER_hh_num_in!G5)</f>
        <v>143648.13551495632</v>
      </c>
      <c r="H5" s="100">
        <f>IF(SER_hh_fec_in!H5=0,0,1000000/0.086*SER_hh_fec_in!H5/SER_hh_num_in!H5)</f>
        <v>90088.199306221024</v>
      </c>
      <c r="I5" s="100">
        <f>IF(SER_hh_fec_in!I5=0,0,1000000/0.086*SER_hh_fec_in!I5/SER_hh_num_in!I5)</f>
        <v>63481.561320180357</v>
      </c>
      <c r="J5" s="100">
        <f>IF(SER_hh_fec_in!J5=0,0,1000000/0.086*SER_hh_fec_in!J5/SER_hh_num_in!J5)</f>
        <v>63272.4252335001</v>
      </c>
      <c r="K5" s="100">
        <f>IF(SER_hh_fec_in!K5=0,0,1000000/0.086*SER_hh_fec_in!K5/SER_hh_num_in!K5)</f>
        <v>158463.33363375772</v>
      </c>
      <c r="L5" s="100">
        <f>IF(SER_hh_fec_in!L5=0,0,1000000/0.086*SER_hh_fec_in!L5/SER_hh_num_in!L5)</f>
        <v>68103.587662357037</v>
      </c>
      <c r="M5" s="100">
        <f>IF(SER_hh_fec_in!M5=0,0,1000000/0.086*SER_hh_fec_in!M5/SER_hh_num_in!M5)</f>
        <v>66909.917277605564</v>
      </c>
      <c r="N5" s="100">
        <f>IF(SER_hh_fec_in!N5=0,0,1000000/0.086*SER_hh_fec_in!N5/SER_hh_num_in!N5)</f>
        <v>38930.727746293262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0</v>
      </c>
      <c r="D7" s="100">
        <f>IF(SER_hh_fec_in!D7=0,0,1000000/0.086*SER_hh_fec_in!D7/SER_hh_num_in!D7)</f>
        <v>77822.656195208911</v>
      </c>
      <c r="E7" s="100">
        <f>IF(SER_hh_fec_in!E7=0,0,1000000/0.086*SER_hh_fec_in!E7/SER_hh_num_in!E7)</f>
        <v>0</v>
      </c>
      <c r="F7" s="100">
        <f>IF(SER_hh_fec_in!F7=0,0,1000000/0.086*SER_hh_fec_in!F7/SER_hh_num_in!F7)</f>
        <v>73626.991234583344</v>
      </c>
      <c r="G7" s="100">
        <f>IF(SER_hh_fec_in!G7=0,0,1000000/0.086*SER_hh_fec_in!G7/SER_hh_num_in!G7)</f>
        <v>73031.3409393396</v>
      </c>
      <c r="H7" s="100">
        <f>IF(SER_hh_fec_in!H7=0,0,1000000/0.086*SER_hh_fec_in!H7/SER_hh_num_in!H7)</f>
        <v>62790.572084089334</v>
      </c>
      <c r="I7" s="100">
        <f>IF(SER_hh_fec_in!I7=0,0,1000000/0.086*SER_hh_fec_in!I7/SER_hh_num_in!I7)</f>
        <v>56975.666754644539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0</v>
      </c>
      <c r="L7" s="100">
        <f>IF(SER_hh_fec_in!L7=0,0,1000000/0.086*SER_hh_fec_in!L7/SER_hh_num_in!L7)</f>
        <v>0</v>
      </c>
      <c r="M7" s="100">
        <f>IF(SER_hh_fec_in!M7=0,0,1000000/0.086*SER_hh_fec_in!M7/SER_hh_num_in!M7)</f>
        <v>63089.073505921944</v>
      </c>
      <c r="N7" s="100">
        <f>IF(SER_hh_fec_in!N7=0,0,1000000/0.086*SER_hh_fec_in!N7/SER_hh_num_in!N7)</f>
        <v>57284.93158159931</v>
      </c>
      <c r="O7" s="100">
        <f>IF(SER_hh_fec_in!O7=0,0,1000000/0.086*SER_hh_fec_in!O7/SER_hh_num_in!O7)</f>
        <v>54540.276023457074</v>
      </c>
      <c r="P7" s="100">
        <f>IF(SER_hh_fec_in!P7=0,0,1000000/0.086*SER_hh_fec_in!P7/SER_hh_num_in!P7)</f>
        <v>50089.798947050091</v>
      </c>
      <c r="Q7" s="100">
        <f>IF(SER_hh_fec_in!Q7=0,0,1000000/0.086*SER_hh_fec_in!Q7/SER_hh_num_in!Q7)</f>
        <v>49605.153598239573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59511.852547961622</v>
      </c>
      <c r="D8" s="100">
        <f>IF(SER_hh_fec_in!D8=0,0,1000000/0.086*SER_hh_fec_in!D8/SER_hh_num_in!D8)</f>
        <v>47957.283386252195</v>
      </c>
      <c r="E8" s="100">
        <f>IF(SER_hh_fec_in!E8=0,0,1000000/0.086*SER_hh_fec_in!E8/SER_hh_num_in!E8)</f>
        <v>44190.482794158146</v>
      </c>
      <c r="F8" s="100">
        <f>IF(SER_hh_fec_in!F8=0,0,1000000/0.086*SER_hh_fec_in!F8/SER_hh_num_in!F8)</f>
        <v>45576.95154959667</v>
      </c>
      <c r="G8" s="100">
        <f>IF(SER_hh_fec_in!G8=0,0,1000000/0.086*SER_hh_fec_in!G8/SER_hh_num_in!G8)</f>
        <v>45044.494825280759</v>
      </c>
      <c r="H8" s="100">
        <f>IF(SER_hh_fec_in!H8=0,0,1000000/0.086*SER_hh_fec_in!H8/SER_hh_num_in!H8)</f>
        <v>38747.132617351184</v>
      </c>
      <c r="I8" s="100">
        <f>IF(SER_hh_fec_in!I8=0,0,1000000/0.086*SER_hh_fec_in!I8/SER_hh_num_in!I8)</f>
        <v>35081.593564357296</v>
      </c>
      <c r="J8" s="100">
        <f>IF(SER_hh_fec_in!J8=0,0,1000000/0.086*SER_hh_fec_in!J8/SER_hh_num_in!J8)</f>
        <v>44718.230431318341</v>
      </c>
      <c r="K8" s="100">
        <f>IF(SER_hh_fec_in!K8=0,0,1000000/0.086*SER_hh_fec_in!K8/SER_hh_num_in!K8)</f>
        <v>36091.694356694177</v>
      </c>
      <c r="L8" s="100">
        <f>IF(SER_hh_fec_in!L8=0,0,1000000/0.086*SER_hh_fec_in!L8/SER_hh_num_in!L8)</f>
        <v>38275.806820407401</v>
      </c>
      <c r="M8" s="100">
        <f>IF(SER_hh_fec_in!M8=0,0,1000000/0.086*SER_hh_fec_in!M8/SER_hh_num_in!M8)</f>
        <v>35055.941960132826</v>
      </c>
      <c r="N8" s="100">
        <f>IF(SER_hh_fec_in!N8=0,0,1000000/0.086*SER_hh_fec_in!N8/SER_hh_num_in!N8)</f>
        <v>34893.114618865497</v>
      </c>
      <c r="O8" s="100">
        <f>IF(SER_hh_fec_in!O8=0,0,1000000/0.086*SER_hh_fec_in!O8/SER_hh_num_in!O8)</f>
        <v>35579.638550398944</v>
      </c>
      <c r="P8" s="100">
        <f>IF(SER_hh_fec_in!P8=0,0,1000000/0.086*SER_hh_fec_in!P8/SER_hh_num_in!P8)</f>
        <v>29146.31894227197</v>
      </c>
      <c r="Q8" s="100">
        <f>IF(SER_hh_fec_in!Q8=0,0,1000000/0.086*SER_hh_fec_in!Q8/SER_hh_num_in!Q8)</f>
        <v>29614.899251492337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82808.312125293247</v>
      </c>
      <c r="D9" s="100">
        <f>IF(SER_hh_fec_in!D9=0,0,1000000/0.086*SER_hh_fec_in!D9/SER_hh_num_in!D9)</f>
        <v>66856.241058751242</v>
      </c>
      <c r="E9" s="100">
        <f>IF(SER_hh_fec_in!E9=0,0,1000000/0.086*SER_hh_fec_in!E9/SER_hh_num_in!E9)</f>
        <v>62605.411185435456</v>
      </c>
      <c r="F9" s="100">
        <f>IF(SER_hh_fec_in!F9=0,0,1000000/0.086*SER_hh_fec_in!F9/SER_hh_num_in!F9)</f>
        <v>64890.967995395004</v>
      </c>
      <c r="G9" s="100">
        <f>IF(SER_hh_fec_in!G9=0,0,1000000/0.086*SER_hh_fec_in!G9/SER_hh_num_in!G9)</f>
        <v>63937.419577067354</v>
      </c>
      <c r="H9" s="100">
        <f>IF(SER_hh_fec_in!H9=0,0,1000000/0.086*SER_hh_fec_in!H9/SER_hh_num_in!H9)</f>
        <v>55309.552691879639</v>
      </c>
      <c r="I9" s="100">
        <f>IF(SER_hh_fec_in!I9=0,0,1000000/0.086*SER_hh_fec_in!I9/SER_hh_num_in!I9)</f>
        <v>49972.711908714584</v>
      </c>
      <c r="J9" s="100">
        <f>IF(SER_hh_fec_in!J9=0,0,1000000/0.086*SER_hh_fec_in!J9/SER_hh_num_in!J9)</f>
        <v>66021.182964015868</v>
      </c>
      <c r="K9" s="100">
        <f>IF(SER_hh_fec_in!K9=0,0,1000000/0.086*SER_hh_fec_in!K9/SER_hh_num_in!K9)</f>
        <v>51989.138563779547</v>
      </c>
      <c r="L9" s="100">
        <f>IF(SER_hh_fec_in!L9=0,0,1000000/0.086*SER_hh_fec_in!L9/SER_hh_num_in!L9)</f>
        <v>56033.638846882612</v>
      </c>
      <c r="M9" s="100">
        <f>IF(SER_hh_fec_in!M9=0,0,1000000/0.086*SER_hh_fec_in!M9/SER_hh_num_in!M9)</f>
        <v>51001.450115771811</v>
      </c>
      <c r="N9" s="100">
        <f>IF(SER_hh_fec_in!N9=0,0,1000000/0.086*SER_hh_fec_in!N9/SER_hh_num_in!N9)</f>
        <v>51826.305774764041</v>
      </c>
      <c r="O9" s="100">
        <f>IF(SER_hh_fec_in!O9=0,0,1000000/0.086*SER_hh_fec_in!O9/SER_hh_num_in!O9)</f>
        <v>54112.334118362916</v>
      </c>
      <c r="P9" s="100">
        <f>IF(SER_hh_fec_in!P9=0,0,1000000/0.086*SER_hh_fec_in!P9/SER_hh_num_in!P9)</f>
        <v>44140.254422913145</v>
      </c>
      <c r="Q9" s="100">
        <f>IF(SER_hh_fec_in!Q9=0,0,1000000/0.086*SER_hh_fec_in!Q9/SER_hh_num_in!Q9)</f>
        <v>46166.313542457967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89163.346620552795</v>
      </c>
      <c r="D10" s="100">
        <f>IF(SER_hh_fec_in!D10=0,0,1000000/0.086*SER_hh_fec_in!D10/SER_hh_num_in!D10)</f>
        <v>88633.83028116716</v>
      </c>
      <c r="E10" s="100">
        <f>IF(SER_hh_fec_in!E10=0,0,1000000/0.086*SER_hh_fec_in!E10/SER_hh_num_in!E10)</f>
        <v>86225.05777744051</v>
      </c>
      <c r="F10" s="100">
        <f>IF(SER_hh_fec_in!F10=0,0,1000000/0.086*SER_hh_fec_in!F10/SER_hh_num_in!F10)</f>
        <v>85089.421300362796</v>
      </c>
      <c r="G10" s="100">
        <f>IF(SER_hh_fec_in!G10=0,0,1000000/0.086*SER_hh_fec_in!G10/SER_hh_num_in!G10)</f>
        <v>84820.967239168473</v>
      </c>
      <c r="H10" s="100">
        <f>IF(SER_hh_fec_in!H10=0,0,1000000/0.086*SER_hh_fec_in!H10/SER_hh_num_in!H10)</f>
        <v>67754.148089316353</v>
      </c>
      <c r="I10" s="100">
        <f>IF(SER_hh_fec_in!I10=0,0,1000000/0.086*SER_hh_fec_in!I10/SER_hh_num_in!I10)</f>
        <v>66280.020186018563</v>
      </c>
      <c r="J10" s="100">
        <f>IF(SER_hh_fec_in!J10=0,0,1000000/0.086*SER_hh_fec_in!J10/SER_hh_num_in!J10)</f>
        <v>0</v>
      </c>
      <c r="K10" s="100">
        <f>IF(SER_hh_fec_in!K10=0,0,1000000/0.086*SER_hh_fec_in!K10/SER_hh_num_in!K10)</f>
        <v>70190.259022595739</v>
      </c>
      <c r="L10" s="100">
        <f>IF(SER_hh_fec_in!L10=0,0,1000000/0.086*SER_hh_fec_in!L10/SER_hh_num_in!L10)</f>
        <v>91566.727654799121</v>
      </c>
      <c r="M10" s="100">
        <f>IF(SER_hh_fec_in!M10=0,0,1000000/0.086*SER_hh_fec_in!M10/SER_hh_num_in!M10)</f>
        <v>60331.668071940869</v>
      </c>
      <c r="N10" s="100">
        <f>IF(SER_hh_fec_in!N10=0,0,1000000/0.086*SER_hh_fec_in!N10/SER_hh_num_in!N10)</f>
        <v>56513.12734748295</v>
      </c>
      <c r="O10" s="100">
        <f>IF(SER_hh_fec_in!O10=0,0,1000000/0.086*SER_hh_fec_in!O10/SER_hh_num_in!O10)</f>
        <v>70227.921616447682</v>
      </c>
      <c r="P10" s="100">
        <f>IF(SER_hh_fec_in!P10=0,0,1000000/0.086*SER_hh_fec_in!P10/SER_hh_num_in!P10)</f>
        <v>57821.024601811048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80162.311897746607</v>
      </c>
      <c r="D11" s="100">
        <f>IF(SER_hh_fec_in!D11=0,0,1000000/0.086*SER_hh_fec_in!D11/SER_hh_num_in!D11)</f>
        <v>64829.012932447637</v>
      </c>
      <c r="E11" s="100">
        <f>IF(SER_hh_fec_in!E11=0,0,1000000/0.086*SER_hh_fec_in!E11/SER_hh_num_in!E11)</f>
        <v>62537.427171668489</v>
      </c>
      <c r="F11" s="100">
        <f>IF(SER_hh_fec_in!F11=0,0,1000000/0.086*SER_hh_fec_in!F11/SER_hh_num_in!F11)</f>
        <v>61359.047731566563</v>
      </c>
      <c r="G11" s="100">
        <f>IF(SER_hh_fec_in!G11=0,0,1000000/0.086*SER_hh_fec_in!G11/SER_hh_num_in!G11)</f>
        <v>59620.647941828967</v>
      </c>
      <c r="H11" s="100">
        <f>IF(SER_hh_fec_in!H11=0,0,1000000/0.086*SER_hh_fec_in!H11/SER_hh_num_in!H11)</f>
        <v>56375.583956814931</v>
      </c>
      <c r="I11" s="100">
        <f>IF(SER_hh_fec_in!I11=0,0,1000000/0.086*SER_hh_fec_in!I11/SER_hh_num_in!I11)</f>
        <v>52853.437098638584</v>
      </c>
      <c r="J11" s="100">
        <f>IF(SER_hh_fec_in!J11=0,0,1000000/0.086*SER_hh_fec_in!J11/SER_hh_num_in!J11)</f>
        <v>49471.644323236425</v>
      </c>
      <c r="K11" s="100">
        <f>IF(SER_hh_fec_in!K11=0,0,1000000/0.086*SER_hh_fec_in!K11/SER_hh_num_in!K11)</f>
        <v>48519.005550214497</v>
      </c>
      <c r="L11" s="100">
        <f>IF(SER_hh_fec_in!L11=0,0,1000000/0.086*SER_hh_fec_in!L11/SER_hh_num_in!L11)</f>
        <v>46752.45463531305</v>
      </c>
      <c r="M11" s="100">
        <f>IF(SER_hh_fec_in!M11=0,0,1000000/0.086*SER_hh_fec_in!M11/SER_hh_num_in!M11)</f>
        <v>46732.155564106506</v>
      </c>
      <c r="N11" s="100">
        <f>IF(SER_hh_fec_in!N11=0,0,1000000/0.086*SER_hh_fec_in!N11/SER_hh_num_in!N11)</f>
        <v>46752.687385559475</v>
      </c>
      <c r="O11" s="100">
        <f>IF(SER_hh_fec_in!O11=0,0,1000000/0.086*SER_hh_fec_in!O11/SER_hh_num_in!O11)</f>
        <v>46014.481379018674</v>
      </c>
      <c r="P11" s="100">
        <f>IF(SER_hh_fec_in!P11=0,0,1000000/0.086*SER_hh_fec_in!P11/SER_hh_num_in!P11)</f>
        <v>42402.275353915014</v>
      </c>
      <c r="Q11" s="100">
        <f>IF(SER_hh_fec_in!Q11=0,0,1000000/0.086*SER_hh_fec_in!Q11/SER_hh_num_in!Q11)</f>
        <v>41946.954357507042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75984.110798239082</v>
      </c>
      <c r="D12" s="100">
        <f>IF(SER_hh_fec_in!D12=0,0,1000000/0.086*SER_hh_fec_in!D12/SER_hh_num_in!D12)</f>
        <v>0</v>
      </c>
      <c r="E12" s="100">
        <f>IF(SER_hh_fec_in!E12=0,0,1000000/0.086*SER_hh_fec_in!E12/SER_hh_num_in!E12)</f>
        <v>55941.395296352581</v>
      </c>
      <c r="F12" s="100">
        <f>IF(SER_hh_fec_in!F12=0,0,1000000/0.086*SER_hh_fec_in!F12/SER_hh_num_in!F12)</f>
        <v>0</v>
      </c>
      <c r="G12" s="100">
        <f>IF(SER_hh_fec_in!G12=0,0,1000000/0.086*SER_hh_fec_in!G12/SER_hh_num_in!G12)</f>
        <v>57177.761753075967</v>
      </c>
      <c r="H12" s="100">
        <f>IF(SER_hh_fec_in!H12=0,0,1000000/0.086*SER_hh_fec_in!H12/SER_hh_num_in!H12)</f>
        <v>49861.32327467142</v>
      </c>
      <c r="I12" s="100">
        <f>IF(SER_hh_fec_in!I12=0,0,1000000/0.086*SER_hh_fec_in!I12/SER_hh_num_in!I12)</f>
        <v>50288.16226053438</v>
      </c>
      <c r="J12" s="100">
        <f>IF(SER_hh_fec_in!J12=0,0,1000000/0.086*SER_hh_fec_in!J12/SER_hh_num_in!J12)</f>
        <v>49486.473991530162</v>
      </c>
      <c r="K12" s="100">
        <f>IF(SER_hh_fec_in!K12=0,0,1000000/0.086*SER_hh_fec_in!K12/SER_hh_num_in!K12)</f>
        <v>48630.108322961736</v>
      </c>
      <c r="L12" s="100">
        <f>IF(SER_hh_fec_in!L12=0,0,1000000/0.086*SER_hh_fec_in!L12/SER_hh_num_in!L12)</f>
        <v>48173.381990279195</v>
      </c>
      <c r="M12" s="100">
        <f>IF(SER_hh_fec_in!M12=0,0,1000000/0.086*SER_hh_fec_in!M12/SER_hh_num_in!M12)</f>
        <v>45881.409724898047</v>
      </c>
      <c r="N12" s="100">
        <f>IF(SER_hh_fec_in!N12=0,0,1000000/0.086*SER_hh_fec_in!N12/SER_hh_num_in!N12)</f>
        <v>47696.794052054043</v>
      </c>
      <c r="O12" s="100">
        <f>IF(SER_hh_fec_in!O12=0,0,1000000/0.086*SER_hh_fec_in!O12/SER_hh_num_in!O12)</f>
        <v>45755.629469506268</v>
      </c>
      <c r="P12" s="100">
        <f>IF(SER_hh_fec_in!P12=0,0,1000000/0.086*SER_hh_fec_in!P12/SER_hh_num_in!P12)</f>
        <v>40488.383560979513</v>
      </c>
      <c r="Q12" s="100">
        <f>IF(SER_hh_fec_in!Q12=0,0,1000000/0.086*SER_hh_fec_in!Q12/SER_hh_num_in!Q12)</f>
        <v>41206.085414349625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48748.502864391223</v>
      </c>
      <c r="D13" s="100">
        <f>IF(SER_hh_fec_in!D13=0,0,1000000/0.086*SER_hh_fec_in!D13/SER_hh_num_in!D13)</f>
        <v>39733.026383783057</v>
      </c>
      <c r="E13" s="100">
        <f>IF(SER_hh_fec_in!E13=0,0,1000000/0.086*SER_hh_fec_in!E13/SER_hh_num_in!E13)</f>
        <v>36892.224245278601</v>
      </c>
      <c r="F13" s="100">
        <f>IF(SER_hh_fec_in!F13=0,0,1000000/0.086*SER_hh_fec_in!F13/SER_hh_num_in!F13)</f>
        <v>38271.613350430511</v>
      </c>
      <c r="G13" s="100">
        <f>IF(SER_hh_fec_in!G13=0,0,1000000/0.086*SER_hh_fec_in!G13/SER_hh_num_in!G13)</f>
        <v>37962.99770031243</v>
      </c>
      <c r="H13" s="100">
        <f>IF(SER_hh_fec_in!H13=0,0,1000000/0.086*SER_hh_fec_in!H13/SER_hh_num_in!H13)</f>
        <v>32797.173992813223</v>
      </c>
      <c r="I13" s="100">
        <f>IF(SER_hh_fec_in!I13=0,0,1000000/0.086*SER_hh_fec_in!I13/SER_hh_num_in!I13)</f>
        <v>29812.992429392056</v>
      </c>
      <c r="J13" s="100">
        <f>IF(SER_hh_fec_in!J13=0,0,1000000/0.086*SER_hh_fec_in!J13/SER_hh_num_in!J13)</f>
        <v>37946.133705198328</v>
      </c>
      <c r="K13" s="100">
        <f>IF(SER_hh_fec_in!K13=0,0,1000000/0.086*SER_hh_fec_in!K13/SER_hh_num_in!K13)</f>
        <v>30619.58895091958</v>
      </c>
      <c r="L13" s="100">
        <f>IF(SER_hh_fec_in!L13=0,0,1000000/0.086*SER_hh_fec_in!L13/SER_hh_num_in!L13)</f>
        <v>23132.477357636239</v>
      </c>
      <c r="M13" s="100">
        <f>IF(SER_hh_fec_in!M13=0,0,1000000/0.086*SER_hh_fec_in!M13/SER_hh_num_in!M13)</f>
        <v>17401.325746236827</v>
      </c>
      <c r="N13" s="100">
        <f>IF(SER_hh_fec_in!N13=0,0,1000000/0.086*SER_hh_fec_in!N13/SER_hh_num_in!N13)</f>
        <v>16281.530625871264</v>
      </c>
      <c r="O13" s="100">
        <f>IF(SER_hh_fec_in!O13=0,0,1000000/0.086*SER_hh_fec_in!O13/SER_hh_num_in!O13)</f>
        <v>15105.505070157438</v>
      </c>
      <c r="P13" s="100">
        <f>IF(SER_hh_fec_in!P13=0,0,1000000/0.086*SER_hh_fec_in!P13/SER_hh_num_in!P13)</f>
        <v>11781.300091771791</v>
      </c>
      <c r="Q13" s="100">
        <f>IF(SER_hh_fec_in!Q13=0,0,1000000/0.086*SER_hh_fec_in!Q13/SER_hh_num_in!Q13)</f>
        <v>12046.07861622601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80773.796216584567</v>
      </c>
      <c r="D14" s="22">
        <f>IF(SER_hh_fec_in!D14=0,0,1000000/0.086*SER_hh_fec_in!D14/SER_hh_num_in!D14)</f>
        <v>65010.390759015856</v>
      </c>
      <c r="E14" s="22">
        <f>IF(SER_hh_fec_in!E14=0,0,1000000/0.086*SER_hh_fec_in!E14/SER_hh_num_in!E14)</f>
        <v>0</v>
      </c>
      <c r="F14" s="22">
        <f>IF(SER_hh_fec_in!F14=0,0,1000000/0.086*SER_hh_fec_in!F14/SER_hh_num_in!F14)</f>
        <v>61398.5419640615</v>
      </c>
      <c r="G14" s="22">
        <f>IF(SER_hh_fec_in!G14=0,0,1000000/0.086*SER_hh_fec_in!G14/SER_hh_num_in!G14)</f>
        <v>60612.875271854326</v>
      </c>
      <c r="H14" s="22">
        <f>IF(SER_hh_fec_in!H14=0,0,1000000/0.086*SER_hh_fec_in!H14/SER_hh_num_in!H14)</f>
        <v>52139.075038698036</v>
      </c>
      <c r="I14" s="22">
        <f>IF(SER_hh_fec_in!I14=0,0,1000000/0.086*SER_hh_fec_in!I14/SER_hh_num_in!I14)</f>
        <v>47172.014437375292</v>
      </c>
      <c r="J14" s="22">
        <f>IF(SER_hh_fec_in!J14=0,0,1000000/0.086*SER_hh_fec_in!J14/SER_hh_num_in!J14)</f>
        <v>0</v>
      </c>
      <c r="K14" s="22">
        <f>IF(SER_hh_fec_in!K14=0,0,1000000/0.086*SER_hh_fec_in!K14/SER_hh_num_in!K14)</f>
        <v>48650.366943146502</v>
      </c>
      <c r="L14" s="22">
        <f>IF(SER_hh_fec_in!L14=0,0,1000000/0.086*SER_hh_fec_in!L14/SER_hh_num_in!L14)</f>
        <v>51565.961146856498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47443.07272920636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0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1045.5481731716943</v>
      </c>
      <c r="D15" s="104">
        <f>IF(SER_hh_fec_in!D15=0,0,1000000/0.086*SER_hh_fec_in!D15/SER_hh_num_in!D15)</f>
        <v>882.71501106697247</v>
      </c>
      <c r="E15" s="104">
        <f>IF(SER_hh_fec_in!E15=0,0,1000000/0.086*SER_hh_fec_in!E15/SER_hh_num_in!E15)</f>
        <v>815.22843394283655</v>
      </c>
      <c r="F15" s="104">
        <f>IF(SER_hh_fec_in!F15=0,0,1000000/0.086*SER_hh_fec_in!F15/SER_hh_num_in!F15)</f>
        <v>884.72514497874931</v>
      </c>
      <c r="G15" s="104">
        <f>IF(SER_hh_fec_in!G15=0,0,1000000/0.086*SER_hh_fec_in!G15/SER_hh_num_in!G15)</f>
        <v>798.88751139705198</v>
      </c>
      <c r="H15" s="104">
        <f>IF(SER_hh_fec_in!H15=0,0,1000000/0.086*SER_hh_fec_in!H15/SER_hh_num_in!H15)</f>
        <v>642.26541219663852</v>
      </c>
      <c r="I15" s="104">
        <f>IF(SER_hh_fec_in!I15=0,0,1000000/0.086*SER_hh_fec_in!I15/SER_hh_num_in!I15)</f>
        <v>647.75880504152872</v>
      </c>
      <c r="J15" s="104">
        <f>IF(SER_hh_fec_in!J15=0,0,1000000/0.086*SER_hh_fec_in!J15/SER_hh_num_in!J15)</f>
        <v>884.40271648055727</v>
      </c>
      <c r="K15" s="104">
        <f>IF(SER_hh_fec_in!K15=0,0,1000000/0.086*SER_hh_fec_in!K15/SER_hh_num_in!K15)</f>
        <v>644.89246750054781</v>
      </c>
      <c r="L15" s="104">
        <f>IF(SER_hh_fec_in!L15=0,0,1000000/0.086*SER_hh_fec_in!L15/SER_hh_num_in!L15)</f>
        <v>793.32889545404373</v>
      </c>
      <c r="M15" s="104">
        <f>IF(SER_hh_fec_in!M15=0,0,1000000/0.086*SER_hh_fec_in!M15/SER_hh_num_in!M15)</f>
        <v>731.16274989499516</v>
      </c>
      <c r="N15" s="104">
        <f>IF(SER_hh_fec_in!N15=0,0,1000000/0.086*SER_hh_fec_in!N15/SER_hh_num_in!N15)</f>
        <v>728.81372003796434</v>
      </c>
      <c r="O15" s="104">
        <f>IF(SER_hh_fec_in!O15=0,0,1000000/0.086*SER_hh_fec_in!O15/SER_hh_num_in!O15)</f>
        <v>757.38199674190207</v>
      </c>
      <c r="P15" s="104">
        <f>IF(SER_hh_fec_in!P15=0,0,1000000/0.086*SER_hh_fec_in!P15/SER_hh_num_in!P15)</f>
        <v>559.55641582941178</v>
      </c>
      <c r="Q15" s="104">
        <f>IF(SER_hh_fec_in!Q15=0,0,1000000/0.086*SER_hh_fec_in!Q15/SER_hh_num_in!Q15)</f>
        <v>662.28703548918907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7282.4688446513173</v>
      </c>
      <c r="D16" s="101">
        <f>IF(SER_hh_fec_in!D16=0,0,1000000/0.086*SER_hh_fec_in!D16/SER_hh_num_in!D16)</f>
        <v>6843.3229725196852</v>
      </c>
      <c r="E16" s="101">
        <f>IF(SER_hh_fec_in!E16=0,0,1000000/0.086*SER_hh_fec_in!E16/SER_hh_num_in!E16)</f>
        <v>6624.2050317249859</v>
      </c>
      <c r="F16" s="101">
        <f>IF(SER_hh_fec_in!F16=0,0,1000000/0.086*SER_hh_fec_in!F16/SER_hh_num_in!F16)</f>
        <v>6479.3541119053361</v>
      </c>
      <c r="G16" s="101">
        <f>IF(SER_hh_fec_in!G16=0,0,1000000/0.086*SER_hh_fec_in!G16/SER_hh_num_in!G16)</f>
        <v>6272.7211428074424</v>
      </c>
      <c r="H16" s="101">
        <f>IF(SER_hh_fec_in!H16=0,0,1000000/0.086*SER_hh_fec_in!H16/SER_hh_num_in!H16)</f>
        <v>6042.1595390342854</v>
      </c>
      <c r="I16" s="101">
        <f>IF(SER_hh_fec_in!I16=0,0,1000000/0.086*SER_hh_fec_in!I16/SER_hh_num_in!I16)</f>
        <v>5897.8004458756404</v>
      </c>
      <c r="J16" s="101">
        <f>IF(SER_hh_fec_in!J16=0,0,1000000/0.086*SER_hh_fec_in!J16/SER_hh_num_in!J16)</f>
        <v>5708.5460373524938</v>
      </c>
      <c r="K16" s="101">
        <f>IF(SER_hh_fec_in!K16=0,0,1000000/0.086*SER_hh_fec_in!K16/SER_hh_num_in!K16)</f>
        <v>5553.3851747064145</v>
      </c>
      <c r="L16" s="101">
        <f>IF(SER_hh_fec_in!L16=0,0,1000000/0.086*SER_hh_fec_in!L16/SER_hh_num_in!L16)</f>
        <v>5470.3863999831274</v>
      </c>
      <c r="M16" s="101">
        <f>IF(SER_hh_fec_in!M16=0,0,1000000/0.086*SER_hh_fec_in!M16/SER_hh_num_in!M16)</f>
        <v>5282.1005178955238</v>
      </c>
      <c r="N16" s="101">
        <f>IF(SER_hh_fec_in!N16=0,0,1000000/0.086*SER_hh_fec_in!N16/SER_hh_num_in!N16)</f>
        <v>4949.1784048316422</v>
      </c>
      <c r="O16" s="101">
        <f>IF(SER_hh_fec_in!O16=0,0,1000000/0.086*SER_hh_fec_in!O16/SER_hh_num_in!O16)</f>
        <v>4797.5127011719624</v>
      </c>
      <c r="P16" s="101">
        <f>IF(SER_hh_fec_in!P16=0,0,1000000/0.086*SER_hh_fec_in!P16/SER_hh_num_in!P16)</f>
        <v>4554.8480689669923</v>
      </c>
      <c r="Q16" s="101">
        <f>IF(SER_hh_fec_in!Q16=0,0,1000000/0.086*SER_hh_fec_in!Q16/SER_hh_num_in!Q16)</f>
        <v>4124.1072946615504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1942.6798652849714</v>
      </c>
      <c r="D17" s="103">
        <f>IF(SER_hh_fec_in!D17=0,0,1000000/0.086*SER_hh_fec_in!D17/SER_hh_num_in!D17)</f>
        <v>2091.2236731324992</v>
      </c>
      <c r="E17" s="103">
        <f>IF(SER_hh_fec_in!E17=0,0,1000000/0.086*SER_hh_fec_in!E17/SER_hh_num_in!E17)</f>
        <v>2159.6820690214781</v>
      </c>
      <c r="F17" s="103">
        <f>IF(SER_hh_fec_in!F17=0,0,1000000/0.086*SER_hh_fec_in!F17/SER_hh_num_in!F17)</f>
        <v>2227.6766890395793</v>
      </c>
      <c r="G17" s="103">
        <f>IF(SER_hh_fec_in!G17=0,0,1000000/0.086*SER_hh_fec_in!G17/SER_hh_num_in!G17)</f>
        <v>2234.4249053101285</v>
      </c>
      <c r="H17" s="103">
        <f>IF(SER_hh_fec_in!H17=0,0,1000000/0.086*SER_hh_fec_in!H17/SER_hh_num_in!H17)</f>
        <v>2329.4015108716067</v>
      </c>
      <c r="I17" s="103">
        <f>IF(SER_hh_fec_in!I17=0,0,1000000/0.086*SER_hh_fec_in!I17/SER_hh_num_in!I17)</f>
        <v>2382.8687508786616</v>
      </c>
      <c r="J17" s="103">
        <f>IF(SER_hh_fec_in!J17=0,0,1000000/0.086*SER_hh_fec_in!J17/SER_hh_num_in!J17)</f>
        <v>2332.0613703530094</v>
      </c>
      <c r="K17" s="103">
        <f>IF(SER_hh_fec_in!K17=0,0,1000000/0.086*SER_hh_fec_in!K17/SER_hh_num_in!K17)</f>
        <v>2385.0490114102463</v>
      </c>
      <c r="L17" s="103">
        <f>IF(SER_hh_fec_in!L17=0,0,1000000/0.086*SER_hh_fec_in!L17/SER_hh_num_in!L17)</f>
        <v>2285.9023642737779</v>
      </c>
      <c r="M17" s="103">
        <f>IF(SER_hh_fec_in!M17=0,0,1000000/0.086*SER_hh_fec_in!M17/SER_hh_num_in!M17)</f>
        <v>2265.2589487230657</v>
      </c>
      <c r="N17" s="103">
        <f>IF(SER_hh_fec_in!N17=0,0,1000000/0.086*SER_hh_fec_in!N17/SER_hh_num_in!N17)</f>
        <v>2328.8632215280759</v>
      </c>
      <c r="O17" s="103">
        <f>IF(SER_hh_fec_in!O17=0,0,1000000/0.086*SER_hh_fec_in!O17/SER_hh_num_in!O17)</f>
        <v>2377.450160930729</v>
      </c>
      <c r="P17" s="103">
        <f>IF(SER_hh_fec_in!P17=0,0,1000000/0.086*SER_hh_fec_in!P17/SER_hh_num_in!P17)</f>
        <v>2389.8468026050978</v>
      </c>
      <c r="Q17" s="103">
        <f>IF(SER_hh_fec_in!Q17=0,0,1000000/0.086*SER_hh_fec_in!Q17/SER_hh_num_in!Q17)</f>
        <v>2372.4269516055069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7293.4612547111274</v>
      </c>
      <c r="D18" s="103">
        <f>IF(SER_hh_fec_in!D18=0,0,1000000/0.086*SER_hh_fec_in!D18/SER_hh_num_in!D18)</f>
        <v>6957.4337274160735</v>
      </c>
      <c r="E18" s="103">
        <f>IF(SER_hh_fec_in!E18=0,0,1000000/0.086*SER_hh_fec_in!E18/SER_hh_num_in!E18)</f>
        <v>6701.2556672807787</v>
      </c>
      <c r="F18" s="103">
        <f>IF(SER_hh_fec_in!F18=0,0,1000000/0.086*SER_hh_fec_in!F18/SER_hh_num_in!F18)</f>
        <v>6483.9901000675782</v>
      </c>
      <c r="G18" s="103">
        <f>IF(SER_hh_fec_in!G18=0,0,1000000/0.086*SER_hh_fec_in!G18/SER_hh_num_in!G18)</f>
        <v>6306.6230526515064</v>
      </c>
      <c r="H18" s="103">
        <f>IF(SER_hh_fec_in!H18=0,0,1000000/0.086*SER_hh_fec_in!H18/SER_hh_num_in!H18)</f>
        <v>6148.4301341477658</v>
      </c>
      <c r="I18" s="103">
        <f>IF(SER_hh_fec_in!I18=0,0,1000000/0.086*SER_hh_fec_in!I18/SER_hh_num_in!I18)</f>
        <v>5991.4572938911924</v>
      </c>
      <c r="J18" s="103">
        <f>IF(SER_hh_fec_in!J18=0,0,1000000/0.086*SER_hh_fec_in!J18/SER_hh_num_in!J18)</f>
        <v>5870.4362663072116</v>
      </c>
      <c r="K18" s="103">
        <f>IF(SER_hh_fec_in!K18=0,0,1000000/0.086*SER_hh_fec_in!K18/SER_hh_num_in!K18)</f>
        <v>5675.7055477229414</v>
      </c>
      <c r="L18" s="103">
        <f>IF(SER_hh_fec_in!L18=0,0,1000000/0.086*SER_hh_fec_in!L18/SER_hh_num_in!L18)</f>
        <v>5488.2854596213856</v>
      </c>
      <c r="M18" s="103">
        <f>IF(SER_hh_fec_in!M18=0,0,1000000/0.086*SER_hh_fec_in!M18/SER_hh_num_in!M18)</f>
        <v>5402.9814696171925</v>
      </c>
      <c r="N18" s="103">
        <f>IF(SER_hh_fec_in!N18=0,0,1000000/0.086*SER_hh_fec_in!N18/SER_hh_num_in!N18)</f>
        <v>5259.9505563979537</v>
      </c>
      <c r="O18" s="103">
        <f>IF(SER_hh_fec_in!O18=0,0,1000000/0.086*SER_hh_fec_in!O18/SER_hh_num_in!O18)</f>
        <v>5051.9676709266023</v>
      </c>
      <c r="P18" s="103">
        <f>IF(SER_hh_fec_in!P18=0,0,1000000/0.086*SER_hh_fec_in!P18/SER_hh_num_in!P18)</f>
        <v>4822.0489658054112</v>
      </c>
      <c r="Q18" s="103">
        <f>IF(SER_hh_fec_in!Q18=0,0,1000000/0.086*SER_hh_fec_in!Q18/SER_hh_num_in!Q18)</f>
        <v>4408.393304447819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10568.490718894203</v>
      </c>
      <c r="D19" s="101">
        <f>IF(SER_hh_fec_in!D19=0,0,1000000/0.086*SER_hh_fec_in!D19/SER_hh_num_in!D19)</f>
        <v>11020.555703852466</v>
      </c>
      <c r="E19" s="101">
        <f>IF(SER_hh_fec_in!E19=0,0,1000000/0.086*SER_hh_fec_in!E19/SER_hh_num_in!E19)</f>
        <v>11280.7729245309</v>
      </c>
      <c r="F19" s="101">
        <f>IF(SER_hh_fec_in!F19=0,0,1000000/0.086*SER_hh_fec_in!F19/SER_hh_num_in!F19)</f>
        <v>9989.7882481530032</v>
      </c>
      <c r="G19" s="101">
        <f>IF(SER_hh_fec_in!G19=0,0,1000000/0.086*SER_hh_fec_in!G19/SER_hh_num_in!G19)</f>
        <v>9576.1715193700529</v>
      </c>
      <c r="H19" s="101">
        <f>IF(SER_hh_fec_in!H19=0,0,1000000/0.086*SER_hh_fec_in!H19/SER_hh_num_in!H19)</f>
        <v>9588.3881332833553</v>
      </c>
      <c r="I19" s="101">
        <f>IF(SER_hh_fec_in!I19=0,0,1000000/0.086*SER_hh_fec_in!I19/SER_hh_num_in!I19)</f>
        <v>9497.1993410520226</v>
      </c>
      <c r="J19" s="101">
        <f>IF(SER_hh_fec_in!J19=0,0,1000000/0.086*SER_hh_fec_in!J19/SER_hh_num_in!J19)</f>
        <v>9581.6823251019941</v>
      </c>
      <c r="K19" s="101">
        <f>IF(SER_hh_fec_in!K19=0,0,1000000/0.086*SER_hh_fec_in!K19/SER_hh_num_in!K19)</f>
        <v>9816.0964240656194</v>
      </c>
      <c r="L19" s="101">
        <f>IF(SER_hh_fec_in!L19=0,0,1000000/0.086*SER_hh_fec_in!L19/SER_hh_num_in!L19)</f>
        <v>9925.223943866471</v>
      </c>
      <c r="M19" s="101">
        <f>IF(SER_hh_fec_in!M19=0,0,1000000/0.086*SER_hh_fec_in!M19/SER_hh_num_in!M19)</f>
        <v>9572.7399255657947</v>
      </c>
      <c r="N19" s="101">
        <f>IF(SER_hh_fec_in!N19=0,0,1000000/0.086*SER_hh_fec_in!N19/SER_hh_num_in!N19)</f>
        <v>9707.9778524856556</v>
      </c>
      <c r="O19" s="101">
        <f>IF(SER_hh_fec_in!O19=0,0,1000000/0.086*SER_hh_fec_in!O19/SER_hh_num_in!O19)</f>
        <v>9910.4529183413651</v>
      </c>
      <c r="P19" s="101">
        <f>IF(SER_hh_fec_in!P19=0,0,1000000/0.086*SER_hh_fec_in!P19/SER_hh_num_in!P19)</f>
        <v>11003.142142735807</v>
      </c>
      <c r="Q19" s="101">
        <f>IF(SER_hh_fec_in!Q19=0,0,1000000/0.086*SER_hh_fec_in!Q19/SER_hh_num_in!Q19)</f>
        <v>10466.897390333808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11311.850012808605</v>
      </c>
      <c r="Q21" s="100">
        <f>IF(SER_hh_fec_in!Q21=0,0,1000000/0.086*SER_hh_fec_in!Q21/SER_hh_num_in!Q21)</f>
        <v>11279.826235385504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11745.590536664982</v>
      </c>
      <c r="D22" s="100">
        <f>IF(SER_hh_fec_in!D22=0,0,1000000/0.086*SER_hh_fec_in!D22/SER_hh_num_in!D22)</f>
        <v>11783.938624791603</v>
      </c>
      <c r="E22" s="100">
        <f>IF(SER_hh_fec_in!E22=0,0,1000000/0.086*SER_hh_fec_in!E22/SER_hh_num_in!E22)</f>
        <v>11855.073785734663</v>
      </c>
      <c r="F22" s="100">
        <f>IF(SER_hh_fec_in!F22=0,0,1000000/0.086*SER_hh_fec_in!F22/SER_hh_num_in!F22)</f>
        <v>11767.100664151794</v>
      </c>
      <c r="G22" s="100">
        <f>IF(SER_hh_fec_in!G22=0,0,1000000/0.086*SER_hh_fec_in!G22/SER_hh_num_in!G22)</f>
        <v>0</v>
      </c>
      <c r="H22" s="100">
        <f>IF(SER_hh_fec_in!H22=0,0,1000000/0.086*SER_hh_fec_in!H22/SER_hh_num_in!H22)</f>
        <v>11613.354297532151</v>
      </c>
      <c r="I22" s="100">
        <f>IF(SER_hh_fec_in!I22=0,0,1000000/0.086*SER_hh_fec_in!I22/SER_hh_num_in!I22)</f>
        <v>11531.647805392457</v>
      </c>
      <c r="J22" s="100">
        <f>IF(SER_hh_fec_in!J22=0,0,1000000/0.086*SER_hh_fec_in!J22/SER_hh_num_in!J22)</f>
        <v>11511.097958668335</v>
      </c>
      <c r="K22" s="100">
        <f>IF(SER_hh_fec_in!K22=0,0,1000000/0.086*SER_hh_fec_in!K22/SER_hh_num_in!K22)</f>
        <v>0</v>
      </c>
      <c r="L22" s="100">
        <f>IF(SER_hh_fec_in!L22=0,0,1000000/0.086*SER_hh_fec_in!L22/SER_hh_num_in!L22)</f>
        <v>11426.933911381793</v>
      </c>
      <c r="M22" s="100">
        <f>IF(SER_hh_fec_in!M22=0,0,1000000/0.086*SER_hh_fec_in!M22/SER_hh_num_in!M22)</f>
        <v>11554.968619498213</v>
      </c>
      <c r="N22" s="100">
        <f>IF(SER_hh_fec_in!N22=0,0,1000000/0.086*SER_hh_fec_in!N22/SER_hh_num_in!N22)</f>
        <v>11589.717220170691</v>
      </c>
      <c r="O22" s="100">
        <f>IF(SER_hh_fec_in!O22=0,0,1000000/0.086*SER_hh_fec_in!O22/SER_hh_num_in!O22)</f>
        <v>11632.938696454716</v>
      </c>
      <c r="P22" s="100">
        <f>IF(SER_hh_fec_in!P22=0,0,1000000/0.086*SER_hh_fec_in!P22/SER_hh_num_in!P22)</f>
        <v>11721.773604874776</v>
      </c>
      <c r="Q22" s="100">
        <f>IF(SER_hh_fec_in!Q22=0,0,1000000/0.086*SER_hh_fec_in!Q22/SER_hh_num_in!Q22)</f>
        <v>11757.106094279654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11290.923004927243</v>
      </c>
      <c r="D23" s="100">
        <f>IF(SER_hh_fec_in!D23=0,0,1000000/0.086*SER_hh_fec_in!D23/SER_hh_num_in!D23)</f>
        <v>11289.836172684692</v>
      </c>
      <c r="E23" s="100">
        <f>IF(SER_hh_fec_in!E23=0,0,1000000/0.086*SER_hh_fec_in!E23/SER_hh_num_in!E23)</f>
        <v>11282.202609504569</v>
      </c>
      <c r="F23" s="100">
        <f>IF(SER_hh_fec_in!F23=0,0,1000000/0.086*SER_hh_fec_in!F23/SER_hh_num_in!F23)</f>
        <v>11225.634633583762</v>
      </c>
      <c r="G23" s="100">
        <f>IF(SER_hh_fec_in!G23=0,0,1000000/0.086*SER_hh_fec_in!G23/SER_hh_num_in!G23)</f>
        <v>11136.686223049355</v>
      </c>
      <c r="H23" s="100">
        <f>IF(SER_hh_fec_in!H23=0,0,1000000/0.086*SER_hh_fec_in!H23/SER_hh_num_in!H23)</f>
        <v>11067.140402717532</v>
      </c>
      <c r="I23" s="100">
        <f>IF(SER_hh_fec_in!I23=0,0,1000000/0.086*SER_hh_fec_in!I23/SER_hh_num_in!I23)</f>
        <v>10979.592692127537</v>
      </c>
      <c r="J23" s="100">
        <f>IF(SER_hh_fec_in!J23=0,0,1000000/0.086*SER_hh_fec_in!J23/SER_hh_num_in!J23)</f>
        <v>10953.935343482352</v>
      </c>
      <c r="K23" s="100">
        <f>IF(SER_hh_fec_in!K23=0,0,1000000/0.086*SER_hh_fec_in!K23/SER_hh_num_in!K23)</f>
        <v>10903.552426292155</v>
      </c>
      <c r="L23" s="100">
        <f>IF(SER_hh_fec_in!L23=0,0,1000000/0.086*SER_hh_fec_in!L23/SER_hh_num_in!L23)</f>
        <v>10876.826407169572</v>
      </c>
      <c r="M23" s="100">
        <f>IF(SER_hh_fec_in!M23=0,0,1000000/0.086*SER_hh_fec_in!M23/SER_hh_num_in!M23)</f>
        <v>11005.211508274901</v>
      </c>
      <c r="N23" s="100">
        <f>IF(SER_hh_fec_in!N23=0,0,1000000/0.086*SER_hh_fec_in!N23/SER_hh_num_in!N23)</f>
        <v>11050.259236268816</v>
      </c>
      <c r="O23" s="100">
        <f>IF(SER_hh_fec_in!O23=0,0,1000000/0.086*SER_hh_fec_in!O23/SER_hh_num_in!O23)</f>
        <v>11103.793438654775</v>
      </c>
      <c r="P23" s="100">
        <f>IF(SER_hh_fec_in!P23=0,0,1000000/0.086*SER_hh_fec_in!P23/SER_hh_num_in!P23)</f>
        <v>11187.586269787465</v>
      </c>
      <c r="Q23" s="100">
        <f>IF(SER_hh_fec_in!Q23=0,0,1000000/0.086*SER_hh_fec_in!Q23/SER_hh_num_in!Q23)</f>
        <v>11219.374161349913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8924.0975555883379</v>
      </c>
      <c r="D25" s="100">
        <f>IF(SER_hh_fec_in!D25=0,0,1000000/0.086*SER_hh_fec_in!D25/SER_hh_num_in!D25)</f>
        <v>8920.3225044888932</v>
      </c>
      <c r="E25" s="100">
        <f>IF(SER_hh_fec_in!E25=0,0,1000000/0.086*SER_hh_fec_in!E25/SER_hh_num_in!E25)</f>
        <v>8876.0004723573984</v>
      </c>
      <c r="F25" s="100">
        <f>IF(SER_hh_fec_in!F25=0,0,1000000/0.086*SER_hh_fec_in!F25/SER_hh_num_in!F25)</f>
        <v>8836.282870753279</v>
      </c>
      <c r="G25" s="100">
        <f>IF(SER_hh_fec_in!G25=0,0,1000000/0.086*SER_hh_fec_in!G25/SER_hh_num_in!G25)</f>
        <v>8837.8663500955827</v>
      </c>
      <c r="H25" s="100">
        <f>IF(SER_hh_fec_in!H25=0,0,1000000/0.086*SER_hh_fec_in!H25/SER_hh_num_in!H25)</f>
        <v>8779.3310806725221</v>
      </c>
      <c r="I25" s="100">
        <f>IF(SER_hh_fec_in!I25=0,0,1000000/0.086*SER_hh_fec_in!I25/SER_hh_num_in!I25)</f>
        <v>8715.8325712219375</v>
      </c>
      <c r="J25" s="100">
        <f>IF(SER_hh_fec_in!J25=0,0,1000000/0.086*SER_hh_fec_in!J25/SER_hh_num_in!J25)</f>
        <v>8700.2806929036669</v>
      </c>
      <c r="K25" s="100">
        <f>IF(SER_hh_fec_in!K25=0,0,1000000/0.086*SER_hh_fec_in!K25/SER_hh_num_in!K25)</f>
        <v>8660.0962913044259</v>
      </c>
      <c r="L25" s="100">
        <f>IF(SER_hh_fec_in!L25=0,0,1000000/0.086*SER_hh_fec_in!L25/SER_hh_num_in!L25)</f>
        <v>8632.0451369066432</v>
      </c>
      <c r="M25" s="100">
        <f>IF(SER_hh_fec_in!M25=0,0,1000000/0.086*SER_hh_fec_in!M25/SER_hh_num_in!M25)</f>
        <v>8733.8696204751959</v>
      </c>
      <c r="N25" s="100">
        <f>IF(SER_hh_fec_in!N25=0,0,1000000/0.086*SER_hh_fec_in!N25/SER_hh_num_in!N25)</f>
        <v>8772.4082571483432</v>
      </c>
      <c r="O25" s="100">
        <f>IF(SER_hh_fec_in!O25=0,0,1000000/0.086*SER_hh_fec_in!O25/SER_hh_num_in!O25)</f>
        <v>8830.0545212104116</v>
      </c>
      <c r="P25" s="100">
        <f>IF(SER_hh_fec_in!P25=0,0,1000000/0.086*SER_hh_fec_in!P25/SER_hh_num_in!P25)</f>
        <v>8942.8788900299769</v>
      </c>
      <c r="Q25" s="100">
        <f>IF(SER_hh_fec_in!Q25=0,0,1000000/0.086*SER_hh_fec_in!Q25/SER_hh_num_in!Q25)</f>
        <v>8973.1671546971011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9062.8113380104878</v>
      </c>
      <c r="D26" s="22">
        <f>IF(SER_hh_fec_in!D26=0,0,1000000/0.086*SER_hh_fec_in!D26/SER_hh_num_in!D26)</f>
        <v>9013.6772207918621</v>
      </c>
      <c r="E26" s="22">
        <f>IF(SER_hh_fec_in!E26=0,0,1000000/0.086*SER_hh_fec_in!E26/SER_hh_num_in!E26)</f>
        <v>0</v>
      </c>
      <c r="F26" s="22">
        <f>IF(SER_hh_fec_in!F26=0,0,1000000/0.086*SER_hh_fec_in!F26/SER_hh_num_in!F26)</f>
        <v>8916.3859252720358</v>
      </c>
      <c r="G26" s="22">
        <f>IF(SER_hh_fec_in!G26=0,0,1000000/0.086*SER_hh_fec_in!G26/SER_hh_num_in!G26)</f>
        <v>8898.7545794526395</v>
      </c>
      <c r="H26" s="22">
        <f>IF(SER_hh_fec_in!H26=0,0,1000000/0.086*SER_hh_fec_in!H26/SER_hh_num_in!H26)</f>
        <v>8898.0224951333221</v>
      </c>
      <c r="I26" s="22">
        <f>IF(SER_hh_fec_in!I26=0,0,1000000/0.086*SER_hh_fec_in!I26/SER_hh_num_in!I26)</f>
        <v>8882.8275627100302</v>
      </c>
      <c r="J26" s="22">
        <f>IF(SER_hh_fec_in!J26=0,0,1000000/0.086*SER_hh_fec_in!J26/SER_hh_num_in!J26)</f>
        <v>8898.9055406705829</v>
      </c>
      <c r="K26" s="22">
        <f>IF(SER_hh_fec_in!K26=0,0,1000000/0.086*SER_hh_fec_in!K26/SER_hh_num_in!K26)</f>
        <v>8872.5782821750508</v>
      </c>
      <c r="L26" s="22">
        <f>IF(SER_hh_fec_in!L26=0,0,1000000/0.086*SER_hh_fec_in!L26/SER_hh_num_in!L26)</f>
        <v>8861.1751763983011</v>
      </c>
      <c r="M26" s="22">
        <f>IF(SER_hh_fec_in!M26=0,0,1000000/0.086*SER_hh_fec_in!M26/SER_hh_num_in!M26)</f>
        <v>9005.3212853357163</v>
      </c>
      <c r="N26" s="22">
        <f>IF(SER_hh_fec_in!N26=0,0,1000000/0.086*SER_hh_fec_in!N26/SER_hh_num_in!N26)</f>
        <v>9057.8441592674735</v>
      </c>
      <c r="O26" s="22">
        <f>IF(SER_hh_fec_in!O26=0,0,1000000/0.086*SER_hh_fec_in!O26/SER_hh_num_in!O26)</f>
        <v>9276.545489103768</v>
      </c>
      <c r="P26" s="22">
        <f>IF(SER_hh_fec_in!P26=0,0,1000000/0.086*SER_hh_fec_in!P26/SER_hh_num_in!P26)</f>
        <v>0</v>
      </c>
      <c r="Q26" s="22">
        <f>IF(SER_hh_fec_in!Q26=0,0,1000000/0.086*SER_hh_fec_in!Q26/SER_hh_num_in!Q26)</f>
        <v>9998.9994892309769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0</v>
      </c>
      <c r="M27" s="116">
        <f>IF(SER_hh_fec_in!M27=0,0,1000000/0.086*SER_hh_fec_in!M27/SER_hh_num_in!M19)</f>
        <v>0</v>
      </c>
      <c r="N27" s="116">
        <f>IF(SER_hh_fec_in!N27=0,0,1000000/0.086*SER_hh_fec_in!N27/SER_hh_num_in!N19)</f>
        <v>0</v>
      </c>
      <c r="O27" s="116">
        <f>IF(SER_hh_fec_in!O27=0,0,1000000/0.086*SER_hh_fec_in!O27/SER_hh_num_in!O19)</f>
        <v>0</v>
      </c>
      <c r="P27" s="116">
        <f>IF(SER_hh_fec_in!P27=0,0,1000000/0.086*SER_hh_fec_in!P27/SER_hh_num_in!P19)</f>
        <v>0</v>
      </c>
      <c r="Q27" s="116">
        <f>IF(SER_hh_fec_in!Q27=0,0,1000000/0.086*SER_hh_fec_in!Q27/SER_hh_num_in!Q19)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0</v>
      </c>
      <c r="M28" s="117">
        <f>IF(SER_hh_fec_in!M27=0,0,1000000/0.086*SER_hh_fec_in!M27/SER_hh_num_in!M27)</f>
        <v>0</v>
      </c>
      <c r="N28" s="117">
        <f>IF(SER_hh_fec_in!N27=0,0,1000000/0.086*SER_hh_fec_in!N27/SER_hh_num_in!N27)</f>
        <v>0</v>
      </c>
      <c r="O28" s="117">
        <f>IF(SER_hh_fec_in!O27=0,0,1000000/0.086*SER_hh_fec_in!O27/SER_hh_num_in!O27)</f>
        <v>0</v>
      </c>
      <c r="P28" s="117">
        <f>IF(SER_hh_fec_in!P27=0,0,1000000/0.086*SER_hh_fec_in!P27/SER_hh_num_in!P27)</f>
        <v>0</v>
      </c>
      <c r="Q28" s="117">
        <f>IF(SER_hh_fec_in!Q27=0,0,1000000/0.086*SER_hh_fec_in!Q27/SER_hh_num_in!Q27)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14914.676974316051</v>
      </c>
      <c r="D29" s="101">
        <f>IF(SER_hh_fec_in!D29=0,0,1000000/0.086*SER_hh_fec_in!D29/SER_hh_num_in!D29)</f>
        <v>10784.00598484404</v>
      </c>
      <c r="E29" s="101">
        <f>IF(SER_hh_fec_in!E29=0,0,1000000/0.086*SER_hh_fec_in!E29/SER_hh_num_in!E29)</f>
        <v>11633.628301353479</v>
      </c>
      <c r="F29" s="101">
        <f>IF(SER_hh_fec_in!F29=0,0,1000000/0.086*SER_hh_fec_in!F29/SER_hh_num_in!F29)</f>
        <v>12100.597132756864</v>
      </c>
      <c r="G29" s="101">
        <f>IF(SER_hh_fec_in!G29=0,0,1000000/0.086*SER_hh_fec_in!G29/SER_hh_num_in!G29)</f>
        <v>11559.760698567592</v>
      </c>
      <c r="H29" s="101">
        <f>IF(SER_hh_fec_in!H29=0,0,1000000/0.086*SER_hh_fec_in!H29/SER_hh_num_in!H29)</f>
        <v>12236.508116126475</v>
      </c>
      <c r="I29" s="101">
        <f>IF(SER_hh_fec_in!I29=0,0,1000000/0.086*SER_hh_fec_in!I29/SER_hh_num_in!I29)</f>
        <v>11535.043274033515</v>
      </c>
      <c r="J29" s="101">
        <f>IF(SER_hh_fec_in!J29=0,0,1000000/0.086*SER_hh_fec_in!J29/SER_hh_num_in!J29)</f>
        <v>11635.802970354047</v>
      </c>
      <c r="K29" s="101">
        <f>IF(SER_hh_fec_in!K29=0,0,1000000/0.086*SER_hh_fec_in!K29/SER_hh_num_in!K29)</f>
        <v>11875.413521381326</v>
      </c>
      <c r="L29" s="101">
        <f>IF(SER_hh_fec_in!L29=0,0,1000000/0.086*SER_hh_fec_in!L29/SER_hh_num_in!L29)</f>
        <v>11592.684156897669</v>
      </c>
      <c r="M29" s="101">
        <f>IF(SER_hh_fec_in!M29=0,0,1000000/0.086*SER_hh_fec_in!M29/SER_hh_num_in!M29)</f>
        <v>11514.998955227557</v>
      </c>
      <c r="N29" s="101">
        <f>IF(SER_hh_fec_in!N29=0,0,1000000/0.086*SER_hh_fec_in!N29/SER_hh_num_in!N29)</f>
        <v>11828.218158109581</v>
      </c>
      <c r="O29" s="101">
        <f>IF(SER_hh_fec_in!O29=0,0,1000000/0.086*SER_hh_fec_in!O29/SER_hh_num_in!O29)</f>
        <v>13386.045456724256</v>
      </c>
      <c r="P29" s="101">
        <f>IF(SER_hh_fec_in!P29=0,0,1000000/0.086*SER_hh_fec_in!P29/SER_hh_num_in!P29)</f>
        <v>12588.498849247062</v>
      </c>
      <c r="Q29" s="101">
        <f>IF(SER_hh_fec_in!Q29=0,0,1000000/0.086*SER_hh_fec_in!Q29/SER_hh_num_in!Q29)</f>
        <v>12632.870396522405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15445.802981147674</v>
      </c>
      <c r="D30" s="100">
        <f>IF(SER_hh_fec_in!D30=0,0,1000000/0.086*SER_hh_fec_in!D30/SER_hh_num_in!D30)</f>
        <v>0</v>
      </c>
      <c r="E30" s="100">
        <f>IF(SER_hh_fec_in!E30=0,0,1000000/0.086*SER_hh_fec_in!E30/SER_hh_num_in!E30)</f>
        <v>0</v>
      </c>
      <c r="F30" s="100">
        <f>IF(SER_hh_fec_in!F30=0,0,1000000/0.086*SER_hh_fec_in!F30/SER_hh_num_in!F30)</f>
        <v>0</v>
      </c>
      <c r="G30" s="100">
        <f>IF(SER_hh_fec_in!G30=0,0,1000000/0.086*SER_hh_fec_in!G30/SER_hh_num_in!G30)</f>
        <v>0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0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0</v>
      </c>
      <c r="L30" s="100">
        <f>IF(SER_hh_fec_in!L30=0,0,1000000/0.086*SER_hh_fec_in!L30/SER_hh_num_in!L30)</f>
        <v>0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0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14208.338366419859</v>
      </c>
      <c r="Q30" s="100">
        <f>IF(SER_hh_fec_in!Q30=0,0,1000000/0.086*SER_hh_fec_in!Q30/SER_hh_num_in!Q30)</f>
        <v>14202.083201087369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13110.060951344536</v>
      </c>
      <c r="D31" s="100">
        <f>IF(SER_hh_fec_in!D31=0,0,1000000/0.086*SER_hh_fec_in!D31/SER_hh_num_in!D31)</f>
        <v>13267.728046364571</v>
      </c>
      <c r="E31" s="100">
        <f>IF(SER_hh_fec_in!E31=0,0,1000000/0.086*SER_hh_fec_in!E31/SER_hh_num_in!E31)</f>
        <v>13347.502973757073</v>
      </c>
      <c r="F31" s="100">
        <f>IF(SER_hh_fec_in!F31=0,0,1000000/0.086*SER_hh_fec_in!F31/SER_hh_num_in!F31)</f>
        <v>13392.543631953258</v>
      </c>
      <c r="G31" s="100">
        <f>IF(SER_hh_fec_in!G31=0,0,1000000/0.086*SER_hh_fec_in!G31/SER_hh_num_in!G31)</f>
        <v>13407.040718188189</v>
      </c>
      <c r="H31" s="100">
        <f>IF(SER_hh_fec_in!H31=0,0,1000000/0.086*SER_hh_fec_in!H31/SER_hh_num_in!H31)</f>
        <v>13383.624309190613</v>
      </c>
      <c r="I31" s="100">
        <f>IF(SER_hh_fec_in!I31=0,0,1000000/0.086*SER_hh_fec_in!I31/SER_hh_num_in!I31)</f>
        <v>13358.192513150285</v>
      </c>
      <c r="J31" s="100">
        <f>IF(SER_hh_fec_in!J31=0,0,1000000/0.086*SER_hh_fec_in!J31/SER_hh_num_in!J31)</f>
        <v>13399.80444811999</v>
      </c>
      <c r="K31" s="100">
        <f>IF(SER_hh_fec_in!K31=0,0,1000000/0.086*SER_hh_fec_in!K31/SER_hh_num_in!K31)</f>
        <v>13435.089547347981</v>
      </c>
      <c r="L31" s="100">
        <f>IF(SER_hh_fec_in!L31=0,0,1000000/0.086*SER_hh_fec_in!L31/SER_hh_num_in!L31)</f>
        <v>13473.981223916577</v>
      </c>
      <c r="M31" s="100">
        <f>IF(SER_hh_fec_in!M31=0,0,1000000/0.086*SER_hh_fec_in!M31/SER_hh_num_in!M31)</f>
        <v>13593.565482817821</v>
      </c>
      <c r="N31" s="100">
        <f>IF(SER_hh_fec_in!N31=0,0,1000000/0.086*SER_hh_fec_in!N31/SER_hh_num_in!N31)</f>
        <v>13725.006326692837</v>
      </c>
      <c r="O31" s="100">
        <f>IF(SER_hh_fec_in!O31=0,0,1000000/0.086*SER_hh_fec_in!O31/SER_hh_num_in!O31)</f>
        <v>13812.930473259503</v>
      </c>
      <c r="P31" s="100">
        <f>IF(SER_hh_fec_in!P31=0,0,1000000/0.086*SER_hh_fec_in!P31/SER_hh_num_in!P31)</f>
        <v>13751.428873537805</v>
      </c>
      <c r="Q31" s="100">
        <f>IF(SER_hh_fec_in!Q31=0,0,1000000/0.086*SER_hh_fec_in!Q31/SER_hh_num_in!Q31)</f>
        <v>13716.884060543203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0</v>
      </c>
      <c r="D33" s="18">
        <f>IF(SER_hh_fec_in!D33=0,0,1000000/0.086*SER_hh_fec_in!D33/SER_hh_num_in!D33)</f>
        <v>10360.960260445991</v>
      </c>
      <c r="E33" s="18">
        <f>IF(SER_hh_fec_in!E33=0,0,1000000/0.086*SER_hh_fec_in!E33/SER_hh_num_in!E33)</f>
        <v>10385.846010550724</v>
      </c>
      <c r="F33" s="18">
        <f>IF(SER_hh_fec_in!F33=0,0,1000000/0.086*SER_hh_fec_in!F33/SER_hh_num_in!F33)</f>
        <v>10359.716976526555</v>
      </c>
      <c r="G33" s="18">
        <f>IF(SER_hh_fec_in!G33=0,0,1000000/0.086*SER_hh_fec_in!G33/SER_hh_num_in!G33)</f>
        <v>10343.725696944746</v>
      </c>
      <c r="H33" s="18">
        <f>IF(SER_hh_fec_in!H33=0,0,1000000/0.086*SER_hh_fec_in!H33/SER_hh_num_in!H33)</f>
        <v>10254.593835955064</v>
      </c>
      <c r="I33" s="18">
        <f>IF(SER_hh_fec_in!I33=0,0,1000000/0.086*SER_hh_fec_in!I33/SER_hh_num_in!I33)</f>
        <v>10204.200395707503</v>
      </c>
      <c r="J33" s="18">
        <f>IF(SER_hh_fec_in!J33=0,0,1000000/0.086*SER_hh_fec_in!J33/SER_hh_num_in!J33)</f>
        <v>10190.64419585161</v>
      </c>
      <c r="K33" s="18">
        <f>IF(SER_hh_fec_in!K33=0,0,1000000/0.086*SER_hh_fec_in!K33/SER_hh_num_in!K33)</f>
        <v>10130.84470789773</v>
      </c>
      <c r="L33" s="18">
        <f>IF(SER_hh_fec_in!L33=0,0,1000000/0.086*SER_hh_fec_in!L33/SER_hh_num_in!L33)</f>
        <v>10079.817753722002</v>
      </c>
      <c r="M33" s="18">
        <f>IF(SER_hh_fec_in!M33=0,0,1000000/0.086*SER_hh_fec_in!M33/SER_hh_num_in!M33)</f>
        <v>10111.354672751049</v>
      </c>
      <c r="N33" s="18">
        <f>IF(SER_hh_fec_in!N33=0,0,1000000/0.086*SER_hh_fec_in!N33/SER_hh_num_in!N33)</f>
        <v>10149.178619090168</v>
      </c>
      <c r="O33" s="18">
        <f>IF(SER_hh_fec_in!O33=0,0,1000000/0.086*SER_hh_fec_in!O33/SER_hh_num_in!O33)</f>
        <v>10355.924585294741</v>
      </c>
      <c r="P33" s="18">
        <f>IF(SER_hh_fec_in!P33=0,0,1000000/0.086*SER_hh_fec_in!P33/SER_hh_num_in!P33)</f>
        <v>10664.856068771242</v>
      </c>
      <c r="Q33" s="18">
        <f>IF(SER_hh_fec_in!Q33=0,0,1000000/0.086*SER_hh_fec_in!Q33/SER_hh_num_in!Q33)</f>
        <v>11060.40299493873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79339.758621842542</v>
      </c>
      <c r="D3" s="106">
        <f>IF(SER_hh_tes_in!D3=0,0,1000000/0.086*SER_hh_tes_in!D3/SER_hh_num_in!D3)</f>
        <v>68652.768426253737</v>
      </c>
      <c r="E3" s="106">
        <f>IF(SER_hh_tes_in!E3=0,0,1000000/0.086*SER_hh_tes_in!E3/SER_hh_num_in!E3)</f>
        <v>64207.680571742931</v>
      </c>
      <c r="F3" s="106">
        <f>IF(SER_hh_tes_in!F3=0,0,1000000/0.086*SER_hh_tes_in!F3/SER_hh_num_in!F3)</f>
        <v>66465.900728023509</v>
      </c>
      <c r="G3" s="106">
        <f>IF(SER_hh_tes_in!G3=0,0,1000000/0.086*SER_hh_tes_in!G3/SER_hh_num_in!G3)</f>
        <v>64008.87621590124</v>
      </c>
      <c r="H3" s="106">
        <f>IF(SER_hh_tes_in!H3=0,0,1000000/0.086*SER_hh_tes_in!H3/SER_hh_num_in!H3)</f>
        <v>60255.806457025006</v>
      </c>
      <c r="I3" s="106">
        <f>IF(SER_hh_tes_in!I3=0,0,1000000/0.086*SER_hh_tes_in!I3/SER_hh_num_in!I3)</f>
        <v>56476.005298935961</v>
      </c>
      <c r="J3" s="106">
        <f>IF(SER_hh_tes_in!J3=0,0,1000000/0.086*SER_hh_tes_in!J3/SER_hh_num_in!J3)</f>
        <v>65140.277354074118</v>
      </c>
      <c r="K3" s="106">
        <f>IF(SER_hh_tes_in!K3=0,0,1000000/0.086*SER_hh_tes_in!K3/SER_hh_num_in!K3)</f>
        <v>58852.284529196557</v>
      </c>
      <c r="L3" s="106">
        <f>IF(SER_hh_tes_in!L3=0,0,1000000/0.086*SER_hh_tes_in!L3/SER_hh_num_in!L3)</f>
        <v>57738.562899550729</v>
      </c>
      <c r="M3" s="106">
        <f>IF(SER_hh_tes_in!M3=0,0,1000000/0.086*SER_hh_tes_in!M3/SER_hh_num_in!M3)</f>
        <v>55788.745797468153</v>
      </c>
      <c r="N3" s="106">
        <f>IF(SER_hh_tes_in!N3=0,0,1000000/0.086*SER_hh_tes_in!N3/SER_hh_num_in!N3)</f>
        <v>56658.982248372035</v>
      </c>
      <c r="O3" s="106">
        <f>IF(SER_hh_tes_in!O3=0,0,1000000/0.086*SER_hh_tes_in!O3/SER_hh_num_in!O3)</f>
        <v>60669.831609840032</v>
      </c>
      <c r="P3" s="106">
        <f>IF(SER_hh_tes_in!P3=0,0,1000000/0.086*SER_hh_tes_in!P3/SER_hh_num_in!P3)</f>
        <v>54502.402652399418</v>
      </c>
      <c r="Q3" s="106">
        <f>IF(SER_hh_tes_in!Q3=0,0,1000000/0.086*SER_hh_tes_in!Q3/SER_hh_num_in!Q3)</f>
        <v>59082.624197374695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60289.573069987971</v>
      </c>
      <c r="D4" s="101">
        <f>IF(SER_hh_tes_in!D4=0,0,1000000/0.086*SER_hh_tes_in!D4/SER_hh_num_in!D4)</f>
        <v>49141.184699737758</v>
      </c>
      <c r="E4" s="101">
        <f>IF(SER_hh_tes_in!E4=0,0,1000000/0.086*SER_hh_tes_in!E4/SER_hh_num_in!E4)</f>
        <v>46574.256705744505</v>
      </c>
      <c r="F4" s="101">
        <f>IF(SER_hh_tes_in!F4=0,0,1000000/0.086*SER_hh_tes_in!F4/SER_hh_num_in!F4)</f>
        <v>47938.443722668933</v>
      </c>
      <c r="G4" s="101">
        <f>IF(SER_hh_tes_in!G4=0,0,1000000/0.086*SER_hh_tes_in!G4/SER_hh_num_in!G4)</f>
        <v>47487.766469737639</v>
      </c>
      <c r="H4" s="101">
        <f>IF(SER_hh_tes_in!H4=0,0,1000000/0.086*SER_hh_tes_in!H4/SER_hh_num_in!H4)</f>
        <v>41405.16536085133</v>
      </c>
      <c r="I4" s="101">
        <f>IF(SER_hh_tes_in!I4=0,0,1000000/0.086*SER_hh_tes_in!I4/SER_hh_num_in!I4)</f>
        <v>38192.370516491035</v>
      </c>
      <c r="J4" s="101">
        <f>IF(SER_hh_tes_in!J4=0,0,1000000/0.086*SER_hh_tes_in!J4/SER_hh_num_in!J4)</f>
        <v>50409.670913652175</v>
      </c>
      <c r="K4" s="101">
        <f>IF(SER_hh_tes_in!K4=0,0,1000000/0.086*SER_hh_tes_in!K4/SER_hh_num_in!K4)</f>
        <v>40135.465888524443</v>
      </c>
      <c r="L4" s="101">
        <f>IF(SER_hh_tes_in!L4=0,0,1000000/0.086*SER_hh_tes_in!L4/SER_hh_num_in!L4)</f>
        <v>43371.059847879413</v>
      </c>
      <c r="M4" s="101">
        <f>IF(SER_hh_tes_in!M4=0,0,1000000/0.086*SER_hh_tes_in!M4/SER_hh_num_in!M4)</f>
        <v>40288.70872215202</v>
      </c>
      <c r="N4" s="101">
        <f>IF(SER_hh_tes_in!N4=0,0,1000000/0.086*SER_hh_tes_in!N4/SER_hh_num_in!N4)</f>
        <v>41201.077160988803</v>
      </c>
      <c r="O4" s="101">
        <f>IF(SER_hh_tes_in!O4=0,0,1000000/0.086*SER_hh_tes_in!O4/SER_hh_num_in!O4)</f>
        <v>43725.831313651637</v>
      </c>
      <c r="P4" s="101">
        <f>IF(SER_hh_tes_in!P4=0,0,1000000/0.086*SER_hh_tes_in!P4/SER_hh_num_in!P4)</f>
        <v>36619.699850259232</v>
      </c>
      <c r="Q4" s="101">
        <f>IF(SER_hh_tes_in!Q4=0,0,1000000/0.086*SER_hh_tes_in!Q4/SER_hh_num_in!Q4)</f>
        <v>39421.235164700171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46029.097946458089</v>
      </c>
      <c r="F5" s="100">
        <f>IF(SER_hh_tes_in!F5=0,0,1000000/0.086*SER_hh_tes_in!F5/SER_hh_num_in!F5)</f>
        <v>45618.580471234083</v>
      </c>
      <c r="G5" s="100">
        <f>IF(SER_hh_tes_in!G5=0,0,1000000/0.086*SER_hh_tes_in!G5/SER_hh_num_in!G5)</f>
        <v>79116.105097347812</v>
      </c>
      <c r="H5" s="100">
        <f>IF(SER_hh_tes_in!H5=0,0,1000000/0.086*SER_hh_tes_in!H5/SER_hh_num_in!H5)</f>
        <v>49990.80665676028</v>
      </c>
      <c r="I5" s="100">
        <f>IF(SER_hh_tes_in!I5=0,0,1000000/0.086*SER_hh_tes_in!I5/SER_hh_num_in!I5)</f>
        <v>35501.839854969214</v>
      </c>
      <c r="J5" s="100">
        <f>IF(SER_hh_tes_in!J5=0,0,1000000/0.086*SER_hh_tes_in!J5/SER_hh_num_in!J5)</f>
        <v>35566.142611853866</v>
      </c>
      <c r="K5" s="100">
        <f>IF(SER_hh_tes_in!K5=0,0,1000000/0.086*SER_hh_tes_in!K5/SER_hh_num_in!K5)</f>
        <v>89471.965966281423</v>
      </c>
      <c r="L5" s="100">
        <f>IF(SER_hh_tes_in!L5=0,0,1000000/0.086*SER_hh_tes_in!L5/SER_hh_num_in!L5)</f>
        <v>38654.941998497525</v>
      </c>
      <c r="M5" s="100">
        <f>IF(SER_hh_tes_in!M5=0,0,1000000/0.086*SER_hh_tes_in!M5/SER_hh_num_in!M5)</f>
        <v>38076.551725978774</v>
      </c>
      <c r="N5" s="100">
        <f>IF(SER_hh_tes_in!N5=0,0,1000000/0.086*SER_hh_tes_in!N5/SER_hh_num_in!N5)</f>
        <v>22183.47199743642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0</v>
      </c>
      <c r="D7" s="100">
        <f>IF(SER_hh_tes_in!D7=0,0,1000000/0.086*SER_hh_tes_in!D7/SER_hh_num_in!D7)</f>
        <v>47997.827631516659</v>
      </c>
      <c r="E7" s="100">
        <f>IF(SER_hh_tes_in!E7=0,0,1000000/0.086*SER_hh_tes_in!E7/SER_hh_num_in!E7)</f>
        <v>0</v>
      </c>
      <c r="F7" s="100">
        <f>IF(SER_hh_tes_in!F7=0,0,1000000/0.086*SER_hh_tes_in!F7/SER_hh_num_in!F7)</f>
        <v>46295.301468199803</v>
      </c>
      <c r="G7" s="100">
        <f>IF(SER_hh_tes_in!G7=0,0,1000000/0.086*SER_hh_tes_in!G7/SER_hh_num_in!G7)</f>
        <v>46332.983417905249</v>
      </c>
      <c r="H7" s="100">
        <f>IF(SER_hh_tes_in!H7=0,0,1000000/0.086*SER_hh_tes_in!H7/SER_hh_num_in!H7)</f>
        <v>40139.568742814175</v>
      </c>
      <c r="I7" s="100">
        <f>IF(SER_hh_tes_in!I7=0,0,1000000/0.086*SER_hh_tes_in!I7/SER_hh_num_in!I7)</f>
        <v>36720.152422422238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0</v>
      </c>
      <c r="L7" s="100">
        <f>IF(SER_hh_tes_in!L7=0,0,1000000/0.086*SER_hh_tes_in!L7/SER_hh_num_in!L7)</f>
        <v>0</v>
      </c>
      <c r="M7" s="100">
        <f>IF(SER_hh_tes_in!M7=0,0,1000000/0.086*SER_hh_tes_in!M7/SER_hh_num_in!M7)</f>
        <v>41508.751620211107</v>
      </c>
      <c r="N7" s="100">
        <f>IF(SER_hh_tes_in!N7=0,0,1000000/0.086*SER_hh_tes_in!N7/SER_hh_num_in!N7)</f>
        <v>37849.925049786521</v>
      </c>
      <c r="O7" s="100">
        <f>IF(SER_hh_tes_in!O7=0,0,1000000/0.086*SER_hh_tes_in!O7/SER_hh_num_in!O7)</f>
        <v>36173.958755193431</v>
      </c>
      <c r="P7" s="100">
        <f>IF(SER_hh_tes_in!P7=0,0,1000000/0.086*SER_hh_tes_in!P7/SER_hh_num_in!P7)</f>
        <v>33342.242731069644</v>
      </c>
      <c r="Q7" s="100">
        <f>IF(SER_hh_tes_in!Q7=0,0,1000000/0.086*SER_hh_tes_in!Q7/SER_hh_num_in!Q7)</f>
        <v>33121.390245644194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59694.938164256353</v>
      </c>
      <c r="D8" s="100">
        <f>IF(SER_hh_tes_in!D8=0,0,1000000/0.086*SER_hh_tes_in!D8/SER_hh_num_in!D8)</f>
        <v>48442.591593715028</v>
      </c>
      <c r="E8" s="100">
        <f>IF(SER_hh_tes_in!E8=0,0,1000000/0.086*SER_hh_tes_in!E8/SER_hh_num_in!E8)</f>
        <v>45009.936885251336</v>
      </c>
      <c r="F8" s="100">
        <f>IF(SER_hh_tes_in!F8=0,0,1000000/0.086*SER_hh_tes_in!F8/SER_hh_num_in!F8)</f>
        <v>46778.044782404613</v>
      </c>
      <c r="G8" s="100">
        <f>IF(SER_hh_tes_in!G8=0,0,1000000/0.086*SER_hh_tes_in!G8/SER_hh_num_in!G8)</f>
        <v>46588.560836646036</v>
      </c>
      <c r="H8" s="100">
        <f>IF(SER_hh_tes_in!H8=0,0,1000000/0.086*SER_hh_tes_in!H8/SER_hh_num_in!H8)</f>
        <v>40364.766613795502</v>
      </c>
      <c r="I8" s="100">
        <f>IF(SER_hh_tes_in!I8=0,0,1000000/0.086*SER_hh_tes_in!I8/SER_hh_num_in!I8)</f>
        <v>36824.500167184946</v>
      </c>
      <c r="J8" s="100">
        <f>IF(SER_hh_tes_in!J8=0,0,1000000/0.086*SER_hh_tes_in!J8/SER_hh_num_in!J8)</f>
        <v>47180.221321865174</v>
      </c>
      <c r="K8" s="100">
        <f>IF(SER_hh_tes_in!K8=0,0,1000000/0.086*SER_hh_tes_in!K8/SER_hh_num_in!K8)</f>
        <v>38248.303693231224</v>
      </c>
      <c r="L8" s="100">
        <f>IF(SER_hh_tes_in!L8=0,0,1000000/0.086*SER_hh_tes_in!L8/SER_hh_num_in!L8)</f>
        <v>40775.29212805198</v>
      </c>
      <c r="M8" s="100">
        <f>IF(SER_hh_tes_in!M8=0,0,1000000/0.086*SER_hh_tes_in!M8/SER_hh_num_in!M8)</f>
        <v>37598.961381364214</v>
      </c>
      <c r="N8" s="100">
        <f>IF(SER_hh_tes_in!N8=0,0,1000000/0.086*SER_hh_tes_in!N8/SER_hh_num_in!N8)</f>
        <v>37755.569096576124</v>
      </c>
      <c r="O8" s="100">
        <f>IF(SER_hh_tes_in!O8=0,0,1000000/0.086*SER_hh_tes_in!O8/SER_hh_num_in!O8)</f>
        <v>38943.365838926678</v>
      </c>
      <c r="P8" s="100">
        <f>IF(SER_hh_tes_in!P8=0,0,1000000/0.086*SER_hh_tes_in!P8/SER_hh_num_in!P8)</f>
        <v>32384.424180742713</v>
      </c>
      <c r="Q8" s="100">
        <f>IF(SER_hh_tes_in!Q8=0,0,1000000/0.086*SER_hh_tes_in!Q8/SER_hh_num_in!Q8)</f>
        <v>33552.819875598558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59275.240140847476</v>
      </c>
      <c r="D9" s="100">
        <f>IF(SER_hh_tes_in!D9=0,0,1000000/0.086*SER_hh_tes_in!D9/SER_hh_num_in!D9)</f>
        <v>48288.716385539432</v>
      </c>
      <c r="E9" s="100">
        <f>IF(SER_hh_tes_in!E9=0,0,1000000/0.086*SER_hh_tes_in!E9/SER_hh_num_in!E9)</f>
        <v>45706.114867243588</v>
      </c>
      <c r="F9" s="100">
        <f>IF(SER_hh_tes_in!F9=0,0,1000000/0.086*SER_hh_tes_in!F9/SER_hh_num_in!F9)</f>
        <v>47780.609676036736</v>
      </c>
      <c r="G9" s="100">
        <f>IF(SER_hh_tes_in!G9=0,0,1000000/0.086*SER_hh_tes_in!G9/SER_hh_num_in!G9)</f>
        <v>47457.06580361379</v>
      </c>
      <c r="H9" s="100">
        <f>IF(SER_hh_tes_in!H9=0,0,1000000/0.086*SER_hh_tes_in!H9/SER_hh_num_in!H9)</f>
        <v>41374.424439006623</v>
      </c>
      <c r="I9" s="100">
        <f>IF(SER_hh_tes_in!I9=0,0,1000000/0.086*SER_hh_tes_in!I9/SER_hh_num_in!I9)</f>
        <v>37688.330963344764</v>
      </c>
      <c r="J9" s="100">
        <f>IF(SER_hh_tes_in!J9=0,0,1000000/0.086*SER_hh_tes_in!J9/SER_hh_num_in!J9)</f>
        <v>50087.679808334491</v>
      </c>
      <c r="K9" s="100">
        <f>IF(SER_hh_tes_in!K9=0,0,1000000/0.086*SER_hh_tes_in!K9/SER_hh_num_in!K9)</f>
        <v>39619.820742862299</v>
      </c>
      <c r="L9" s="100">
        <f>IF(SER_hh_tes_in!L9=0,0,1000000/0.086*SER_hh_tes_in!L9/SER_hh_num_in!L9)</f>
        <v>42927.494242578148</v>
      </c>
      <c r="M9" s="100">
        <f>IF(SER_hh_tes_in!M9=0,0,1000000/0.086*SER_hh_tes_in!M9/SER_hh_num_in!M9)</f>
        <v>39278.333906132852</v>
      </c>
      <c r="N9" s="100">
        <f>IF(SER_hh_tes_in!N9=0,0,1000000/0.086*SER_hh_tes_in!N9/SER_hh_num_in!N9)</f>
        <v>40119.521812194325</v>
      </c>
      <c r="O9" s="100">
        <f>IF(SER_hh_tes_in!O9=0,0,1000000/0.086*SER_hh_tes_in!O9/SER_hh_num_in!O9)</f>
        <v>42105.54856088302</v>
      </c>
      <c r="P9" s="100">
        <f>IF(SER_hh_tes_in!P9=0,0,1000000/0.086*SER_hh_tes_in!P9/SER_hh_num_in!P9)</f>
        <v>34521.662613108601</v>
      </c>
      <c r="Q9" s="100">
        <f>IF(SER_hh_tes_in!Q9=0,0,1000000/0.086*SER_hh_tes_in!Q9/SER_hh_num_in!Q9)</f>
        <v>36292.975170492798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49505.635054383187</v>
      </c>
      <c r="D10" s="100">
        <f>IF(SER_hh_tes_in!D10=0,0,1000000/0.086*SER_hh_tes_in!D10/SER_hh_num_in!D10)</f>
        <v>49710.035160249005</v>
      </c>
      <c r="E10" s="100">
        <f>IF(SER_hh_tes_in!E10=0,0,1000000/0.086*SER_hh_tes_in!E10/SER_hh_num_in!E10)</f>
        <v>48835.67985042814</v>
      </c>
      <c r="F10" s="100">
        <f>IF(SER_hh_tes_in!F10=0,0,1000000/0.086*SER_hh_tes_in!F10/SER_hh_num_in!F10)</f>
        <v>48572.659921936691</v>
      </c>
      <c r="G10" s="100">
        <f>IF(SER_hh_tes_in!G10=0,0,1000000/0.086*SER_hh_tes_in!G10/SER_hh_num_in!G10)</f>
        <v>48799.410482007988</v>
      </c>
      <c r="H10" s="100">
        <f>IF(SER_hh_tes_in!H10=0,0,1000000/0.086*SER_hh_tes_in!H10/SER_hh_num_in!H10)</f>
        <v>39269.07844476922</v>
      </c>
      <c r="I10" s="100">
        <f>IF(SER_hh_tes_in!I10=0,0,1000000/0.086*SER_hh_tes_in!I10/SER_hh_num_in!I10)</f>
        <v>38714.810852921895</v>
      </c>
      <c r="J10" s="100">
        <f>IF(SER_hh_tes_in!J10=0,0,1000000/0.086*SER_hh_tes_in!J10/SER_hh_num_in!J10)</f>
        <v>0</v>
      </c>
      <c r="K10" s="100">
        <f>IF(SER_hh_tes_in!K10=0,0,1000000/0.086*SER_hh_tes_in!K10/SER_hh_num_in!K10)</f>
        <v>41318.363095236884</v>
      </c>
      <c r="L10" s="100">
        <f>IF(SER_hh_tes_in!L10=0,0,1000000/0.086*SER_hh_tes_in!L10/SER_hh_num_in!L10)</f>
        <v>54151.260535758898</v>
      </c>
      <c r="M10" s="100">
        <f>IF(SER_hh_tes_in!M10=0,0,1000000/0.086*SER_hh_tes_in!M10/SER_hh_num_in!M10)</f>
        <v>35825.706227278286</v>
      </c>
      <c r="N10" s="100">
        <f>IF(SER_hh_tes_in!N10=0,0,1000000/0.086*SER_hh_tes_in!N10/SER_hh_num_in!N10)</f>
        <v>33670.874621158095</v>
      </c>
      <c r="O10" s="100">
        <f>IF(SER_hh_tes_in!O10=0,0,1000000/0.086*SER_hh_tes_in!O10/SER_hh_num_in!O10)</f>
        <v>41968.738527764166</v>
      </c>
      <c r="P10" s="100">
        <f>IF(SER_hh_tes_in!P10=0,0,1000000/0.086*SER_hh_tes_in!P10/SER_hh_num_in!P10)</f>
        <v>34628.403609410554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59605.810611423913</v>
      </c>
      <c r="D11" s="100">
        <f>IF(SER_hh_tes_in!D11=0,0,1000000/0.086*SER_hh_tes_in!D11/SER_hh_num_in!D11)</f>
        <v>48562.206894252013</v>
      </c>
      <c r="E11" s="100">
        <f>IF(SER_hh_tes_in!E11=0,0,1000000/0.086*SER_hh_tes_in!E11/SER_hh_num_in!E11)</f>
        <v>47237.434249338527</v>
      </c>
      <c r="F11" s="100">
        <f>IF(SER_hh_tes_in!F11=0,0,1000000/0.086*SER_hh_tes_in!F11/SER_hh_num_in!F11)</f>
        <v>46702.910232177986</v>
      </c>
      <c r="G11" s="100">
        <f>IF(SER_hh_tes_in!G11=0,0,1000000/0.086*SER_hh_tes_in!G11/SER_hh_num_in!G11)</f>
        <v>45730.015424881887</v>
      </c>
      <c r="H11" s="100">
        <f>IF(SER_hh_tes_in!H11=0,0,1000000/0.086*SER_hh_tes_in!H11/SER_hh_num_in!H11)</f>
        <v>43561.770448826661</v>
      </c>
      <c r="I11" s="100">
        <f>IF(SER_hh_tes_in!I11=0,0,1000000/0.086*SER_hh_tes_in!I11/SER_hh_num_in!I11)</f>
        <v>41157.473002749903</v>
      </c>
      <c r="J11" s="100">
        <f>IF(SER_hh_tes_in!J11=0,0,1000000/0.086*SER_hh_tes_in!J11/SER_hh_num_in!J11)</f>
        <v>38724.294423211293</v>
      </c>
      <c r="K11" s="100">
        <f>IF(SER_hh_tes_in!K11=0,0,1000000/0.086*SER_hh_tes_in!K11/SER_hh_num_in!K11)</f>
        <v>38149.402602867347</v>
      </c>
      <c r="L11" s="100">
        <f>IF(SER_hh_tes_in!L11=0,0,1000000/0.086*SER_hh_tes_in!L11/SER_hh_num_in!L11)</f>
        <v>36954.96566784069</v>
      </c>
      <c r="M11" s="100">
        <f>IF(SER_hh_tes_in!M11=0,0,1000000/0.086*SER_hh_tes_in!M11/SER_hh_num_in!M11)</f>
        <v>37074.752692083341</v>
      </c>
      <c r="N11" s="100">
        <f>IF(SER_hh_tes_in!N11=0,0,1000000/0.086*SER_hh_tes_in!N11/SER_hh_num_in!N11)</f>
        <v>37186.135156156997</v>
      </c>
      <c r="O11" s="100">
        <f>IF(SER_hh_tes_in!O11=0,0,1000000/0.086*SER_hh_tes_in!O11/SER_hh_num_in!O11)</f>
        <v>36664.557416793657</v>
      </c>
      <c r="P11" s="100">
        <f>IF(SER_hh_tes_in!P11=0,0,1000000/0.086*SER_hh_tes_in!P11/SER_hh_num_in!P11)</f>
        <v>33828.921246585749</v>
      </c>
      <c r="Q11" s="100">
        <f>IF(SER_hh_tes_in!Q11=0,0,1000000/0.086*SER_hh_tes_in!Q11/SER_hh_num_in!Q11)</f>
        <v>33492.281803862643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59474.748750042912</v>
      </c>
      <c r="D12" s="100">
        <f>IF(SER_hh_tes_in!D12=0,0,1000000/0.086*SER_hh_tes_in!D12/SER_hh_num_in!D12)</f>
        <v>0</v>
      </c>
      <c r="E12" s="100">
        <f>IF(SER_hh_tes_in!E12=0,0,1000000/0.086*SER_hh_tes_in!E12/SER_hh_num_in!E12)</f>
        <v>44454.429378818924</v>
      </c>
      <c r="F12" s="100">
        <f>IF(SER_hh_tes_in!F12=0,0,1000000/0.086*SER_hh_tes_in!F12/SER_hh_num_in!F12)</f>
        <v>0</v>
      </c>
      <c r="G12" s="100">
        <f>IF(SER_hh_tes_in!G12=0,0,1000000/0.086*SER_hh_tes_in!G12/SER_hh_num_in!G12)</f>
        <v>46167.744177582092</v>
      </c>
      <c r="H12" s="100">
        <f>IF(SER_hh_tes_in!H12=0,0,1000000/0.086*SER_hh_tes_in!H12/SER_hh_num_in!H12)</f>
        <v>40573.69814729572</v>
      </c>
      <c r="I12" s="100">
        <f>IF(SER_hh_tes_in!I12=0,0,1000000/0.086*SER_hh_tes_in!I12/SER_hh_num_in!I12)</f>
        <v>41234.013273606419</v>
      </c>
      <c r="J12" s="100">
        <f>IF(SER_hh_tes_in!J12=0,0,1000000/0.086*SER_hh_tes_in!J12/SER_hh_num_in!J12)</f>
        <v>40772.908497431476</v>
      </c>
      <c r="K12" s="100">
        <f>IF(SER_hh_tes_in!K12=0,0,1000000/0.086*SER_hh_tes_in!K12/SER_hh_num_in!K12)</f>
        <v>40229.215883013443</v>
      </c>
      <c r="L12" s="100">
        <f>IF(SER_hh_tes_in!L12=0,0,1000000/0.086*SER_hh_tes_in!L12/SER_hh_num_in!L12)</f>
        <v>40059.196722980145</v>
      </c>
      <c r="M12" s="100">
        <f>IF(SER_hh_tes_in!M12=0,0,1000000/0.086*SER_hh_tes_in!M12/SER_hh_num_in!M12)</f>
        <v>38312.669110890609</v>
      </c>
      <c r="N12" s="100">
        <f>IF(SER_hh_tes_in!N12=0,0,1000000/0.086*SER_hh_tes_in!N12/SER_hh_num_in!N12)</f>
        <v>39961.957731535396</v>
      </c>
      <c r="O12" s="100">
        <f>IF(SER_hh_tes_in!O12=0,0,1000000/0.086*SER_hh_tes_in!O12/SER_hh_num_in!O12)</f>
        <v>38437.957355028891</v>
      </c>
      <c r="P12" s="100">
        <f>IF(SER_hh_tes_in!P12=0,0,1000000/0.086*SER_hh_tes_in!P12/SER_hh_num_in!P12)</f>
        <v>34087.751628330225</v>
      </c>
      <c r="Q12" s="100">
        <f>IF(SER_hh_tes_in!Q12=0,0,1000000/0.086*SER_hh_tes_in!Q12/SER_hh_num_in!Q12)</f>
        <v>34751.401434585132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61036.742395195892</v>
      </c>
      <c r="D13" s="100">
        <f>IF(SER_hh_tes_in!D13=0,0,1000000/0.086*SER_hh_tes_in!D13/SER_hh_num_in!D13)</f>
        <v>49746.60038979222</v>
      </c>
      <c r="E13" s="100">
        <f>IF(SER_hh_tes_in!E13=0,0,1000000/0.086*SER_hh_tes_in!E13/SER_hh_num_in!E13)</f>
        <v>46185.91877120392</v>
      </c>
      <c r="F13" s="100">
        <f>IF(SER_hh_tes_in!F13=0,0,1000000/0.086*SER_hh_tes_in!F13/SER_hh_num_in!F13)</f>
        <v>47907.92664725292</v>
      </c>
      <c r="G13" s="100">
        <f>IF(SER_hh_tes_in!G13=0,0,1000000/0.086*SER_hh_tes_in!G13/SER_hh_num_in!G13)</f>
        <v>47517.440467496075</v>
      </c>
      <c r="H13" s="100">
        <f>IF(SER_hh_tes_in!H13=0,0,1000000/0.086*SER_hh_tes_in!H13/SER_hh_num_in!H13)</f>
        <v>41049.009285393717</v>
      </c>
      <c r="I13" s="100">
        <f>IF(SER_hh_tes_in!I13=0,0,1000000/0.086*SER_hh_tes_in!I13/SER_hh_num_in!I13)</f>
        <v>37312.429174635254</v>
      </c>
      <c r="J13" s="100">
        <f>IF(SER_hh_tes_in!J13=0,0,1000000/0.086*SER_hh_tes_in!J13/SER_hh_num_in!J13)</f>
        <v>47490.289416502856</v>
      </c>
      <c r="K13" s="100">
        <f>IF(SER_hh_tes_in!K13=0,0,1000000/0.086*SER_hh_tes_in!K13/SER_hh_num_in!K13)</f>
        <v>38319.999348069876</v>
      </c>
      <c r="L13" s="100">
        <f>IF(SER_hh_tes_in!L13=0,0,1000000/0.086*SER_hh_tes_in!L13/SER_hh_num_in!L13)</f>
        <v>41644.323221880783</v>
      </c>
      <c r="M13" s="100">
        <f>IF(SER_hh_tes_in!M13=0,0,1000000/0.086*SER_hh_tes_in!M13/SER_hh_num_in!M13)</f>
        <v>39627.198708099095</v>
      </c>
      <c r="N13" s="100">
        <f>IF(SER_hh_tes_in!N13=0,0,1000000/0.086*SER_hh_tes_in!N13/SER_hh_num_in!N13)</f>
        <v>44476.379385578875</v>
      </c>
      <c r="O13" s="100">
        <f>IF(SER_hh_tes_in!O13=0,0,1000000/0.086*SER_hh_tes_in!O13/SER_hh_num_in!O13)</f>
        <v>46391.833063141443</v>
      </c>
      <c r="P13" s="100">
        <f>IF(SER_hh_tes_in!P13=0,0,1000000/0.086*SER_hh_tes_in!P13/SER_hh_num_in!P13)</f>
        <v>38688.883145769054</v>
      </c>
      <c r="Q13" s="100">
        <f>IF(SER_hh_tes_in!Q13=0,0,1000000/0.086*SER_hh_tes_in!Q13/SER_hh_num_in!Q13)</f>
        <v>40365.712198750414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60146.441184649579</v>
      </c>
      <c r="D14" s="22">
        <f>IF(SER_hh_tes_in!D14=0,0,1000000/0.086*SER_hh_tes_in!D14/SER_hh_num_in!D14)</f>
        <v>48744.648670784511</v>
      </c>
      <c r="E14" s="22">
        <f>IF(SER_hh_tes_in!E14=0,0,1000000/0.086*SER_hh_tes_in!E14/SER_hh_num_in!E14)</f>
        <v>0</v>
      </c>
      <c r="F14" s="22">
        <f>IF(SER_hh_tes_in!F14=0,0,1000000/0.086*SER_hh_tes_in!F14/SER_hh_num_in!F14)</f>
        <v>46768.065554995053</v>
      </c>
      <c r="G14" s="22">
        <f>IF(SER_hh_tes_in!G14=0,0,1000000/0.086*SER_hh_tes_in!G14/SER_hh_num_in!G14)</f>
        <v>46526.632518752602</v>
      </c>
      <c r="H14" s="22">
        <f>IF(SER_hh_tes_in!H14=0,0,1000000/0.086*SER_hh_tes_in!H14/SER_hh_num_in!H14)</f>
        <v>40312.613167166972</v>
      </c>
      <c r="I14" s="22">
        <f>IF(SER_hh_tes_in!I14=0,0,1000000/0.086*SER_hh_tes_in!I14/SER_hh_num_in!I14)</f>
        <v>36750.320128902786</v>
      </c>
      <c r="J14" s="22">
        <f>IF(SER_hh_tes_in!J14=0,0,1000000/0.086*SER_hh_tes_in!J14/SER_hh_num_in!J14)</f>
        <v>0</v>
      </c>
      <c r="K14" s="22">
        <f>IF(SER_hh_tes_in!K14=0,0,1000000/0.086*SER_hh_tes_in!K14/SER_hh_num_in!K14)</f>
        <v>38257.380377976515</v>
      </c>
      <c r="L14" s="22">
        <f>IF(SER_hh_tes_in!L14=0,0,1000000/0.086*SER_hh_tes_in!L14/SER_hh_num_in!L14)</f>
        <v>40760.015389168409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37853.577481841035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0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1164.6468645900077</v>
      </c>
      <c r="D15" s="104">
        <f>IF(SER_hh_tes_in!D15=0,0,1000000/0.086*SER_hh_tes_in!D15/SER_hh_num_in!D15)</f>
        <v>971.32141298380361</v>
      </c>
      <c r="E15" s="104">
        <f>IF(SER_hh_tes_in!E15=0,0,1000000/0.086*SER_hh_tes_in!E15/SER_hh_num_in!E15)</f>
        <v>892.61011106164881</v>
      </c>
      <c r="F15" s="104">
        <f>IF(SER_hh_tes_in!F15=0,0,1000000/0.086*SER_hh_tes_in!F15/SER_hh_num_in!F15)</f>
        <v>944.6304731659252</v>
      </c>
      <c r="G15" s="104">
        <f>IF(SER_hh_tes_in!G15=0,0,1000000/0.086*SER_hh_tes_in!G15/SER_hh_num_in!G15)</f>
        <v>841.59797802876949</v>
      </c>
      <c r="H15" s="104">
        <f>IF(SER_hh_tes_in!H15=0,0,1000000/0.086*SER_hh_tes_in!H15/SER_hh_num_in!H15)</f>
        <v>693.17434346490677</v>
      </c>
      <c r="I15" s="104">
        <f>IF(SER_hh_tes_in!I15=0,0,1000000/0.086*SER_hh_tes_in!I15/SER_hh_num_in!I15)</f>
        <v>694.87767926195272</v>
      </c>
      <c r="J15" s="104">
        <f>IF(SER_hh_tes_in!J15=0,0,1000000/0.086*SER_hh_tes_in!J15/SER_hh_num_in!J15)</f>
        <v>950.77774356726434</v>
      </c>
      <c r="K15" s="104">
        <f>IF(SER_hh_tes_in!K15=0,0,1000000/0.086*SER_hh_tes_in!K15/SER_hh_num_in!K15)</f>
        <v>689.30001806906205</v>
      </c>
      <c r="L15" s="104">
        <f>IF(SER_hh_tes_in!L15=0,0,1000000/0.086*SER_hh_tes_in!L15/SER_hh_num_in!L15)</f>
        <v>847.32385614839279</v>
      </c>
      <c r="M15" s="104">
        <f>IF(SER_hh_tes_in!M15=0,0,1000000/0.086*SER_hh_tes_in!M15/SER_hh_num_in!M15)</f>
        <v>773.74164904811539</v>
      </c>
      <c r="N15" s="104">
        <f>IF(SER_hh_tes_in!N15=0,0,1000000/0.086*SER_hh_tes_in!N15/SER_hh_num_in!N15)</f>
        <v>770.6603846315287</v>
      </c>
      <c r="O15" s="104">
        <f>IF(SER_hh_tes_in!O15=0,0,1000000/0.086*SER_hh_tes_in!O15/SER_hh_num_in!O15)</f>
        <v>798.19835124139411</v>
      </c>
      <c r="P15" s="104">
        <f>IF(SER_hh_tes_in!P15=0,0,1000000/0.086*SER_hh_tes_in!P15/SER_hh_num_in!P15)</f>
        <v>581.20244155817102</v>
      </c>
      <c r="Q15" s="104">
        <f>IF(SER_hh_tes_in!Q15=0,0,1000000/0.086*SER_hh_tes_in!Q15/SER_hh_num_in!Q15)</f>
        <v>695.99266553580514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11012.805241544011</v>
      </c>
      <c r="D16" s="101">
        <f>IF(SER_hh_tes_in!D16=0,0,1000000/0.086*SER_hh_tes_in!D16/SER_hh_num_in!D16)</f>
        <v>10903.55773047298</v>
      </c>
      <c r="E16" s="101">
        <f>IF(SER_hh_tes_in!E16=0,0,1000000/0.086*SER_hh_tes_in!E16/SER_hh_num_in!E16)</f>
        <v>11004.858405079087</v>
      </c>
      <c r="F16" s="101">
        <f>IF(SER_hh_tes_in!F16=0,0,1000000/0.086*SER_hh_tes_in!F16/SER_hh_num_in!F16)</f>
        <v>11188.442355133919</v>
      </c>
      <c r="G16" s="101">
        <f>IF(SER_hh_tes_in!G16=0,0,1000000/0.086*SER_hh_tes_in!G16/SER_hh_num_in!G16)</f>
        <v>11201.117219980664</v>
      </c>
      <c r="H16" s="101">
        <f>IF(SER_hh_tes_in!H16=0,0,1000000/0.086*SER_hh_tes_in!H16/SER_hh_num_in!H16)</f>
        <v>11186.009581053982</v>
      </c>
      <c r="I16" s="101">
        <f>IF(SER_hh_tes_in!I16=0,0,1000000/0.086*SER_hh_tes_in!I16/SER_hh_num_in!I16)</f>
        <v>11290.949240360695</v>
      </c>
      <c r="J16" s="101">
        <f>IF(SER_hh_tes_in!J16=0,0,1000000/0.086*SER_hh_tes_in!J16/SER_hh_num_in!J16)</f>
        <v>11263.829689371551</v>
      </c>
      <c r="K16" s="101">
        <f>IF(SER_hh_tes_in!K16=0,0,1000000/0.086*SER_hh_tes_in!K16/SER_hh_num_in!K16)</f>
        <v>11337.515345869189</v>
      </c>
      <c r="L16" s="101">
        <f>IF(SER_hh_tes_in!L16=0,0,1000000/0.086*SER_hh_tes_in!L16/SER_hh_num_in!L16)</f>
        <v>11528.285886063331</v>
      </c>
      <c r="M16" s="101">
        <f>IF(SER_hh_tes_in!M16=0,0,1000000/0.086*SER_hh_tes_in!M16/SER_hh_num_in!M16)</f>
        <v>11576.846151680562</v>
      </c>
      <c r="N16" s="101">
        <f>IF(SER_hh_tes_in!N16=0,0,1000000/0.086*SER_hh_tes_in!N16/SER_hh_num_in!N16)</f>
        <v>11418.447709003563</v>
      </c>
      <c r="O16" s="101">
        <f>IF(SER_hh_tes_in!O16=0,0,1000000/0.086*SER_hh_tes_in!O16/SER_hh_num_in!O16)</f>
        <v>11766.151165219224</v>
      </c>
      <c r="P16" s="101">
        <f>IF(SER_hh_tes_in!P16=0,0,1000000/0.086*SER_hh_tes_in!P16/SER_hh_num_in!P16)</f>
        <v>12157.593085202674</v>
      </c>
      <c r="Q16" s="101">
        <f>IF(SER_hh_tes_in!Q16=0,0,1000000/0.086*SER_hh_tes_in!Q16/SER_hh_num_in!Q16)</f>
        <v>12242.237100952669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3769.3202303086382</v>
      </c>
      <c r="D17" s="103">
        <f>IF(SER_hh_tes_in!D17=0,0,1000000/0.086*SER_hh_tes_in!D17/SER_hh_num_in!D17)</f>
        <v>4102.7209633250959</v>
      </c>
      <c r="E17" s="103">
        <f>IF(SER_hh_tes_in!E17=0,0,1000000/0.086*SER_hh_tes_in!E17/SER_hh_num_in!E17)</f>
        <v>4279.4640985256146</v>
      </c>
      <c r="F17" s="103">
        <f>IF(SER_hh_tes_in!F17=0,0,1000000/0.086*SER_hh_tes_in!F17/SER_hh_num_in!F17)</f>
        <v>4463.6257216532231</v>
      </c>
      <c r="G17" s="103">
        <f>IF(SER_hh_tes_in!G17=0,0,1000000/0.086*SER_hh_tes_in!G17/SER_hh_num_in!G17)</f>
        <v>4536.1288455183903</v>
      </c>
      <c r="H17" s="103">
        <f>IF(SER_hh_tes_in!H17=0,0,1000000/0.086*SER_hh_tes_in!H17/SER_hh_num_in!H17)</f>
        <v>4801.7350875807406</v>
      </c>
      <c r="I17" s="103">
        <f>IF(SER_hh_tes_in!I17=0,0,1000000/0.086*SER_hh_tes_in!I17/SER_hh_num_in!I17)</f>
        <v>5000.2147472507631</v>
      </c>
      <c r="J17" s="103">
        <f>IF(SER_hh_tes_in!J17=0,0,1000000/0.086*SER_hh_tes_in!J17/SER_hh_num_in!J17)</f>
        <v>4997.5630045548351</v>
      </c>
      <c r="K17" s="103">
        <f>IF(SER_hh_tes_in!K17=0,0,1000000/0.086*SER_hh_tes_in!K17/SER_hh_num_in!K17)</f>
        <v>5241.3746730558287</v>
      </c>
      <c r="L17" s="103">
        <f>IF(SER_hh_tes_in!L17=0,0,1000000/0.086*SER_hh_tes_in!L17/SER_hh_num_in!L17)</f>
        <v>5171.060564190856</v>
      </c>
      <c r="M17" s="103">
        <f>IF(SER_hh_tes_in!M17=0,0,1000000/0.086*SER_hh_tes_in!M17/SER_hh_num_in!M17)</f>
        <v>5336.274116296262</v>
      </c>
      <c r="N17" s="103">
        <f>IF(SER_hh_tes_in!N17=0,0,1000000/0.086*SER_hh_tes_in!N17/SER_hh_num_in!N17)</f>
        <v>5787.9317782634425</v>
      </c>
      <c r="O17" s="103">
        <f>IF(SER_hh_tes_in!O17=0,0,1000000/0.086*SER_hh_tes_in!O17/SER_hh_num_in!O17)</f>
        <v>6324.5751496153553</v>
      </c>
      <c r="P17" s="103">
        <f>IF(SER_hh_tes_in!P17=0,0,1000000/0.086*SER_hh_tes_in!P17/SER_hh_num_in!P17)</f>
        <v>6956.0131694387119</v>
      </c>
      <c r="Q17" s="103">
        <f>IF(SER_hh_tes_in!Q17=0,0,1000000/0.086*SER_hh_tes_in!Q17/SER_hh_num_in!Q17)</f>
        <v>7784.9473751902469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11027.716571900559</v>
      </c>
      <c r="D18" s="103">
        <f>IF(SER_hh_tes_in!D18=0,0,1000000/0.086*SER_hh_tes_in!D18/SER_hh_num_in!D18)</f>
        <v>11066.86421220547</v>
      </c>
      <c r="E18" s="103">
        <f>IF(SER_hh_tes_in!E18=0,0,1000000/0.086*SER_hh_tes_in!E18/SER_hh_num_in!E18)</f>
        <v>11120.928119584367</v>
      </c>
      <c r="F18" s="103">
        <f>IF(SER_hh_tes_in!F18=0,0,1000000/0.086*SER_hh_tes_in!F18/SER_hh_num_in!F18)</f>
        <v>11195.775030500679</v>
      </c>
      <c r="G18" s="103">
        <f>IF(SER_hh_tes_in!G18=0,0,1000000/0.086*SER_hh_tes_in!G18/SER_hh_num_in!G18)</f>
        <v>11257.070478903241</v>
      </c>
      <c r="H18" s="103">
        <f>IF(SER_hh_tes_in!H18=0,0,1000000/0.086*SER_hh_tes_in!H18/SER_hh_num_in!H18)</f>
        <v>11368.747223702072</v>
      </c>
      <c r="I18" s="103">
        <f>IF(SER_hh_tes_in!I18=0,0,1000000/0.086*SER_hh_tes_in!I18/SER_hh_num_in!I18)</f>
        <v>11458.568532981939</v>
      </c>
      <c r="J18" s="103">
        <f>IF(SER_hh_tes_in!J18=0,0,1000000/0.086*SER_hh_tes_in!J18/SER_hh_num_in!J18)</f>
        <v>11564.274515379835</v>
      </c>
      <c r="K18" s="103">
        <f>IF(SER_hh_tes_in!K18=0,0,1000000/0.086*SER_hh_tes_in!K18/SER_hh_num_in!K18)</f>
        <v>11572.869854553643</v>
      </c>
      <c r="L18" s="103">
        <f>IF(SER_hh_tes_in!L18=0,0,1000000/0.086*SER_hh_tes_in!L18/SER_hh_num_in!L18)</f>
        <v>11564.018002756044</v>
      </c>
      <c r="M18" s="103">
        <f>IF(SER_hh_tes_in!M18=0,0,1000000/0.086*SER_hh_tes_in!M18/SER_hh_num_in!M18)</f>
        <v>11826.89782646301</v>
      </c>
      <c r="N18" s="103">
        <f>IF(SER_hh_tes_in!N18=0,0,1000000/0.086*SER_hh_tes_in!N18/SER_hh_num_in!N18)</f>
        <v>12086.232852323012</v>
      </c>
      <c r="O18" s="103">
        <f>IF(SER_hh_tes_in!O18=0,0,1000000/0.086*SER_hh_tes_in!O18/SER_hh_num_in!O18)</f>
        <v>12338.300040483429</v>
      </c>
      <c r="P18" s="103">
        <f>IF(SER_hh_tes_in!P18=0,0,1000000/0.086*SER_hh_tes_in!P18/SER_hh_num_in!P18)</f>
        <v>12799.563526543059</v>
      </c>
      <c r="Q18" s="103">
        <f>IF(SER_hh_tes_in!Q18=0,0,1000000/0.086*SER_hh_tes_in!Q18/SER_hh_num_in!Q18)</f>
        <v>12965.625426694576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6662.3825787627993</v>
      </c>
      <c r="D19" s="101">
        <f>IF(SER_hh_tes_in!D19=0,0,1000000/0.086*SER_hh_tes_in!D19/SER_hh_num_in!D19)</f>
        <v>6709.9616541463092</v>
      </c>
      <c r="E19" s="101">
        <f>IF(SER_hh_tes_in!E19=0,0,1000000/0.086*SER_hh_tes_in!E19/SER_hh_num_in!E19)</f>
        <v>6773.4540274405963</v>
      </c>
      <c r="F19" s="101">
        <f>IF(SER_hh_tes_in!F19=0,0,1000000/0.086*SER_hh_tes_in!F19/SER_hh_num_in!F19)</f>
        <v>6733.9663635914767</v>
      </c>
      <c r="G19" s="101">
        <f>IF(SER_hh_tes_in!G19=0,0,1000000/0.086*SER_hh_tes_in!G19/SER_hh_num_in!G19)</f>
        <v>6751.4714234305948</v>
      </c>
      <c r="H19" s="101">
        <f>IF(SER_hh_tes_in!H19=0,0,1000000/0.086*SER_hh_tes_in!H19/SER_hh_num_in!H19)</f>
        <v>6786.0291342754053</v>
      </c>
      <c r="I19" s="101">
        <f>IF(SER_hh_tes_in!I19=0,0,1000000/0.086*SER_hh_tes_in!I19/SER_hh_num_in!I19)</f>
        <v>6813.0627462470356</v>
      </c>
      <c r="J19" s="101">
        <f>IF(SER_hh_tes_in!J19=0,0,1000000/0.086*SER_hh_tes_in!J19/SER_hh_num_in!J19)</f>
        <v>6848.08244415012</v>
      </c>
      <c r="K19" s="101">
        <f>IF(SER_hh_tes_in!K19=0,0,1000000/0.086*SER_hh_tes_in!K19/SER_hh_num_in!K19)</f>
        <v>6839.6444783724273</v>
      </c>
      <c r="L19" s="101">
        <f>IF(SER_hh_tes_in!L19=0,0,1000000/0.086*SER_hh_tes_in!L19/SER_hh_num_in!L19)</f>
        <v>6860.7835906893624</v>
      </c>
      <c r="M19" s="101">
        <f>IF(SER_hh_tes_in!M19=0,0,1000000/0.086*SER_hh_tes_in!M19/SER_hh_num_in!M19)</f>
        <v>7001.9962330567068</v>
      </c>
      <c r="N19" s="101">
        <f>IF(SER_hh_tes_in!N19=0,0,1000000/0.086*SER_hh_tes_in!N19/SER_hh_num_in!N19)</f>
        <v>7040.4418878735769</v>
      </c>
      <c r="O19" s="101">
        <f>IF(SER_hh_tes_in!O19=0,0,1000000/0.086*SER_hh_tes_in!O19/SER_hh_num_in!O19)</f>
        <v>7152.6341204087084</v>
      </c>
      <c r="P19" s="101">
        <f>IF(SER_hh_tes_in!P19=0,0,1000000/0.086*SER_hh_tes_in!P19/SER_hh_num_in!P19)</f>
        <v>7142.7012812416733</v>
      </c>
      <c r="Q19" s="101">
        <f>IF(SER_hh_tes_in!Q19=0,0,1000000/0.086*SER_hh_tes_in!Q19/SER_hh_num_in!Q19)</f>
        <v>7492.0966062684311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7209.9921496601046</v>
      </c>
      <c r="Q21" s="100">
        <f>IF(SER_hh_tes_in!Q21=0,0,1000000/0.086*SER_hh_tes_in!Q21/SER_hh_num_in!Q21)</f>
        <v>7190.6357976833197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6717.6278605610141</v>
      </c>
      <c r="D22" s="100">
        <f>IF(SER_hh_tes_in!D22=0,0,1000000/0.086*SER_hh_tes_in!D22/SER_hh_num_in!D22)</f>
        <v>6789.0368768308726</v>
      </c>
      <c r="E22" s="100">
        <f>IF(SER_hh_tes_in!E22=0,0,1000000/0.086*SER_hh_tes_in!E22/SER_hh_num_in!E22)</f>
        <v>6889.8042896811176</v>
      </c>
      <c r="F22" s="100">
        <f>IF(SER_hh_tes_in!F22=0,0,1000000/0.086*SER_hh_tes_in!F22/SER_hh_num_in!F22)</f>
        <v>6890.2009823661456</v>
      </c>
      <c r="G22" s="100">
        <f>IF(SER_hh_tes_in!G22=0,0,1000000/0.086*SER_hh_tes_in!G22/SER_hh_num_in!G22)</f>
        <v>0</v>
      </c>
      <c r="H22" s="100">
        <f>IF(SER_hh_tes_in!H22=0,0,1000000/0.086*SER_hh_tes_in!H22/SER_hh_num_in!H22)</f>
        <v>6901.366020772668</v>
      </c>
      <c r="I22" s="100">
        <f>IF(SER_hh_tes_in!I22=0,0,1000000/0.086*SER_hh_tes_in!I22/SER_hh_num_in!I22)</f>
        <v>6904.9574153983722</v>
      </c>
      <c r="J22" s="100">
        <f>IF(SER_hh_tes_in!J22=0,0,1000000/0.086*SER_hh_tes_in!J22/SER_hh_num_in!J22)</f>
        <v>6927.3920737836561</v>
      </c>
      <c r="K22" s="100">
        <f>IF(SER_hh_tes_in!K22=0,0,1000000/0.086*SER_hh_tes_in!K22/SER_hh_num_in!K22)</f>
        <v>0</v>
      </c>
      <c r="L22" s="100">
        <f>IF(SER_hh_tes_in!L22=0,0,1000000/0.086*SER_hh_tes_in!L22/SER_hh_num_in!L22)</f>
        <v>6942.656360370177</v>
      </c>
      <c r="M22" s="100">
        <f>IF(SER_hh_tes_in!M22=0,0,1000000/0.086*SER_hh_tes_in!M22/SER_hh_num_in!M22)</f>
        <v>7037.852683003458</v>
      </c>
      <c r="N22" s="100">
        <f>IF(SER_hh_tes_in!N22=0,0,1000000/0.086*SER_hh_tes_in!N22/SER_hh_num_in!N22)</f>
        <v>7066.7241107153095</v>
      </c>
      <c r="O22" s="100">
        <f>IF(SER_hh_tes_in!O22=0,0,1000000/0.086*SER_hh_tes_in!O22/SER_hh_num_in!O22)</f>
        <v>7095.55943784187</v>
      </c>
      <c r="P22" s="100">
        <f>IF(SER_hh_tes_in!P22=0,0,1000000/0.086*SER_hh_tes_in!P22/SER_hh_num_in!P22)</f>
        <v>7149.2788535538421</v>
      </c>
      <c r="Q22" s="100">
        <f>IF(SER_hh_tes_in!Q22=0,0,1000000/0.086*SER_hh_tes_in!Q22/SER_hh_num_in!Q22)</f>
        <v>7168.0956278221829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6662.5624940720172</v>
      </c>
      <c r="D23" s="100">
        <f>IF(SER_hh_tes_in!D23=0,0,1000000/0.086*SER_hh_tes_in!D23/SER_hh_num_in!D23)</f>
        <v>6708.8558652268621</v>
      </c>
      <c r="E23" s="100">
        <f>IF(SER_hh_tes_in!E23=0,0,1000000/0.086*SER_hh_tes_in!E23/SER_hh_num_in!E23)</f>
        <v>6760.8332963712046</v>
      </c>
      <c r="F23" s="100">
        <f>IF(SER_hh_tes_in!F23=0,0,1000000/0.086*SER_hh_tes_in!F23/SER_hh_num_in!F23)</f>
        <v>6778.1129297044308</v>
      </c>
      <c r="G23" s="100">
        <f>IF(SER_hh_tes_in!G23=0,0,1000000/0.086*SER_hh_tes_in!G23/SER_hh_num_in!G23)</f>
        <v>6775.7312328826038</v>
      </c>
      <c r="H23" s="100">
        <f>IF(SER_hh_tes_in!H23=0,0,1000000/0.086*SER_hh_tes_in!H23/SER_hh_num_in!H23)</f>
        <v>6781.9494401018155</v>
      </c>
      <c r="I23" s="100">
        <f>IF(SER_hh_tes_in!I23=0,0,1000000/0.086*SER_hh_tes_in!I23/SER_hh_num_in!I23)</f>
        <v>6779.4987189385956</v>
      </c>
      <c r="J23" s="100">
        <f>IF(SER_hh_tes_in!J23=0,0,1000000/0.086*SER_hh_tes_in!J23/SER_hh_num_in!J23)</f>
        <v>6797.9778553655933</v>
      </c>
      <c r="K23" s="100">
        <f>IF(SER_hh_tes_in!K23=0,0,1000000/0.086*SER_hh_tes_in!K23/SER_hh_num_in!K23)</f>
        <v>6797.0439461127417</v>
      </c>
      <c r="L23" s="100">
        <f>IF(SER_hh_tes_in!L23=0,0,1000000/0.086*SER_hh_tes_in!L23/SER_hh_num_in!L23)</f>
        <v>6816.2426440913641</v>
      </c>
      <c r="M23" s="100">
        <f>IF(SER_hh_tes_in!M23=0,0,1000000/0.086*SER_hh_tes_in!M23/SER_hh_num_in!M23)</f>
        <v>6914.6489421603783</v>
      </c>
      <c r="N23" s="100">
        <f>IF(SER_hh_tes_in!N23=0,0,1000000/0.086*SER_hh_tes_in!N23/SER_hh_num_in!N23)</f>
        <v>6951.7458016086221</v>
      </c>
      <c r="O23" s="100">
        <f>IF(SER_hh_tes_in!O23=0,0,1000000/0.086*SER_hh_tes_in!O23/SER_hh_num_in!O23)</f>
        <v>6989.4417707480861</v>
      </c>
      <c r="P23" s="100">
        <f>IF(SER_hh_tes_in!P23=0,0,1000000/0.086*SER_hh_tes_in!P23/SER_hh_num_in!P23)</f>
        <v>7043.653097415101</v>
      </c>
      <c r="Q23" s="100">
        <f>IF(SER_hh_tes_in!Q23=0,0,1000000/0.086*SER_hh_tes_in!Q23/SER_hh_num_in!Q23)</f>
        <v>7063.6950109789123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6650.0816815826538</v>
      </c>
      <c r="D25" s="100">
        <f>IF(SER_hh_tes_in!D25=0,0,1000000/0.086*SER_hh_tes_in!D25/SER_hh_num_in!D25)</f>
        <v>6693.9601069536784</v>
      </c>
      <c r="E25" s="100">
        <f>IF(SER_hh_tes_in!E25=0,0,1000000/0.086*SER_hh_tes_in!E25/SER_hh_num_in!E25)</f>
        <v>6716.1159460458239</v>
      </c>
      <c r="F25" s="100">
        <f>IF(SER_hh_tes_in!F25=0,0,1000000/0.086*SER_hh_tes_in!F25/SER_hh_num_in!F25)</f>
        <v>6737.2262295607334</v>
      </c>
      <c r="G25" s="100">
        <f>IF(SER_hh_tes_in!G25=0,0,1000000/0.086*SER_hh_tes_in!G25/SER_hh_num_in!G25)</f>
        <v>6791.2273820199616</v>
      </c>
      <c r="H25" s="100">
        <f>IF(SER_hh_tes_in!H25=0,0,1000000/0.086*SER_hh_tes_in!H25/SER_hh_num_in!H25)</f>
        <v>6794.6177951218615</v>
      </c>
      <c r="I25" s="100">
        <f>IF(SER_hh_tes_in!I25=0,0,1000000/0.086*SER_hh_tes_in!I25/SER_hh_num_in!I25)</f>
        <v>6796.7229504612233</v>
      </c>
      <c r="J25" s="100">
        <f>IF(SER_hh_tes_in!J25=0,0,1000000/0.086*SER_hh_tes_in!J25/SER_hh_num_in!J25)</f>
        <v>6818.8941893860256</v>
      </c>
      <c r="K25" s="100">
        <f>IF(SER_hh_tes_in!K25=0,0,1000000/0.086*SER_hh_tes_in!K25/SER_hh_num_in!K25)</f>
        <v>6817.5630965346782</v>
      </c>
      <c r="L25" s="100">
        <f>IF(SER_hh_tes_in!L25=0,0,1000000/0.086*SER_hh_tes_in!L25/SER_hh_num_in!L25)</f>
        <v>6831.0374800383188</v>
      </c>
      <c r="M25" s="100">
        <f>IF(SER_hh_tes_in!M25=0,0,1000000/0.086*SER_hh_tes_in!M25/SER_hh_num_in!M25)</f>
        <v>6929.4368710584995</v>
      </c>
      <c r="N25" s="100">
        <f>IF(SER_hh_tes_in!N25=0,0,1000000/0.086*SER_hh_tes_in!N25/SER_hh_num_in!N25)</f>
        <v>6968.6903642170082</v>
      </c>
      <c r="O25" s="100">
        <f>IF(SER_hh_tes_in!O25=0,0,1000000/0.086*SER_hh_tes_in!O25/SER_hh_num_in!O25)</f>
        <v>7018.5473917739346</v>
      </c>
      <c r="P25" s="100">
        <f>IF(SER_hh_tes_in!P25=0,0,1000000/0.086*SER_hh_tes_in!P25/SER_hh_num_in!P25)</f>
        <v>7109.7771184517469</v>
      </c>
      <c r="Q25" s="100">
        <f>IF(SER_hh_tes_in!Q25=0,0,1000000/0.086*SER_hh_tes_in!Q25/SER_hh_num_in!Q25)</f>
        <v>7133.9355951883772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6647.7114732626842</v>
      </c>
      <c r="D26" s="22">
        <f>IF(SER_hh_tes_in!D26=0,0,1000000/0.086*SER_hh_tes_in!D26/SER_hh_num_in!D26)</f>
        <v>6657.2082991592706</v>
      </c>
      <c r="E26" s="22">
        <f>IF(SER_hh_tes_in!E26=0,0,1000000/0.086*SER_hh_tes_in!E26/SER_hh_num_in!E26)</f>
        <v>0</v>
      </c>
      <c r="F26" s="22">
        <f>IF(SER_hh_tes_in!F26=0,0,1000000/0.086*SER_hh_tes_in!F26/SER_hh_num_in!F26)</f>
        <v>6692.4734737245544</v>
      </c>
      <c r="G26" s="22">
        <f>IF(SER_hh_tes_in!G26=0,0,1000000/0.086*SER_hh_tes_in!G26/SER_hh_num_in!G26)</f>
        <v>6733.1283030765935</v>
      </c>
      <c r="H26" s="22">
        <f>IF(SER_hh_tes_in!H26=0,0,1000000/0.086*SER_hh_tes_in!H26/SER_hh_num_in!H26)</f>
        <v>6783.3511111822136</v>
      </c>
      <c r="I26" s="22">
        <f>IF(SER_hh_tes_in!I26=0,0,1000000/0.086*SER_hh_tes_in!I26/SER_hh_num_in!I26)</f>
        <v>6824.8517607328868</v>
      </c>
      <c r="J26" s="22">
        <f>IF(SER_hh_tes_in!J26=0,0,1000000/0.086*SER_hh_tes_in!J26/SER_hh_num_in!J26)</f>
        <v>6872.3592856484347</v>
      </c>
      <c r="K26" s="22">
        <f>IF(SER_hh_tes_in!K26=0,0,1000000/0.086*SER_hh_tes_in!K26/SER_hh_num_in!K26)</f>
        <v>6882.369071940614</v>
      </c>
      <c r="L26" s="22">
        <f>IF(SER_hh_tes_in!L26=0,0,1000000/0.086*SER_hh_tes_in!L26/SER_hh_num_in!L26)</f>
        <v>6909.1465133891916</v>
      </c>
      <c r="M26" s="22">
        <f>IF(SER_hh_tes_in!M26=0,0,1000000/0.086*SER_hh_tes_in!M26/SER_hh_num_in!M26)</f>
        <v>7039.1120592231237</v>
      </c>
      <c r="N26" s="22">
        <f>IF(SER_hh_tes_in!N26=0,0,1000000/0.086*SER_hh_tes_in!N26/SER_hh_num_in!N26)</f>
        <v>7087.7863799551933</v>
      </c>
      <c r="O26" s="22">
        <f>IF(SER_hh_tes_in!O26=0,0,1000000/0.086*SER_hh_tes_in!O26/SER_hh_num_in!O26)</f>
        <v>7261.3621110003996</v>
      </c>
      <c r="P26" s="22">
        <f>IF(SER_hh_tes_in!P26=0,0,1000000/0.086*SER_hh_tes_in!P26/SER_hh_num_in!P26)</f>
        <v>0</v>
      </c>
      <c r="Q26" s="22">
        <f>IF(SER_hh_tes_in!Q26=0,0,1000000/0.086*SER_hh_tes_in!Q26/SER_hh_num_in!Q26)</f>
        <v>7823.2093048155039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0</v>
      </c>
      <c r="M27" s="116">
        <f>IF(SER_hh_tes_in!M27=0,0,1000000/0.086*SER_hh_tes_in!M27/SER_hh_num_in!M19)</f>
        <v>0</v>
      </c>
      <c r="N27" s="116">
        <f>IF(SER_hh_tes_in!N27=0,0,1000000/0.086*SER_hh_tes_in!N27/SER_hh_num_in!N19)</f>
        <v>0</v>
      </c>
      <c r="O27" s="116">
        <f>IF(SER_hh_tes_in!O27=0,0,1000000/0.086*SER_hh_tes_in!O27/SER_hh_num_in!O19)</f>
        <v>0</v>
      </c>
      <c r="P27" s="116">
        <f>IF(SER_hh_tes_in!P27=0,0,1000000/0.086*SER_hh_tes_in!P27/SER_hh_num_in!P19)</f>
        <v>0</v>
      </c>
      <c r="Q27" s="116">
        <f>IF(SER_hh_tes_in!Q27=0,0,1000000/0.086*SER_hh_tes_in!Q27/SER_hh_num_in!Q19)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0</v>
      </c>
      <c r="M28" s="117">
        <f>IF(SER_hh_tes_in!M27=0,0,1000000/0.086*SER_hh_tes_in!M27/SER_hh_num_in!M27)</f>
        <v>0</v>
      </c>
      <c r="N28" s="117">
        <f>IF(SER_hh_tes_in!N27=0,0,1000000/0.086*SER_hh_tes_in!N27/SER_hh_num_in!N27)</f>
        <v>0</v>
      </c>
      <c r="O28" s="117">
        <f>IF(SER_hh_tes_in!O27=0,0,1000000/0.086*SER_hh_tes_in!O27/SER_hh_num_in!O27)</f>
        <v>0</v>
      </c>
      <c r="P28" s="117">
        <f>IF(SER_hh_tes_in!P27=0,0,1000000/0.086*SER_hh_tes_in!P27/SER_hh_num_in!P27)</f>
        <v>0</v>
      </c>
      <c r="Q28" s="117">
        <f>IF(SER_hh_tes_in!Q27=0,0,1000000/0.086*SER_hh_tes_in!Q27/SER_hh_num_in!Q27)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6608.453377427677</v>
      </c>
      <c r="D29" s="101">
        <f>IF(SER_hh_tes_in!D29=0,0,1000000/0.086*SER_hh_tes_in!D29/SER_hh_num_in!D29)</f>
        <v>6683.1460130743344</v>
      </c>
      <c r="E29" s="101">
        <f>IF(SER_hh_tes_in!E29=0,0,1000000/0.086*SER_hh_tes_in!E29/SER_hh_num_in!E29)</f>
        <v>6753.4876681309252</v>
      </c>
      <c r="F29" s="101">
        <f>IF(SER_hh_tes_in!F29=0,0,1000000/0.086*SER_hh_tes_in!F29/SER_hh_num_in!F29)</f>
        <v>6809.9527309388468</v>
      </c>
      <c r="G29" s="101">
        <f>IF(SER_hh_tes_in!G29=0,0,1000000/0.086*SER_hh_tes_in!G29/SER_hh_num_in!G29)</f>
        <v>6853.959050847081</v>
      </c>
      <c r="H29" s="101">
        <f>IF(SER_hh_tes_in!H29=0,0,1000000/0.086*SER_hh_tes_in!H29/SER_hh_num_in!H29)</f>
        <v>6885.8874228783834</v>
      </c>
      <c r="I29" s="101">
        <f>IF(SER_hh_tes_in!I29=0,0,1000000/0.086*SER_hh_tes_in!I29/SER_hh_num_in!I29)</f>
        <v>6891.1857168339211</v>
      </c>
      <c r="J29" s="101">
        <f>IF(SER_hh_tes_in!J29=0,0,1000000/0.086*SER_hh_tes_in!J29/SER_hh_num_in!J29)</f>
        <v>6932.4899297935308</v>
      </c>
      <c r="K29" s="101">
        <f>IF(SER_hh_tes_in!K29=0,0,1000000/0.086*SER_hh_tes_in!K29/SER_hh_num_in!K29)</f>
        <v>6964.2222641504486</v>
      </c>
      <c r="L29" s="101">
        <f>IF(SER_hh_tes_in!L29=0,0,1000000/0.086*SER_hh_tes_in!L29/SER_hh_num_in!L29)</f>
        <v>6971.4574603347901</v>
      </c>
      <c r="M29" s="101">
        <f>IF(SER_hh_tes_in!M29=0,0,1000000/0.086*SER_hh_tes_in!M29/SER_hh_num_in!M29)</f>
        <v>7014.5114507412563</v>
      </c>
      <c r="N29" s="101">
        <f>IF(SER_hh_tes_in!N29=0,0,1000000/0.086*SER_hh_tes_in!N29/SER_hh_num_in!N29)</f>
        <v>7085.8947415418852</v>
      </c>
      <c r="O29" s="101">
        <f>IF(SER_hh_tes_in!O29=0,0,1000000/0.086*SER_hh_tes_in!O29/SER_hh_num_in!O29)</f>
        <v>7283.0487183425676</v>
      </c>
      <c r="P29" s="101">
        <f>IF(SER_hh_tes_in!P29=0,0,1000000/0.086*SER_hh_tes_in!P29/SER_hh_num_in!P29)</f>
        <v>7170.8145289362483</v>
      </c>
      <c r="Q29" s="101">
        <f>IF(SER_hh_tes_in!Q29=0,0,1000000/0.086*SER_hh_tes_in!Q29/SER_hh_num_in!Q29)</f>
        <v>7328.1009760626348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6635.611648544028</v>
      </c>
      <c r="D30" s="100">
        <f>IF(SER_hh_tes_in!D30=0,0,1000000/0.086*SER_hh_tes_in!D30/SER_hh_num_in!D30)</f>
        <v>0</v>
      </c>
      <c r="E30" s="100">
        <f>IF(SER_hh_tes_in!E30=0,0,1000000/0.086*SER_hh_tes_in!E30/SER_hh_num_in!E30)</f>
        <v>0</v>
      </c>
      <c r="F30" s="100">
        <f>IF(SER_hh_tes_in!F30=0,0,1000000/0.086*SER_hh_tes_in!F30/SER_hh_num_in!F30)</f>
        <v>0</v>
      </c>
      <c r="G30" s="100">
        <f>IF(SER_hh_tes_in!G30=0,0,1000000/0.086*SER_hh_tes_in!G30/SER_hh_num_in!G30)</f>
        <v>0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0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0</v>
      </c>
      <c r="L30" s="100">
        <f>IF(SER_hh_tes_in!L30=0,0,1000000/0.086*SER_hh_tes_in!L30/SER_hh_num_in!L30)</f>
        <v>0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0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6914.3841129194625</v>
      </c>
      <c r="Q30" s="100">
        <f>IF(SER_hh_tes_in!Q30=0,0,1000000/0.086*SER_hh_tes_in!Q30/SER_hh_num_in!Q30)</f>
        <v>6912.6936563796316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6516.1772497623506</v>
      </c>
      <c r="D31" s="100">
        <f>IF(SER_hh_tes_in!D31=0,0,1000000/0.086*SER_hh_tes_in!D31/SER_hh_num_in!D31)</f>
        <v>6644.1843366623852</v>
      </c>
      <c r="E31" s="100">
        <f>IF(SER_hh_tes_in!E31=0,0,1000000/0.086*SER_hh_tes_in!E31/SER_hh_num_in!E31)</f>
        <v>6743.4351967979501</v>
      </c>
      <c r="F31" s="100">
        <f>IF(SER_hh_tes_in!F31=0,0,1000000/0.086*SER_hh_tes_in!F31/SER_hh_num_in!F31)</f>
        <v>6821.5556772673626</v>
      </c>
      <c r="G31" s="100">
        <f>IF(SER_hh_tes_in!G31=0,0,1000000/0.086*SER_hh_tes_in!G31/SER_hh_num_in!G31)</f>
        <v>6882.9738185184251</v>
      </c>
      <c r="H31" s="100">
        <f>IF(SER_hh_tes_in!H31=0,0,1000000/0.086*SER_hh_tes_in!H31/SER_hh_num_in!H31)</f>
        <v>6921.9413268902099</v>
      </c>
      <c r="I31" s="100">
        <f>IF(SER_hh_tes_in!I31=0,0,1000000/0.086*SER_hh_tes_in!I31/SER_hh_num_in!I31)</f>
        <v>6960.8218228673195</v>
      </c>
      <c r="J31" s="100">
        <f>IF(SER_hh_tes_in!J31=0,0,1000000/0.086*SER_hh_tes_in!J31/SER_hh_num_in!J31)</f>
        <v>7016.0321491310515</v>
      </c>
      <c r="K31" s="100">
        <f>IF(SER_hh_tes_in!K31=0,0,1000000/0.086*SER_hh_tes_in!K31/SER_hh_num_in!K31)</f>
        <v>7062.617030264928</v>
      </c>
      <c r="L31" s="100">
        <f>IF(SER_hh_tes_in!L31=0,0,1000000/0.086*SER_hh_tes_in!L31/SER_hh_num_in!L31)</f>
        <v>7115.5513267373353</v>
      </c>
      <c r="M31" s="100">
        <f>IF(SER_hh_tes_in!M31=0,0,1000000/0.086*SER_hh_tes_in!M31/SER_hh_num_in!M31)</f>
        <v>7191.1636525783515</v>
      </c>
      <c r="N31" s="100">
        <f>IF(SER_hh_tes_in!N31=0,0,1000000/0.086*SER_hh_tes_in!N31/SER_hh_num_in!N31)</f>
        <v>7262.0038434631151</v>
      </c>
      <c r="O31" s="100">
        <f>IF(SER_hh_tes_in!O31=0,0,1000000/0.086*SER_hh_tes_in!O31/SER_hh_num_in!O31)</f>
        <v>7312.2466909210116</v>
      </c>
      <c r="P31" s="100">
        <f>IF(SER_hh_tes_in!P31=0,0,1000000/0.086*SER_hh_tes_in!P31/SER_hh_num_in!P31)</f>
        <v>7281.458522915128</v>
      </c>
      <c r="Q31" s="100">
        <f>IF(SER_hh_tes_in!Q31=0,0,1000000/0.086*SER_hh_tes_in!Q31/SER_hh_num_in!Q31)</f>
        <v>7263.7795144096199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0</v>
      </c>
      <c r="D33" s="18">
        <f>IF(SER_hh_tes_in!D33=0,0,1000000/0.086*SER_hh_tes_in!D33/SER_hh_num_in!D33)</f>
        <v>6689.782251032203</v>
      </c>
      <c r="E33" s="18">
        <f>IF(SER_hh_tes_in!E33=0,0,1000000/0.086*SER_hh_tes_in!E33/SER_hh_num_in!E33)</f>
        <v>6760.8063454590047</v>
      </c>
      <c r="F33" s="18">
        <f>IF(SER_hh_tes_in!F33=0,0,1000000/0.086*SER_hh_tes_in!F33/SER_hh_num_in!F33)</f>
        <v>6794.3179201864823</v>
      </c>
      <c r="G33" s="18">
        <f>IF(SER_hh_tes_in!G33=0,0,1000000/0.086*SER_hh_tes_in!G33/SER_hh_num_in!G33)</f>
        <v>6834.8590916218645</v>
      </c>
      <c r="H33" s="18">
        <f>IF(SER_hh_tes_in!H33=0,0,1000000/0.086*SER_hh_tes_in!H33/SER_hh_num_in!H33)</f>
        <v>6823.5957843774067</v>
      </c>
      <c r="I33" s="18">
        <f>IF(SER_hh_tes_in!I33=0,0,1000000/0.086*SER_hh_tes_in!I33/SER_hh_num_in!I33)</f>
        <v>6840.3535009074858</v>
      </c>
      <c r="J33" s="18">
        <f>IF(SER_hh_tes_in!J33=0,0,1000000/0.086*SER_hh_tes_in!J33/SER_hh_num_in!J33)</f>
        <v>6864.0479398979614</v>
      </c>
      <c r="K33" s="18">
        <f>IF(SER_hh_tes_in!K33=0,0,1000000/0.086*SER_hh_tes_in!K33/SER_hh_num_in!K33)</f>
        <v>6854.1632278406842</v>
      </c>
      <c r="L33" s="18">
        <f>IF(SER_hh_tes_in!L33=0,0,1000000/0.086*SER_hh_tes_in!L33/SER_hh_num_in!L33)</f>
        <v>6855.5827411286828</v>
      </c>
      <c r="M33" s="18">
        <f>IF(SER_hh_tes_in!M33=0,0,1000000/0.086*SER_hh_tes_in!M33/SER_hh_num_in!M33)</f>
        <v>6895.2192126511027</v>
      </c>
      <c r="N33" s="18">
        <f>IF(SER_hh_tes_in!N33=0,0,1000000/0.086*SER_hh_tes_in!N33/SER_hh_num_in!N33)</f>
        <v>6930.0027182761532</v>
      </c>
      <c r="O33" s="18">
        <f>IF(SER_hh_tes_in!O33=0,0,1000000/0.086*SER_hh_tes_in!O33/SER_hh_num_in!O33)</f>
        <v>7075.795283140159</v>
      </c>
      <c r="P33" s="18">
        <f>IF(SER_hh_tes_in!P33=0,0,1000000/0.086*SER_hh_tes_in!P33/SER_hh_num_in!P33)</f>
        <v>7288.0183423911521</v>
      </c>
      <c r="Q33" s="18">
        <f>IF(SER_hh_tes_in!Q33=0,0,1000000/0.086*SER_hh_tes_in!Q33/SER_hh_num_in!Q33)</f>
        <v>7558.5564581087701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11719.805498364114</v>
      </c>
      <c r="D3" s="106">
        <f>IF(SER_hh_emi_in!D3=0,0,1000000*SER_hh_emi_in!D3/SER_hh_num_in!D3)</f>
        <v>12118.661501108185</v>
      </c>
      <c r="E3" s="106">
        <f>IF(SER_hh_emi_in!E3=0,0,1000000*SER_hh_emi_in!E3/SER_hh_num_in!E3)</f>
        <v>15338.069555725981</v>
      </c>
      <c r="F3" s="106">
        <f>IF(SER_hh_emi_in!F3=0,0,1000000*SER_hh_emi_in!F3/SER_hh_num_in!F3)</f>
        <v>15084.433313213573</v>
      </c>
      <c r="G3" s="106">
        <f>IF(SER_hh_emi_in!G3=0,0,1000000*SER_hh_emi_in!G3/SER_hh_num_in!G3)</f>
        <v>11286.126282614841</v>
      </c>
      <c r="H3" s="106">
        <f>IF(SER_hh_emi_in!H3=0,0,1000000*SER_hh_emi_in!H3/SER_hh_num_in!H3)</f>
        <v>9202.1945464033033</v>
      </c>
      <c r="I3" s="106">
        <f>IF(SER_hh_emi_in!I3=0,0,1000000*SER_hh_emi_in!I3/SER_hh_num_in!I3)</f>
        <v>9870.5598200047261</v>
      </c>
      <c r="J3" s="106">
        <f>IF(SER_hh_emi_in!J3=0,0,1000000*SER_hh_emi_in!J3/SER_hh_num_in!J3)</f>
        <v>14224.0139392038</v>
      </c>
      <c r="K3" s="106">
        <f>IF(SER_hh_emi_in!K3=0,0,1000000*SER_hh_emi_in!K3/SER_hh_num_in!K3)</f>
        <v>8710.5848069672902</v>
      </c>
      <c r="L3" s="106">
        <f>IF(SER_hh_emi_in!L3=0,0,1000000*SER_hh_emi_in!L3/SER_hh_num_in!L3)</f>
        <v>12011.147769473129</v>
      </c>
      <c r="M3" s="106">
        <f>IF(SER_hh_emi_in!M3=0,0,1000000*SER_hh_emi_in!M3/SER_hh_num_in!M3)</f>
        <v>12163.649726476449</v>
      </c>
      <c r="N3" s="106">
        <f>IF(SER_hh_emi_in!N3=0,0,1000000*SER_hh_emi_in!N3/SER_hh_num_in!N3)</f>
        <v>9609.4531004125492</v>
      </c>
      <c r="O3" s="106">
        <f>IF(SER_hh_emi_in!O3=0,0,1000000*SER_hh_emi_in!O3/SER_hh_num_in!O3)</f>
        <v>11328.489270519911</v>
      </c>
      <c r="P3" s="106">
        <f>IF(SER_hh_emi_in!P3=0,0,1000000*SER_hh_emi_in!P3/SER_hh_num_in!P3)</f>
        <v>8892.3499788651134</v>
      </c>
      <c r="Q3" s="106">
        <f>IF(SER_hh_emi_in!Q3=0,0,1000000*SER_hh_emi_in!Q3/SER_hh_num_in!Q3)</f>
        <v>4998.7718952378027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6835.7132017928097</v>
      </c>
      <c r="D4" s="101">
        <f>IF(SER_hh_emi_in!D4=0,0,1000000*SER_hh_emi_in!D4/SER_hh_num_in!D4)</f>
        <v>9692.4737523713302</v>
      </c>
      <c r="E4" s="101">
        <f>IF(SER_hh_emi_in!E4=0,0,1000000*SER_hh_emi_in!E4/SER_hh_num_in!E4)</f>
        <v>11901.080853294499</v>
      </c>
      <c r="F4" s="101">
        <f>IF(SER_hh_emi_in!F4=0,0,1000000*SER_hh_emi_in!F4/SER_hh_num_in!F4)</f>
        <v>12488.415638700142</v>
      </c>
      <c r="G4" s="101">
        <f>IF(SER_hh_emi_in!G4=0,0,1000000*SER_hh_emi_in!G4/SER_hh_num_in!G4)</f>
        <v>9533.4657162838121</v>
      </c>
      <c r="H4" s="101">
        <f>IF(SER_hh_emi_in!H4=0,0,1000000*SER_hh_emi_in!H4/SER_hh_num_in!H4)</f>
        <v>6774.5770696653944</v>
      </c>
      <c r="I4" s="101">
        <f>IF(SER_hh_emi_in!I4=0,0,1000000*SER_hh_emi_in!I4/SER_hh_num_in!I4)</f>
        <v>8077.7836082543736</v>
      </c>
      <c r="J4" s="101">
        <f>IF(SER_hh_emi_in!J4=0,0,1000000*SER_hh_emi_in!J4/SER_hh_num_in!J4)</f>
        <v>12265.271079819262</v>
      </c>
      <c r="K4" s="101">
        <f>IF(SER_hh_emi_in!K4=0,0,1000000*SER_hh_emi_in!K4/SER_hh_num_in!K4)</f>
        <v>6251.0010075062755</v>
      </c>
      <c r="L4" s="101">
        <f>IF(SER_hh_emi_in!L4=0,0,1000000*SER_hh_emi_in!L4/SER_hh_num_in!L4)</f>
        <v>9635.8543604496172</v>
      </c>
      <c r="M4" s="101">
        <f>IF(SER_hh_emi_in!M4=0,0,1000000*SER_hh_emi_in!M4/SER_hh_num_in!M4)</f>
        <v>10426.968220474031</v>
      </c>
      <c r="N4" s="101">
        <f>IF(SER_hh_emi_in!N4=0,0,1000000*SER_hh_emi_in!N4/SER_hh_num_in!N4)</f>
        <v>7578.3582280365717</v>
      </c>
      <c r="O4" s="101">
        <f>IF(SER_hh_emi_in!O4=0,0,1000000*SER_hh_emi_in!O4/SER_hh_num_in!O4)</f>
        <v>8091.8710247192894</v>
      </c>
      <c r="P4" s="101">
        <f>IF(SER_hh_emi_in!P4=0,0,1000000*SER_hh_emi_in!P4/SER_hh_num_in!P4)</f>
        <v>4969.1463377313894</v>
      </c>
      <c r="Q4" s="101">
        <f>IF(SER_hh_emi_in!Q4=0,0,1000000*SER_hh_emi_in!Q4/SER_hh_num_in!Q4)</f>
        <v>2429.9666844974281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28956.619026018929</v>
      </c>
      <c r="F5" s="100">
        <f>IF(SER_hh_emi_in!F5=0,0,1000000*SER_hh_emi_in!F5/SER_hh_num_in!F5)</f>
        <v>28459.407754504718</v>
      </c>
      <c r="G5" s="100">
        <f>IF(SER_hh_emi_in!G5=0,0,1000000*SER_hh_emi_in!G5/SER_hh_num_in!G5)</f>
        <v>48929.614776599112</v>
      </c>
      <c r="H5" s="100">
        <f>IF(SER_hh_emi_in!H5=0,0,1000000*SER_hh_emi_in!H5/SER_hh_num_in!H5)</f>
        <v>30685.959634414667</v>
      </c>
      <c r="I5" s="100">
        <f>IF(SER_hh_emi_in!I5=0,0,1000000*SER_hh_emi_in!I5/SER_hh_num_in!I5)</f>
        <v>21623.171993694807</v>
      </c>
      <c r="J5" s="100">
        <f>IF(SER_hh_emi_in!J5=0,0,1000000*SER_hh_emi_in!J5/SER_hh_num_in!J5)</f>
        <v>21551.935787805549</v>
      </c>
      <c r="K5" s="100">
        <f>IF(SER_hh_emi_in!K5=0,0,1000000*SER_hh_emi_in!K5/SER_hh_num_in!K5)</f>
        <v>53975.986831434944</v>
      </c>
      <c r="L5" s="100">
        <f>IF(SER_hh_emi_in!L5=0,0,1000000*SER_hh_emi_in!L5/SER_hh_num_in!L5)</f>
        <v>23197.53261869889</v>
      </c>
      <c r="M5" s="100">
        <f>IF(SER_hh_emi_in!M5=0,0,1000000*SER_hh_emi_in!M5/SER_hh_num_in!M5)</f>
        <v>22790.943059518402</v>
      </c>
      <c r="N5" s="100">
        <f>IF(SER_hh_emi_in!N5=0,0,1000000*SER_hh_emi_in!N5/SER_hh_num_in!N5)</f>
        <v>13260.635126033063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0</v>
      </c>
      <c r="D7" s="100">
        <f>IF(SER_hh_emi_in!D7=0,0,1000000*SER_hh_emi_in!D7/SER_hh_num_in!D7)</f>
        <v>20857.992084147034</v>
      </c>
      <c r="E7" s="100">
        <f>IF(SER_hh_emi_in!E7=0,0,1000000*SER_hh_emi_in!E7/SER_hh_num_in!E7)</f>
        <v>0</v>
      </c>
      <c r="F7" s="100">
        <f>IF(SER_hh_emi_in!F7=0,0,1000000*SER_hh_emi_in!F7/SER_hh_num_in!F7)</f>
        <v>19733.44285031121</v>
      </c>
      <c r="G7" s="100">
        <f>IF(SER_hh_emi_in!G7=0,0,1000000*SER_hh_emi_in!G7/SER_hh_num_in!G7)</f>
        <v>19540.78992801236</v>
      </c>
      <c r="H7" s="100">
        <f>IF(SER_hh_emi_in!H7=0,0,1000000*SER_hh_emi_in!H7/SER_hh_num_in!H7)</f>
        <v>16812.170464448227</v>
      </c>
      <c r="I7" s="100">
        <f>IF(SER_hh_emi_in!I7=0,0,1000000*SER_hh_emi_in!I7/SER_hh_num_in!I7)</f>
        <v>15257.59271403936</v>
      </c>
      <c r="J7" s="100">
        <f>IF(SER_hh_emi_in!J7=0,0,1000000*SER_hh_emi_in!J7/SER_hh_num_in!J7)</f>
        <v>0</v>
      </c>
      <c r="K7" s="100">
        <f>IF(SER_hh_emi_in!K7=0,0,1000000*SER_hh_emi_in!K7/SER_hh_num_in!K7)</f>
        <v>0</v>
      </c>
      <c r="L7" s="100">
        <f>IF(SER_hh_emi_in!L7=0,0,1000000*SER_hh_emi_in!L7/SER_hh_num_in!L7)</f>
        <v>0</v>
      </c>
      <c r="M7" s="100">
        <f>IF(SER_hh_emi_in!M7=0,0,1000000*SER_hh_emi_in!M7/SER_hh_num_in!M7)</f>
        <v>16940.309621498531</v>
      </c>
      <c r="N7" s="100">
        <f>IF(SER_hh_emi_in!N7=0,0,1000000*SER_hh_emi_in!N7/SER_hh_num_in!N7)</f>
        <v>15348.094198844248</v>
      </c>
      <c r="O7" s="100">
        <f>IF(SER_hh_emi_in!O7=0,0,1000000*SER_hh_emi_in!O7/SER_hh_num_in!O7)</f>
        <v>14604.445596078887</v>
      </c>
      <c r="P7" s="100">
        <f>IF(SER_hh_emi_in!P7=0,0,1000000*SER_hh_emi_in!P7/SER_hh_num_in!P7)</f>
        <v>13420.701412830062</v>
      </c>
      <c r="Q7" s="100">
        <f>IF(SER_hh_emi_in!Q7=0,0,1000000*SER_hh_emi_in!Q7/SER_hh_num_in!Q7)</f>
        <v>13294.696114793513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11959.120016919065</v>
      </c>
      <c r="D8" s="100">
        <f>IF(SER_hh_emi_in!D8=0,0,1000000*SER_hh_emi_in!D8/SER_hh_num_in!D8)</f>
        <v>9626.4594384481497</v>
      </c>
      <c r="E8" s="100">
        <f>IF(SER_hh_emi_in!E8=0,0,1000000*SER_hh_emi_in!E8/SER_hh_num_in!E8)</f>
        <v>8874.3684643865599</v>
      </c>
      <c r="F8" s="100">
        <f>IF(SER_hh_emi_in!F8=0,0,1000000*SER_hh_emi_in!F8/SER_hh_num_in!F8)</f>
        <v>9156.1329535844379</v>
      </c>
      <c r="G8" s="100">
        <f>IF(SER_hh_emi_in!G8=0,0,1000000*SER_hh_emi_in!G8/SER_hh_num_in!G8)</f>
        <v>9047.5164319376763</v>
      </c>
      <c r="H8" s="100">
        <f>IF(SER_hh_emi_in!H8=0,0,1000000*SER_hh_emi_in!H8/SER_hh_num_in!H8)</f>
        <v>7786.2903243345991</v>
      </c>
      <c r="I8" s="100">
        <f>IF(SER_hh_emi_in!I8=0,0,1000000*SER_hh_emi_in!I8/SER_hh_num_in!I8)</f>
        <v>7042.727310509169</v>
      </c>
      <c r="J8" s="100">
        <f>IF(SER_hh_emi_in!J8=0,0,1000000*SER_hh_emi_in!J8/SER_hh_num_in!J8)</f>
        <v>8991.9281756567925</v>
      </c>
      <c r="K8" s="100">
        <f>IF(SER_hh_emi_in!K8=0,0,1000000*SER_hh_emi_in!K8/SER_hh_num_in!K8)</f>
        <v>7249.5399780328116</v>
      </c>
      <c r="L8" s="100">
        <f>IF(SER_hh_emi_in!L8=0,0,1000000*SER_hh_emi_in!L8/SER_hh_num_in!L8)</f>
        <v>7686.0116675131021</v>
      </c>
      <c r="M8" s="100">
        <f>IF(SER_hh_emi_in!M8=0,0,1000000*SER_hh_emi_in!M8/SER_hh_num_in!M8)</f>
        <v>7032.6995784630135</v>
      </c>
      <c r="N8" s="100">
        <f>IF(SER_hh_emi_in!N8=0,0,1000000*SER_hh_emi_in!N8/SER_hh_num_in!N8)</f>
        <v>7001.2368305979526</v>
      </c>
      <c r="O8" s="100">
        <f>IF(SER_hh_emi_in!O8=0,0,1000000*SER_hh_emi_in!O8/SER_hh_num_in!O8)</f>
        <v>7137.3469860514961</v>
      </c>
      <c r="P8" s="100">
        <f>IF(SER_hh_emi_in!P8=0,0,1000000*SER_hh_emi_in!P8/SER_hh_num_in!P8)</f>
        <v>5839.2663584564252</v>
      </c>
      <c r="Q8" s="100">
        <f>IF(SER_hh_emi_in!Q8=0,0,1000000*SER_hh_emi_in!Q8/SER_hh_num_in!Q8)</f>
        <v>5930.2644784786871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16640.627046633519</v>
      </c>
      <c r="D9" s="100">
        <f>IF(SER_hh_emi_in!D9=0,0,1000000*SER_hh_emi_in!D9/SER_hh_num_in!D9)</f>
        <v>13420.044825634905</v>
      </c>
      <c r="E9" s="100">
        <f>IF(SER_hh_emi_in!E9=0,0,1000000*SER_hh_emi_in!E9/SER_hh_num_in!E9)</f>
        <v>12572.46926474921</v>
      </c>
      <c r="F9" s="100">
        <f>IF(SER_hh_emi_in!F9=0,0,1000000*SER_hh_emi_in!F9/SER_hh_num_in!F9)</f>
        <v>13036.201638147673</v>
      </c>
      <c r="G9" s="100">
        <f>IF(SER_hh_emi_in!G9=0,0,1000000*SER_hh_emi_in!G9/SER_hh_num_in!G9)</f>
        <v>12842.298631231344</v>
      </c>
      <c r="H9" s="100">
        <f>IF(SER_hh_emi_in!H9=0,0,1000000*SER_hh_emi_in!H9/SER_hh_num_in!H9)</f>
        <v>11114.531731186911</v>
      </c>
      <c r="I9" s="100">
        <f>IF(SER_hh_emi_in!I9=0,0,1000000*SER_hh_emi_in!I9/SER_hh_num_in!I9)</f>
        <v>10032.160662658274</v>
      </c>
      <c r="J9" s="100">
        <f>IF(SER_hh_emi_in!J9=0,0,1000000*SER_hh_emi_in!J9/SER_hh_num_in!J9)</f>
        <v>13275.519392389897</v>
      </c>
      <c r="K9" s="100">
        <f>IF(SER_hh_emi_in!K9=0,0,1000000*SER_hh_emi_in!K9/SER_hh_num_in!K9)</f>
        <v>10442.772088135602</v>
      </c>
      <c r="L9" s="100">
        <f>IF(SER_hh_emi_in!L9=0,0,1000000*SER_hh_emi_in!L9/SER_hh_num_in!L9)</f>
        <v>11251.890886875659</v>
      </c>
      <c r="M9" s="100">
        <f>IF(SER_hh_emi_in!M9=0,0,1000000*SER_hh_emi_in!M9/SER_hh_num_in!M9)</f>
        <v>10231.585764778341</v>
      </c>
      <c r="N9" s="100">
        <f>IF(SER_hh_emi_in!N9=0,0,1000000*SER_hh_emi_in!N9/SER_hh_num_in!N9)</f>
        <v>10398.849307305169</v>
      </c>
      <c r="O9" s="100">
        <f>IF(SER_hh_emi_in!O9=0,0,1000000*SER_hh_emi_in!O9/SER_hh_num_in!O9)</f>
        <v>10855.042956122963</v>
      </c>
      <c r="P9" s="100">
        <f>IF(SER_hh_emi_in!P9=0,0,1000000*SER_hh_emi_in!P9/SER_hh_num_in!P9)</f>
        <v>8843.1991434638694</v>
      </c>
      <c r="Q9" s="100">
        <f>IF(SER_hh_emi_in!Q9=0,0,1000000*SER_hh_emi_in!Q9/SER_hh_num_in!Q9)</f>
        <v>9244.6186285557596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25603.651241618747</v>
      </c>
      <c r="D10" s="100">
        <f>IF(SER_hh_emi_in!D10=0,0,1000000*SER_hh_emi_in!D10/SER_hh_num_in!D10)</f>
        <v>23137.159958485081</v>
      </c>
      <c r="E10" s="100">
        <f>IF(SER_hh_emi_in!E10=0,0,1000000*SER_hh_emi_in!E10/SER_hh_num_in!E10)</f>
        <v>23290.157568499017</v>
      </c>
      <c r="F10" s="100">
        <f>IF(SER_hh_emi_in!F10=0,0,1000000*SER_hh_emi_in!F10/SER_hh_num_in!F10)</f>
        <v>22966.720989176629</v>
      </c>
      <c r="G10" s="100">
        <f>IF(SER_hh_emi_in!G10=0,0,1000000*SER_hh_emi_in!G10/SER_hh_num_in!G10)</f>
        <v>22890.928852196488</v>
      </c>
      <c r="H10" s="100">
        <f>IF(SER_hh_emi_in!H10=0,0,1000000*SER_hh_emi_in!H10/SER_hh_num_in!H10)</f>
        <v>17292.064034440082</v>
      </c>
      <c r="I10" s="100">
        <f>IF(SER_hh_emi_in!I10=0,0,1000000*SER_hh_emi_in!I10/SER_hh_num_in!I10)</f>
        <v>16915.29466520829</v>
      </c>
      <c r="J10" s="100">
        <f>IF(SER_hh_emi_in!J10=0,0,1000000*SER_hh_emi_in!J10/SER_hh_num_in!J10)</f>
        <v>0</v>
      </c>
      <c r="K10" s="100">
        <f>IF(SER_hh_emi_in!K10=0,0,1000000*SER_hh_emi_in!K10/SER_hh_num_in!K10)</f>
        <v>17853.17845204968</v>
      </c>
      <c r="L10" s="100">
        <f>IF(SER_hh_emi_in!L10=0,0,1000000*SER_hh_emi_in!L10/SER_hh_num_in!L10)</f>
        <v>24084.095917528466</v>
      </c>
      <c r="M10" s="100">
        <f>IF(SER_hh_emi_in!M10=0,0,1000000*SER_hh_emi_in!M10/SER_hh_num_in!M10)</f>
        <v>15192.140583657034</v>
      </c>
      <c r="N10" s="100">
        <f>IF(SER_hh_emi_in!N10=0,0,1000000*SER_hh_emi_in!N10/SER_hh_num_in!N10)</f>
        <v>11047.18048196438</v>
      </c>
      <c r="O10" s="100">
        <f>IF(SER_hh_emi_in!O10=0,0,1000000*SER_hh_emi_in!O10/SER_hh_num_in!O10)</f>
        <v>18700.478914801181</v>
      </c>
      <c r="P10" s="100">
        <f>IF(SER_hh_emi_in!P10=0,0,1000000*SER_hh_emi_in!P10/SER_hh_num_in!P10)</f>
        <v>16198.179990238741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0.8019969315563541</v>
      </c>
      <c r="D16" s="101">
        <f>IF(SER_hh_emi_in!D16=0,0,1000000*SER_hh_emi_in!D16/SER_hh_num_in!D16)</f>
        <v>9.8434700608074301</v>
      </c>
      <c r="E16" s="101">
        <f>IF(SER_hh_emi_in!E16=0,0,1000000*SER_hh_emi_in!E16/SER_hh_num_in!E16)</f>
        <v>7.3581460143522346</v>
      </c>
      <c r="F16" s="101">
        <f>IF(SER_hh_emi_in!F16=0,0,1000000*SER_hh_emi_in!F16/SER_hh_num_in!F16)</f>
        <v>0.48744732992312267</v>
      </c>
      <c r="G16" s="101">
        <f>IF(SER_hh_emi_in!G16=0,0,1000000*SER_hh_emi_in!G16/SER_hh_num_in!G16)</f>
        <v>3.7363597582422758</v>
      </c>
      <c r="H16" s="101">
        <f>IF(SER_hh_emi_in!H16=0,0,1000000*SER_hh_emi_in!H16/SER_hh_num_in!H16)</f>
        <v>13.025535172513928</v>
      </c>
      <c r="I16" s="101">
        <f>IF(SER_hh_emi_in!I16=0,0,1000000*SER_hh_emi_in!I16/SER_hh_num_in!I16)</f>
        <v>12.415489702874563</v>
      </c>
      <c r="J16" s="101">
        <f>IF(SER_hh_emi_in!J16=0,0,1000000*SER_hh_emi_in!J16/SER_hh_num_in!J16)</f>
        <v>21.454825517117282</v>
      </c>
      <c r="K16" s="101">
        <f>IF(SER_hh_emi_in!K16=0,0,1000000*SER_hh_emi_in!K16/SER_hh_num_in!K16)</f>
        <v>17.808064830246931</v>
      </c>
      <c r="L16" s="101">
        <f>IF(SER_hh_emi_in!L16=0,0,1000000*SER_hh_emi_in!L16/SER_hh_num_in!L16)</f>
        <v>2.5656138578718024</v>
      </c>
      <c r="M16" s="101">
        <f>IF(SER_hh_emi_in!M16=0,0,1000000*SER_hh_emi_in!M16/SER_hh_num_in!M16)</f>
        <v>17.507398412681408</v>
      </c>
      <c r="N16" s="101">
        <f>IF(SER_hh_emi_in!N16=0,0,1000000*SER_hh_emi_in!N16/SER_hh_num_in!N16)</f>
        <v>49.544146332970165</v>
      </c>
      <c r="O16" s="101">
        <f>IF(SER_hh_emi_in!O16=0,0,1000000*SER_hh_emi_in!O16/SER_hh_num_in!O16)</f>
        <v>45.374535515219769</v>
      </c>
      <c r="P16" s="101">
        <f>IF(SER_hh_emi_in!P16=0,0,1000000*SER_hh_emi_in!P16/SER_hh_num_in!P16)</f>
        <v>52.599652650087791</v>
      </c>
      <c r="Q16" s="101">
        <f>IF(SER_hh_emi_in!Q16=0,0,1000000*SER_hh_emi_in!Q16/SER_hh_num_in!Q16)</f>
        <v>66.334818243259406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390.38848008758367</v>
      </c>
      <c r="D17" s="103">
        <f>IF(SER_hh_emi_in!D17=0,0,1000000*SER_hh_emi_in!D17/SER_hh_num_in!D17)</f>
        <v>419.77106384436047</v>
      </c>
      <c r="E17" s="103">
        <f>IF(SER_hh_emi_in!E17=0,0,1000000*SER_hh_emi_in!E17/SER_hh_num_in!E17)</f>
        <v>433.70909830745268</v>
      </c>
      <c r="F17" s="103">
        <f>IF(SER_hh_emi_in!F17=0,0,1000000*SER_hh_emi_in!F17/SER_hh_num_in!F17)</f>
        <v>447.5267267546696</v>
      </c>
      <c r="G17" s="103">
        <f>IF(SER_hh_emi_in!G17=0,0,1000000*SER_hh_emi_in!G17/SER_hh_num_in!G17)</f>
        <v>448.80059428212621</v>
      </c>
      <c r="H17" s="103">
        <f>IF(SER_hh_emi_in!H17=0,0,1000000*SER_hh_emi_in!H17/SER_hh_num_in!H17)</f>
        <v>468.09648147919887</v>
      </c>
      <c r="I17" s="103">
        <f>IF(SER_hh_emi_in!I17=0,0,1000000*SER_hh_emi_in!I17/SER_hh_num_in!I17)</f>
        <v>478.36751766665282</v>
      </c>
      <c r="J17" s="103">
        <f>IF(SER_hh_emi_in!J17=0,0,1000000*SER_hh_emi_in!J17/SER_hh_num_in!J17)</f>
        <v>468.93019113636257</v>
      </c>
      <c r="K17" s="103">
        <f>IF(SER_hh_emi_in!K17=0,0,1000000*SER_hh_emi_in!K17/SER_hh_num_in!K17)</f>
        <v>479.0716663757633</v>
      </c>
      <c r="L17" s="103">
        <f>IF(SER_hh_emi_in!L17=0,0,1000000*SER_hh_emi_in!L17/SER_hh_num_in!L17)</f>
        <v>459.02291034755092</v>
      </c>
      <c r="M17" s="103">
        <f>IF(SER_hh_emi_in!M17=0,0,1000000*SER_hh_emi_in!M17/SER_hh_num_in!M17)</f>
        <v>454.44180823643489</v>
      </c>
      <c r="N17" s="103">
        <f>IF(SER_hh_emi_in!N17=0,0,1000000*SER_hh_emi_in!N17/SER_hh_num_in!N17)</f>
        <v>467.28195915110018</v>
      </c>
      <c r="O17" s="103">
        <f>IF(SER_hh_emi_in!O17=0,0,1000000*SER_hh_emi_in!O17/SER_hh_num_in!O17)</f>
        <v>476.92127947197258</v>
      </c>
      <c r="P17" s="103">
        <f>IF(SER_hh_emi_in!P17=0,0,1000000*SER_hh_emi_in!P17/SER_hh_num_in!P17)</f>
        <v>478.78951931995874</v>
      </c>
      <c r="Q17" s="103">
        <f>IF(SER_hh_emi_in!Q17=0,0,1000000*SER_hh_emi_in!Q17/SER_hh_num_in!Q17)</f>
        <v>475.06895631875727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1573.2895533673109</v>
      </c>
      <c r="D19" s="101">
        <f>IF(SER_hh_emi_in!D19=0,0,1000000*SER_hh_emi_in!D19/SER_hh_num_in!D19)</f>
        <v>2033.0625507298384</v>
      </c>
      <c r="E19" s="101">
        <f>IF(SER_hh_emi_in!E19=0,0,1000000*SER_hh_emi_in!E19/SER_hh_num_in!E19)</f>
        <v>2304.9339702716616</v>
      </c>
      <c r="F19" s="101">
        <f>IF(SER_hh_emi_in!F19=0,0,1000000*SER_hh_emi_in!F19/SER_hh_num_in!F19)</f>
        <v>1051.4312095171226</v>
      </c>
      <c r="G19" s="101">
        <f>IF(SER_hh_emi_in!G19=0,0,1000000*SER_hh_emi_in!G19/SER_hh_num_in!G19)</f>
        <v>682.69463299105337</v>
      </c>
      <c r="H19" s="101">
        <f>IF(SER_hh_emi_in!H19=0,0,1000000*SER_hh_emi_in!H19/SER_hh_num_in!H19)</f>
        <v>718.09614984120174</v>
      </c>
      <c r="I19" s="101">
        <f>IF(SER_hh_emi_in!I19=0,0,1000000*SER_hh_emi_in!I19/SER_hh_num_in!I19)</f>
        <v>656.18632860292951</v>
      </c>
      <c r="J19" s="101">
        <f>IF(SER_hh_emi_in!J19=0,0,1000000*SER_hh_emi_in!J19/SER_hh_num_in!J19)</f>
        <v>743.57002035264145</v>
      </c>
      <c r="K19" s="101">
        <f>IF(SER_hh_emi_in!K19=0,0,1000000*SER_hh_emi_in!K19/SER_hh_num_in!K19)</f>
        <v>1027.0481558223341</v>
      </c>
      <c r="L19" s="101">
        <f>IF(SER_hh_emi_in!L19=0,0,1000000*SER_hh_emi_in!L19/SER_hh_num_in!L19)</f>
        <v>1169.1933395873289</v>
      </c>
      <c r="M19" s="101">
        <f>IF(SER_hh_emi_in!M19=0,0,1000000*SER_hh_emi_in!M19/SER_hh_num_in!M19)</f>
        <v>635.18968070079586</v>
      </c>
      <c r="N19" s="101">
        <f>IF(SER_hh_emi_in!N19=0,0,1000000*SER_hh_emi_in!N19/SER_hh_num_in!N19)</f>
        <v>732.21781653762844</v>
      </c>
      <c r="O19" s="101">
        <f>IF(SER_hh_emi_in!O19=0,0,1000000*SER_hh_emi_in!O19/SER_hh_num_in!O19)</f>
        <v>798.20575348640932</v>
      </c>
      <c r="P19" s="101">
        <f>IF(SER_hh_emi_in!P19=0,0,1000000*SER_hh_emi_in!P19/SER_hh_num_in!P19)</f>
        <v>2170.5811068155062</v>
      </c>
      <c r="Q19" s="101">
        <f>IF(SER_hh_emi_in!Q19=0,0,1000000*SER_hh_emi_in!Q19/SER_hh_num_in!Q19)</f>
        <v>920.75967475822802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2570.0623768824071</v>
      </c>
      <c r="Q21" s="100">
        <f>IF(SER_hh_emi_in!Q21=0,0,1000000*SER_hh_emi_in!Q21/SER_hh_num_in!Q21)</f>
        <v>2562.7865461891452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3149.2424630209662</v>
      </c>
      <c r="D22" s="100">
        <f>IF(SER_hh_emi_in!D22=0,0,1000000*SER_hh_emi_in!D22/SER_hh_num_in!D22)</f>
        <v>3158.3257443622128</v>
      </c>
      <c r="E22" s="100">
        <f>IF(SER_hh_emi_in!E22=0,0,1000000*SER_hh_emi_in!E22/SER_hh_num_in!E22)</f>
        <v>3184.7686548345409</v>
      </c>
      <c r="F22" s="100">
        <f>IF(SER_hh_emi_in!F22=0,0,1000000*SER_hh_emi_in!F22/SER_hh_num_in!F22)</f>
        <v>3153.8081969160971</v>
      </c>
      <c r="G22" s="100">
        <f>IF(SER_hh_emi_in!G22=0,0,1000000*SER_hh_emi_in!G22/SER_hh_num_in!G22)</f>
        <v>0</v>
      </c>
      <c r="H22" s="100">
        <f>IF(SER_hh_emi_in!H22=0,0,1000000*SER_hh_emi_in!H22/SER_hh_num_in!H22)</f>
        <v>3109.4746493576972</v>
      </c>
      <c r="I22" s="100">
        <f>IF(SER_hh_emi_in!I22=0,0,1000000*SER_hh_emi_in!I22/SER_hh_num_in!I22)</f>
        <v>3088.075937647211</v>
      </c>
      <c r="J22" s="100">
        <f>IF(SER_hh_emi_in!J22=0,0,1000000*SER_hh_emi_in!J22/SER_hh_num_in!J22)</f>
        <v>3090.7404700700558</v>
      </c>
      <c r="K22" s="100">
        <f>IF(SER_hh_emi_in!K22=0,0,1000000*SER_hh_emi_in!K22/SER_hh_num_in!K22)</f>
        <v>0</v>
      </c>
      <c r="L22" s="100">
        <f>IF(SER_hh_emi_in!L22=0,0,1000000*SER_hh_emi_in!L22/SER_hh_num_in!L22)</f>
        <v>3064.3740532995043</v>
      </c>
      <c r="M22" s="100">
        <f>IF(SER_hh_emi_in!M22=0,0,1000000*SER_hh_emi_in!M22/SER_hh_num_in!M22)</f>
        <v>3102.6727007272552</v>
      </c>
      <c r="N22" s="100">
        <f>IF(SER_hh_emi_in!N22=0,0,1000000*SER_hh_emi_in!N22/SER_hh_num_in!N22)</f>
        <v>3105.1808341564729</v>
      </c>
      <c r="O22" s="100">
        <f>IF(SER_hh_emi_in!O22=0,0,1000000*SER_hh_emi_in!O22/SER_hh_num_in!O22)</f>
        <v>3114.9937752758187</v>
      </c>
      <c r="P22" s="100">
        <f>IF(SER_hh_emi_in!P22=0,0,1000000*SER_hh_emi_in!P22/SER_hh_num_in!P22)</f>
        <v>3140.6479340456935</v>
      </c>
      <c r="Q22" s="100">
        <f>IF(SER_hh_emi_in!Q22=0,0,1000000*SER_hh_emi_in!Q22/SER_hh_num_in!Q22)</f>
        <v>3151.0264836349984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2268.9514363360599</v>
      </c>
      <c r="D23" s="100">
        <f>IF(SER_hh_emi_in!D23=0,0,1000000*SER_hh_emi_in!D23/SER_hh_num_in!D23)</f>
        <v>2266.207389349941</v>
      </c>
      <c r="E23" s="100">
        <f>IF(SER_hh_emi_in!E23=0,0,1000000*SER_hh_emi_in!E23/SER_hh_num_in!E23)</f>
        <v>2265.7010450187477</v>
      </c>
      <c r="F23" s="100">
        <f>IF(SER_hh_emi_in!F23=0,0,1000000*SER_hh_emi_in!F23/SER_hh_num_in!F23)</f>
        <v>2255.1618679807166</v>
      </c>
      <c r="G23" s="100">
        <f>IF(SER_hh_emi_in!G23=0,0,1000000*SER_hh_emi_in!G23/SER_hh_num_in!G23)</f>
        <v>2236.8849288065007</v>
      </c>
      <c r="H23" s="100">
        <f>IF(SER_hh_emi_in!H23=0,0,1000000*SER_hh_emi_in!H23/SER_hh_num_in!H23)</f>
        <v>2223.9572947687939</v>
      </c>
      <c r="I23" s="100">
        <f>IF(SER_hh_emi_in!I23=0,0,1000000*SER_hh_emi_in!I23/SER_hh_num_in!I23)</f>
        <v>2204.1837172891869</v>
      </c>
      <c r="J23" s="100">
        <f>IF(SER_hh_emi_in!J23=0,0,1000000*SER_hh_emi_in!J23/SER_hh_num_in!J23)</f>
        <v>2202.6139876143111</v>
      </c>
      <c r="K23" s="100">
        <f>IF(SER_hh_emi_in!K23=0,0,1000000*SER_hh_emi_in!K23/SER_hh_num_in!K23)</f>
        <v>2190.1365570641451</v>
      </c>
      <c r="L23" s="100">
        <f>IF(SER_hh_emi_in!L23=0,0,1000000*SER_hh_emi_in!L23/SER_hh_num_in!L23)</f>
        <v>2184.1320044087875</v>
      </c>
      <c r="M23" s="100">
        <f>IF(SER_hh_emi_in!M23=0,0,1000000*SER_hh_emi_in!M23/SER_hh_num_in!M23)</f>
        <v>2207.7953695598812</v>
      </c>
      <c r="N23" s="100">
        <f>IF(SER_hh_emi_in!N23=0,0,1000000*SER_hh_emi_in!N23/SER_hh_num_in!N23)</f>
        <v>2217.2134186837993</v>
      </c>
      <c r="O23" s="100">
        <f>IF(SER_hh_emi_in!O23=0,0,1000000*SER_hh_emi_in!O23/SER_hh_num_in!O23)</f>
        <v>2227.4432754807285</v>
      </c>
      <c r="P23" s="100">
        <f>IF(SER_hh_emi_in!P23=0,0,1000000*SER_hh_emi_in!P23/SER_hh_num_in!P23)</f>
        <v>2241.356662118742</v>
      </c>
      <c r="Q23" s="100">
        <f>IF(SER_hh_emi_in!Q23=0,0,1000000*SER_hh_emi_in!Q23/SER_hh_num_in!Q23)</f>
        <v>2246.6345569776759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3310.3818676377355</v>
      </c>
      <c r="D29" s="101">
        <f>IF(SER_hh_emi_in!D29=0,0,1000000*SER_hh_emi_in!D29/SER_hh_num_in!D29)</f>
        <v>387.60158476112053</v>
      </c>
      <c r="E29" s="101">
        <f>IF(SER_hh_emi_in!E29=0,0,1000000*SER_hh_emi_in!E29/SER_hh_num_in!E29)</f>
        <v>1129.3090270990992</v>
      </c>
      <c r="F29" s="101">
        <f>IF(SER_hh_emi_in!F29=0,0,1000000*SER_hh_emi_in!F29/SER_hh_num_in!F29)</f>
        <v>1544.369346994434</v>
      </c>
      <c r="G29" s="101">
        <f>IF(SER_hh_emi_in!G29=0,0,1000000*SER_hh_emi_in!G29/SER_hh_num_in!G29)</f>
        <v>1068.9933494016529</v>
      </c>
      <c r="H29" s="101">
        <f>IF(SER_hh_emi_in!H29=0,0,1000000*SER_hh_emi_in!H29/SER_hh_num_in!H29)</f>
        <v>1703.4909674425191</v>
      </c>
      <c r="I29" s="101">
        <f>IF(SER_hh_emi_in!I29=0,0,1000000*SER_hh_emi_in!I29/SER_hh_num_in!I29)</f>
        <v>1131.554405395889</v>
      </c>
      <c r="J29" s="101">
        <f>IF(SER_hh_emi_in!J29=0,0,1000000*SER_hh_emi_in!J29/SER_hh_num_in!J29)</f>
        <v>1213.3632577710189</v>
      </c>
      <c r="K29" s="101">
        <f>IF(SER_hh_emi_in!K29=0,0,1000000*SER_hh_emi_in!K29/SER_hh_num_in!K29)</f>
        <v>1424.8187706518661</v>
      </c>
      <c r="L29" s="101">
        <f>IF(SER_hh_emi_in!L29=0,0,1000000*SER_hh_emi_in!L29/SER_hh_num_in!L29)</f>
        <v>1205.9809471642343</v>
      </c>
      <c r="M29" s="101">
        <f>IF(SER_hh_emi_in!M29=0,0,1000000*SER_hh_emi_in!M29/SER_hh_num_in!M29)</f>
        <v>1099.2483178926138</v>
      </c>
      <c r="N29" s="101">
        <f>IF(SER_hh_emi_in!N29=0,0,1000000*SER_hh_emi_in!N29/SER_hh_num_in!N29)</f>
        <v>1293.0994384059968</v>
      </c>
      <c r="O29" s="101">
        <f>IF(SER_hh_emi_in!O29=0,0,1000000*SER_hh_emi_in!O29/SER_hh_num_in!O29)</f>
        <v>2428.7395127682453</v>
      </c>
      <c r="P29" s="101">
        <f>IF(SER_hh_emi_in!P29=0,0,1000000*SER_hh_emi_in!P29/SER_hh_num_in!P29)</f>
        <v>1737.1804978308373</v>
      </c>
      <c r="Q29" s="101">
        <f>IF(SER_hh_emi_in!Q29=0,0,1000000*SER_hh_emi_in!Q29/SER_hh_num_in!Q29)</f>
        <v>1621.8134386709155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3509.3001655464423</v>
      </c>
      <c r="D30" s="100">
        <f>IF(SER_hh_emi_in!D30=0,0,1000000*SER_hh_emi_in!D30/SER_hh_num_in!D30)</f>
        <v>0</v>
      </c>
      <c r="E30" s="100">
        <f>IF(SER_hh_emi_in!E30=0,0,1000000*SER_hh_emi_in!E30/SER_hh_num_in!E30)</f>
        <v>0</v>
      </c>
      <c r="F30" s="100">
        <f>IF(SER_hh_emi_in!F30=0,0,1000000*SER_hh_emi_in!F30/SER_hh_num_in!F30)</f>
        <v>0</v>
      </c>
      <c r="G30" s="100">
        <f>IF(SER_hh_emi_in!G30=0,0,1000000*SER_hh_emi_in!G30/SER_hh_num_in!G30)</f>
        <v>0</v>
      </c>
      <c r="H30" s="100">
        <f>IF(SER_hh_emi_in!H30=0,0,1000000*SER_hh_emi_in!H30/SER_hh_num_in!H30)</f>
        <v>0</v>
      </c>
      <c r="I30" s="100">
        <f>IF(SER_hh_emi_in!I30=0,0,1000000*SER_hh_emi_in!I30/SER_hh_num_in!I30)</f>
        <v>0</v>
      </c>
      <c r="J30" s="100">
        <f>IF(SER_hh_emi_in!J30=0,0,1000000*SER_hh_emi_in!J30/SER_hh_num_in!J30)</f>
        <v>0</v>
      </c>
      <c r="K30" s="100">
        <f>IF(SER_hh_emi_in!K30=0,0,1000000*SER_hh_emi_in!K30/SER_hh_num_in!K30)</f>
        <v>0</v>
      </c>
      <c r="L30" s="100">
        <f>IF(SER_hh_emi_in!L30=0,0,1000000*SER_hh_emi_in!L30/SER_hh_num_in!L30)</f>
        <v>0</v>
      </c>
      <c r="M30" s="100">
        <f>IF(SER_hh_emi_in!M30=0,0,1000000*SER_hh_emi_in!M30/SER_hh_num_in!M30)</f>
        <v>0</v>
      </c>
      <c r="N30" s="100">
        <f>IF(SER_hh_emi_in!N30=0,0,1000000*SER_hh_emi_in!N30/SER_hh_num_in!N30)</f>
        <v>0</v>
      </c>
      <c r="O30" s="100">
        <f>IF(SER_hh_emi_in!O30=0,0,1000000*SER_hh_emi_in!O30/SER_hh_num_in!O30)</f>
        <v>0</v>
      </c>
      <c r="P30" s="100">
        <f>IF(SER_hh_emi_in!P30=0,0,1000000*SER_hh_emi_in!P30/SER_hh_num_in!P30)</f>
        <v>3228.1471052217335</v>
      </c>
      <c r="Q30" s="100">
        <f>IF(SER_hh_emi_in!Q30=0,0,1000000*SER_hh_emi_in!Q30/SER_hh_num_in!Q30)</f>
        <v>3226.7259260986007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2634.513725142363</v>
      </c>
      <c r="D31" s="100">
        <f>IF(SER_hh_emi_in!D31=0,0,1000000*SER_hh_emi_in!D31/SER_hh_num_in!D31)</f>
        <v>2663.2293754008392</v>
      </c>
      <c r="E31" s="100">
        <f>IF(SER_hh_emi_in!E31=0,0,1000000*SER_hh_emi_in!E31/SER_hh_num_in!E31)</f>
        <v>2680.4563331060608</v>
      </c>
      <c r="F31" s="100">
        <f>IF(SER_hh_emi_in!F31=0,0,1000000*SER_hh_emi_in!F31/SER_hh_num_in!F31)</f>
        <v>2690.4807344871629</v>
      </c>
      <c r="G31" s="100">
        <f>IF(SER_hh_emi_in!G31=0,0,1000000*SER_hh_emi_in!G31/SER_hh_num_in!G31)</f>
        <v>2692.9022441469697</v>
      </c>
      <c r="H31" s="100">
        <f>IF(SER_hh_emi_in!H31=0,0,1000000*SER_hh_emi_in!H31/SER_hh_num_in!H31)</f>
        <v>2689.4579656331766</v>
      </c>
      <c r="I31" s="100">
        <f>IF(SER_hh_emi_in!I31=0,0,1000000*SER_hh_emi_in!I31/SER_hh_num_in!I31)</f>
        <v>2681.6942354347743</v>
      </c>
      <c r="J31" s="100">
        <f>IF(SER_hh_emi_in!J31=0,0,1000000*SER_hh_emi_in!J31/SER_hh_num_in!J31)</f>
        <v>2694.4286033500184</v>
      </c>
      <c r="K31" s="100">
        <f>IF(SER_hh_emi_in!K31=0,0,1000000*SER_hh_emi_in!K31/SER_hh_num_in!K31)</f>
        <v>2698.6324836779181</v>
      </c>
      <c r="L31" s="100">
        <f>IF(SER_hh_emi_in!L31=0,0,1000000*SER_hh_emi_in!L31/SER_hh_num_in!L31)</f>
        <v>2705.6562747531652</v>
      </c>
      <c r="M31" s="100">
        <f>IF(SER_hh_emi_in!M31=0,0,1000000*SER_hh_emi_in!M31/SER_hh_num_in!M31)</f>
        <v>2727.0544419985122</v>
      </c>
      <c r="N31" s="100">
        <f>IF(SER_hh_emi_in!N31=0,0,1000000*SER_hh_emi_in!N31/SER_hh_num_in!N31)</f>
        <v>2753.8963157699363</v>
      </c>
      <c r="O31" s="100">
        <f>IF(SER_hh_emi_in!O31=0,0,1000000*SER_hh_emi_in!O31/SER_hh_num_in!O31)</f>
        <v>2770.9016082950666</v>
      </c>
      <c r="P31" s="100">
        <f>IF(SER_hh_emi_in!P31=0,0,1000000*SER_hh_emi_in!P31/SER_hh_num_in!P31)</f>
        <v>2755.0050543602665</v>
      </c>
      <c r="Q31" s="100">
        <f>IF(SER_hh_emi_in!Q31=0,0,1000000*SER_hh_emi_in!Q31/SER_hh_num_in!Q31)</f>
        <v>2746.7508705284808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243.531737080764</v>
      </c>
      <c r="D3" s="106">
        <f>IF(SER_hh_fech_in!D3=0,0,SER_hh_fech_in!D3/SER_summary!D$27)</f>
        <v>204.62447972721421</v>
      </c>
      <c r="E3" s="106">
        <f>IF(SER_hh_fech_in!E3=0,0,SER_hh_fech_in!E3/SER_summary!E$27)</f>
        <v>195.32911876231563</v>
      </c>
      <c r="F3" s="106">
        <f>IF(SER_hh_fech_in!F3=0,0,SER_hh_fech_in!F3/SER_summary!F$27)</f>
        <v>202.90243613449988</v>
      </c>
      <c r="G3" s="106">
        <f>IF(SER_hh_fech_in!G3=0,0,SER_hh_fech_in!G3/SER_summary!G$27)</f>
        <v>193.05969523480783</v>
      </c>
      <c r="H3" s="106">
        <f>IF(SER_hh_fech_in!H3=0,0,SER_hh_fech_in!H3/SER_summary!H$27)</f>
        <v>172.71122542751959</v>
      </c>
      <c r="I3" s="106">
        <f>IF(SER_hh_fech_in!I3=0,0,SER_hh_fech_in!I3/SER_summary!I$27)</f>
        <v>163.23442438970287</v>
      </c>
      <c r="J3" s="106">
        <f>IF(SER_hh_fech_in!J3=0,0,SER_hh_fech_in!J3/SER_summary!J$27)</f>
        <v>193.464812693092</v>
      </c>
      <c r="K3" s="106">
        <f>IF(SER_hh_fech_in!K3=0,0,SER_hh_fech_in!K3/SER_summary!K$27)</f>
        <v>165.61214298295818</v>
      </c>
      <c r="L3" s="106">
        <f>IF(SER_hh_fech_in!L3=0,0,SER_hh_fech_in!L3/SER_summary!L$27)</f>
        <v>170.22955129305208</v>
      </c>
      <c r="M3" s="106">
        <f>IF(SER_hh_fech_in!M3=0,0,SER_hh_fech_in!M3/SER_summary!M$27)</f>
        <v>162.478171852402</v>
      </c>
      <c r="N3" s="106">
        <f>IF(SER_hh_fech_in!N3=0,0,SER_hh_fech_in!N3/SER_summary!N$27)</f>
        <v>150.0750749567116</v>
      </c>
      <c r="O3" s="106">
        <f>IF(SER_hh_fech_in!O3=0,0,SER_hh_fech_in!O3/SER_summary!O$27)</f>
        <v>152.1646871870015</v>
      </c>
      <c r="P3" s="106">
        <f>IF(SER_hh_fech_in!P3=0,0,SER_hh_fech_in!P3/SER_summary!P$27)</f>
        <v>119.51387705148473</v>
      </c>
      <c r="Q3" s="106">
        <f>IF(SER_hh_fech_in!Q3=0,0,SER_hh_fech_in!Q3/SER_summary!Q$27)</f>
        <v>102.24023164464663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178.40974922969608</v>
      </c>
      <c r="D4" s="101">
        <f>IF(SER_hh_fech_in!D4=0,0,SER_hh_fech_in!D4/SER_summary!D$27)</f>
        <v>147.63635166323164</v>
      </c>
      <c r="E4" s="101">
        <f>IF(SER_hh_fech_in!E4=0,0,SER_hh_fech_in!E4/SER_summary!E$27)</f>
        <v>138.91526337416167</v>
      </c>
      <c r="F4" s="101">
        <f>IF(SER_hh_fech_in!F4=0,0,SER_hh_fech_in!F4/SER_summary!F$27)</f>
        <v>147.399305429246</v>
      </c>
      <c r="G4" s="101">
        <f>IF(SER_hh_fech_in!G4=0,0,SER_hh_fech_in!G4/SER_summary!G$27)</f>
        <v>142.46250085928108</v>
      </c>
      <c r="H4" s="101">
        <f>IF(SER_hh_fech_in!H4=0,0,SER_hh_fech_in!H4/SER_summary!H$27)</f>
        <v>117.99522278170464</v>
      </c>
      <c r="I4" s="101">
        <f>IF(SER_hh_fech_in!I4=0,0,SER_hh_fech_in!I4/SER_summary!I$27)</f>
        <v>111.18048182743196</v>
      </c>
      <c r="J4" s="101">
        <f>IF(SER_hh_fech_in!J4=0,0,SER_hh_fech_in!J4/SER_summary!J$27)</f>
        <v>145.24488892912606</v>
      </c>
      <c r="K4" s="101">
        <f>IF(SER_hh_fech_in!K4=0,0,SER_hh_fech_in!K4/SER_summary!K$27)</f>
        <v>112.0610521953181</v>
      </c>
      <c r="L4" s="101">
        <f>IF(SER_hh_fech_in!L4=0,0,SER_hh_fech_in!L4/SER_summary!L$27)</f>
        <v>121.84755153561818</v>
      </c>
      <c r="M4" s="101">
        <f>IF(SER_hh_fech_in!M4=0,0,SER_hh_fech_in!M4/SER_summary!M$27)</f>
        <v>114.11234909516193</v>
      </c>
      <c r="N4" s="101">
        <f>IF(SER_hh_fech_in!N4=0,0,SER_hh_fech_in!N4/SER_summary!N$27)</f>
        <v>100.93430356067925</v>
      </c>
      <c r="O4" s="101">
        <f>IF(SER_hh_fech_in!O4=0,0,SER_hh_fech_in!O4/SER_summary!O$27)</f>
        <v>98.121940640587368</v>
      </c>
      <c r="P4" s="101">
        <f>IF(SER_hh_fech_in!P4=0,0,SER_hh_fech_in!P4/SER_summary!P$27)</f>
        <v>64.116457924774252</v>
      </c>
      <c r="Q4" s="101">
        <f>IF(SER_hh_fech_in!Q4=0,0,SER_hh_fech_in!Q4/SER_summary!Q$27)</f>
        <v>47.283241403541631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188.91373536802038</v>
      </c>
      <c r="F5" s="100">
        <f>IF(SER_hh_fech_in!F5=0,0,SER_hh_fech_in!F5/SER_summary!F$27)</f>
        <v>185.66991610568067</v>
      </c>
      <c r="G5" s="100">
        <f>IF(SER_hh_fech_in!G5=0,0,SER_hh_fech_in!G5/SER_summary!G$27)</f>
        <v>319.21807892212513</v>
      </c>
      <c r="H5" s="100">
        <f>IF(SER_hh_fech_in!H5=0,0,SER_hh_fech_in!H5/SER_summary!H$27)</f>
        <v>200.19599845826897</v>
      </c>
      <c r="I5" s="100">
        <f>IF(SER_hh_fech_in!I5=0,0,SER_hh_fech_in!I5/SER_summary!I$27)</f>
        <v>141.07013626706745</v>
      </c>
      <c r="J5" s="100">
        <f>IF(SER_hh_fech_in!J5=0,0,SER_hh_fech_in!J5/SER_summary!J$27)</f>
        <v>140.60538940777798</v>
      </c>
      <c r="K5" s="100">
        <f>IF(SER_hh_fech_in!K5=0,0,SER_hh_fech_in!K5/SER_summary!K$27)</f>
        <v>352.14074140835055</v>
      </c>
      <c r="L5" s="100">
        <f>IF(SER_hh_fech_in!L5=0,0,SER_hh_fech_in!L5/SER_summary!L$27)</f>
        <v>151.34130591634897</v>
      </c>
      <c r="M5" s="100">
        <f>IF(SER_hh_fech_in!M5=0,0,SER_hh_fech_in!M5/SER_summary!M$27)</f>
        <v>148.6887050613457</v>
      </c>
      <c r="N5" s="100">
        <f>IF(SER_hh_fech_in!N5=0,0,SER_hh_fech_in!N5/SER_summary!N$27)</f>
        <v>86.512728325096134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0</v>
      </c>
      <c r="D7" s="100">
        <f>IF(SER_hh_fech_in!D7=0,0,SER_hh_fech_in!D7/SER_summary!D$27)</f>
        <v>172.93923598935316</v>
      </c>
      <c r="E7" s="100">
        <f>IF(SER_hh_fech_in!E7=0,0,SER_hh_fech_in!E7/SER_summary!E$27)</f>
        <v>0</v>
      </c>
      <c r="F7" s="100">
        <f>IF(SER_hh_fech_in!F7=0,0,SER_hh_fech_in!F7/SER_summary!F$27)</f>
        <v>163.61553607685187</v>
      </c>
      <c r="G7" s="100">
        <f>IF(SER_hh_fech_in!G7=0,0,SER_hh_fech_in!G7/SER_summary!G$27)</f>
        <v>162.291868754088</v>
      </c>
      <c r="H7" s="100">
        <f>IF(SER_hh_fech_in!H7=0,0,SER_hh_fech_in!H7/SER_summary!H$27)</f>
        <v>139.53460463130966</v>
      </c>
      <c r="I7" s="100">
        <f>IF(SER_hh_fech_in!I7=0,0,SER_hh_fech_in!I7/SER_summary!I$27)</f>
        <v>126.61259278809898</v>
      </c>
      <c r="J7" s="100">
        <f>IF(SER_hh_fech_in!J7=0,0,SER_hh_fech_in!J7/SER_summary!J$27)</f>
        <v>0</v>
      </c>
      <c r="K7" s="100">
        <f>IF(SER_hh_fech_in!K7=0,0,SER_hh_fech_in!K7/SER_summary!K$27)</f>
        <v>0</v>
      </c>
      <c r="L7" s="100">
        <f>IF(SER_hh_fech_in!L7=0,0,SER_hh_fech_in!L7/SER_summary!L$27)</f>
        <v>0</v>
      </c>
      <c r="M7" s="100">
        <f>IF(SER_hh_fech_in!M7=0,0,SER_hh_fech_in!M7/SER_summary!M$27)</f>
        <v>140.19794112427098</v>
      </c>
      <c r="N7" s="100">
        <f>IF(SER_hh_fech_in!N7=0,0,SER_hh_fech_in!N7/SER_summary!N$27)</f>
        <v>127.29984795910958</v>
      </c>
      <c r="O7" s="100">
        <f>IF(SER_hh_fech_in!O7=0,0,SER_hh_fech_in!O7/SER_summary!O$27)</f>
        <v>121.20061338546016</v>
      </c>
      <c r="P7" s="100">
        <f>IF(SER_hh_fech_in!P7=0,0,SER_hh_fech_in!P7/SER_summary!P$27)</f>
        <v>111.310664326778</v>
      </c>
      <c r="Q7" s="100">
        <f>IF(SER_hh_fech_in!Q7=0,0,SER_hh_fech_in!Q7/SER_summary!Q$27)</f>
        <v>110.23367466275462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132.2485612176925</v>
      </c>
      <c r="D8" s="100">
        <f>IF(SER_hh_fech_in!D8=0,0,SER_hh_fech_in!D8/SER_summary!D$27)</f>
        <v>106.57174085833823</v>
      </c>
      <c r="E8" s="100">
        <f>IF(SER_hh_fech_in!E8=0,0,SER_hh_fech_in!E8/SER_summary!E$27)</f>
        <v>98.201072875907002</v>
      </c>
      <c r="F8" s="100">
        <f>IF(SER_hh_fech_in!F8=0,0,SER_hh_fech_in!F8/SER_summary!F$27)</f>
        <v>101.28211455465926</v>
      </c>
      <c r="G8" s="100">
        <f>IF(SER_hh_fech_in!G8=0,0,SER_hh_fech_in!G8/SER_summary!G$27)</f>
        <v>100.09887738951279</v>
      </c>
      <c r="H8" s="100">
        <f>IF(SER_hh_fech_in!H8=0,0,SER_hh_fech_in!H8/SER_summary!H$27)</f>
        <v>86.104739149669314</v>
      </c>
      <c r="I8" s="100">
        <f>IF(SER_hh_fech_in!I8=0,0,SER_hh_fech_in!I8/SER_summary!I$27)</f>
        <v>77.959096809682876</v>
      </c>
      <c r="J8" s="100">
        <f>IF(SER_hh_fech_in!J8=0,0,SER_hh_fech_in!J8/SER_summary!J$27)</f>
        <v>99.373845402929632</v>
      </c>
      <c r="K8" s="100">
        <f>IF(SER_hh_fech_in!K8=0,0,SER_hh_fech_in!K8/SER_summary!K$27)</f>
        <v>80.203765237098196</v>
      </c>
      <c r="L8" s="100">
        <f>IF(SER_hh_fech_in!L8=0,0,SER_hh_fech_in!L8/SER_summary!L$27)</f>
        <v>85.057348489794222</v>
      </c>
      <c r="M8" s="100">
        <f>IF(SER_hh_fech_in!M8=0,0,SER_hh_fech_in!M8/SER_summary!M$27)</f>
        <v>77.902093244739618</v>
      </c>
      <c r="N8" s="100">
        <f>IF(SER_hh_fech_in!N8=0,0,SER_hh_fech_in!N8/SER_summary!N$27)</f>
        <v>77.540254708589998</v>
      </c>
      <c r="O8" s="100">
        <f>IF(SER_hh_fech_in!O8=0,0,SER_hh_fech_in!O8/SER_summary!O$27)</f>
        <v>79.06586344533099</v>
      </c>
      <c r="P8" s="100">
        <f>IF(SER_hh_fech_in!P8=0,0,SER_hh_fech_in!P8/SER_summary!P$27)</f>
        <v>64.769597649493278</v>
      </c>
      <c r="Q8" s="100">
        <f>IF(SER_hh_fech_in!Q8=0,0,SER_hh_fech_in!Q8/SER_summary!Q$27)</f>
        <v>65.810887225538536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184.01847138954054</v>
      </c>
      <c r="D9" s="100">
        <f>IF(SER_hh_fech_in!D9=0,0,SER_hh_fech_in!D9/SER_summary!D$27)</f>
        <v>148.56942457500278</v>
      </c>
      <c r="E9" s="100">
        <f>IF(SER_hh_fech_in!E9=0,0,SER_hh_fech_in!E9/SER_summary!E$27)</f>
        <v>139.12313596763437</v>
      </c>
      <c r="F9" s="100">
        <f>IF(SER_hh_fech_in!F9=0,0,SER_hh_fech_in!F9/SER_summary!F$27)</f>
        <v>144.20215110087776</v>
      </c>
      <c r="G9" s="100">
        <f>IF(SER_hh_fech_in!G9=0,0,SER_hh_fech_in!G9/SER_summary!G$27)</f>
        <v>142.08315461570524</v>
      </c>
      <c r="H9" s="100">
        <f>IF(SER_hh_fech_in!H9=0,0,SER_hh_fech_in!H9/SER_summary!H$27)</f>
        <v>122.91011709306588</v>
      </c>
      <c r="I9" s="100">
        <f>IF(SER_hh_fech_in!I9=0,0,SER_hh_fech_in!I9/SER_summary!I$27)</f>
        <v>111.05047090825462</v>
      </c>
      <c r="J9" s="100">
        <f>IF(SER_hh_fech_in!J9=0,0,SER_hh_fech_in!J9/SER_summary!J$27)</f>
        <v>146.71373992003524</v>
      </c>
      <c r="K9" s="100">
        <f>IF(SER_hh_fech_in!K9=0,0,SER_hh_fech_in!K9/SER_summary!K$27)</f>
        <v>115.53141903062124</v>
      </c>
      <c r="L9" s="100">
        <f>IF(SER_hh_fech_in!L9=0,0,SER_hh_fech_in!L9/SER_summary!L$27)</f>
        <v>124.51919743751691</v>
      </c>
      <c r="M9" s="100">
        <f>IF(SER_hh_fech_in!M9=0,0,SER_hh_fech_in!M9/SER_summary!M$27)</f>
        <v>113.33655581282625</v>
      </c>
      <c r="N9" s="100">
        <f>IF(SER_hh_fech_in!N9=0,0,SER_hh_fech_in!N9/SER_summary!N$27)</f>
        <v>115.16956838836454</v>
      </c>
      <c r="O9" s="100">
        <f>IF(SER_hh_fech_in!O9=0,0,SER_hh_fech_in!O9/SER_summary!O$27)</f>
        <v>120.24963137413981</v>
      </c>
      <c r="P9" s="100">
        <f>IF(SER_hh_fech_in!P9=0,0,SER_hh_fech_in!P9/SER_summary!P$27)</f>
        <v>98.089454273140333</v>
      </c>
      <c r="Q9" s="100">
        <f>IF(SER_hh_fech_in!Q9=0,0,SER_hh_fech_in!Q9/SER_summary!Q$27)</f>
        <v>102.59180787212883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198.14077026789511</v>
      </c>
      <c r="D10" s="100">
        <f>IF(SER_hh_fech_in!D10=0,0,SER_hh_fech_in!D10/SER_summary!D$27)</f>
        <v>196.96406729148259</v>
      </c>
      <c r="E10" s="100">
        <f>IF(SER_hh_fech_in!E10=0,0,SER_hh_fech_in!E10/SER_summary!E$27)</f>
        <v>191.61123950542338</v>
      </c>
      <c r="F10" s="100">
        <f>IF(SER_hh_fech_in!F10=0,0,SER_hh_fech_in!F10/SER_summary!F$27)</f>
        <v>189.08760288969509</v>
      </c>
      <c r="G10" s="100">
        <f>IF(SER_hh_fech_in!G10=0,0,SER_hh_fech_in!G10/SER_summary!G$27)</f>
        <v>188.49103830926327</v>
      </c>
      <c r="H10" s="100">
        <f>IF(SER_hh_fech_in!H10=0,0,SER_hh_fech_in!H10/SER_summary!H$27)</f>
        <v>150.56477353181413</v>
      </c>
      <c r="I10" s="100">
        <f>IF(SER_hh_fech_in!I10=0,0,SER_hh_fech_in!I10/SER_summary!I$27)</f>
        <v>147.28893374670793</v>
      </c>
      <c r="J10" s="100">
        <f>IF(SER_hh_fech_in!J10=0,0,SER_hh_fech_in!J10/SER_summary!J$27)</f>
        <v>0</v>
      </c>
      <c r="K10" s="100">
        <f>IF(SER_hh_fech_in!K10=0,0,SER_hh_fech_in!K10/SER_summary!K$27)</f>
        <v>155.97835338354614</v>
      </c>
      <c r="L10" s="100">
        <f>IF(SER_hh_fech_in!L10=0,0,SER_hh_fech_in!L10/SER_summary!L$27)</f>
        <v>203.48161701066471</v>
      </c>
      <c r="M10" s="100">
        <f>IF(SER_hh_fech_in!M10=0,0,SER_hh_fech_in!M10/SER_summary!M$27)</f>
        <v>134.07037349320194</v>
      </c>
      <c r="N10" s="100">
        <f>IF(SER_hh_fech_in!N10=0,0,SER_hh_fech_in!N10/SER_summary!N$27)</f>
        <v>125.584727438851</v>
      </c>
      <c r="O10" s="100">
        <f>IF(SER_hh_fech_in!O10=0,0,SER_hh_fech_in!O10/SER_summary!O$27)</f>
        <v>156.06204803655041</v>
      </c>
      <c r="P10" s="100">
        <f>IF(SER_hh_fech_in!P10=0,0,SER_hh_fech_in!P10/SER_summary!P$27)</f>
        <v>128.49116578180235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178.13847088388135</v>
      </c>
      <c r="D11" s="100">
        <f>IF(SER_hh_fech_in!D11=0,0,SER_hh_fech_in!D11/SER_summary!D$27)</f>
        <v>144.06447318321699</v>
      </c>
      <c r="E11" s="100">
        <f>IF(SER_hh_fech_in!E11=0,0,SER_hh_fech_in!E11/SER_summary!E$27)</f>
        <v>138.97206038148556</v>
      </c>
      <c r="F11" s="100">
        <f>IF(SER_hh_fech_in!F11=0,0,SER_hh_fech_in!F11/SER_summary!F$27)</f>
        <v>136.35343940348125</v>
      </c>
      <c r="G11" s="100">
        <f>IF(SER_hh_fech_in!G11=0,0,SER_hh_fech_in!G11/SER_summary!G$27)</f>
        <v>132.49032875961993</v>
      </c>
      <c r="H11" s="100">
        <f>IF(SER_hh_fech_in!H11=0,0,SER_hh_fech_in!H11/SER_summary!H$27)</f>
        <v>125.27907545958875</v>
      </c>
      <c r="I11" s="100">
        <f>IF(SER_hh_fech_in!I11=0,0,SER_hh_fech_in!I11/SER_summary!I$27)</f>
        <v>117.45208244141908</v>
      </c>
      <c r="J11" s="100">
        <f>IF(SER_hh_fech_in!J11=0,0,SER_hh_fech_in!J11/SER_summary!J$27)</f>
        <v>109.93698738496983</v>
      </c>
      <c r="K11" s="100">
        <f>IF(SER_hh_fech_in!K11=0,0,SER_hh_fech_in!K11/SER_summary!K$27)</f>
        <v>107.82001233381003</v>
      </c>
      <c r="L11" s="100">
        <f>IF(SER_hh_fech_in!L11=0,0,SER_hh_fech_in!L11/SER_summary!L$27)</f>
        <v>103.894343634029</v>
      </c>
      <c r="M11" s="100">
        <f>IF(SER_hh_fech_in!M11=0,0,SER_hh_fech_in!M11/SER_summary!M$27)</f>
        <v>103.84923458690335</v>
      </c>
      <c r="N11" s="100">
        <f>IF(SER_hh_fech_in!N11=0,0,SER_hh_fech_in!N11/SER_summary!N$27)</f>
        <v>103.89486085679883</v>
      </c>
      <c r="O11" s="100">
        <f>IF(SER_hh_fech_in!O11=0,0,SER_hh_fech_in!O11/SER_summary!O$27)</f>
        <v>102.25440306448594</v>
      </c>
      <c r="P11" s="100">
        <f>IF(SER_hh_fech_in!P11=0,0,SER_hh_fech_in!P11/SER_summary!P$27)</f>
        <v>94.227278564255599</v>
      </c>
      <c r="Q11" s="100">
        <f>IF(SER_hh_fech_in!Q11=0,0,SER_hh_fech_in!Q11/SER_summary!Q$27)</f>
        <v>93.215454127793436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168.85357955164241</v>
      </c>
      <c r="D12" s="100">
        <f>IF(SER_hh_fech_in!D12=0,0,SER_hh_fech_in!D12/SER_summary!D$27)</f>
        <v>0</v>
      </c>
      <c r="E12" s="100">
        <f>IF(SER_hh_fech_in!E12=0,0,SER_hh_fech_in!E12/SER_summary!E$27)</f>
        <v>124.31421176967241</v>
      </c>
      <c r="F12" s="100">
        <f>IF(SER_hh_fech_in!F12=0,0,SER_hh_fech_in!F12/SER_summary!F$27)</f>
        <v>0</v>
      </c>
      <c r="G12" s="100">
        <f>IF(SER_hh_fech_in!G12=0,0,SER_hh_fech_in!G12/SER_summary!G$27)</f>
        <v>127.06169278461326</v>
      </c>
      <c r="H12" s="100">
        <f>IF(SER_hh_fech_in!H12=0,0,SER_hh_fech_in!H12/SER_summary!H$27)</f>
        <v>110.80294061038094</v>
      </c>
      <c r="I12" s="100">
        <f>IF(SER_hh_fech_in!I12=0,0,SER_hh_fech_in!I12/SER_summary!I$27)</f>
        <v>111.7514716900764</v>
      </c>
      <c r="J12" s="100">
        <f>IF(SER_hh_fech_in!J12=0,0,SER_hh_fech_in!J12/SER_summary!J$27)</f>
        <v>109.96994220340035</v>
      </c>
      <c r="K12" s="100">
        <f>IF(SER_hh_fech_in!K12=0,0,SER_hh_fech_in!K12/SER_summary!K$27)</f>
        <v>108.06690738435944</v>
      </c>
      <c r="L12" s="100">
        <f>IF(SER_hh_fech_in!L12=0,0,SER_hh_fech_in!L12/SER_summary!L$27)</f>
        <v>107.05195997839822</v>
      </c>
      <c r="M12" s="100">
        <f>IF(SER_hh_fech_in!M12=0,0,SER_hh_fech_in!M12/SER_summary!M$27)</f>
        <v>101.95868827755122</v>
      </c>
      <c r="N12" s="100">
        <f>IF(SER_hh_fech_in!N12=0,0,SER_hh_fech_in!N12/SER_summary!N$27)</f>
        <v>105.9928756712312</v>
      </c>
      <c r="O12" s="100">
        <f>IF(SER_hh_fech_in!O12=0,0,SER_hh_fech_in!O12/SER_summary!O$27)</f>
        <v>101.67917659890281</v>
      </c>
      <c r="P12" s="100">
        <f>IF(SER_hh_fech_in!P12=0,0,SER_hh_fech_in!P12/SER_summary!P$27)</f>
        <v>89.9741856910656</v>
      </c>
      <c r="Q12" s="100">
        <f>IF(SER_hh_fech_in!Q12=0,0,SER_hh_fech_in!Q12/SER_summary!Q$27)</f>
        <v>91.569078698554733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108.33000636531384</v>
      </c>
      <c r="D13" s="100">
        <f>IF(SER_hh_fech_in!D13=0,0,SER_hh_fech_in!D13/SER_summary!D$27)</f>
        <v>88.295614186184579</v>
      </c>
      <c r="E13" s="100">
        <f>IF(SER_hh_fech_in!E13=0,0,SER_hh_fech_in!E13/SER_summary!E$27)</f>
        <v>81.982720545063572</v>
      </c>
      <c r="F13" s="100">
        <f>IF(SER_hh_fech_in!F13=0,0,SER_hh_fech_in!F13/SER_summary!F$27)</f>
        <v>85.048029667623354</v>
      </c>
      <c r="G13" s="100">
        <f>IF(SER_hh_fech_in!G13=0,0,SER_hh_fech_in!G13/SER_summary!G$27)</f>
        <v>84.362217111805393</v>
      </c>
      <c r="H13" s="100">
        <f>IF(SER_hh_fech_in!H13=0,0,SER_hh_fech_in!H13/SER_summary!H$27)</f>
        <v>72.882608872918283</v>
      </c>
      <c r="I13" s="100">
        <f>IF(SER_hh_fech_in!I13=0,0,SER_hh_fech_in!I13/SER_summary!I$27)</f>
        <v>66.251094287537896</v>
      </c>
      <c r="J13" s="100">
        <f>IF(SER_hh_fech_in!J13=0,0,SER_hh_fech_in!J13/SER_summary!J$27)</f>
        <v>84.324741567107381</v>
      </c>
      <c r="K13" s="100">
        <f>IF(SER_hh_fech_in!K13=0,0,SER_hh_fech_in!K13/SER_summary!K$27)</f>
        <v>68.043531002043522</v>
      </c>
      <c r="L13" s="100">
        <f>IF(SER_hh_fech_in!L13=0,0,SER_hh_fech_in!L13/SER_summary!L$27)</f>
        <v>51.40550523919164</v>
      </c>
      <c r="M13" s="100">
        <f>IF(SER_hh_fech_in!M13=0,0,SER_hh_fech_in!M13/SER_summary!M$27)</f>
        <v>38.669612769415174</v>
      </c>
      <c r="N13" s="100">
        <f>IF(SER_hh_fech_in!N13=0,0,SER_hh_fech_in!N13/SER_summary!N$27)</f>
        <v>36.18117916860281</v>
      </c>
      <c r="O13" s="100">
        <f>IF(SER_hh_fech_in!O13=0,0,SER_hh_fech_in!O13/SER_summary!O$27)</f>
        <v>33.56778904479431</v>
      </c>
      <c r="P13" s="100">
        <f>IF(SER_hh_fech_in!P13=0,0,SER_hh_fech_in!P13/SER_summary!P$27)</f>
        <v>26.180666870603982</v>
      </c>
      <c r="Q13" s="100">
        <f>IF(SER_hh_fech_in!Q13=0,0,SER_hh_fech_in!Q13/SER_summary!Q$27)</f>
        <v>26.76906359161336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179.49732492574347</v>
      </c>
      <c r="D14" s="22">
        <f>IF(SER_hh_fech_in!D14=0,0,SER_hh_fech_in!D14/SER_summary!D$27)</f>
        <v>144.46753502003526</v>
      </c>
      <c r="E14" s="22">
        <f>IF(SER_hh_fech_in!E14=0,0,SER_hh_fech_in!E14/SER_summary!E$27)</f>
        <v>0</v>
      </c>
      <c r="F14" s="22">
        <f>IF(SER_hh_fech_in!F14=0,0,SER_hh_fech_in!F14/SER_summary!F$27)</f>
        <v>136.4412043645811</v>
      </c>
      <c r="G14" s="22">
        <f>IF(SER_hh_fech_in!G14=0,0,SER_hh_fech_in!G14/SER_summary!G$27)</f>
        <v>134.6952783818985</v>
      </c>
      <c r="H14" s="22">
        <f>IF(SER_hh_fech_in!H14=0,0,SER_hh_fech_in!H14/SER_summary!H$27)</f>
        <v>115.86461119710677</v>
      </c>
      <c r="I14" s="22">
        <f>IF(SER_hh_fech_in!I14=0,0,SER_hh_fech_in!I14/SER_summary!I$27)</f>
        <v>104.82669874972287</v>
      </c>
      <c r="J14" s="22">
        <f>IF(SER_hh_fech_in!J14=0,0,SER_hh_fech_in!J14/SER_summary!J$27)</f>
        <v>0</v>
      </c>
      <c r="K14" s="22">
        <f>IF(SER_hh_fech_in!K14=0,0,SER_hh_fech_in!K14/SER_summary!K$27)</f>
        <v>108.11192654032558</v>
      </c>
      <c r="L14" s="22">
        <f>IF(SER_hh_fech_in!L14=0,0,SER_hh_fech_in!L14/SER_summary!L$27)</f>
        <v>114.59102477079222</v>
      </c>
      <c r="M14" s="22">
        <f>IF(SER_hh_fech_in!M14=0,0,SER_hh_fech_in!M14/SER_summary!M$27)</f>
        <v>0</v>
      </c>
      <c r="N14" s="22">
        <f>IF(SER_hh_fech_in!N14=0,0,SER_hh_fech_in!N14/SER_summary!N$27)</f>
        <v>105.42905050934746</v>
      </c>
      <c r="O14" s="22">
        <f>IF(SER_hh_fech_in!O14=0,0,SER_hh_fech_in!O14/SER_summary!O$27)</f>
        <v>0</v>
      </c>
      <c r="P14" s="22">
        <f>IF(SER_hh_fech_in!P14=0,0,SER_hh_fech_in!P14/SER_summary!P$27)</f>
        <v>0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2.3234403848259872</v>
      </c>
      <c r="D15" s="104">
        <f>IF(SER_hh_fech_in!D15=0,0,SER_hh_fech_in!D15/SER_summary!D$27)</f>
        <v>1.9615889134821614</v>
      </c>
      <c r="E15" s="104">
        <f>IF(SER_hh_fech_in!E15=0,0,SER_hh_fech_in!E15/SER_summary!E$27)</f>
        <v>1.8116187420951926</v>
      </c>
      <c r="F15" s="104">
        <f>IF(SER_hh_fech_in!F15=0,0,SER_hh_fech_in!F15/SER_summary!F$27)</f>
        <v>1.9660558777305537</v>
      </c>
      <c r="G15" s="104">
        <f>IF(SER_hh_fech_in!G15=0,0,SER_hh_fech_in!G15/SER_summary!G$27)</f>
        <v>1.7753055808823377</v>
      </c>
      <c r="H15" s="104">
        <f>IF(SER_hh_fech_in!H15=0,0,SER_hh_fech_in!H15/SER_summary!H$27)</f>
        <v>1.4272564715480858</v>
      </c>
      <c r="I15" s="104">
        <f>IF(SER_hh_fech_in!I15=0,0,SER_hh_fech_in!I15/SER_summary!I$27)</f>
        <v>1.4394640112033972</v>
      </c>
      <c r="J15" s="104">
        <f>IF(SER_hh_fech_in!J15=0,0,SER_hh_fech_in!J15/SER_summary!J$27)</f>
        <v>1.9653393699567936</v>
      </c>
      <c r="K15" s="104">
        <f>IF(SER_hh_fech_in!K15=0,0,SER_hh_fech_in!K15/SER_summary!K$27)</f>
        <v>1.4330943722234399</v>
      </c>
      <c r="L15" s="104">
        <f>IF(SER_hh_fech_in!L15=0,0,SER_hh_fech_in!L15/SER_summary!L$27)</f>
        <v>1.7629531010089861</v>
      </c>
      <c r="M15" s="104">
        <f>IF(SER_hh_fech_in!M15=0,0,SER_hh_fech_in!M15/SER_summary!M$27)</f>
        <v>1.6248061108777669</v>
      </c>
      <c r="N15" s="104">
        <f>IF(SER_hh_fech_in!N15=0,0,SER_hh_fech_in!N15/SER_summary!N$27)</f>
        <v>1.6195860445288097</v>
      </c>
      <c r="O15" s="104">
        <f>IF(SER_hh_fech_in!O15=0,0,SER_hh_fech_in!O15/SER_summary!O$27)</f>
        <v>1.6830711038708934</v>
      </c>
      <c r="P15" s="104">
        <f>IF(SER_hh_fech_in!P15=0,0,SER_hh_fech_in!P15/SER_summary!P$27)</f>
        <v>1.2434587018431373</v>
      </c>
      <c r="Q15" s="104">
        <f>IF(SER_hh_fech_in!Q15=0,0,SER_hh_fech_in!Q15/SER_summary!Q$27)</f>
        <v>1.4717489677537536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16.183264099225148</v>
      </c>
      <c r="D16" s="101">
        <f>IF(SER_hh_fech_in!D16=0,0,SER_hh_fech_in!D16/SER_summary!D$27)</f>
        <v>15.207384383377081</v>
      </c>
      <c r="E16" s="101">
        <f>IF(SER_hh_fech_in!E16=0,0,SER_hh_fech_in!E16/SER_summary!E$27)</f>
        <v>14.720455626055527</v>
      </c>
      <c r="F16" s="101">
        <f>IF(SER_hh_fech_in!F16=0,0,SER_hh_fech_in!F16/SER_summary!F$27)</f>
        <v>14.398564693122967</v>
      </c>
      <c r="G16" s="101">
        <f>IF(SER_hh_fech_in!G16=0,0,SER_hh_fech_in!G16/SER_summary!G$27)</f>
        <v>13.939380317349872</v>
      </c>
      <c r="H16" s="101">
        <f>IF(SER_hh_fech_in!H16=0,0,SER_hh_fech_in!H16/SER_summary!H$27)</f>
        <v>13.42702119785397</v>
      </c>
      <c r="I16" s="101">
        <f>IF(SER_hh_fech_in!I16=0,0,SER_hh_fech_in!I16/SER_summary!I$27)</f>
        <v>13.106223213056978</v>
      </c>
      <c r="J16" s="101">
        <f>IF(SER_hh_fech_in!J16=0,0,SER_hh_fech_in!J16/SER_summary!J$27)</f>
        <v>12.685657860783317</v>
      </c>
      <c r="K16" s="101">
        <f>IF(SER_hh_fech_in!K16=0,0,SER_hh_fech_in!K16/SER_summary!K$27)</f>
        <v>12.340855943792036</v>
      </c>
      <c r="L16" s="101">
        <f>IF(SER_hh_fech_in!L16=0,0,SER_hh_fech_in!L16/SER_summary!L$27)</f>
        <v>12.156414222184727</v>
      </c>
      <c r="M16" s="101">
        <f>IF(SER_hh_fech_in!M16=0,0,SER_hh_fech_in!M16/SER_summary!M$27)</f>
        <v>11.738001150878942</v>
      </c>
      <c r="N16" s="101">
        <f>IF(SER_hh_fech_in!N16=0,0,SER_hh_fech_in!N16/SER_summary!N$27)</f>
        <v>10.998174232959204</v>
      </c>
      <c r="O16" s="101">
        <f>IF(SER_hh_fech_in!O16=0,0,SER_hh_fech_in!O16/SER_summary!O$27)</f>
        <v>10.661139335937694</v>
      </c>
      <c r="P16" s="101">
        <f>IF(SER_hh_fech_in!P16=0,0,SER_hh_fech_in!P16/SER_summary!P$27)</f>
        <v>10.121884597704428</v>
      </c>
      <c r="Q16" s="101">
        <f>IF(SER_hh_fech_in!Q16=0,0,SER_hh_fech_in!Q16/SER_summary!Q$27)</f>
        <v>9.164682877025669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4.3170663672999368</v>
      </c>
      <c r="D17" s="103">
        <f>IF(SER_hh_fech_in!D17=0,0,SER_hh_fech_in!D17/SER_summary!D$27)</f>
        <v>4.6471637180722212</v>
      </c>
      <c r="E17" s="103">
        <f>IF(SER_hh_fech_in!E17=0,0,SER_hh_fech_in!E17/SER_summary!E$27)</f>
        <v>4.7992934867143964</v>
      </c>
      <c r="F17" s="103">
        <f>IF(SER_hh_fech_in!F17=0,0,SER_hh_fech_in!F17/SER_summary!F$27)</f>
        <v>4.9503926423101756</v>
      </c>
      <c r="G17" s="103">
        <f>IF(SER_hh_fech_in!G17=0,0,SER_hh_fech_in!G17/SER_summary!G$27)</f>
        <v>4.9653886784669519</v>
      </c>
      <c r="H17" s="103">
        <f>IF(SER_hh_fech_in!H17=0,0,SER_hh_fech_in!H17/SER_summary!H$27)</f>
        <v>5.176447801936904</v>
      </c>
      <c r="I17" s="103">
        <f>IF(SER_hh_fech_in!I17=0,0,SER_hh_fech_in!I17/SER_summary!I$27)</f>
        <v>5.2952638908414702</v>
      </c>
      <c r="J17" s="103">
        <f>IF(SER_hh_fech_in!J17=0,0,SER_hh_fech_in!J17/SER_summary!J$27)</f>
        <v>5.1823586007844646</v>
      </c>
      <c r="K17" s="103">
        <f>IF(SER_hh_fech_in!K17=0,0,SER_hh_fech_in!K17/SER_summary!K$27)</f>
        <v>5.3001089142449933</v>
      </c>
      <c r="L17" s="103">
        <f>IF(SER_hh_fech_in!L17=0,0,SER_hh_fech_in!L17/SER_summary!L$27)</f>
        <v>5.079783031719507</v>
      </c>
      <c r="M17" s="103">
        <f>IF(SER_hh_fech_in!M17=0,0,SER_hh_fech_in!M17/SER_summary!M$27)</f>
        <v>5.0339087749401461</v>
      </c>
      <c r="N17" s="103">
        <f>IF(SER_hh_fech_in!N17=0,0,SER_hh_fech_in!N17/SER_summary!N$27)</f>
        <v>5.1752516033957239</v>
      </c>
      <c r="O17" s="103">
        <f>IF(SER_hh_fech_in!O17=0,0,SER_hh_fech_in!O17/SER_summary!O$27)</f>
        <v>5.2832225798460648</v>
      </c>
      <c r="P17" s="103">
        <f>IF(SER_hh_fech_in!P17=0,0,SER_hh_fech_in!P17/SER_summary!P$27)</f>
        <v>5.3107706724557735</v>
      </c>
      <c r="Q17" s="103">
        <f>IF(SER_hh_fech_in!Q17=0,0,SER_hh_fech_in!Q17/SER_summary!Q$27)</f>
        <v>5.2720598924566824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16.207691677135838</v>
      </c>
      <c r="D18" s="103">
        <f>IF(SER_hh_fech_in!D18=0,0,SER_hh_fech_in!D18/SER_summary!D$27)</f>
        <v>15.460963838702387</v>
      </c>
      <c r="E18" s="103">
        <f>IF(SER_hh_fech_in!E18=0,0,SER_hh_fech_in!E18/SER_summary!E$27)</f>
        <v>14.891679260623954</v>
      </c>
      <c r="F18" s="103">
        <f>IF(SER_hh_fech_in!F18=0,0,SER_hh_fech_in!F18/SER_summary!F$27)</f>
        <v>14.408866889039061</v>
      </c>
      <c r="G18" s="103">
        <f>IF(SER_hh_fech_in!G18=0,0,SER_hh_fech_in!G18/SER_summary!G$27)</f>
        <v>14.014717894781125</v>
      </c>
      <c r="H18" s="103">
        <f>IF(SER_hh_fech_in!H18=0,0,SER_hh_fech_in!H18/SER_summary!H$27)</f>
        <v>13.663178075883925</v>
      </c>
      <c r="I18" s="103">
        <f>IF(SER_hh_fech_in!I18=0,0,SER_hh_fech_in!I18/SER_summary!I$27)</f>
        <v>13.314349541980427</v>
      </c>
      <c r="J18" s="103">
        <f>IF(SER_hh_fech_in!J18=0,0,SER_hh_fech_in!J18/SER_summary!J$27)</f>
        <v>13.045413925127136</v>
      </c>
      <c r="K18" s="103">
        <f>IF(SER_hh_fech_in!K18=0,0,SER_hh_fech_in!K18/SER_summary!K$27)</f>
        <v>12.612678994939873</v>
      </c>
      <c r="L18" s="103">
        <f>IF(SER_hh_fech_in!L18=0,0,SER_hh_fech_in!L18/SER_summary!L$27)</f>
        <v>12.196189910269746</v>
      </c>
      <c r="M18" s="103">
        <f>IF(SER_hh_fech_in!M18=0,0,SER_hh_fech_in!M18/SER_summary!M$27)</f>
        <v>12.006625488038205</v>
      </c>
      <c r="N18" s="103">
        <f>IF(SER_hh_fech_in!N18=0,0,SER_hh_fech_in!N18/SER_summary!N$27)</f>
        <v>11.688779014217674</v>
      </c>
      <c r="O18" s="103">
        <f>IF(SER_hh_fech_in!O18=0,0,SER_hh_fech_in!O18/SER_summary!O$27)</f>
        <v>11.226594824281339</v>
      </c>
      <c r="P18" s="103">
        <f>IF(SER_hh_fech_in!P18=0,0,SER_hh_fech_in!P18/SER_summary!P$27)</f>
        <v>10.715664368456471</v>
      </c>
      <c r="Q18" s="103">
        <f>IF(SER_hh_fech_in!Q18=0,0,SER_hh_fech_in!Q18/SER_summary!Q$27)</f>
        <v>9.796429565439599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23.485534930876007</v>
      </c>
      <c r="D19" s="101">
        <f>IF(SER_hh_fech_in!D19=0,0,SER_hh_fech_in!D19/SER_summary!D$27)</f>
        <v>24.490123786338817</v>
      </c>
      <c r="E19" s="101">
        <f>IF(SER_hh_fech_in!E19=0,0,SER_hh_fech_in!E19/SER_summary!E$27)</f>
        <v>25.068384276735337</v>
      </c>
      <c r="F19" s="101">
        <f>IF(SER_hh_fech_in!F19=0,0,SER_hh_fech_in!F19/SER_summary!F$27)</f>
        <v>22.199529440340005</v>
      </c>
      <c r="G19" s="101">
        <f>IF(SER_hh_fech_in!G19=0,0,SER_hh_fech_in!G19/SER_summary!G$27)</f>
        <v>21.280381154155673</v>
      </c>
      <c r="H19" s="101">
        <f>IF(SER_hh_fech_in!H19=0,0,SER_hh_fech_in!H19/SER_summary!H$27)</f>
        <v>21.307529185074124</v>
      </c>
      <c r="I19" s="101">
        <f>IF(SER_hh_fech_in!I19=0,0,SER_hh_fech_in!I19/SER_summary!I$27)</f>
        <v>21.104887424560051</v>
      </c>
      <c r="J19" s="101">
        <f>IF(SER_hh_fech_in!J19=0,0,SER_hh_fech_in!J19/SER_summary!J$27)</f>
        <v>21.292627389115541</v>
      </c>
      <c r="K19" s="101">
        <f>IF(SER_hh_fech_in!K19=0,0,SER_hh_fech_in!K19/SER_summary!K$27)</f>
        <v>21.813547609034714</v>
      </c>
      <c r="L19" s="101">
        <f>IF(SER_hh_fech_in!L19=0,0,SER_hh_fech_in!L19/SER_summary!L$27)</f>
        <v>22.056053208592157</v>
      </c>
      <c r="M19" s="101">
        <f>IF(SER_hh_fech_in!M19=0,0,SER_hh_fech_in!M19/SER_summary!M$27)</f>
        <v>21.272755390146209</v>
      </c>
      <c r="N19" s="101">
        <f>IF(SER_hh_fech_in!N19=0,0,SER_hh_fech_in!N19/SER_summary!N$27)</f>
        <v>21.573284116634792</v>
      </c>
      <c r="O19" s="101">
        <f>IF(SER_hh_fech_in!O19=0,0,SER_hh_fech_in!O19/SER_summary!O$27)</f>
        <v>22.023228707425258</v>
      </c>
      <c r="P19" s="101">
        <f>IF(SER_hh_fech_in!P19=0,0,SER_hh_fech_in!P19/SER_summary!P$27)</f>
        <v>24.451426983857353</v>
      </c>
      <c r="Q19" s="101">
        <f>IF(SER_hh_fech_in!Q19=0,0,SER_hh_fech_in!Q19/SER_summary!Q$27)</f>
        <v>23.259771978519577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25.137444472908015</v>
      </c>
      <c r="Q21" s="100">
        <f>IF(SER_hh_fech_in!Q21=0,0,SER_hh_fech_in!Q21/SER_summary!Q$27)</f>
        <v>25.066280523078902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26.101312303699959</v>
      </c>
      <c r="D22" s="100">
        <f>IF(SER_hh_fech_in!D22=0,0,SER_hh_fech_in!D22/SER_summary!D$27)</f>
        <v>26.186530277314677</v>
      </c>
      <c r="E22" s="100">
        <f>IF(SER_hh_fech_in!E22=0,0,SER_hh_fech_in!E22/SER_summary!E$27)</f>
        <v>26.3446084127437</v>
      </c>
      <c r="F22" s="100">
        <f>IF(SER_hh_fech_in!F22=0,0,SER_hh_fech_in!F22/SER_summary!F$27)</f>
        <v>26.149112587003984</v>
      </c>
      <c r="G22" s="100">
        <f>IF(SER_hh_fech_in!G22=0,0,SER_hh_fech_in!G22/SER_summary!G$27)</f>
        <v>0</v>
      </c>
      <c r="H22" s="100">
        <f>IF(SER_hh_fech_in!H22=0,0,SER_hh_fech_in!H22/SER_summary!H$27)</f>
        <v>25.807453994515893</v>
      </c>
      <c r="I22" s="100">
        <f>IF(SER_hh_fech_in!I22=0,0,SER_hh_fech_in!I22/SER_summary!I$27)</f>
        <v>25.625884011983239</v>
      </c>
      <c r="J22" s="100">
        <f>IF(SER_hh_fech_in!J22=0,0,SER_hh_fech_in!J22/SER_summary!J$27)</f>
        <v>25.580217685929629</v>
      </c>
      <c r="K22" s="100">
        <f>IF(SER_hh_fech_in!K22=0,0,SER_hh_fech_in!K22/SER_summary!K$27)</f>
        <v>0</v>
      </c>
      <c r="L22" s="100">
        <f>IF(SER_hh_fech_in!L22=0,0,SER_hh_fech_in!L22/SER_summary!L$27)</f>
        <v>25.393186469737319</v>
      </c>
      <c r="M22" s="100">
        <f>IF(SER_hh_fech_in!M22=0,0,SER_hh_fech_in!M22/SER_summary!M$27)</f>
        <v>25.677708043329364</v>
      </c>
      <c r="N22" s="100">
        <f>IF(SER_hh_fech_in!N22=0,0,SER_hh_fech_in!N22/SER_summary!N$27)</f>
        <v>25.754927155934869</v>
      </c>
      <c r="O22" s="100">
        <f>IF(SER_hh_fech_in!O22=0,0,SER_hh_fech_in!O22/SER_summary!O$27)</f>
        <v>25.85097488101048</v>
      </c>
      <c r="P22" s="100">
        <f>IF(SER_hh_fech_in!P22=0,0,SER_hh_fech_in!P22/SER_summary!P$27)</f>
        <v>26.048385788610616</v>
      </c>
      <c r="Q22" s="100">
        <f>IF(SER_hh_fech_in!Q22=0,0,SER_hh_fech_in!Q22/SER_summary!Q$27)</f>
        <v>26.126902431732567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25.090940010949428</v>
      </c>
      <c r="D23" s="100">
        <f>IF(SER_hh_fech_in!D23=0,0,SER_hh_fech_in!D23/SER_summary!D$27)</f>
        <v>25.088524828188209</v>
      </c>
      <c r="E23" s="100">
        <f>IF(SER_hh_fech_in!E23=0,0,SER_hh_fech_in!E23/SER_summary!E$27)</f>
        <v>25.071561354454602</v>
      </c>
      <c r="F23" s="100">
        <f>IF(SER_hh_fech_in!F23=0,0,SER_hh_fech_in!F23/SER_summary!F$27)</f>
        <v>24.945854741297246</v>
      </c>
      <c r="G23" s="100">
        <f>IF(SER_hh_fech_in!G23=0,0,SER_hh_fech_in!G23/SER_summary!G$27)</f>
        <v>24.748191606776345</v>
      </c>
      <c r="H23" s="100">
        <f>IF(SER_hh_fech_in!H23=0,0,SER_hh_fech_in!H23/SER_summary!H$27)</f>
        <v>24.593645339372298</v>
      </c>
      <c r="I23" s="100">
        <f>IF(SER_hh_fech_in!I23=0,0,SER_hh_fech_in!I23/SER_summary!I$27)</f>
        <v>24.399094871394528</v>
      </c>
      <c r="J23" s="100">
        <f>IF(SER_hh_fech_in!J23=0,0,SER_hh_fech_in!J23/SER_summary!J$27)</f>
        <v>24.342078541071889</v>
      </c>
      <c r="K23" s="100">
        <f>IF(SER_hh_fech_in!K23=0,0,SER_hh_fech_in!K23/SER_summary!K$27)</f>
        <v>24.230116502871464</v>
      </c>
      <c r="L23" s="100">
        <f>IF(SER_hh_fech_in!L23=0,0,SER_hh_fech_in!L23/SER_summary!L$27)</f>
        <v>24.170725349265716</v>
      </c>
      <c r="M23" s="100">
        <f>IF(SER_hh_fech_in!M23=0,0,SER_hh_fech_in!M23/SER_summary!M$27)</f>
        <v>24.456025573944224</v>
      </c>
      <c r="N23" s="100">
        <f>IF(SER_hh_fech_in!N23=0,0,SER_hh_fech_in!N23/SER_summary!N$27)</f>
        <v>24.556131636152923</v>
      </c>
      <c r="O23" s="100">
        <f>IF(SER_hh_fech_in!O23=0,0,SER_hh_fech_in!O23/SER_summary!O$27)</f>
        <v>24.675096530343943</v>
      </c>
      <c r="P23" s="100">
        <f>IF(SER_hh_fech_in!P23=0,0,SER_hh_fech_in!P23/SER_summary!P$27)</f>
        <v>24.861302821749927</v>
      </c>
      <c r="Q23" s="100">
        <f>IF(SER_hh_fech_in!Q23=0,0,SER_hh_fech_in!Q23/SER_summary!Q$27)</f>
        <v>24.931942580777587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19.831327901307418</v>
      </c>
      <c r="D25" s="100">
        <f>IF(SER_hh_fech_in!D25=0,0,SER_hh_fech_in!D25/SER_summary!D$27)</f>
        <v>19.822938898864209</v>
      </c>
      <c r="E25" s="100">
        <f>IF(SER_hh_fech_in!E25=0,0,SER_hh_fech_in!E25/SER_summary!E$27)</f>
        <v>19.724445494127554</v>
      </c>
      <c r="F25" s="100">
        <f>IF(SER_hh_fech_in!F25=0,0,SER_hh_fech_in!F25/SER_summary!F$27)</f>
        <v>19.636184157229508</v>
      </c>
      <c r="G25" s="100">
        <f>IF(SER_hh_fech_in!G25=0,0,SER_hh_fech_in!G25/SER_summary!G$27)</f>
        <v>19.639703000212407</v>
      </c>
      <c r="H25" s="100">
        <f>IF(SER_hh_fech_in!H25=0,0,SER_hh_fech_in!H25/SER_summary!H$27)</f>
        <v>19.509624623716718</v>
      </c>
      <c r="I25" s="100">
        <f>IF(SER_hh_fech_in!I25=0,0,SER_hh_fech_in!I25/SER_summary!I$27)</f>
        <v>19.36851682493764</v>
      </c>
      <c r="J25" s="100">
        <f>IF(SER_hh_fech_in!J25=0,0,SER_hh_fech_in!J25/SER_summary!J$27)</f>
        <v>19.333957095341479</v>
      </c>
      <c r="K25" s="100">
        <f>IF(SER_hh_fech_in!K25=0,0,SER_hh_fech_in!K25/SER_summary!K$27)</f>
        <v>19.244658425120953</v>
      </c>
      <c r="L25" s="100">
        <f>IF(SER_hh_fech_in!L25=0,0,SER_hh_fech_in!L25/SER_summary!L$27)</f>
        <v>19.182322526459206</v>
      </c>
      <c r="M25" s="100">
        <f>IF(SER_hh_fech_in!M25=0,0,SER_hh_fech_in!M25/SER_summary!M$27)</f>
        <v>19.408599156611547</v>
      </c>
      <c r="N25" s="100">
        <f>IF(SER_hh_fech_in!N25=0,0,SER_hh_fech_in!N25/SER_summary!N$27)</f>
        <v>19.494240571440763</v>
      </c>
      <c r="O25" s="100">
        <f>IF(SER_hh_fech_in!O25=0,0,SER_hh_fech_in!O25/SER_summary!O$27)</f>
        <v>19.62234338046758</v>
      </c>
      <c r="P25" s="100">
        <f>IF(SER_hh_fech_in!P25=0,0,SER_hh_fech_in!P25/SER_summary!P$27)</f>
        <v>19.873064200066619</v>
      </c>
      <c r="Q25" s="100">
        <f>IF(SER_hh_fech_in!Q25=0,0,SER_hh_fech_in!Q25/SER_summary!Q$27)</f>
        <v>19.940371454882449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20.139580751134417</v>
      </c>
      <c r="D26" s="22">
        <f>IF(SER_hh_fech_in!D26=0,0,SER_hh_fech_in!D26/SER_summary!D$27)</f>
        <v>20.030393823981917</v>
      </c>
      <c r="E26" s="22">
        <f>IF(SER_hh_fech_in!E26=0,0,SER_hh_fech_in!E26/SER_summary!E$27)</f>
        <v>0</v>
      </c>
      <c r="F26" s="22">
        <f>IF(SER_hh_fech_in!F26=0,0,SER_hh_fech_in!F26/SER_summary!F$27)</f>
        <v>19.814190945048967</v>
      </c>
      <c r="G26" s="22">
        <f>IF(SER_hh_fech_in!G26=0,0,SER_hh_fech_in!G26/SER_summary!G$27)</f>
        <v>19.77501017656142</v>
      </c>
      <c r="H26" s="22">
        <f>IF(SER_hh_fech_in!H26=0,0,SER_hh_fech_in!H26/SER_summary!H$27)</f>
        <v>19.773383322518495</v>
      </c>
      <c r="I26" s="22">
        <f>IF(SER_hh_fech_in!I26=0,0,SER_hh_fech_in!I26/SER_summary!I$27)</f>
        <v>19.739616806022291</v>
      </c>
      <c r="J26" s="22">
        <f>IF(SER_hh_fech_in!J26=0,0,SER_hh_fech_in!J26/SER_summary!J$27)</f>
        <v>19.775345645934625</v>
      </c>
      <c r="K26" s="22">
        <f>IF(SER_hh_fech_in!K26=0,0,SER_hh_fech_in!K26/SER_summary!K$27)</f>
        <v>19.716840627055674</v>
      </c>
      <c r="L26" s="22">
        <f>IF(SER_hh_fech_in!L26=0,0,SER_hh_fech_in!L26/SER_summary!L$27)</f>
        <v>19.691500391996225</v>
      </c>
      <c r="M26" s="22">
        <f>IF(SER_hh_fech_in!M26=0,0,SER_hh_fech_in!M26/SER_summary!M$27)</f>
        <v>20.011825078523813</v>
      </c>
      <c r="N26" s="22">
        <f>IF(SER_hh_fech_in!N26=0,0,SER_hh_fech_in!N26/SER_summary!N$27)</f>
        <v>20.12854257614994</v>
      </c>
      <c r="O26" s="22">
        <f>IF(SER_hh_fech_in!O26=0,0,SER_hh_fech_in!O26/SER_summary!O$27)</f>
        <v>20.614545531341708</v>
      </c>
      <c r="P26" s="22">
        <f>IF(SER_hh_fech_in!P26=0,0,SER_hh_fech_in!P26/SER_summary!P$27)</f>
        <v>0</v>
      </c>
      <c r="Q26" s="22">
        <f>IF(SER_hh_fech_in!Q26=0,0,SER_hh_fech_in!Q26/SER_summary!Q$27)</f>
        <v>22.219998864957731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0</v>
      </c>
      <c r="M27" s="116">
        <f>IF(SER_hh_fech_in!M27=0,0,SER_hh_fech_in!M27/SER_summary!M$27)</f>
        <v>0</v>
      </c>
      <c r="N27" s="116">
        <f>IF(SER_hh_fech_in!N27=0,0,SER_hh_fech_in!N27/SER_summary!N$27)</f>
        <v>0</v>
      </c>
      <c r="O27" s="116">
        <f>IF(SER_hh_fech_in!O27=0,0,SER_hh_fech_in!O27/SER_summary!O$27)</f>
        <v>0</v>
      </c>
      <c r="P27" s="116">
        <f>IF(SER_hh_fech_in!P27=0,0,SER_hh_fech_in!P27/SER_summary!P$27)</f>
        <v>0</v>
      </c>
      <c r="Q27" s="116">
        <f>IF(SER_hh_fech_in!Q27=0,0,SER_hh_fech_in!Q27/SER_summary!Q$27)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0</v>
      </c>
      <c r="M28" s="117">
        <f>IF(SER_hh_fech_in!M28=0,0,SER_hh_fech_in!M28/SER_summary!M$27)</f>
        <v>0</v>
      </c>
      <c r="N28" s="117">
        <f>IF(SER_hh_fech_in!N28=0,0,SER_hh_fech_in!N28/SER_summary!N$27)</f>
        <v>0</v>
      </c>
      <c r="O28" s="117">
        <f>IF(SER_hh_fech_in!O28=0,0,SER_hh_fech_in!O28/SER_summary!O$27)</f>
        <v>0</v>
      </c>
      <c r="P28" s="117">
        <f>IF(SER_hh_fech_in!P28=0,0,SER_hh_fech_in!P28/SER_summary!P$27)</f>
        <v>0</v>
      </c>
      <c r="Q28" s="117">
        <f>IF(SER_hh_fech_in!Q28=0,0,SER_hh_fech_in!Q28/SER_summary!Q$27)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33.143726609591226</v>
      </c>
      <c r="D29" s="101">
        <f>IF(SER_hh_fech_in!D29=0,0,SER_hh_fech_in!D29/SER_summary!D$27)</f>
        <v>23.964457744097867</v>
      </c>
      <c r="E29" s="101">
        <f>IF(SER_hh_fech_in!E29=0,0,SER_hh_fech_in!E29/SER_summary!E$27)</f>
        <v>25.85250733634107</v>
      </c>
      <c r="F29" s="101">
        <f>IF(SER_hh_fech_in!F29=0,0,SER_hh_fech_in!F29/SER_summary!F$27)</f>
        <v>26.890215850570804</v>
      </c>
      <c r="G29" s="101">
        <f>IF(SER_hh_fech_in!G29=0,0,SER_hh_fech_in!G29/SER_summary!G$27)</f>
        <v>25.688357107927981</v>
      </c>
      <c r="H29" s="101">
        <f>IF(SER_hh_fech_in!H29=0,0,SER_hh_fech_in!H29/SER_summary!H$27)</f>
        <v>27.192240258058838</v>
      </c>
      <c r="I29" s="101">
        <f>IF(SER_hh_fech_in!I29=0,0,SER_hh_fech_in!I29/SER_summary!I$27)</f>
        <v>25.633429497852255</v>
      </c>
      <c r="J29" s="101">
        <f>IF(SER_hh_fech_in!J29=0,0,SER_hh_fech_in!J29/SER_summary!J$27)</f>
        <v>25.857339934120102</v>
      </c>
      <c r="K29" s="101">
        <f>IF(SER_hh_fech_in!K29=0,0,SER_hh_fech_in!K29/SER_summary!K$27)</f>
        <v>26.389807825291843</v>
      </c>
      <c r="L29" s="101">
        <f>IF(SER_hh_fech_in!L29=0,0,SER_hh_fech_in!L29/SER_summary!L$27)</f>
        <v>25.761520348661485</v>
      </c>
      <c r="M29" s="101">
        <f>IF(SER_hh_fech_in!M29=0,0,SER_hh_fech_in!M29/SER_summary!M$27)</f>
        <v>25.588886567172349</v>
      </c>
      <c r="N29" s="101">
        <f>IF(SER_hh_fech_in!N29=0,0,SER_hh_fech_in!N29/SER_summary!N$27)</f>
        <v>26.284929240243514</v>
      </c>
      <c r="O29" s="101">
        <f>IF(SER_hh_fech_in!O29=0,0,SER_hh_fech_in!O29/SER_summary!O$27)</f>
        <v>29.746767681609459</v>
      </c>
      <c r="P29" s="101">
        <f>IF(SER_hh_fech_in!P29=0,0,SER_hh_fech_in!P29/SER_summary!P$27)</f>
        <v>27.974441887215697</v>
      </c>
      <c r="Q29" s="101">
        <f>IF(SER_hh_fech_in!Q29=0,0,SER_hh_fech_in!Q29/SER_summary!Q$27)</f>
        <v>28.073045325605349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34.324006624772608</v>
      </c>
      <c r="D30" s="100">
        <f>IF(SER_hh_fech_in!D30=0,0,SER_hh_fech_in!D30/SER_summary!D$27)</f>
        <v>0</v>
      </c>
      <c r="E30" s="100">
        <f>IF(SER_hh_fech_in!E30=0,0,SER_hh_fech_in!E30/SER_summary!E$27)</f>
        <v>0</v>
      </c>
      <c r="F30" s="100">
        <f>IF(SER_hh_fech_in!F30=0,0,SER_hh_fech_in!F30/SER_summary!F$27)</f>
        <v>0</v>
      </c>
      <c r="G30" s="100">
        <f>IF(SER_hh_fech_in!G30=0,0,SER_hh_fech_in!G30/SER_summary!G$27)</f>
        <v>0</v>
      </c>
      <c r="H30" s="100">
        <f>IF(SER_hh_fech_in!H30=0,0,SER_hh_fech_in!H30/SER_summary!H$27)</f>
        <v>0</v>
      </c>
      <c r="I30" s="100">
        <f>IF(SER_hh_fech_in!I30=0,0,SER_hh_fech_in!I30/SER_summary!I$27)</f>
        <v>0</v>
      </c>
      <c r="J30" s="100">
        <f>IF(SER_hh_fech_in!J30=0,0,SER_hh_fech_in!J30/SER_summary!J$27)</f>
        <v>0</v>
      </c>
      <c r="K30" s="100">
        <f>IF(SER_hh_fech_in!K30=0,0,SER_hh_fech_in!K30/SER_summary!K$27)</f>
        <v>0</v>
      </c>
      <c r="L30" s="100">
        <f>IF(SER_hh_fech_in!L30=0,0,SER_hh_fech_in!L30/SER_summary!L$27)</f>
        <v>0</v>
      </c>
      <c r="M30" s="100">
        <f>IF(SER_hh_fech_in!M30=0,0,SER_hh_fech_in!M30/SER_summary!M$27)</f>
        <v>0</v>
      </c>
      <c r="N30" s="100">
        <f>IF(SER_hh_fech_in!N30=0,0,SER_hh_fech_in!N30/SER_summary!N$27)</f>
        <v>0</v>
      </c>
      <c r="O30" s="100">
        <f>IF(SER_hh_fech_in!O30=0,0,SER_hh_fech_in!O30/SER_summary!O$27)</f>
        <v>0</v>
      </c>
      <c r="P30" s="100">
        <f>IF(SER_hh_fech_in!P30=0,0,SER_hh_fech_in!P30/SER_summary!P$27)</f>
        <v>31.574085258710802</v>
      </c>
      <c r="Q30" s="100">
        <f>IF(SER_hh_fech_in!Q30=0,0,SER_hh_fech_in!Q30/SER_summary!Q$27)</f>
        <v>31.560184891305269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29.133468780765636</v>
      </c>
      <c r="D31" s="100">
        <f>IF(SER_hh_fech_in!D31=0,0,SER_hh_fech_in!D31/SER_summary!D$27)</f>
        <v>29.483840103032385</v>
      </c>
      <c r="E31" s="100">
        <f>IF(SER_hh_fech_in!E31=0,0,SER_hh_fech_in!E31/SER_summary!E$27)</f>
        <v>29.661117719460165</v>
      </c>
      <c r="F31" s="100">
        <f>IF(SER_hh_fech_in!F31=0,0,SER_hh_fech_in!F31/SER_summary!F$27)</f>
        <v>29.761208071007236</v>
      </c>
      <c r="G31" s="100">
        <f>IF(SER_hh_fech_in!G31=0,0,SER_hh_fech_in!G31/SER_summary!G$27)</f>
        <v>29.793423818195976</v>
      </c>
      <c r="H31" s="100">
        <f>IF(SER_hh_fech_in!H31=0,0,SER_hh_fech_in!H31/SER_summary!H$27)</f>
        <v>29.74138735375692</v>
      </c>
      <c r="I31" s="100">
        <f>IF(SER_hh_fech_in!I31=0,0,SER_hh_fech_in!I31/SER_summary!I$27)</f>
        <v>29.684872251445078</v>
      </c>
      <c r="J31" s="100">
        <f>IF(SER_hh_fech_in!J31=0,0,SER_hh_fech_in!J31/SER_summary!J$27)</f>
        <v>29.777343218044418</v>
      </c>
      <c r="K31" s="100">
        <f>IF(SER_hh_fech_in!K31=0,0,SER_hh_fech_in!K31/SER_summary!K$27)</f>
        <v>29.855754549662187</v>
      </c>
      <c r="L31" s="100">
        <f>IF(SER_hh_fech_in!L31=0,0,SER_hh_fech_in!L31/SER_summary!L$27)</f>
        <v>29.942180497592393</v>
      </c>
      <c r="M31" s="100">
        <f>IF(SER_hh_fech_in!M31=0,0,SER_hh_fech_in!M31/SER_summary!M$27)</f>
        <v>30.207923295150714</v>
      </c>
      <c r="N31" s="100">
        <f>IF(SER_hh_fech_in!N31=0,0,SER_hh_fech_in!N31/SER_summary!N$27)</f>
        <v>30.500014059317415</v>
      </c>
      <c r="O31" s="100">
        <f>IF(SER_hh_fech_in!O31=0,0,SER_hh_fech_in!O31/SER_summary!O$27)</f>
        <v>30.695401051687785</v>
      </c>
      <c r="P31" s="100">
        <f>IF(SER_hh_fech_in!P31=0,0,SER_hh_fech_in!P31/SER_summary!P$27)</f>
        <v>30.558730830084016</v>
      </c>
      <c r="Q31" s="100">
        <f>IF(SER_hh_fech_in!Q31=0,0,SER_hh_fech_in!Q31/SER_summary!Q$27)</f>
        <v>30.481964578984901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0</v>
      </c>
      <c r="D33" s="18">
        <f>IF(SER_hh_fech_in!D33=0,0,SER_hh_fech_in!D33/SER_summary!D$27)</f>
        <v>23.024356134324428</v>
      </c>
      <c r="E33" s="18">
        <f>IF(SER_hh_fech_in!E33=0,0,SER_hh_fech_in!E33/SER_summary!E$27)</f>
        <v>23.079657801223835</v>
      </c>
      <c r="F33" s="18">
        <f>IF(SER_hh_fech_in!F33=0,0,SER_hh_fech_in!F33/SER_summary!F$27)</f>
        <v>23.021593281170119</v>
      </c>
      <c r="G33" s="18">
        <f>IF(SER_hh_fech_in!G33=0,0,SER_hh_fech_in!G33/SER_summary!G$27)</f>
        <v>22.986057104321659</v>
      </c>
      <c r="H33" s="18">
        <f>IF(SER_hh_fech_in!H33=0,0,SER_hh_fech_in!H33/SER_summary!H$27)</f>
        <v>22.787986302122366</v>
      </c>
      <c r="I33" s="18">
        <f>IF(SER_hh_fech_in!I33=0,0,SER_hh_fech_in!I33/SER_summary!I$27)</f>
        <v>22.676000879350006</v>
      </c>
      <c r="J33" s="18">
        <f>IF(SER_hh_fech_in!J33=0,0,SER_hh_fech_in!J33/SER_summary!J$27)</f>
        <v>22.645875990781352</v>
      </c>
      <c r="K33" s="18">
        <f>IF(SER_hh_fech_in!K33=0,0,SER_hh_fech_in!K33/SER_summary!K$27)</f>
        <v>22.512988239772739</v>
      </c>
      <c r="L33" s="18">
        <f>IF(SER_hh_fech_in!L33=0,0,SER_hh_fech_in!L33/SER_summary!L$27)</f>
        <v>22.399595008271113</v>
      </c>
      <c r="M33" s="18">
        <f>IF(SER_hh_fech_in!M33=0,0,SER_hh_fech_in!M33/SER_summary!M$27)</f>
        <v>22.469677050557888</v>
      </c>
      <c r="N33" s="18">
        <f>IF(SER_hh_fech_in!N33=0,0,SER_hh_fech_in!N33/SER_summary!N$27)</f>
        <v>22.553730264644816</v>
      </c>
      <c r="O33" s="18">
        <f>IF(SER_hh_fech_in!O33=0,0,SER_hh_fech_in!O33/SER_summary!O$27)</f>
        <v>23.013165745099425</v>
      </c>
      <c r="P33" s="18">
        <f>IF(SER_hh_fech_in!P33=0,0,SER_hh_fech_in!P33/SER_summary!P$27)</f>
        <v>23.699680152824985</v>
      </c>
      <c r="Q33" s="18">
        <f>IF(SER_hh_fech_in!Q33=0,0,SER_hh_fech_in!Q33/SER_summary!Q$27)</f>
        <v>24.578673322086068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176.31057471520566</v>
      </c>
      <c r="D3" s="106">
        <f>IF(SER_hh_tesh_in!D3=0,0,SER_hh_tesh_in!D3/SER_summary!D$27)</f>
        <v>152.5617076138972</v>
      </c>
      <c r="E3" s="106">
        <f>IF(SER_hh_tesh_in!E3=0,0,SER_hh_tesh_in!E3/SER_summary!E$27)</f>
        <v>142.68373460387321</v>
      </c>
      <c r="F3" s="106">
        <f>IF(SER_hh_tesh_in!F3=0,0,SER_hh_tesh_in!F3/SER_summary!F$27)</f>
        <v>147.70200161783001</v>
      </c>
      <c r="G3" s="106">
        <f>IF(SER_hh_tesh_in!G3=0,0,SER_hh_tesh_in!G3/SER_summary!G$27)</f>
        <v>142.24194714644719</v>
      </c>
      <c r="H3" s="106">
        <f>IF(SER_hh_tesh_in!H3=0,0,SER_hh_tesh_in!H3/SER_summary!H$27)</f>
        <v>133.90179212672226</v>
      </c>
      <c r="I3" s="106">
        <f>IF(SER_hh_tesh_in!I3=0,0,SER_hh_tesh_in!I3/SER_summary!I$27)</f>
        <v>125.50223399763547</v>
      </c>
      <c r="J3" s="106">
        <f>IF(SER_hh_tesh_in!J3=0,0,SER_hh_tesh_in!J3/SER_summary!J$27)</f>
        <v>144.75617189794247</v>
      </c>
      <c r="K3" s="106">
        <f>IF(SER_hh_tesh_in!K3=0,0,SER_hh_tesh_in!K3/SER_summary!K$27)</f>
        <v>130.78285450932572</v>
      </c>
      <c r="L3" s="106">
        <f>IF(SER_hh_tesh_in!L3=0,0,SER_hh_tesh_in!L3/SER_summary!L$27)</f>
        <v>128.30791755455718</v>
      </c>
      <c r="M3" s="106">
        <f>IF(SER_hh_tesh_in!M3=0,0,SER_hh_tesh_in!M3/SER_summary!M$27)</f>
        <v>123.97499066104034</v>
      </c>
      <c r="N3" s="106">
        <f>IF(SER_hh_tesh_in!N3=0,0,SER_hh_tesh_in!N3/SER_summary!N$27)</f>
        <v>125.90884944082674</v>
      </c>
      <c r="O3" s="106">
        <f>IF(SER_hh_tesh_in!O3=0,0,SER_hh_tesh_in!O3/SER_summary!O$27)</f>
        <v>134.82184802186674</v>
      </c>
      <c r="P3" s="106">
        <f>IF(SER_hh_tesh_in!P3=0,0,SER_hh_tesh_in!P3/SER_summary!P$27)</f>
        <v>121.11645033866539</v>
      </c>
      <c r="Q3" s="106">
        <f>IF(SER_hh_tesh_in!Q3=0,0,SER_hh_tesh_in!Q3/SER_summary!Q$27)</f>
        <v>131.29472043861045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133.97682904441771</v>
      </c>
      <c r="D4" s="101">
        <f>IF(SER_hh_tesh_in!D4=0,0,SER_hh_tesh_in!D4/SER_summary!D$27)</f>
        <v>109.20263266608391</v>
      </c>
      <c r="E4" s="101">
        <f>IF(SER_hh_tesh_in!E4=0,0,SER_hh_tesh_in!E4/SER_summary!E$27)</f>
        <v>103.4983482349878</v>
      </c>
      <c r="F4" s="101">
        <f>IF(SER_hh_tesh_in!F4=0,0,SER_hh_tesh_in!F4/SER_summary!F$27)</f>
        <v>106.52987493926429</v>
      </c>
      <c r="G4" s="101">
        <f>IF(SER_hh_tesh_in!G4=0,0,SER_hh_tesh_in!G4/SER_summary!G$27)</f>
        <v>105.52836993275031</v>
      </c>
      <c r="H4" s="101">
        <f>IF(SER_hh_tesh_in!H4=0,0,SER_hh_tesh_in!H4/SER_summary!H$27)</f>
        <v>92.011478579669628</v>
      </c>
      <c r="I4" s="101">
        <f>IF(SER_hh_tesh_in!I4=0,0,SER_hh_tesh_in!I4/SER_summary!I$27)</f>
        <v>84.871934481091188</v>
      </c>
      <c r="J4" s="101">
        <f>IF(SER_hh_tesh_in!J4=0,0,SER_hh_tesh_in!J4/SER_summary!J$27)</f>
        <v>112.02149091922705</v>
      </c>
      <c r="K4" s="101">
        <f>IF(SER_hh_tesh_in!K4=0,0,SER_hh_tesh_in!K4/SER_summary!K$27)</f>
        <v>89.189924196721009</v>
      </c>
      <c r="L4" s="101">
        <f>IF(SER_hh_tesh_in!L4=0,0,SER_hh_tesh_in!L4/SER_summary!L$27)</f>
        <v>96.380132995287582</v>
      </c>
      <c r="M4" s="101">
        <f>IF(SER_hh_tesh_in!M4=0,0,SER_hh_tesh_in!M4/SER_summary!M$27)</f>
        <v>89.530463827004482</v>
      </c>
      <c r="N4" s="101">
        <f>IF(SER_hh_tesh_in!N4=0,0,SER_hh_tesh_in!N4/SER_summary!N$27)</f>
        <v>91.557949246641783</v>
      </c>
      <c r="O4" s="101">
        <f>IF(SER_hh_tesh_in!O4=0,0,SER_hh_tesh_in!O4/SER_summary!O$27)</f>
        <v>97.168514030336965</v>
      </c>
      <c r="P4" s="101">
        <f>IF(SER_hh_tesh_in!P4=0,0,SER_hh_tesh_in!P4/SER_summary!P$27)</f>
        <v>81.377110778353867</v>
      </c>
      <c r="Q4" s="101">
        <f>IF(SER_hh_tesh_in!Q4=0,0,SER_hh_tesh_in!Q4/SER_summary!Q$27)</f>
        <v>87.602744810444833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102.28688432546244</v>
      </c>
      <c r="F5" s="100">
        <f>IF(SER_hh_tesh_in!F5=0,0,SER_hh_tesh_in!F5/SER_summary!F$27)</f>
        <v>101.37462326940906</v>
      </c>
      <c r="G5" s="100">
        <f>IF(SER_hh_tesh_in!G5=0,0,SER_hh_tesh_in!G5/SER_summary!G$27)</f>
        <v>175.81356688299513</v>
      </c>
      <c r="H5" s="100">
        <f>IF(SER_hh_tesh_in!H5=0,0,SER_hh_tesh_in!H5/SER_summary!H$27)</f>
        <v>111.09068145946731</v>
      </c>
      <c r="I5" s="100">
        <f>IF(SER_hh_tesh_in!I5=0,0,SER_hh_tesh_in!I5/SER_summary!I$27)</f>
        <v>78.892977455487141</v>
      </c>
      <c r="J5" s="100">
        <f>IF(SER_hh_tesh_in!J5=0,0,SER_hh_tesh_in!J5/SER_summary!J$27)</f>
        <v>79.035872470786359</v>
      </c>
      <c r="K5" s="100">
        <f>IF(SER_hh_tesh_in!K5=0,0,SER_hh_tesh_in!K5/SER_summary!K$27)</f>
        <v>198.82659103618099</v>
      </c>
      <c r="L5" s="100">
        <f>IF(SER_hh_tesh_in!L5=0,0,SER_hh_tesh_in!L5/SER_summary!L$27)</f>
        <v>85.89987110777227</v>
      </c>
      <c r="M5" s="100">
        <f>IF(SER_hh_tesh_in!M5=0,0,SER_hh_tesh_in!M5/SER_summary!M$27)</f>
        <v>84.614559391063949</v>
      </c>
      <c r="N5" s="100">
        <f>IF(SER_hh_tesh_in!N5=0,0,SER_hh_tesh_in!N5/SER_summary!N$27)</f>
        <v>49.2966044387476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0</v>
      </c>
      <c r="D7" s="100">
        <f>IF(SER_hh_tesh_in!D7=0,0,SER_hh_tesh_in!D7/SER_summary!D$27)</f>
        <v>106.66183918114814</v>
      </c>
      <c r="E7" s="100">
        <f>IF(SER_hh_tesh_in!E7=0,0,SER_hh_tesh_in!E7/SER_summary!E$27)</f>
        <v>0</v>
      </c>
      <c r="F7" s="100">
        <f>IF(SER_hh_tesh_in!F7=0,0,SER_hh_tesh_in!F7/SER_summary!F$27)</f>
        <v>102.87844770711067</v>
      </c>
      <c r="G7" s="100">
        <f>IF(SER_hh_tesh_in!G7=0,0,SER_hh_tesh_in!G7/SER_summary!G$27)</f>
        <v>102.96218537312278</v>
      </c>
      <c r="H7" s="100">
        <f>IF(SER_hh_tesh_in!H7=0,0,SER_hh_tesh_in!H7/SER_summary!H$27)</f>
        <v>89.199041650698177</v>
      </c>
      <c r="I7" s="100">
        <f>IF(SER_hh_tesh_in!I7=0,0,SER_hh_tesh_in!I7/SER_summary!I$27)</f>
        <v>81.600338716493866</v>
      </c>
      <c r="J7" s="100">
        <f>IF(SER_hh_tesh_in!J7=0,0,SER_hh_tesh_in!J7/SER_summary!J$27)</f>
        <v>0</v>
      </c>
      <c r="K7" s="100">
        <f>IF(SER_hh_tesh_in!K7=0,0,SER_hh_tesh_in!K7/SER_summary!K$27)</f>
        <v>0</v>
      </c>
      <c r="L7" s="100">
        <f>IF(SER_hh_tesh_in!L7=0,0,SER_hh_tesh_in!L7/SER_summary!L$27)</f>
        <v>0</v>
      </c>
      <c r="M7" s="100">
        <f>IF(SER_hh_tesh_in!M7=0,0,SER_hh_tesh_in!M7/SER_summary!M$27)</f>
        <v>92.241670267135788</v>
      </c>
      <c r="N7" s="100">
        <f>IF(SER_hh_tesh_in!N7=0,0,SER_hh_tesh_in!N7/SER_summary!N$27)</f>
        <v>84.110944555081161</v>
      </c>
      <c r="O7" s="100">
        <f>IF(SER_hh_tesh_in!O7=0,0,SER_hh_tesh_in!O7/SER_summary!O$27)</f>
        <v>80.386575011540955</v>
      </c>
      <c r="P7" s="100">
        <f>IF(SER_hh_tesh_in!P7=0,0,SER_hh_tesh_in!P7/SER_summary!P$27)</f>
        <v>74.093872735710335</v>
      </c>
      <c r="Q7" s="100">
        <f>IF(SER_hh_tesh_in!Q7=0,0,SER_hh_tesh_in!Q7/SER_summary!Q$27)</f>
        <v>73.603089434764883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132.65541814279189</v>
      </c>
      <c r="D8" s="100">
        <f>IF(SER_hh_tesh_in!D8=0,0,SER_hh_tesh_in!D8/SER_summary!D$27)</f>
        <v>107.65020354158897</v>
      </c>
      <c r="E8" s="100">
        <f>IF(SER_hh_tesh_in!E8=0,0,SER_hh_tesh_in!E8/SER_summary!E$27)</f>
        <v>100.0220819672252</v>
      </c>
      <c r="F8" s="100">
        <f>IF(SER_hh_tesh_in!F8=0,0,SER_hh_tesh_in!F8/SER_summary!F$27)</f>
        <v>103.9512106275658</v>
      </c>
      <c r="G8" s="100">
        <f>IF(SER_hh_tesh_in!G8=0,0,SER_hh_tesh_in!G8/SER_summary!G$27)</f>
        <v>103.53013519254675</v>
      </c>
      <c r="H8" s="100">
        <f>IF(SER_hh_tesh_in!H8=0,0,SER_hh_tesh_in!H8/SER_summary!H$27)</f>
        <v>89.699481363990017</v>
      </c>
      <c r="I8" s="100">
        <f>IF(SER_hh_tesh_in!I8=0,0,SER_hh_tesh_in!I8/SER_summary!I$27)</f>
        <v>81.832222593744319</v>
      </c>
      <c r="J8" s="100">
        <f>IF(SER_hh_tesh_in!J8=0,0,SER_hh_tesh_in!J8/SER_summary!J$27)</f>
        <v>104.84493627081149</v>
      </c>
      <c r="K8" s="100">
        <f>IF(SER_hh_tesh_in!K8=0,0,SER_hh_tesh_in!K8/SER_summary!K$27)</f>
        <v>84.996230429402743</v>
      </c>
      <c r="L8" s="100">
        <f>IF(SER_hh_tesh_in!L8=0,0,SER_hh_tesh_in!L8/SER_summary!L$27)</f>
        <v>90.611760284559963</v>
      </c>
      <c r="M8" s="100">
        <f>IF(SER_hh_tesh_in!M8=0,0,SER_hh_tesh_in!M8/SER_summary!M$27)</f>
        <v>83.553247514142697</v>
      </c>
      <c r="N8" s="100">
        <f>IF(SER_hh_tesh_in!N8=0,0,SER_hh_tesh_in!N8/SER_summary!N$27)</f>
        <v>83.901264659058057</v>
      </c>
      <c r="O8" s="100">
        <f>IF(SER_hh_tesh_in!O8=0,0,SER_hh_tesh_in!O8/SER_summary!O$27)</f>
        <v>86.540812975392612</v>
      </c>
      <c r="P8" s="100">
        <f>IF(SER_hh_tesh_in!P8=0,0,SER_hh_tesh_in!P8/SER_summary!P$27)</f>
        <v>71.965387068317156</v>
      </c>
      <c r="Q8" s="100">
        <f>IF(SER_hh_tesh_in!Q8=0,0,SER_hh_tesh_in!Q8/SER_summary!Q$27)</f>
        <v>74.561821945774582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131.72275586854994</v>
      </c>
      <c r="D9" s="100">
        <f>IF(SER_hh_tesh_in!D9=0,0,SER_hh_tesh_in!D9/SER_summary!D$27)</f>
        <v>107.30825863453208</v>
      </c>
      <c r="E9" s="100">
        <f>IF(SER_hh_tesh_in!E9=0,0,SER_hh_tesh_in!E9/SER_summary!E$27)</f>
        <v>101.56914414943022</v>
      </c>
      <c r="F9" s="100">
        <f>IF(SER_hh_tesh_in!F9=0,0,SER_hh_tesh_in!F9/SER_summary!F$27)</f>
        <v>106.17913261341495</v>
      </c>
      <c r="G9" s="100">
        <f>IF(SER_hh_tesh_in!G9=0,0,SER_hh_tesh_in!G9/SER_summary!G$27)</f>
        <v>105.46014623025286</v>
      </c>
      <c r="H9" s="100">
        <f>IF(SER_hh_tesh_in!H9=0,0,SER_hh_tesh_in!H9/SER_summary!H$27)</f>
        <v>91.943165420014736</v>
      </c>
      <c r="I9" s="100">
        <f>IF(SER_hh_tesh_in!I9=0,0,SER_hh_tesh_in!I9/SER_summary!I$27)</f>
        <v>83.751846585210586</v>
      </c>
      <c r="J9" s="100">
        <f>IF(SER_hh_tesh_in!J9=0,0,SER_hh_tesh_in!J9/SER_summary!J$27)</f>
        <v>111.30595512963218</v>
      </c>
      <c r="K9" s="100">
        <f>IF(SER_hh_tesh_in!K9=0,0,SER_hh_tesh_in!K9/SER_summary!K$27)</f>
        <v>88.04404609524957</v>
      </c>
      <c r="L9" s="100">
        <f>IF(SER_hh_tesh_in!L9=0,0,SER_hh_tesh_in!L9/SER_summary!L$27)</f>
        <v>95.394431650173658</v>
      </c>
      <c r="M9" s="100">
        <f>IF(SER_hh_tesh_in!M9=0,0,SER_hh_tesh_in!M9/SER_summary!M$27)</f>
        <v>87.285186458072999</v>
      </c>
      <c r="N9" s="100">
        <f>IF(SER_hh_tesh_in!N9=0,0,SER_hh_tesh_in!N9/SER_summary!N$27)</f>
        <v>89.15449291598739</v>
      </c>
      <c r="O9" s="100">
        <f>IF(SER_hh_tesh_in!O9=0,0,SER_hh_tesh_in!O9/SER_summary!O$27)</f>
        <v>93.567885690851156</v>
      </c>
      <c r="P9" s="100">
        <f>IF(SER_hh_tesh_in!P9=0,0,SER_hh_tesh_in!P9/SER_summary!P$27)</f>
        <v>76.714805806908018</v>
      </c>
      <c r="Q9" s="100">
        <f>IF(SER_hh_tesh_in!Q9=0,0,SER_hh_tesh_in!Q9/SER_summary!Q$27)</f>
        <v>80.651055934428456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110.01252234307375</v>
      </c>
      <c r="D10" s="100">
        <f>IF(SER_hh_tesh_in!D10=0,0,SER_hh_tesh_in!D10/SER_summary!D$27)</f>
        <v>110.46674480055336</v>
      </c>
      <c r="E10" s="100">
        <f>IF(SER_hh_tesh_in!E10=0,0,SER_hh_tesh_in!E10/SER_summary!E$27)</f>
        <v>108.52373300095144</v>
      </c>
      <c r="F10" s="100">
        <f>IF(SER_hh_tesh_in!F10=0,0,SER_hh_tesh_in!F10/SER_summary!F$27)</f>
        <v>107.93924427097041</v>
      </c>
      <c r="G10" s="100">
        <f>IF(SER_hh_tesh_in!G10=0,0,SER_hh_tesh_in!G10/SER_summary!G$27)</f>
        <v>108.4431344044622</v>
      </c>
      <c r="H10" s="100">
        <f>IF(SER_hh_tesh_in!H10=0,0,SER_hh_tesh_in!H10/SER_summary!H$27)</f>
        <v>87.264618766153831</v>
      </c>
      <c r="I10" s="100">
        <f>IF(SER_hh_tesh_in!I10=0,0,SER_hh_tesh_in!I10/SER_summary!I$27)</f>
        <v>86.032913006493104</v>
      </c>
      <c r="J10" s="100">
        <f>IF(SER_hh_tesh_in!J10=0,0,SER_hh_tesh_in!J10/SER_summary!J$27)</f>
        <v>0</v>
      </c>
      <c r="K10" s="100">
        <f>IF(SER_hh_tesh_in!K10=0,0,SER_hh_tesh_in!K10/SER_summary!K$27)</f>
        <v>91.818584656081981</v>
      </c>
      <c r="L10" s="100">
        <f>IF(SER_hh_tesh_in!L10=0,0,SER_hh_tesh_in!L10/SER_summary!L$27)</f>
        <v>120.33613452390867</v>
      </c>
      <c r="M10" s="100">
        <f>IF(SER_hh_tesh_in!M10=0,0,SER_hh_tesh_in!M10/SER_summary!M$27)</f>
        <v>79.612680505062855</v>
      </c>
      <c r="N10" s="100">
        <f>IF(SER_hh_tesh_in!N10=0,0,SER_hh_tesh_in!N10/SER_summary!N$27)</f>
        <v>74.82416582479577</v>
      </c>
      <c r="O10" s="100">
        <f>IF(SER_hh_tesh_in!O10=0,0,SER_hh_tesh_in!O10/SER_summary!O$27)</f>
        <v>93.263863395031478</v>
      </c>
      <c r="P10" s="100">
        <f>IF(SER_hh_tesh_in!P10=0,0,SER_hh_tesh_in!P10/SER_summary!P$27)</f>
        <v>76.952008020912359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132.45735691427535</v>
      </c>
      <c r="D11" s="100">
        <f>IF(SER_hh_tesh_in!D11=0,0,SER_hh_tesh_in!D11/SER_summary!D$27)</f>
        <v>107.91601532056004</v>
      </c>
      <c r="E11" s="100">
        <f>IF(SER_hh_tesh_in!E11=0,0,SER_hh_tesh_in!E11/SER_summary!E$27)</f>
        <v>104.97207610964118</v>
      </c>
      <c r="F11" s="100">
        <f>IF(SER_hh_tesh_in!F11=0,0,SER_hh_tesh_in!F11/SER_summary!F$27)</f>
        <v>103.78424496039551</v>
      </c>
      <c r="G11" s="100">
        <f>IF(SER_hh_tesh_in!G11=0,0,SER_hh_tesh_in!G11/SER_summary!G$27)</f>
        <v>101.62225649973753</v>
      </c>
      <c r="H11" s="100">
        <f>IF(SER_hh_tesh_in!H11=0,0,SER_hh_tesh_in!H11/SER_summary!H$27)</f>
        <v>96.803934330725923</v>
      </c>
      <c r="I11" s="100">
        <f>IF(SER_hh_tesh_in!I11=0,0,SER_hh_tesh_in!I11/SER_summary!I$27)</f>
        <v>91.461051117222013</v>
      </c>
      <c r="J11" s="100">
        <f>IF(SER_hh_tesh_in!J11=0,0,SER_hh_tesh_in!J11/SER_summary!J$27)</f>
        <v>86.053987607136193</v>
      </c>
      <c r="K11" s="100">
        <f>IF(SER_hh_tesh_in!K11=0,0,SER_hh_tesh_in!K11/SER_summary!K$27)</f>
        <v>84.776450228594129</v>
      </c>
      <c r="L11" s="100">
        <f>IF(SER_hh_tesh_in!L11=0,0,SER_hh_tesh_in!L11/SER_summary!L$27)</f>
        <v>82.122145928534863</v>
      </c>
      <c r="M11" s="100">
        <f>IF(SER_hh_tesh_in!M11=0,0,SER_hh_tesh_in!M11/SER_summary!M$27)</f>
        <v>82.388339315740751</v>
      </c>
      <c r="N11" s="100">
        <f>IF(SER_hh_tesh_in!N11=0,0,SER_hh_tesh_in!N11/SER_summary!N$27)</f>
        <v>82.635855902571109</v>
      </c>
      <c r="O11" s="100">
        <f>IF(SER_hh_tesh_in!O11=0,0,SER_hh_tesh_in!O11/SER_summary!O$27)</f>
        <v>81.476794259541464</v>
      </c>
      <c r="P11" s="100">
        <f>IF(SER_hh_tesh_in!P11=0,0,SER_hh_tesh_in!P11/SER_summary!P$27)</f>
        <v>75.175380547968345</v>
      </c>
      <c r="Q11" s="100">
        <f>IF(SER_hh_tesh_in!Q11=0,0,SER_hh_tesh_in!Q11/SER_summary!Q$27)</f>
        <v>74.427292897472555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132.1661083334287</v>
      </c>
      <c r="D12" s="100">
        <f>IF(SER_hh_tesh_in!D12=0,0,SER_hh_tesh_in!D12/SER_summary!D$27)</f>
        <v>0</v>
      </c>
      <c r="E12" s="100">
        <f>IF(SER_hh_tesh_in!E12=0,0,SER_hh_tesh_in!E12/SER_summary!E$27)</f>
        <v>98.787620841819844</v>
      </c>
      <c r="F12" s="100">
        <f>IF(SER_hh_tesh_in!F12=0,0,SER_hh_tesh_in!F12/SER_summary!F$27)</f>
        <v>0</v>
      </c>
      <c r="G12" s="100">
        <f>IF(SER_hh_tesh_in!G12=0,0,SER_hh_tesh_in!G12/SER_summary!G$27)</f>
        <v>102.59498706129354</v>
      </c>
      <c r="H12" s="100">
        <f>IF(SER_hh_tesh_in!H12=0,0,SER_hh_tesh_in!H12/SER_summary!H$27)</f>
        <v>90.163773660657171</v>
      </c>
      <c r="I12" s="100">
        <f>IF(SER_hh_tesh_in!I12=0,0,SER_hh_tesh_in!I12/SER_summary!I$27)</f>
        <v>91.631140608014263</v>
      </c>
      <c r="J12" s="100">
        <f>IF(SER_hh_tesh_in!J12=0,0,SER_hh_tesh_in!J12/SER_summary!J$27)</f>
        <v>90.606463327625491</v>
      </c>
      <c r="K12" s="100">
        <f>IF(SER_hh_tesh_in!K12=0,0,SER_hh_tesh_in!K12/SER_summary!K$27)</f>
        <v>89.398257517807679</v>
      </c>
      <c r="L12" s="100">
        <f>IF(SER_hh_tesh_in!L12=0,0,SER_hh_tesh_in!L12/SER_summary!L$27)</f>
        <v>89.020437162178098</v>
      </c>
      <c r="M12" s="100">
        <f>IF(SER_hh_tesh_in!M12=0,0,SER_hh_tesh_in!M12/SER_summary!M$27)</f>
        <v>85.139264690868018</v>
      </c>
      <c r="N12" s="100">
        <f>IF(SER_hh_tesh_in!N12=0,0,SER_hh_tesh_in!N12/SER_summary!N$27)</f>
        <v>88.804350514523108</v>
      </c>
      <c r="O12" s="100">
        <f>IF(SER_hh_tesh_in!O12=0,0,SER_hh_tesh_in!O12/SER_summary!O$27)</f>
        <v>85.417683011175313</v>
      </c>
      <c r="P12" s="100">
        <f>IF(SER_hh_tesh_in!P12=0,0,SER_hh_tesh_in!P12/SER_summary!P$27)</f>
        <v>75.750559174067178</v>
      </c>
      <c r="Q12" s="100">
        <f>IF(SER_hh_tesh_in!Q12=0,0,SER_hh_tesh_in!Q12/SER_summary!Q$27)</f>
        <v>77.225336521300306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135.63720532265754</v>
      </c>
      <c r="D13" s="100">
        <f>IF(SER_hh_tesh_in!D13=0,0,SER_hh_tesh_in!D13/SER_summary!D$27)</f>
        <v>110.54800086620494</v>
      </c>
      <c r="E13" s="100">
        <f>IF(SER_hh_tesh_in!E13=0,0,SER_hh_tesh_in!E13/SER_summary!E$27)</f>
        <v>102.63537504711984</v>
      </c>
      <c r="F13" s="100">
        <f>IF(SER_hh_tesh_in!F13=0,0,SER_hh_tesh_in!F13/SER_summary!F$27)</f>
        <v>106.46205921611758</v>
      </c>
      <c r="G13" s="100">
        <f>IF(SER_hh_tesh_in!G13=0,0,SER_hh_tesh_in!G13/SER_summary!G$27)</f>
        <v>105.59431214999128</v>
      </c>
      <c r="H13" s="100">
        <f>IF(SER_hh_tesh_in!H13=0,0,SER_hh_tesh_in!H13/SER_summary!H$27)</f>
        <v>91.220020634208268</v>
      </c>
      <c r="I13" s="100">
        <f>IF(SER_hh_tesh_in!I13=0,0,SER_hh_tesh_in!I13/SER_summary!I$27)</f>
        <v>82.916509276967233</v>
      </c>
      <c r="J13" s="100">
        <f>IF(SER_hh_tesh_in!J13=0,0,SER_hh_tesh_in!J13/SER_summary!J$27)</f>
        <v>105.53397648111745</v>
      </c>
      <c r="K13" s="100">
        <f>IF(SER_hh_tesh_in!K13=0,0,SER_hh_tesh_in!K13/SER_summary!K$27)</f>
        <v>85.155554106821967</v>
      </c>
      <c r="L13" s="100">
        <f>IF(SER_hh_tesh_in!L13=0,0,SER_hh_tesh_in!L13/SER_summary!L$27)</f>
        <v>92.5429404930684</v>
      </c>
      <c r="M13" s="100">
        <f>IF(SER_hh_tesh_in!M13=0,0,SER_hh_tesh_in!M13/SER_summary!M$27)</f>
        <v>88.060441573553547</v>
      </c>
      <c r="N13" s="100">
        <f>IF(SER_hh_tesh_in!N13=0,0,SER_hh_tesh_in!N13/SER_summary!N$27)</f>
        <v>98.836398634619727</v>
      </c>
      <c r="O13" s="100">
        <f>IF(SER_hh_tesh_in!O13=0,0,SER_hh_tesh_in!O13/SER_summary!O$27)</f>
        <v>103.09296236253654</v>
      </c>
      <c r="P13" s="100">
        <f>IF(SER_hh_tesh_in!P13=0,0,SER_hh_tesh_in!P13/SER_summary!P$27)</f>
        <v>85.975295879486794</v>
      </c>
      <c r="Q13" s="100">
        <f>IF(SER_hh_tesh_in!Q13=0,0,SER_hh_tesh_in!Q13/SER_summary!Q$27)</f>
        <v>89.701582663889823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133.65875818811017</v>
      </c>
      <c r="D14" s="22">
        <f>IF(SER_hh_tesh_in!D14=0,0,SER_hh_tesh_in!D14/SER_summary!D$27)</f>
        <v>108.32144149063225</v>
      </c>
      <c r="E14" s="22">
        <f>IF(SER_hh_tesh_in!E14=0,0,SER_hh_tesh_in!E14/SER_summary!E$27)</f>
        <v>0</v>
      </c>
      <c r="F14" s="22">
        <f>IF(SER_hh_tesh_in!F14=0,0,SER_hh_tesh_in!F14/SER_summary!F$27)</f>
        <v>103.92903456665566</v>
      </c>
      <c r="G14" s="22">
        <f>IF(SER_hh_tesh_in!G14=0,0,SER_hh_tesh_in!G14/SER_summary!G$27)</f>
        <v>103.39251670833912</v>
      </c>
      <c r="H14" s="22">
        <f>IF(SER_hh_tesh_in!H14=0,0,SER_hh_tesh_in!H14/SER_summary!H$27)</f>
        <v>89.583584815926613</v>
      </c>
      <c r="I14" s="22">
        <f>IF(SER_hh_tesh_in!I14=0,0,SER_hh_tesh_in!I14/SER_summary!I$27)</f>
        <v>81.667378064228416</v>
      </c>
      <c r="J14" s="22">
        <f>IF(SER_hh_tesh_in!J14=0,0,SER_hh_tesh_in!J14/SER_summary!J$27)</f>
        <v>0</v>
      </c>
      <c r="K14" s="22">
        <f>IF(SER_hh_tesh_in!K14=0,0,SER_hh_tesh_in!K14/SER_summary!K$27)</f>
        <v>85.016400839947835</v>
      </c>
      <c r="L14" s="22">
        <f>IF(SER_hh_tesh_in!L14=0,0,SER_hh_tesh_in!L14/SER_summary!L$27)</f>
        <v>90.577811975929805</v>
      </c>
      <c r="M14" s="22">
        <f>IF(SER_hh_tesh_in!M14=0,0,SER_hh_tesh_in!M14/SER_summary!M$27)</f>
        <v>0</v>
      </c>
      <c r="N14" s="22">
        <f>IF(SER_hh_tesh_in!N14=0,0,SER_hh_tesh_in!N14/SER_summary!N$27)</f>
        <v>84.119061070757851</v>
      </c>
      <c r="O14" s="22">
        <f>IF(SER_hh_tesh_in!O14=0,0,SER_hh_tesh_in!O14/SER_summary!O$27)</f>
        <v>0</v>
      </c>
      <c r="P14" s="22">
        <f>IF(SER_hh_tesh_in!P14=0,0,SER_hh_tesh_in!P14/SER_summary!P$27)</f>
        <v>0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2.5881041435333505</v>
      </c>
      <c r="D15" s="104">
        <f>IF(SER_hh_tesh_in!D15=0,0,SER_hh_tesh_in!D15/SER_summary!D$27)</f>
        <v>2.1584920288528973</v>
      </c>
      <c r="E15" s="104">
        <f>IF(SER_hh_tesh_in!E15=0,0,SER_hh_tesh_in!E15/SER_summary!E$27)</f>
        <v>1.9835780245814421</v>
      </c>
      <c r="F15" s="104">
        <f>IF(SER_hh_tesh_in!F15=0,0,SER_hh_tesh_in!F15/SER_summary!F$27)</f>
        <v>2.0991788292576112</v>
      </c>
      <c r="G15" s="104">
        <f>IF(SER_hh_tesh_in!G15=0,0,SER_hh_tesh_in!G15/SER_summary!G$27)</f>
        <v>1.870217728952821</v>
      </c>
      <c r="H15" s="104">
        <f>IF(SER_hh_tesh_in!H15=0,0,SER_hh_tesh_in!H15/SER_summary!H$27)</f>
        <v>1.5403874299220153</v>
      </c>
      <c r="I15" s="104">
        <f>IF(SER_hh_tesh_in!I15=0,0,SER_hh_tesh_in!I15/SER_summary!I$27)</f>
        <v>1.5441726205821171</v>
      </c>
      <c r="J15" s="104">
        <f>IF(SER_hh_tesh_in!J15=0,0,SER_hh_tesh_in!J15/SER_summary!J$27)</f>
        <v>2.1128394301494762</v>
      </c>
      <c r="K15" s="104">
        <f>IF(SER_hh_tesh_in!K15=0,0,SER_hh_tesh_in!K15/SER_summary!K$27)</f>
        <v>1.5317778179312493</v>
      </c>
      <c r="L15" s="104">
        <f>IF(SER_hh_tesh_in!L15=0,0,SER_hh_tesh_in!L15/SER_summary!L$27)</f>
        <v>1.882941902551984</v>
      </c>
      <c r="M15" s="104">
        <f>IF(SER_hh_tesh_in!M15=0,0,SER_hh_tesh_in!M15/SER_summary!M$27)</f>
        <v>1.7194258867735897</v>
      </c>
      <c r="N15" s="104">
        <f>IF(SER_hh_tesh_in!N15=0,0,SER_hh_tesh_in!N15/SER_summary!N$27)</f>
        <v>1.7125786325145083</v>
      </c>
      <c r="O15" s="104">
        <f>IF(SER_hh_tesh_in!O15=0,0,SER_hh_tesh_in!O15/SER_summary!O$27)</f>
        <v>1.7737741138697647</v>
      </c>
      <c r="P15" s="104">
        <f>IF(SER_hh_tesh_in!P15=0,0,SER_hh_tesh_in!P15/SER_summary!P$27)</f>
        <v>1.2915609812403801</v>
      </c>
      <c r="Q15" s="104">
        <f>IF(SER_hh_tesh_in!Q15=0,0,SER_hh_tesh_in!Q15/SER_summary!Q$27)</f>
        <v>1.5466503678573449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24.472900536764467</v>
      </c>
      <c r="D16" s="101">
        <f>IF(SER_hh_tesh_in!D16=0,0,SER_hh_tesh_in!D16/SER_summary!D$27)</f>
        <v>24.230128289939959</v>
      </c>
      <c r="E16" s="101">
        <f>IF(SER_hh_tesh_in!E16=0,0,SER_hh_tesh_in!E16/SER_summary!E$27)</f>
        <v>24.455240900175752</v>
      </c>
      <c r="F16" s="101">
        <f>IF(SER_hh_tesh_in!F16=0,0,SER_hh_tesh_in!F16/SER_summary!F$27)</f>
        <v>24.863205233630929</v>
      </c>
      <c r="G16" s="101">
        <f>IF(SER_hh_tesh_in!G16=0,0,SER_hh_tesh_in!G16/SER_summary!G$27)</f>
        <v>24.891371599957033</v>
      </c>
      <c r="H16" s="101">
        <f>IF(SER_hh_tesh_in!H16=0,0,SER_hh_tesh_in!H16/SER_summary!H$27)</f>
        <v>24.857799069008852</v>
      </c>
      <c r="I16" s="101">
        <f>IF(SER_hh_tesh_in!I16=0,0,SER_hh_tesh_in!I16/SER_summary!I$27)</f>
        <v>25.090998311912653</v>
      </c>
      <c r="J16" s="101">
        <f>IF(SER_hh_tesh_in!J16=0,0,SER_hh_tesh_in!J16/SER_summary!J$27)</f>
        <v>25.030732643047887</v>
      </c>
      <c r="K16" s="101">
        <f>IF(SER_hh_tesh_in!K16=0,0,SER_hh_tesh_in!K16/SER_summary!K$27)</f>
        <v>25.194478546375983</v>
      </c>
      <c r="L16" s="101">
        <f>IF(SER_hh_tesh_in!L16=0,0,SER_hh_tesh_in!L16/SER_summary!L$27)</f>
        <v>25.618413080140737</v>
      </c>
      <c r="M16" s="101">
        <f>IF(SER_hh_tesh_in!M16=0,0,SER_hh_tesh_in!M16/SER_summary!M$27)</f>
        <v>25.726324781512361</v>
      </c>
      <c r="N16" s="101">
        <f>IF(SER_hh_tesh_in!N16=0,0,SER_hh_tesh_in!N16/SER_summary!N$27)</f>
        <v>25.374328242230142</v>
      </c>
      <c r="O16" s="101">
        <f>IF(SER_hh_tesh_in!O16=0,0,SER_hh_tesh_in!O16/SER_summary!O$27)</f>
        <v>26.147002589376054</v>
      </c>
      <c r="P16" s="101">
        <f>IF(SER_hh_tesh_in!P16=0,0,SER_hh_tesh_in!P16/SER_summary!P$27)</f>
        <v>27.016873522672611</v>
      </c>
      <c r="Q16" s="101">
        <f>IF(SER_hh_tesh_in!Q16=0,0,SER_hh_tesh_in!Q16/SER_summary!Q$27)</f>
        <v>27.204971335450377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8.3762671784636407</v>
      </c>
      <c r="D17" s="103">
        <f>IF(SER_hh_tesh_in!D17=0,0,SER_hh_tesh_in!D17/SER_summary!D$27)</f>
        <v>9.1171576962779923</v>
      </c>
      <c r="E17" s="103">
        <f>IF(SER_hh_tesh_in!E17=0,0,SER_hh_tesh_in!E17/SER_summary!E$27)</f>
        <v>9.5099202189458119</v>
      </c>
      <c r="F17" s="103">
        <f>IF(SER_hh_tesh_in!F17=0,0,SER_hh_tesh_in!F17/SER_summary!F$27)</f>
        <v>9.919168270340494</v>
      </c>
      <c r="G17" s="103">
        <f>IF(SER_hh_tesh_in!G17=0,0,SER_hh_tesh_in!G17/SER_summary!G$27)</f>
        <v>10.080286323374201</v>
      </c>
      <c r="H17" s="103">
        <f>IF(SER_hh_tesh_in!H17=0,0,SER_hh_tesh_in!H17/SER_summary!H$27)</f>
        <v>10.670522416846092</v>
      </c>
      <c r="I17" s="103">
        <f>IF(SER_hh_tesh_in!I17=0,0,SER_hh_tesh_in!I17/SER_summary!I$27)</f>
        <v>11.111588327223918</v>
      </c>
      <c r="J17" s="103">
        <f>IF(SER_hh_tesh_in!J17=0,0,SER_hh_tesh_in!J17/SER_summary!J$27)</f>
        <v>11.10569556567741</v>
      </c>
      <c r="K17" s="103">
        <f>IF(SER_hh_tesh_in!K17=0,0,SER_hh_tesh_in!K17/SER_summary!K$27)</f>
        <v>11.647499273457401</v>
      </c>
      <c r="L17" s="103">
        <f>IF(SER_hh_tesh_in!L17=0,0,SER_hh_tesh_in!L17/SER_summary!L$27)</f>
        <v>11.491245698201903</v>
      </c>
      <c r="M17" s="103">
        <f>IF(SER_hh_tesh_in!M17=0,0,SER_hh_tesh_in!M17/SER_summary!M$27)</f>
        <v>11.858386925102804</v>
      </c>
      <c r="N17" s="103">
        <f>IF(SER_hh_tesh_in!N17=0,0,SER_hh_tesh_in!N17/SER_summary!N$27)</f>
        <v>12.862070618363205</v>
      </c>
      <c r="O17" s="103">
        <f>IF(SER_hh_tesh_in!O17=0,0,SER_hh_tesh_in!O17/SER_summary!O$27)</f>
        <v>14.054611443589678</v>
      </c>
      <c r="P17" s="103">
        <f>IF(SER_hh_tesh_in!P17=0,0,SER_hh_tesh_in!P17/SER_summary!P$27)</f>
        <v>15.457807043197139</v>
      </c>
      <c r="Q17" s="103">
        <f>IF(SER_hh_tesh_in!Q17=0,0,SER_hh_tesh_in!Q17/SER_summary!Q$27)</f>
        <v>17.299883055978327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24.506036826445687</v>
      </c>
      <c r="D18" s="103">
        <f>IF(SER_hh_tesh_in!D18=0,0,SER_hh_tesh_in!D18/SER_summary!D$27)</f>
        <v>24.593031582678826</v>
      </c>
      <c r="E18" s="103">
        <f>IF(SER_hh_tesh_in!E18=0,0,SER_hh_tesh_in!E18/SER_summary!E$27)</f>
        <v>24.713173599076374</v>
      </c>
      <c r="F18" s="103">
        <f>IF(SER_hh_tesh_in!F18=0,0,SER_hh_tesh_in!F18/SER_summary!F$27)</f>
        <v>24.879500067779283</v>
      </c>
      <c r="G18" s="103">
        <f>IF(SER_hh_tesh_in!G18=0,0,SER_hh_tesh_in!G18/SER_summary!G$27)</f>
        <v>25.015712175340536</v>
      </c>
      <c r="H18" s="103">
        <f>IF(SER_hh_tesh_in!H18=0,0,SER_hh_tesh_in!H18/SER_summary!H$27)</f>
        <v>25.263882719337943</v>
      </c>
      <c r="I18" s="103">
        <f>IF(SER_hh_tesh_in!I18=0,0,SER_hh_tesh_in!I18/SER_summary!I$27)</f>
        <v>25.463485628848755</v>
      </c>
      <c r="J18" s="103">
        <f>IF(SER_hh_tesh_in!J18=0,0,SER_hh_tesh_in!J18/SER_summary!J$27)</f>
        <v>25.698387811955186</v>
      </c>
      <c r="K18" s="103">
        <f>IF(SER_hh_tesh_in!K18=0,0,SER_hh_tesh_in!K18/SER_summary!K$27)</f>
        <v>25.717488565674767</v>
      </c>
      <c r="L18" s="103">
        <f>IF(SER_hh_tesh_in!L18=0,0,SER_hh_tesh_in!L18/SER_summary!L$27)</f>
        <v>25.69781778390232</v>
      </c>
      <c r="M18" s="103">
        <f>IF(SER_hh_tesh_in!M18=0,0,SER_hh_tesh_in!M18/SER_summary!M$27)</f>
        <v>26.281995169917799</v>
      </c>
      <c r="N18" s="103">
        <f>IF(SER_hh_tesh_in!N18=0,0,SER_hh_tesh_in!N18/SER_summary!N$27)</f>
        <v>26.85829522738447</v>
      </c>
      <c r="O18" s="103">
        <f>IF(SER_hh_tesh_in!O18=0,0,SER_hh_tesh_in!O18/SER_summary!O$27)</f>
        <v>27.41844453440762</v>
      </c>
      <c r="P18" s="103">
        <f>IF(SER_hh_tesh_in!P18=0,0,SER_hh_tesh_in!P18/SER_summary!P$27)</f>
        <v>28.443474503429023</v>
      </c>
      <c r="Q18" s="103">
        <f>IF(SER_hh_tesh_in!Q18=0,0,SER_hh_tesh_in!Q18/SER_summary!Q$27)</f>
        <v>28.812500948210172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14.805294619472887</v>
      </c>
      <c r="D19" s="101">
        <f>IF(SER_hh_tesh_in!D19=0,0,SER_hh_tesh_in!D19/SER_summary!D$27)</f>
        <v>14.911025898102912</v>
      </c>
      <c r="E19" s="101">
        <f>IF(SER_hh_tesh_in!E19=0,0,SER_hh_tesh_in!E19/SER_summary!E$27)</f>
        <v>15.052120060979105</v>
      </c>
      <c r="F19" s="101">
        <f>IF(SER_hh_tesh_in!F19=0,0,SER_hh_tesh_in!F19/SER_summary!F$27)</f>
        <v>14.964369696869946</v>
      </c>
      <c r="G19" s="101">
        <f>IF(SER_hh_tesh_in!G19=0,0,SER_hh_tesh_in!G19/SER_summary!G$27)</f>
        <v>15.003269829845767</v>
      </c>
      <c r="H19" s="101">
        <f>IF(SER_hh_tesh_in!H19=0,0,SER_hh_tesh_in!H19/SER_summary!H$27)</f>
        <v>15.080064742834235</v>
      </c>
      <c r="I19" s="101">
        <f>IF(SER_hh_tesh_in!I19=0,0,SER_hh_tesh_in!I19/SER_summary!I$27)</f>
        <v>15.140139436104525</v>
      </c>
      <c r="J19" s="101">
        <f>IF(SER_hh_tesh_in!J19=0,0,SER_hh_tesh_in!J19/SER_summary!J$27)</f>
        <v>15.217960987000264</v>
      </c>
      <c r="K19" s="101">
        <f>IF(SER_hh_tesh_in!K19=0,0,SER_hh_tesh_in!K19/SER_summary!K$27)</f>
        <v>15.199209951938732</v>
      </c>
      <c r="L19" s="101">
        <f>IF(SER_hh_tesh_in!L19=0,0,SER_hh_tesh_in!L19/SER_summary!L$27)</f>
        <v>15.246185757087472</v>
      </c>
      <c r="M19" s="101">
        <f>IF(SER_hh_tesh_in!M19=0,0,SER_hh_tesh_in!M19/SER_summary!M$27)</f>
        <v>15.559991629014904</v>
      </c>
      <c r="N19" s="101">
        <f>IF(SER_hh_tesh_in!N19=0,0,SER_hh_tesh_in!N19/SER_summary!N$27)</f>
        <v>15.645426417496838</v>
      </c>
      <c r="O19" s="101">
        <f>IF(SER_hh_tesh_in!O19=0,0,SER_hh_tesh_in!O19/SER_summary!O$27)</f>
        <v>15.89474248979713</v>
      </c>
      <c r="P19" s="101">
        <f>IF(SER_hh_tesh_in!P19=0,0,SER_hh_tesh_in!P19/SER_summary!P$27)</f>
        <v>15.872669513870386</v>
      </c>
      <c r="Q19" s="101">
        <f>IF(SER_hh_tesh_in!Q19=0,0,SER_hh_tesh_in!Q19/SER_summary!Q$27)</f>
        <v>16.649103569485405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16.022204777022456</v>
      </c>
      <c r="Q21" s="100">
        <f>IF(SER_hh_tesh_in!Q21=0,0,SER_hh_tesh_in!Q21/SER_summary!Q$27)</f>
        <v>15.979190661518491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14.928061912357808</v>
      </c>
      <c r="D22" s="100">
        <f>IF(SER_hh_tesh_in!D22=0,0,SER_hh_tesh_in!D22/SER_summary!D$27)</f>
        <v>15.086748615179719</v>
      </c>
      <c r="E22" s="100">
        <f>IF(SER_hh_tesh_in!E22=0,0,SER_hh_tesh_in!E22/SER_summary!E$27)</f>
        <v>15.310676199291374</v>
      </c>
      <c r="F22" s="100">
        <f>IF(SER_hh_tesh_in!F22=0,0,SER_hh_tesh_in!F22/SER_summary!F$27)</f>
        <v>15.311557738591432</v>
      </c>
      <c r="G22" s="100">
        <f>IF(SER_hh_tesh_in!G22=0,0,SER_hh_tesh_in!G22/SER_summary!G$27)</f>
        <v>0</v>
      </c>
      <c r="H22" s="100">
        <f>IF(SER_hh_tesh_in!H22=0,0,SER_hh_tesh_in!H22/SER_summary!H$27)</f>
        <v>15.336368935050375</v>
      </c>
      <c r="I22" s="100">
        <f>IF(SER_hh_tesh_in!I22=0,0,SER_hh_tesh_in!I22/SER_summary!I$27)</f>
        <v>15.344349811996382</v>
      </c>
      <c r="J22" s="100">
        <f>IF(SER_hh_tesh_in!J22=0,0,SER_hh_tesh_in!J22/SER_summary!J$27)</f>
        <v>15.394204608408122</v>
      </c>
      <c r="K22" s="100">
        <f>IF(SER_hh_tesh_in!K22=0,0,SER_hh_tesh_in!K22/SER_summary!K$27)</f>
        <v>0</v>
      </c>
      <c r="L22" s="100">
        <f>IF(SER_hh_tesh_in!L22=0,0,SER_hh_tesh_in!L22/SER_summary!L$27)</f>
        <v>15.42812524526706</v>
      </c>
      <c r="M22" s="100">
        <f>IF(SER_hh_tesh_in!M22=0,0,SER_hh_tesh_in!M22/SER_summary!M$27)</f>
        <v>15.639672628896573</v>
      </c>
      <c r="N22" s="100">
        <f>IF(SER_hh_tesh_in!N22=0,0,SER_hh_tesh_in!N22/SER_summary!N$27)</f>
        <v>15.703831357145132</v>
      </c>
      <c r="O22" s="100">
        <f>IF(SER_hh_tesh_in!O22=0,0,SER_hh_tesh_in!O22/SER_summary!O$27)</f>
        <v>15.767909861870823</v>
      </c>
      <c r="P22" s="100">
        <f>IF(SER_hh_tesh_in!P22=0,0,SER_hh_tesh_in!P22/SER_summary!P$27)</f>
        <v>15.887286341230762</v>
      </c>
      <c r="Q22" s="100">
        <f>IF(SER_hh_tesh_in!Q22=0,0,SER_hh_tesh_in!Q22/SER_summary!Q$27)</f>
        <v>15.929101395160409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14.805694431271149</v>
      </c>
      <c r="D23" s="100">
        <f>IF(SER_hh_tesh_in!D23=0,0,SER_hh_tesh_in!D23/SER_summary!D$27)</f>
        <v>14.908568589393029</v>
      </c>
      <c r="E23" s="100">
        <f>IF(SER_hh_tesh_in!E23=0,0,SER_hh_tesh_in!E23/SER_summary!E$27)</f>
        <v>15.024073991936012</v>
      </c>
      <c r="F23" s="100">
        <f>IF(SER_hh_tesh_in!F23=0,0,SER_hh_tesh_in!F23/SER_summary!F$27)</f>
        <v>15.062473177120955</v>
      </c>
      <c r="G23" s="100">
        <f>IF(SER_hh_tesh_in!G23=0,0,SER_hh_tesh_in!G23/SER_summary!G$27)</f>
        <v>15.057180517516898</v>
      </c>
      <c r="H23" s="100">
        <f>IF(SER_hh_tesh_in!H23=0,0,SER_hh_tesh_in!H23/SER_summary!H$27)</f>
        <v>15.070998755781813</v>
      </c>
      <c r="I23" s="100">
        <f>IF(SER_hh_tesh_in!I23=0,0,SER_hh_tesh_in!I23/SER_summary!I$27)</f>
        <v>15.065552708752435</v>
      </c>
      <c r="J23" s="100">
        <f>IF(SER_hh_tesh_in!J23=0,0,SER_hh_tesh_in!J23/SER_summary!J$27)</f>
        <v>15.106617456367983</v>
      </c>
      <c r="K23" s="100">
        <f>IF(SER_hh_tesh_in!K23=0,0,SER_hh_tesh_in!K23/SER_summary!K$27)</f>
        <v>15.104542102472763</v>
      </c>
      <c r="L23" s="100">
        <f>IF(SER_hh_tesh_in!L23=0,0,SER_hh_tesh_in!L23/SER_summary!L$27)</f>
        <v>15.147205875758587</v>
      </c>
      <c r="M23" s="100">
        <f>IF(SER_hh_tesh_in!M23=0,0,SER_hh_tesh_in!M23/SER_summary!M$27)</f>
        <v>15.365886538134173</v>
      </c>
      <c r="N23" s="100">
        <f>IF(SER_hh_tesh_in!N23=0,0,SER_hh_tesh_in!N23/SER_summary!N$27)</f>
        <v>15.448324003574715</v>
      </c>
      <c r="O23" s="100">
        <f>IF(SER_hh_tesh_in!O23=0,0,SER_hh_tesh_in!O23/SER_summary!O$27)</f>
        <v>15.532092823884636</v>
      </c>
      <c r="P23" s="100">
        <f>IF(SER_hh_tesh_in!P23=0,0,SER_hh_tesh_in!P23/SER_summary!P$27)</f>
        <v>15.652562438700226</v>
      </c>
      <c r="Q23" s="100">
        <f>IF(SER_hh_tesh_in!Q23=0,0,SER_hh_tesh_in!Q23/SER_summary!Q$27)</f>
        <v>15.697100024397585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14.777959292405898</v>
      </c>
      <c r="D25" s="100">
        <f>IF(SER_hh_tesh_in!D25=0,0,SER_hh_tesh_in!D25/SER_summary!D$27)</f>
        <v>14.87546690434151</v>
      </c>
      <c r="E25" s="100">
        <f>IF(SER_hh_tesh_in!E25=0,0,SER_hh_tesh_in!E25/SER_summary!E$27)</f>
        <v>14.924702102324055</v>
      </c>
      <c r="F25" s="100">
        <f>IF(SER_hh_tesh_in!F25=0,0,SER_hh_tesh_in!F25/SER_summary!F$27)</f>
        <v>14.971613843468294</v>
      </c>
      <c r="G25" s="100">
        <f>IF(SER_hh_tesh_in!G25=0,0,SER_hh_tesh_in!G25/SER_summary!G$27)</f>
        <v>15.091616404488803</v>
      </c>
      <c r="H25" s="100">
        <f>IF(SER_hh_tesh_in!H25=0,0,SER_hh_tesh_in!H25/SER_summary!H$27)</f>
        <v>15.09915065582636</v>
      </c>
      <c r="I25" s="100">
        <f>IF(SER_hh_tesh_in!I25=0,0,SER_hh_tesh_in!I25/SER_summary!I$27)</f>
        <v>15.103828778802718</v>
      </c>
      <c r="J25" s="100">
        <f>IF(SER_hh_tesh_in!J25=0,0,SER_hh_tesh_in!J25/SER_summary!J$27)</f>
        <v>15.153098198635611</v>
      </c>
      <c r="K25" s="100">
        <f>IF(SER_hh_tesh_in!K25=0,0,SER_hh_tesh_in!K25/SER_summary!K$27)</f>
        <v>15.15014021452151</v>
      </c>
      <c r="L25" s="100">
        <f>IF(SER_hh_tesh_in!L25=0,0,SER_hh_tesh_in!L25/SER_summary!L$27)</f>
        <v>15.180083288974041</v>
      </c>
      <c r="M25" s="100">
        <f>IF(SER_hh_tesh_in!M25=0,0,SER_hh_tesh_in!M25/SER_summary!M$27)</f>
        <v>15.398748602352221</v>
      </c>
      <c r="N25" s="100">
        <f>IF(SER_hh_tesh_in!N25=0,0,SER_hh_tesh_in!N25/SER_summary!N$27)</f>
        <v>15.485978587148907</v>
      </c>
      <c r="O25" s="100">
        <f>IF(SER_hh_tesh_in!O25=0,0,SER_hh_tesh_in!O25/SER_summary!O$27)</f>
        <v>15.596771981719854</v>
      </c>
      <c r="P25" s="100">
        <f>IF(SER_hh_tesh_in!P25=0,0,SER_hh_tesh_in!P25/SER_summary!P$27)</f>
        <v>15.79950470767055</v>
      </c>
      <c r="Q25" s="100">
        <f>IF(SER_hh_tesh_in!Q25=0,0,SER_hh_tesh_in!Q25/SER_summary!Q$27)</f>
        <v>15.853190211529729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14.772692162805965</v>
      </c>
      <c r="D26" s="22">
        <f>IF(SER_hh_tesh_in!D26=0,0,SER_hh_tesh_in!D26/SER_summary!D$27)</f>
        <v>14.793796220353936</v>
      </c>
      <c r="E26" s="22">
        <f>IF(SER_hh_tesh_in!E26=0,0,SER_hh_tesh_in!E26/SER_summary!E$27)</f>
        <v>0</v>
      </c>
      <c r="F26" s="22">
        <f>IF(SER_hh_tesh_in!F26=0,0,SER_hh_tesh_in!F26/SER_summary!F$27)</f>
        <v>14.872163274943452</v>
      </c>
      <c r="G26" s="22">
        <f>IF(SER_hh_tesh_in!G26=0,0,SER_hh_tesh_in!G26/SER_summary!G$27)</f>
        <v>14.962507340170207</v>
      </c>
      <c r="H26" s="22">
        <f>IF(SER_hh_tesh_in!H26=0,0,SER_hh_tesh_in!H26/SER_summary!H$27)</f>
        <v>15.074113580404921</v>
      </c>
      <c r="I26" s="22">
        <f>IF(SER_hh_tesh_in!I26=0,0,SER_hh_tesh_in!I26/SER_summary!I$27)</f>
        <v>15.166337246073082</v>
      </c>
      <c r="J26" s="22">
        <f>IF(SER_hh_tesh_in!J26=0,0,SER_hh_tesh_in!J26/SER_summary!J$27)</f>
        <v>15.271909523663187</v>
      </c>
      <c r="K26" s="22">
        <f>IF(SER_hh_tesh_in!K26=0,0,SER_hh_tesh_in!K26/SER_summary!K$27)</f>
        <v>15.294153493201369</v>
      </c>
      <c r="L26" s="22">
        <f>IF(SER_hh_tesh_in!L26=0,0,SER_hh_tesh_in!L26/SER_summary!L$27)</f>
        <v>15.353658918642648</v>
      </c>
      <c r="M26" s="22">
        <f>IF(SER_hh_tesh_in!M26=0,0,SER_hh_tesh_in!M26/SER_summary!M$27)</f>
        <v>15.642471242718052</v>
      </c>
      <c r="N26" s="22">
        <f>IF(SER_hh_tesh_in!N26=0,0,SER_hh_tesh_in!N26/SER_summary!N$27)</f>
        <v>15.750636399900429</v>
      </c>
      <c r="O26" s="22">
        <f>IF(SER_hh_tesh_in!O26=0,0,SER_hh_tesh_in!O26/SER_summary!O$27)</f>
        <v>16.136360246667554</v>
      </c>
      <c r="P26" s="22">
        <f>IF(SER_hh_tesh_in!P26=0,0,SER_hh_tesh_in!P26/SER_summary!P$27)</f>
        <v>0</v>
      </c>
      <c r="Q26" s="22">
        <f>IF(SER_hh_tesh_in!Q26=0,0,SER_hh_tesh_in!Q26/SER_summary!Q$27)</f>
        <v>17.384909566256677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0</v>
      </c>
      <c r="M27" s="116">
        <f>IF(SER_hh_tesh_in!M27=0,0,SER_hh_tesh_in!M27/SER_summary!M$27)</f>
        <v>0</v>
      </c>
      <c r="N27" s="116">
        <f>IF(SER_hh_tesh_in!N27=0,0,SER_hh_tesh_in!N27/SER_summary!N$27)</f>
        <v>0</v>
      </c>
      <c r="O27" s="116">
        <f>IF(SER_hh_tesh_in!O27=0,0,SER_hh_tesh_in!O27/SER_summary!O$27)</f>
        <v>0</v>
      </c>
      <c r="P27" s="116">
        <f>IF(SER_hh_tesh_in!P27=0,0,SER_hh_tesh_in!P27/SER_summary!P$27)</f>
        <v>0</v>
      </c>
      <c r="Q27" s="116">
        <f>IF(SER_hh_tesh_in!Q27=0,0,SER_hh_tesh_in!Q27/SER_summary!Q$27)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0</v>
      </c>
      <c r="M28" s="117">
        <f>IF(SER_hh_tesh_in!M28=0,0,SER_hh_tesh_in!M28/SER_summary!M$27)</f>
        <v>0</v>
      </c>
      <c r="N28" s="117">
        <f>IF(SER_hh_tesh_in!N28=0,0,SER_hh_tesh_in!N28/SER_summary!N$27)</f>
        <v>0</v>
      </c>
      <c r="O28" s="117">
        <f>IF(SER_hh_tesh_in!O28=0,0,SER_hh_tesh_in!O28/SER_summary!O$27)</f>
        <v>0</v>
      </c>
      <c r="P28" s="117">
        <f>IF(SER_hh_tesh_in!P28=0,0,SER_hh_tesh_in!P28/SER_summary!P$27)</f>
        <v>0</v>
      </c>
      <c r="Q28" s="117">
        <f>IF(SER_hh_tesh_in!Q28=0,0,SER_hh_tesh_in!Q28/SER_summary!Q$27)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14.685451949839281</v>
      </c>
      <c r="D29" s="101">
        <f>IF(SER_hh_tesh_in!D29=0,0,SER_hh_tesh_in!D29/SER_summary!D$27)</f>
        <v>14.851435584609634</v>
      </c>
      <c r="E29" s="101">
        <f>IF(SER_hh_tesh_in!E29=0,0,SER_hh_tesh_in!E29/SER_summary!E$27)</f>
        <v>15.00775037362428</v>
      </c>
      <c r="F29" s="101">
        <f>IF(SER_hh_tesh_in!F29=0,0,SER_hh_tesh_in!F29/SER_summary!F$27)</f>
        <v>15.133228290975213</v>
      </c>
      <c r="G29" s="101">
        <f>IF(SER_hh_tesh_in!G29=0,0,SER_hh_tesh_in!G29/SER_summary!G$27)</f>
        <v>15.231020112993514</v>
      </c>
      <c r="H29" s="101">
        <f>IF(SER_hh_tesh_in!H29=0,0,SER_hh_tesh_in!H29/SER_summary!H$27)</f>
        <v>15.301972050840854</v>
      </c>
      <c r="I29" s="101">
        <f>IF(SER_hh_tesh_in!I29=0,0,SER_hh_tesh_in!I29/SER_summary!I$27)</f>
        <v>15.313746037408714</v>
      </c>
      <c r="J29" s="101">
        <f>IF(SER_hh_tesh_in!J29=0,0,SER_hh_tesh_in!J29/SER_summary!J$27)</f>
        <v>15.405533177318956</v>
      </c>
      <c r="K29" s="101">
        <f>IF(SER_hh_tesh_in!K29=0,0,SER_hh_tesh_in!K29/SER_summary!K$27)</f>
        <v>15.476049475889889</v>
      </c>
      <c r="L29" s="101">
        <f>IF(SER_hh_tesh_in!L29=0,0,SER_hh_tesh_in!L29/SER_summary!L$27)</f>
        <v>15.492127689632866</v>
      </c>
      <c r="M29" s="101">
        <f>IF(SER_hh_tesh_in!M29=0,0,SER_hh_tesh_in!M29/SER_summary!M$27)</f>
        <v>15.587803223869459</v>
      </c>
      <c r="N29" s="101">
        <f>IF(SER_hh_tesh_in!N29=0,0,SER_hh_tesh_in!N29/SER_summary!N$27)</f>
        <v>15.746432758981967</v>
      </c>
      <c r="O29" s="101">
        <f>IF(SER_hh_tesh_in!O29=0,0,SER_hh_tesh_in!O29/SER_summary!O$27)</f>
        <v>16.18455270742793</v>
      </c>
      <c r="P29" s="101">
        <f>IF(SER_hh_tesh_in!P29=0,0,SER_hh_tesh_in!P29/SER_summary!P$27)</f>
        <v>15.935143397636109</v>
      </c>
      <c r="Q29" s="101">
        <f>IF(SER_hh_tesh_in!Q29=0,0,SER_hh_tesh_in!Q29/SER_summary!Q$27)</f>
        <v>16.284668835694745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14.745803663431174</v>
      </c>
      <c r="D30" s="100">
        <f>IF(SER_hh_tesh_in!D30=0,0,SER_hh_tesh_in!D30/SER_summary!D$27)</f>
        <v>0</v>
      </c>
      <c r="E30" s="100">
        <f>IF(SER_hh_tesh_in!E30=0,0,SER_hh_tesh_in!E30/SER_summary!E$27)</f>
        <v>0</v>
      </c>
      <c r="F30" s="100">
        <f>IF(SER_hh_tesh_in!F30=0,0,SER_hh_tesh_in!F30/SER_summary!F$27)</f>
        <v>0</v>
      </c>
      <c r="G30" s="100">
        <f>IF(SER_hh_tesh_in!G30=0,0,SER_hh_tesh_in!G30/SER_summary!G$27)</f>
        <v>0</v>
      </c>
      <c r="H30" s="100">
        <f>IF(SER_hh_tesh_in!H30=0,0,SER_hh_tesh_in!H30/SER_summary!H$27)</f>
        <v>0</v>
      </c>
      <c r="I30" s="100">
        <f>IF(SER_hh_tesh_in!I30=0,0,SER_hh_tesh_in!I30/SER_summary!I$27)</f>
        <v>0</v>
      </c>
      <c r="J30" s="100">
        <f>IF(SER_hh_tesh_in!J30=0,0,SER_hh_tesh_in!J30/SER_summary!J$27)</f>
        <v>0</v>
      </c>
      <c r="K30" s="100">
        <f>IF(SER_hh_tesh_in!K30=0,0,SER_hh_tesh_in!K30/SER_summary!K$27)</f>
        <v>0</v>
      </c>
      <c r="L30" s="100">
        <f>IF(SER_hh_tesh_in!L30=0,0,SER_hh_tesh_in!L30/SER_summary!L$27)</f>
        <v>0</v>
      </c>
      <c r="M30" s="100">
        <f>IF(SER_hh_tesh_in!M30=0,0,SER_hh_tesh_in!M30/SER_summary!M$27)</f>
        <v>0</v>
      </c>
      <c r="N30" s="100">
        <f>IF(SER_hh_tesh_in!N30=0,0,SER_hh_tesh_in!N30/SER_summary!N$27)</f>
        <v>0</v>
      </c>
      <c r="O30" s="100">
        <f>IF(SER_hh_tesh_in!O30=0,0,SER_hh_tesh_in!O30/SER_summary!O$27)</f>
        <v>0</v>
      </c>
      <c r="P30" s="100">
        <f>IF(SER_hh_tesh_in!P30=0,0,SER_hh_tesh_in!P30/SER_summary!P$27)</f>
        <v>15.365298028709919</v>
      </c>
      <c r="Q30" s="100">
        <f>IF(SER_hh_tesh_in!Q30=0,0,SER_hh_tesh_in!Q30/SER_summary!Q$27)</f>
        <v>15.361541458621405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14.48039388836078</v>
      </c>
      <c r="D31" s="100">
        <f>IF(SER_hh_tesh_in!D31=0,0,SER_hh_tesh_in!D31/SER_summary!D$27)</f>
        <v>14.764854081471968</v>
      </c>
      <c r="E31" s="100">
        <f>IF(SER_hh_tesh_in!E31=0,0,SER_hh_tesh_in!E31/SER_summary!E$27)</f>
        <v>14.985411548439892</v>
      </c>
      <c r="F31" s="100">
        <f>IF(SER_hh_tesh_in!F31=0,0,SER_hh_tesh_in!F31/SER_summary!F$27)</f>
        <v>15.159012616149694</v>
      </c>
      <c r="G31" s="100">
        <f>IF(SER_hh_tesh_in!G31=0,0,SER_hh_tesh_in!G31/SER_summary!G$27)</f>
        <v>15.295497374485389</v>
      </c>
      <c r="H31" s="100">
        <f>IF(SER_hh_tesh_in!H31=0,0,SER_hh_tesh_in!H31/SER_summary!H$27)</f>
        <v>15.382091837533801</v>
      </c>
      <c r="I31" s="100">
        <f>IF(SER_hh_tesh_in!I31=0,0,SER_hh_tesh_in!I31/SER_summary!I$27)</f>
        <v>15.468492939705154</v>
      </c>
      <c r="J31" s="100">
        <f>IF(SER_hh_tesh_in!J31=0,0,SER_hh_tesh_in!J31/SER_summary!J$27)</f>
        <v>15.591182553624558</v>
      </c>
      <c r="K31" s="100">
        <f>IF(SER_hh_tesh_in!K31=0,0,SER_hh_tesh_in!K31/SER_summary!K$27)</f>
        <v>15.694704511699843</v>
      </c>
      <c r="L31" s="100">
        <f>IF(SER_hh_tesh_in!L31=0,0,SER_hh_tesh_in!L31/SER_summary!L$27)</f>
        <v>15.812336281638522</v>
      </c>
      <c r="M31" s="100">
        <f>IF(SER_hh_tesh_in!M31=0,0,SER_hh_tesh_in!M31/SER_summary!M$27)</f>
        <v>15.980363672396336</v>
      </c>
      <c r="N31" s="100">
        <f>IF(SER_hh_tesh_in!N31=0,0,SER_hh_tesh_in!N31/SER_summary!N$27)</f>
        <v>16.137786318806924</v>
      </c>
      <c r="O31" s="100">
        <f>IF(SER_hh_tesh_in!O31=0,0,SER_hh_tesh_in!O31/SER_summary!O$27)</f>
        <v>16.249437090935583</v>
      </c>
      <c r="P31" s="100">
        <f>IF(SER_hh_tesh_in!P31=0,0,SER_hh_tesh_in!P31/SER_summary!P$27)</f>
        <v>16.181018939811398</v>
      </c>
      <c r="Q31" s="100">
        <f>IF(SER_hh_tesh_in!Q31=0,0,SER_hh_tesh_in!Q31/SER_summary!Q$27)</f>
        <v>16.141732254243603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0</v>
      </c>
      <c r="D33" s="18">
        <f>IF(SER_hh_tesh_in!D33=0,0,SER_hh_tesh_in!D33/SER_summary!D$27)</f>
        <v>14.866182780071565</v>
      </c>
      <c r="E33" s="18">
        <f>IF(SER_hh_tesh_in!E33=0,0,SER_hh_tesh_in!E33/SER_summary!E$27)</f>
        <v>15.024014101020013</v>
      </c>
      <c r="F33" s="18">
        <f>IF(SER_hh_tesh_in!F33=0,0,SER_hh_tesh_in!F33/SER_summary!F$27)</f>
        <v>15.098484267081069</v>
      </c>
      <c r="G33" s="18">
        <f>IF(SER_hh_tesh_in!G33=0,0,SER_hh_tesh_in!G33/SER_summary!G$27)</f>
        <v>15.188575759159699</v>
      </c>
      <c r="H33" s="18">
        <f>IF(SER_hh_tesh_in!H33=0,0,SER_hh_tesh_in!H33/SER_summary!H$27)</f>
        <v>15.16354618750535</v>
      </c>
      <c r="I33" s="18">
        <f>IF(SER_hh_tesh_in!I33=0,0,SER_hh_tesh_in!I33/SER_summary!I$27)</f>
        <v>15.200785557572191</v>
      </c>
      <c r="J33" s="18">
        <f>IF(SER_hh_tesh_in!J33=0,0,SER_hh_tesh_in!J33/SER_summary!J$27)</f>
        <v>15.253439866439912</v>
      </c>
      <c r="K33" s="18">
        <f>IF(SER_hh_tesh_in!K33=0,0,SER_hh_tesh_in!K33/SER_summary!K$27)</f>
        <v>15.231473839645968</v>
      </c>
      <c r="L33" s="18">
        <f>IF(SER_hh_tesh_in!L33=0,0,SER_hh_tesh_in!L33/SER_summary!L$27)</f>
        <v>15.234628313619295</v>
      </c>
      <c r="M33" s="18">
        <f>IF(SER_hh_tesh_in!M33=0,0,SER_hh_tesh_in!M33/SER_summary!M$27)</f>
        <v>15.322709361446895</v>
      </c>
      <c r="N33" s="18">
        <f>IF(SER_hh_tesh_in!N33=0,0,SER_hh_tesh_in!N33/SER_summary!N$27)</f>
        <v>15.400006040613674</v>
      </c>
      <c r="O33" s="18">
        <f>IF(SER_hh_tesh_in!O33=0,0,SER_hh_tesh_in!O33/SER_summary!O$27)</f>
        <v>15.723989518089242</v>
      </c>
      <c r="P33" s="18">
        <f>IF(SER_hh_tesh_in!P33=0,0,SER_hh_tesh_in!P33/SER_summary!P$27)</f>
        <v>16.195596316424783</v>
      </c>
      <c r="Q33" s="18">
        <f>IF(SER_hh_tesh_in!Q33=0,0,SER_hh_tesh_in!Q33/SER_summary!Q$27)</f>
        <v>16.796792129130601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26.044012218586921</v>
      </c>
      <c r="D3" s="106">
        <f>IF(SER_hh_emih_in!D3=0,0,SER_hh_emih_in!D3/SER_summary!D$27)</f>
        <v>26.930358891351524</v>
      </c>
      <c r="E3" s="106">
        <f>IF(SER_hh_emih_in!E3=0,0,SER_hh_emih_in!E3/SER_summary!E$27)</f>
        <v>34.084599012724404</v>
      </c>
      <c r="F3" s="106">
        <f>IF(SER_hh_emih_in!F3=0,0,SER_hh_emih_in!F3/SER_summary!F$27)</f>
        <v>33.52096291825238</v>
      </c>
      <c r="G3" s="106">
        <f>IF(SER_hh_emih_in!G3=0,0,SER_hh_emih_in!G3/SER_summary!G$27)</f>
        <v>25.08028062803298</v>
      </c>
      <c r="H3" s="106">
        <f>IF(SER_hh_emih_in!H3=0,0,SER_hh_emih_in!H3/SER_summary!H$27)</f>
        <v>20.449321214229567</v>
      </c>
      <c r="I3" s="106">
        <f>IF(SER_hh_emih_in!I3=0,0,SER_hh_emih_in!I3/SER_summary!I$27)</f>
        <v>21.93457737778828</v>
      </c>
      <c r="J3" s="106">
        <f>IF(SER_hh_emih_in!J3=0,0,SER_hh_emih_in!J3/SER_summary!J$27)</f>
        <v>31.608919864897331</v>
      </c>
      <c r="K3" s="106">
        <f>IF(SER_hh_emih_in!K3=0,0,SER_hh_emih_in!K3/SER_summary!K$27)</f>
        <v>19.356855126593985</v>
      </c>
      <c r="L3" s="106">
        <f>IF(SER_hh_emih_in!L3=0,0,SER_hh_emih_in!L3/SER_summary!L$27)</f>
        <v>26.691439487718064</v>
      </c>
      <c r="M3" s="106">
        <f>IF(SER_hh_emih_in!M3=0,0,SER_hh_emih_in!M3/SER_summary!M$27)</f>
        <v>27.030332725503222</v>
      </c>
      <c r="N3" s="106">
        <f>IF(SER_hh_emih_in!N3=0,0,SER_hh_emih_in!N3/SER_summary!N$27)</f>
        <v>21.354340223138998</v>
      </c>
      <c r="O3" s="106">
        <f>IF(SER_hh_emih_in!O3=0,0,SER_hh_emih_in!O3/SER_summary!O$27)</f>
        <v>25.174420601155358</v>
      </c>
      <c r="P3" s="106">
        <f>IF(SER_hh_emih_in!P3=0,0,SER_hh_emih_in!P3/SER_summary!P$27)</f>
        <v>19.760777730811366</v>
      </c>
      <c r="Q3" s="106">
        <f>IF(SER_hh_emih_in!Q3=0,0,SER_hh_emih_in!Q3/SER_summary!Q$27)</f>
        <v>11.108381989417341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15.190473781761799</v>
      </c>
      <c r="D4" s="101">
        <f>IF(SER_hh_emih_in!D4=0,0,SER_hh_emih_in!D4/SER_summary!D$27)</f>
        <v>21.538830560825183</v>
      </c>
      <c r="E4" s="101">
        <f>IF(SER_hh_emih_in!E4=0,0,SER_hh_emih_in!E4/SER_summary!E$27)</f>
        <v>26.446846340654446</v>
      </c>
      <c r="F4" s="101">
        <f>IF(SER_hh_emih_in!F4=0,0,SER_hh_emih_in!F4/SER_summary!F$27)</f>
        <v>27.75203475266698</v>
      </c>
      <c r="G4" s="101">
        <f>IF(SER_hh_emih_in!G4=0,0,SER_hh_emih_in!G4/SER_summary!G$27)</f>
        <v>21.185479369519584</v>
      </c>
      <c r="H4" s="101">
        <f>IF(SER_hh_emih_in!H4=0,0,SER_hh_emih_in!H4/SER_summary!H$27)</f>
        <v>15.054615710367544</v>
      </c>
      <c r="I4" s="101">
        <f>IF(SER_hh_emih_in!I4=0,0,SER_hh_emih_in!I4/SER_summary!I$27)</f>
        <v>17.950630240565275</v>
      </c>
      <c r="J4" s="101">
        <f>IF(SER_hh_emih_in!J4=0,0,SER_hh_emih_in!J4/SER_summary!J$27)</f>
        <v>27.256157955153913</v>
      </c>
      <c r="K4" s="101">
        <f>IF(SER_hh_emih_in!K4=0,0,SER_hh_emih_in!K4/SER_summary!K$27)</f>
        <v>13.891113350013949</v>
      </c>
      <c r="L4" s="101">
        <f>IF(SER_hh_emih_in!L4=0,0,SER_hh_emih_in!L4/SER_summary!L$27)</f>
        <v>21.413009689888039</v>
      </c>
      <c r="M4" s="101">
        <f>IF(SER_hh_emih_in!M4=0,0,SER_hh_emih_in!M4/SER_summary!M$27)</f>
        <v>23.171040489942293</v>
      </c>
      <c r="N4" s="101">
        <f>IF(SER_hh_emih_in!N4=0,0,SER_hh_emih_in!N4/SER_summary!N$27)</f>
        <v>16.840796062303493</v>
      </c>
      <c r="O4" s="101">
        <f>IF(SER_hh_emih_in!O4=0,0,SER_hh_emih_in!O4/SER_summary!O$27)</f>
        <v>17.981935610487309</v>
      </c>
      <c r="P4" s="101">
        <f>IF(SER_hh_emih_in!P4=0,0,SER_hh_emih_in!P4/SER_summary!P$27)</f>
        <v>11.042547417180867</v>
      </c>
      <c r="Q4" s="101">
        <f>IF(SER_hh_emih_in!Q4=0,0,SER_hh_emih_in!Q4/SER_summary!Q$27)</f>
        <v>5.3999259655498406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64.348042280042065</v>
      </c>
      <c r="F5" s="100">
        <f>IF(SER_hh_emih_in!F5=0,0,SER_hh_emih_in!F5/SER_summary!F$27)</f>
        <v>63.243128343343813</v>
      </c>
      <c r="G5" s="100">
        <f>IF(SER_hh_emih_in!G5=0,0,SER_hh_emih_in!G5/SER_summary!G$27)</f>
        <v>108.73247728133136</v>
      </c>
      <c r="H5" s="100">
        <f>IF(SER_hh_emih_in!H5=0,0,SER_hh_emih_in!H5/SER_summary!H$27)</f>
        <v>68.191021409810375</v>
      </c>
      <c r="I5" s="100">
        <f>IF(SER_hh_emih_in!I5=0,0,SER_hh_emih_in!I5/SER_summary!I$27)</f>
        <v>48.051493319321793</v>
      </c>
      <c r="J5" s="100">
        <f>IF(SER_hh_emih_in!J5=0,0,SER_hh_emih_in!J5/SER_summary!J$27)</f>
        <v>47.893190639567884</v>
      </c>
      <c r="K5" s="100">
        <f>IF(SER_hh_emih_in!K5=0,0,SER_hh_emih_in!K5/SER_summary!K$27)</f>
        <v>119.94663740318879</v>
      </c>
      <c r="L5" s="100">
        <f>IF(SER_hh_emih_in!L5=0,0,SER_hh_emih_in!L5/SER_summary!L$27)</f>
        <v>51.550072485997532</v>
      </c>
      <c r="M5" s="100">
        <f>IF(SER_hh_emih_in!M5=0,0,SER_hh_emih_in!M5/SER_summary!M$27)</f>
        <v>50.646540132263112</v>
      </c>
      <c r="N5" s="100">
        <f>IF(SER_hh_emih_in!N5=0,0,SER_hh_emih_in!N5/SER_summary!N$27)</f>
        <v>29.468078057851251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0</v>
      </c>
      <c r="D7" s="100">
        <f>IF(SER_hh_emih_in!D7=0,0,SER_hh_emih_in!D7/SER_summary!D$27)</f>
        <v>46.351093520326749</v>
      </c>
      <c r="E7" s="100">
        <f>IF(SER_hh_emih_in!E7=0,0,SER_hh_emih_in!E7/SER_summary!E$27)</f>
        <v>0</v>
      </c>
      <c r="F7" s="100">
        <f>IF(SER_hh_emih_in!F7=0,0,SER_hh_emih_in!F7/SER_summary!F$27)</f>
        <v>43.852095222913796</v>
      </c>
      <c r="G7" s="100">
        <f>IF(SER_hh_emih_in!G7=0,0,SER_hh_emih_in!G7/SER_summary!G$27)</f>
        <v>43.423977617805242</v>
      </c>
      <c r="H7" s="100">
        <f>IF(SER_hh_emih_in!H7=0,0,SER_hh_emih_in!H7/SER_summary!H$27)</f>
        <v>37.360378809884956</v>
      </c>
      <c r="I7" s="100">
        <f>IF(SER_hh_emih_in!I7=0,0,SER_hh_emih_in!I7/SER_summary!I$27)</f>
        <v>33.905761586754132</v>
      </c>
      <c r="J7" s="100">
        <f>IF(SER_hh_emih_in!J7=0,0,SER_hh_emih_in!J7/SER_summary!J$27)</f>
        <v>0</v>
      </c>
      <c r="K7" s="100">
        <f>IF(SER_hh_emih_in!K7=0,0,SER_hh_emih_in!K7/SER_summary!K$27)</f>
        <v>0</v>
      </c>
      <c r="L7" s="100">
        <f>IF(SER_hh_emih_in!L7=0,0,SER_hh_emih_in!L7/SER_summary!L$27)</f>
        <v>0</v>
      </c>
      <c r="M7" s="100">
        <f>IF(SER_hh_emih_in!M7=0,0,SER_hh_emih_in!M7/SER_summary!M$27)</f>
        <v>37.645132492218956</v>
      </c>
      <c r="N7" s="100">
        <f>IF(SER_hh_emih_in!N7=0,0,SER_hh_emih_in!N7/SER_summary!N$27)</f>
        <v>34.106875997431665</v>
      </c>
      <c r="O7" s="100">
        <f>IF(SER_hh_emih_in!O7=0,0,SER_hh_emih_in!O7/SER_summary!O$27)</f>
        <v>32.45432354684197</v>
      </c>
      <c r="P7" s="100">
        <f>IF(SER_hh_emih_in!P7=0,0,SER_hh_emih_in!P7/SER_summary!P$27)</f>
        <v>29.823780917400139</v>
      </c>
      <c r="Q7" s="100">
        <f>IF(SER_hh_emih_in!Q7=0,0,SER_hh_emih_in!Q7/SER_summary!Q$27)</f>
        <v>29.543769143985589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26.575822259820146</v>
      </c>
      <c r="D8" s="100">
        <f>IF(SER_hh_emih_in!D8=0,0,SER_hh_emih_in!D8/SER_summary!D$27)</f>
        <v>21.392132085440334</v>
      </c>
      <c r="E8" s="100">
        <f>IF(SER_hh_emih_in!E8=0,0,SER_hh_emih_in!E8/SER_summary!E$27)</f>
        <v>19.720818809747914</v>
      </c>
      <c r="F8" s="100">
        <f>IF(SER_hh_emih_in!F8=0,0,SER_hh_emih_in!F8/SER_summary!F$27)</f>
        <v>20.346962119076526</v>
      </c>
      <c r="G8" s="100">
        <f>IF(SER_hh_emih_in!G8=0,0,SER_hh_emih_in!G8/SER_summary!G$27)</f>
        <v>20.105592070972612</v>
      </c>
      <c r="H8" s="100">
        <f>IF(SER_hh_emih_in!H8=0,0,SER_hh_emih_in!H8/SER_summary!H$27)</f>
        <v>17.302867387410224</v>
      </c>
      <c r="I8" s="100">
        <f>IF(SER_hh_emih_in!I8=0,0,SER_hh_emih_in!I8/SER_summary!I$27)</f>
        <v>15.650505134464821</v>
      </c>
      <c r="J8" s="100">
        <f>IF(SER_hh_emih_in!J8=0,0,SER_hh_emih_in!J8/SER_summary!J$27)</f>
        <v>19.982062612570648</v>
      </c>
      <c r="K8" s="100">
        <f>IF(SER_hh_emih_in!K8=0,0,SER_hh_emih_in!K8/SER_summary!K$27)</f>
        <v>16.110088840072919</v>
      </c>
      <c r="L8" s="100">
        <f>IF(SER_hh_emih_in!L8=0,0,SER_hh_emih_in!L8/SER_summary!L$27)</f>
        <v>17.080025927806894</v>
      </c>
      <c r="M8" s="100">
        <f>IF(SER_hh_emih_in!M8=0,0,SER_hh_emih_in!M8/SER_summary!M$27)</f>
        <v>15.628221285473364</v>
      </c>
      <c r="N8" s="100">
        <f>IF(SER_hh_emih_in!N8=0,0,SER_hh_emih_in!N8/SER_summary!N$27)</f>
        <v>15.558304067995451</v>
      </c>
      <c r="O8" s="100">
        <f>IF(SER_hh_emih_in!O8=0,0,SER_hh_emih_in!O8/SER_summary!O$27)</f>
        <v>15.860771080114436</v>
      </c>
      <c r="P8" s="100">
        <f>IF(SER_hh_emih_in!P8=0,0,SER_hh_emih_in!P8/SER_summary!P$27)</f>
        <v>12.976147463236503</v>
      </c>
      <c r="Q8" s="100">
        <f>IF(SER_hh_emih_in!Q8=0,0,SER_hh_emih_in!Q8/SER_summary!Q$27)</f>
        <v>13.178365507730417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36.97917121474115</v>
      </c>
      <c r="D9" s="100">
        <f>IF(SER_hh_emih_in!D9=0,0,SER_hh_emih_in!D9/SER_summary!D$27)</f>
        <v>29.822321834744237</v>
      </c>
      <c r="E9" s="100">
        <f>IF(SER_hh_emih_in!E9=0,0,SER_hh_emih_in!E9/SER_summary!E$27)</f>
        <v>27.938820588331581</v>
      </c>
      <c r="F9" s="100">
        <f>IF(SER_hh_emih_in!F9=0,0,SER_hh_emih_in!F9/SER_summary!F$27)</f>
        <v>28.969336973661491</v>
      </c>
      <c r="G9" s="100">
        <f>IF(SER_hh_emih_in!G9=0,0,SER_hh_emih_in!G9/SER_summary!G$27)</f>
        <v>28.538441402736321</v>
      </c>
      <c r="H9" s="100">
        <f>IF(SER_hh_emih_in!H9=0,0,SER_hh_emih_in!H9/SER_summary!H$27)</f>
        <v>24.698959402637584</v>
      </c>
      <c r="I9" s="100">
        <f>IF(SER_hh_emih_in!I9=0,0,SER_hh_emih_in!I9/SER_summary!I$27)</f>
        <v>22.293690361462833</v>
      </c>
      <c r="J9" s="100">
        <f>IF(SER_hh_emih_in!J9=0,0,SER_hh_emih_in!J9/SER_summary!J$27)</f>
        <v>29.501154205310879</v>
      </c>
      <c r="K9" s="100">
        <f>IF(SER_hh_emih_in!K9=0,0,SER_hh_emih_in!K9/SER_summary!K$27)</f>
        <v>23.206160195856899</v>
      </c>
      <c r="L9" s="100">
        <f>IF(SER_hh_emih_in!L9=0,0,SER_hh_emih_in!L9/SER_summary!L$27)</f>
        <v>25.004201970834799</v>
      </c>
      <c r="M9" s="100">
        <f>IF(SER_hh_emih_in!M9=0,0,SER_hh_emih_in!M9/SER_summary!M$27)</f>
        <v>22.736857255062979</v>
      </c>
      <c r="N9" s="100">
        <f>IF(SER_hh_emih_in!N9=0,0,SER_hh_emih_in!N9/SER_summary!N$27)</f>
        <v>23.108554016233708</v>
      </c>
      <c r="O9" s="100">
        <f>IF(SER_hh_emih_in!O9=0,0,SER_hh_emih_in!O9/SER_summary!O$27)</f>
        <v>24.122317680273252</v>
      </c>
      <c r="P9" s="100">
        <f>IF(SER_hh_emih_in!P9=0,0,SER_hh_emih_in!P9/SER_summary!P$27)</f>
        <v>19.651553652141935</v>
      </c>
      <c r="Q9" s="100">
        <f>IF(SER_hh_emih_in!Q9=0,0,SER_hh_emih_in!Q9/SER_summary!Q$27)</f>
        <v>20.543596952346135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56.89700275915277</v>
      </c>
      <c r="D10" s="100">
        <f>IF(SER_hh_emih_in!D10=0,0,SER_hh_emih_in!D10/SER_summary!D$27)</f>
        <v>51.415911018855745</v>
      </c>
      <c r="E10" s="100">
        <f>IF(SER_hh_emih_in!E10=0,0,SER_hh_emih_in!E10/SER_summary!E$27)</f>
        <v>51.755905707775597</v>
      </c>
      <c r="F10" s="100">
        <f>IF(SER_hh_emih_in!F10=0,0,SER_hh_emih_in!F10/SER_summary!F$27)</f>
        <v>51.037157753725836</v>
      </c>
      <c r="G10" s="100">
        <f>IF(SER_hh_emih_in!G10=0,0,SER_hh_emih_in!G10/SER_summary!G$27)</f>
        <v>50.868730782658865</v>
      </c>
      <c r="H10" s="100">
        <f>IF(SER_hh_emih_in!H10=0,0,SER_hh_emih_in!H10/SER_summary!H$27)</f>
        <v>38.42680896542241</v>
      </c>
      <c r="I10" s="100">
        <f>IF(SER_hh_emih_in!I10=0,0,SER_hh_emih_in!I10/SER_summary!I$27)</f>
        <v>37.589543700462869</v>
      </c>
      <c r="J10" s="100">
        <f>IF(SER_hh_emih_in!J10=0,0,SER_hh_emih_in!J10/SER_summary!J$27)</f>
        <v>0</v>
      </c>
      <c r="K10" s="100">
        <f>IF(SER_hh_emih_in!K10=0,0,SER_hh_emih_in!K10/SER_summary!K$27)</f>
        <v>39.673729893443742</v>
      </c>
      <c r="L10" s="100">
        <f>IF(SER_hh_emih_in!L10=0,0,SER_hh_emih_in!L10/SER_summary!L$27)</f>
        <v>53.520213150063256</v>
      </c>
      <c r="M10" s="100">
        <f>IF(SER_hh_emih_in!M10=0,0,SER_hh_emih_in!M10/SER_summary!M$27)</f>
        <v>33.760312408126744</v>
      </c>
      <c r="N10" s="100">
        <f>IF(SER_hh_emih_in!N10=0,0,SER_hh_emih_in!N10/SER_summary!N$27)</f>
        <v>24.549289959920845</v>
      </c>
      <c r="O10" s="100">
        <f>IF(SER_hh_emih_in!O10=0,0,SER_hh_emih_in!O10/SER_summary!O$27)</f>
        <v>41.556619810669289</v>
      </c>
      <c r="P10" s="100">
        <f>IF(SER_hh_emih_in!P10=0,0,SER_hh_emih_in!P10/SER_summary!P$27)</f>
        <v>35.995955533863871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1.7822154034585647E-3</v>
      </c>
      <c r="D16" s="101">
        <f>IF(SER_hh_emih_in!D16=0,0,SER_hh_emih_in!D16/SER_summary!D$27)</f>
        <v>2.1874377912905404E-2</v>
      </c>
      <c r="E16" s="101">
        <f>IF(SER_hh_emih_in!E16=0,0,SER_hh_emih_in!E16/SER_summary!E$27)</f>
        <v>1.6351435587449413E-2</v>
      </c>
      <c r="F16" s="101">
        <f>IF(SER_hh_emih_in!F16=0,0,SER_hh_emih_in!F16/SER_summary!F$27)</f>
        <v>1.0832162887180502E-3</v>
      </c>
      <c r="G16" s="101">
        <f>IF(SER_hh_emih_in!G16=0,0,SER_hh_emih_in!G16/SER_summary!G$27)</f>
        <v>8.303021684982835E-3</v>
      </c>
      <c r="H16" s="101">
        <f>IF(SER_hh_emih_in!H16=0,0,SER_hh_emih_in!H16/SER_summary!H$27)</f>
        <v>2.8945633716697623E-2</v>
      </c>
      <c r="I16" s="101">
        <f>IF(SER_hh_emih_in!I16=0,0,SER_hh_emih_in!I16/SER_summary!I$27)</f>
        <v>2.758997711749903E-2</v>
      </c>
      <c r="J16" s="101">
        <f>IF(SER_hh_emih_in!J16=0,0,SER_hh_emih_in!J16/SER_summary!J$27)</f>
        <v>4.7677390038038399E-2</v>
      </c>
      <c r="K16" s="101">
        <f>IF(SER_hh_emih_in!K16=0,0,SER_hh_emih_in!K16/SER_summary!K$27)</f>
        <v>3.9573477400548743E-2</v>
      </c>
      <c r="L16" s="101">
        <f>IF(SER_hh_emih_in!L16=0,0,SER_hh_emih_in!L16/SER_summary!L$27)</f>
        <v>5.7013641286040055E-3</v>
      </c>
      <c r="M16" s="101">
        <f>IF(SER_hh_emih_in!M16=0,0,SER_hh_emih_in!M16/SER_summary!M$27)</f>
        <v>3.8905329805958684E-2</v>
      </c>
      <c r="N16" s="101">
        <f>IF(SER_hh_emih_in!N16=0,0,SER_hh_emih_in!N16/SER_summary!N$27)</f>
        <v>0.11009810296215593</v>
      </c>
      <c r="O16" s="101">
        <f>IF(SER_hh_emih_in!O16=0,0,SER_hh_emih_in!O16/SER_summary!O$27)</f>
        <v>0.10083230114493281</v>
      </c>
      <c r="P16" s="101">
        <f>IF(SER_hh_emih_in!P16=0,0,SER_hh_emih_in!P16/SER_summary!P$27)</f>
        <v>0.11688811700019511</v>
      </c>
      <c r="Q16" s="101">
        <f>IF(SER_hh_emih_in!Q16=0,0,SER_hh_emih_in!Q16/SER_summary!Q$27)</f>
        <v>0.14741070720724314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0.86752995575018599</v>
      </c>
      <c r="D17" s="103">
        <f>IF(SER_hh_emih_in!D17=0,0,SER_hh_emih_in!D17/SER_summary!D$27)</f>
        <v>0.93282458632080112</v>
      </c>
      <c r="E17" s="103">
        <f>IF(SER_hh_emih_in!E17=0,0,SER_hh_emih_in!E17/SER_summary!E$27)</f>
        <v>0.96379799623878382</v>
      </c>
      <c r="F17" s="103">
        <f>IF(SER_hh_emih_in!F17=0,0,SER_hh_emih_in!F17/SER_summary!F$27)</f>
        <v>0.99450383723259894</v>
      </c>
      <c r="G17" s="103">
        <f>IF(SER_hh_emih_in!G17=0,0,SER_hh_emih_in!G17/SER_summary!G$27)</f>
        <v>0.99733465396028043</v>
      </c>
      <c r="H17" s="103">
        <f>IF(SER_hh_emih_in!H17=0,0,SER_hh_emih_in!H17/SER_summary!H$27)</f>
        <v>1.0402144032871088</v>
      </c>
      <c r="I17" s="103">
        <f>IF(SER_hh_emih_in!I17=0,0,SER_hh_emih_in!I17/SER_summary!I$27)</f>
        <v>1.0630389281481174</v>
      </c>
      <c r="J17" s="103">
        <f>IF(SER_hh_emih_in!J17=0,0,SER_hh_emih_in!J17/SER_summary!J$27)</f>
        <v>1.042067091414139</v>
      </c>
      <c r="K17" s="103">
        <f>IF(SER_hh_emih_in!K17=0,0,SER_hh_emih_in!K17/SER_summary!K$27)</f>
        <v>1.0646037030572519</v>
      </c>
      <c r="L17" s="103">
        <f>IF(SER_hh_emih_in!L17=0,0,SER_hh_emih_in!L17/SER_summary!L$27)</f>
        <v>1.0200509118834464</v>
      </c>
      <c r="M17" s="103">
        <f>IF(SER_hh_emih_in!M17=0,0,SER_hh_emih_in!M17/SER_summary!M$27)</f>
        <v>1.0098706849698553</v>
      </c>
      <c r="N17" s="103">
        <f>IF(SER_hh_emih_in!N17=0,0,SER_hh_emih_in!N17/SER_summary!N$27)</f>
        <v>1.0384043536691114</v>
      </c>
      <c r="O17" s="103">
        <f>IF(SER_hh_emih_in!O17=0,0,SER_hh_emih_in!O17/SER_summary!O$27)</f>
        <v>1.0598250654932724</v>
      </c>
      <c r="P17" s="103">
        <f>IF(SER_hh_emih_in!P17=0,0,SER_hh_emih_in!P17/SER_summary!P$27)</f>
        <v>1.0639767095999084</v>
      </c>
      <c r="Q17" s="103">
        <f>IF(SER_hh_emih_in!Q17=0,0,SER_hh_emih_in!Q17/SER_summary!Q$27)</f>
        <v>1.0557087918194608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3.4961990074829132</v>
      </c>
      <c r="D19" s="101">
        <f>IF(SER_hh_emih_in!D19=0,0,SER_hh_emih_in!D19/SER_summary!D$27)</f>
        <v>4.5179167793996413</v>
      </c>
      <c r="E19" s="101">
        <f>IF(SER_hh_emih_in!E19=0,0,SER_hh_emih_in!E19/SER_summary!E$27)</f>
        <v>5.1220754894925822</v>
      </c>
      <c r="F19" s="101">
        <f>IF(SER_hh_emih_in!F19=0,0,SER_hh_emih_in!F19/SER_summary!F$27)</f>
        <v>2.3365137989269389</v>
      </c>
      <c r="G19" s="101">
        <f>IF(SER_hh_emih_in!G19=0,0,SER_hh_emih_in!G19/SER_summary!G$27)</f>
        <v>1.5170991844245629</v>
      </c>
      <c r="H19" s="101">
        <f>IF(SER_hh_emih_in!H19=0,0,SER_hh_emih_in!H19/SER_summary!H$27)</f>
        <v>1.5957692218693373</v>
      </c>
      <c r="I19" s="101">
        <f>IF(SER_hh_emih_in!I19=0,0,SER_hh_emih_in!I19/SER_summary!I$27)</f>
        <v>1.4581918413398434</v>
      </c>
      <c r="J19" s="101">
        <f>IF(SER_hh_emih_in!J19=0,0,SER_hh_emih_in!J19/SER_summary!J$27)</f>
        <v>1.6523778230058697</v>
      </c>
      <c r="K19" s="101">
        <f>IF(SER_hh_emih_in!K19=0,0,SER_hh_emih_in!K19/SER_summary!K$27)</f>
        <v>2.2823292351607432</v>
      </c>
      <c r="L19" s="101">
        <f>IF(SER_hh_emih_in!L19=0,0,SER_hh_emih_in!L19/SER_summary!L$27)</f>
        <v>2.5982074213051751</v>
      </c>
      <c r="M19" s="101">
        <f>IF(SER_hh_emih_in!M19=0,0,SER_hh_emih_in!M19/SER_summary!M$27)</f>
        <v>1.4115326237795465</v>
      </c>
      <c r="N19" s="101">
        <f>IF(SER_hh_emih_in!N19=0,0,SER_hh_emih_in!N19/SER_summary!N$27)</f>
        <v>1.6271507034169521</v>
      </c>
      <c r="O19" s="101">
        <f>IF(SER_hh_emih_in!O19=0,0,SER_hh_emih_in!O19/SER_summary!O$27)</f>
        <v>1.7737905633031319</v>
      </c>
      <c r="P19" s="101">
        <f>IF(SER_hh_emih_in!P19=0,0,SER_hh_emih_in!P19/SER_summary!P$27)</f>
        <v>4.8235135707011256</v>
      </c>
      <c r="Q19" s="101">
        <f>IF(SER_hh_emih_in!Q19=0,0,SER_hh_emih_in!Q19/SER_summary!Q$27)</f>
        <v>2.0461326105738404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5.7112497264053497</v>
      </c>
      <c r="Q21" s="100">
        <f>IF(SER_hh_emih_in!Q21=0,0,SER_hh_emih_in!Q21/SER_summary!Q$27)</f>
        <v>5.6950812137536566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6.998316584491036</v>
      </c>
      <c r="D22" s="100">
        <f>IF(SER_hh_emih_in!D22=0,0,SER_hh_emih_in!D22/SER_summary!D$27)</f>
        <v>7.0185016541382517</v>
      </c>
      <c r="E22" s="100">
        <f>IF(SER_hh_emih_in!E22=0,0,SER_hh_emih_in!E22/SER_summary!E$27)</f>
        <v>7.0772636774100919</v>
      </c>
      <c r="F22" s="100">
        <f>IF(SER_hh_emih_in!F22=0,0,SER_hh_emih_in!F22/SER_summary!F$27)</f>
        <v>7.0084626598135484</v>
      </c>
      <c r="G22" s="100">
        <f>IF(SER_hh_emih_in!G22=0,0,SER_hh_emih_in!G22/SER_summary!G$27)</f>
        <v>0</v>
      </c>
      <c r="H22" s="100">
        <f>IF(SER_hh_emih_in!H22=0,0,SER_hh_emih_in!H22/SER_summary!H$27)</f>
        <v>6.9099436652393278</v>
      </c>
      <c r="I22" s="100">
        <f>IF(SER_hh_emih_in!I22=0,0,SER_hh_emih_in!I22/SER_summary!I$27)</f>
        <v>6.8623909725493579</v>
      </c>
      <c r="J22" s="100">
        <f>IF(SER_hh_emih_in!J22=0,0,SER_hh_emih_in!J22/SER_summary!J$27)</f>
        <v>6.8683121557112345</v>
      </c>
      <c r="K22" s="100">
        <f>IF(SER_hh_emih_in!K22=0,0,SER_hh_emih_in!K22/SER_summary!K$27)</f>
        <v>0</v>
      </c>
      <c r="L22" s="100">
        <f>IF(SER_hh_emih_in!L22=0,0,SER_hh_emih_in!L22/SER_summary!L$27)</f>
        <v>6.8097201184433427</v>
      </c>
      <c r="M22" s="100">
        <f>IF(SER_hh_emih_in!M22=0,0,SER_hh_emih_in!M22/SER_summary!M$27)</f>
        <v>6.8948282238383447</v>
      </c>
      <c r="N22" s="100">
        <f>IF(SER_hh_emih_in!N22=0,0,SER_hh_emih_in!N22/SER_summary!N$27)</f>
        <v>6.9004018536810507</v>
      </c>
      <c r="O22" s="100">
        <f>IF(SER_hh_emih_in!O22=0,0,SER_hh_emih_in!O22/SER_summary!O$27)</f>
        <v>6.9222083895018196</v>
      </c>
      <c r="P22" s="100">
        <f>IF(SER_hh_emih_in!P22=0,0,SER_hh_emih_in!P22/SER_summary!P$27)</f>
        <v>6.979217631212653</v>
      </c>
      <c r="Q22" s="100">
        <f>IF(SER_hh_emih_in!Q22=0,0,SER_hh_emih_in!Q22/SER_summary!Q$27)</f>
        <v>7.0022810747444417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5.0421143029690221</v>
      </c>
      <c r="D23" s="100">
        <f>IF(SER_hh_emih_in!D23=0,0,SER_hh_emih_in!D23/SER_summary!D$27)</f>
        <v>5.0360164207776474</v>
      </c>
      <c r="E23" s="100">
        <f>IF(SER_hh_emih_in!E23=0,0,SER_hh_emih_in!E23/SER_summary!E$27)</f>
        <v>5.0348912111527735</v>
      </c>
      <c r="F23" s="100">
        <f>IF(SER_hh_emih_in!F23=0,0,SER_hh_emih_in!F23/SER_summary!F$27)</f>
        <v>5.0114708177349252</v>
      </c>
      <c r="G23" s="100">
        <f>IF(SER_hh_emih_in!G23=0,0,SER_hh_emih_in!G23/SER_summary!G$27)</f>
        <v>4.9708553973477798</v>
      </c>
      <c r="H23" s="100">
        <f>IF(SER_hh_emih_in!H23=0,0,SER_hh_emih_in!H23/SER_summary!H$27)</f>
        <v>4.9421273217084316</v>
      </c>
      <c r="I23" s="100">
        <f>IF(SER_hh_emih_in!I23=0,0,SER_hh_emih_in!I23/SER_summary!I$27)</f>
        <v>4.8981860384204152</v>
      </c>
      <c r="J23" s="100">
        <f>IF(SER_hh_emih_in!J23=0,0,SER_hh_emih_in!J23/SER_summary!J$27)</f>
        <v>4.8946977502540241</v>
      </c>
      <c r="K23" s="100">
        <f>IF(SER_hh_emih_in!K23=0,0,SER_hh_emih_in!K23/SER_summary!K$27)</f>
        <v>4.8669701268092123</v>
      </c>
      <c r="L23" s="100">
        <f>IF(SER_hh_emih_in!L23=0,0,SER_hh_emih_in!L23/SER_summary!L$27)</f>
        <v>4.8536266764639722</v>
      </c>
      <c r="M23" s="100">
        <f>IF(SER_hh_emih_in!M23=0,0,SER_hh_emih_in!M23/SER_summary!M$27)</f>
        <v>4.9062119323552915</v>
      </c>
      <c r="N23" s="100">
        <f>IF(SER_hh_emih_in!N23=0,0,SER_hh_emih_in!N23/SER_summary!N$27)</f>
        <v>4.9271409304084433</v>
      </c>
      <c r="O23" s="100">
        <f>IF(SER_hh_emih_in!O23=0,0,SER_hh_emih_in!O23/SER_summary!O$27)</f>
        <v>4.9498739455127296</v>
      </c>
      <c r="P23" s="100">
        <f>IF(SER_hh_emih_in!P23=0,0,SER_hh_emih_in!P23/SER_summary!P$27)</f>
        <v>4.9807925824860941</v>
      </c>
      <c r="Q23" s="100">
        <f>IF(SER_hh_emih_in!Q23=0,0,SER_hh_emih_in!Q23/SER_summary!Q$27)</f>
        <v>4.9925212377281696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7.3564041503060791</v>
      </c>
      <c r="D29" s="101">
        <f>IF(SER_hh_emih_in!D29=0,0,SER_hh_emih_in!D29/SER_summary!D$27)</f>
        <v>0.86133685502471236</v>
      </c>
      <c r="E29" s="101">
        <f>IF(SER_hh_emih_in!E29=0,0,SER_hh_emih_in!E29/SER_summary!E$27)</f>
        <v>2.5095756157757765</v>
      </c>
      <c r="F29" s="101">
        <f>IF(SER_hh_emih_in!F29=0,0,SER_hh_emih_in!F29/SER_summary!F$27)</f>
        <v>3.4319318822098528</v>
      </c>
      <c r="G29" s="101">
        <f>IF(SER_hh_emih_in!G29=0,0,SER_hh_emih_in!G29/SER_summary!G$27)</f>
        <v>2.3755407764481178</v>
      </c>
      <c r="H29" s="101">
        <f>IF(SER_hh_emih_in!H29=0,0,SER_hh_emih_in!H29/SER_summary!H$27)</f>
        <v>3.7855354832055985</v>
      </c>
      <c r="I29" s="101">
        <f>IF(SER_hh_emih_in!I29=0,0,SER_hh_emih_in!I29/SER_summary!I$27)</f>
        <v>2.5145653453241978</v>
      </c>
      <c r="J29" s="101">
        <f>IF(SER_hh_emih_in!J29=0,0,SER_hh_emih_in!J29/SER_summary!J$27)</f>
        <v>2.6963627950467082</v>
      </c>
      <c r="K29" s="101">
        <f>IF(SER_hh_emih_in!K29=0,0,SER_hh_emih_in!K29/SER_summary!K$27)</f>
        <v>3.1662639347819255</v>
      </c>
      <c r="L29" s="101">
        <f>IF(SER_hh_emih_in!L29=0,0,SER_hh_emih_in!L29/SER_summary!L$27)</f>
        <v>2.6799576603649653</v>
      </c>
      <c r="M29" s="101">
        <f>IF(SER_hh_emih_in!M29=0,0,SER_hh_emih_in!M29/SER_summary!M$27)</f>
        <v>2.442774039761364</v>
      </c>
      <c r="N29" s="101">
        <f>IF(SER_hh_emih_in!N29=0,0,SER_hh_emih_in!N29/SER_summary!N$27)</f>
        <v>2.8735543075688819</v>
      </c>
      <c r="O29" s="101">
        <f>IF(SER_hh_emih_in!O29=0,0,SER_hh_emih_in!O29/SER_summary!O$27)</f>
        <v>5.3971989172627675</v>
      </c>
      <c r="P29" s="101">
        <f>IF(SER_hh_emih_in!P29=0,0,SER_hh_emih_in!P29/SER_summary!P$27)</f>
        <v>3.86040110629075</v>
      </c>
      <c r="Q29" s="101">
        <f>IF(SER_hh_emih_in!Q29=0,0,SER_hh_emih_in!Q29/SER_summary!Q$27)</f>
        <v>3.604029863713146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7.7984448123254273</v>
      </c>
      <c r="D30" s="100">
        <f>IF(SER_hh_emih_in!D30=0,0,SER_hh_emih_in!D30/SER_summary!D$27)</f>
        <v>0</v>
      </c>
      <c r="E30" s="100">
        <f>IF(SER_hh_emih_in!E30=0,0,SER_hh_emih_in!E30/SER_summary!E$27)</f>
        <v>0</v>
      </c>
      <c r="F30" s="100">
        <f>IF(SER_hh_emih_in!F30=0,0,SER_hh_emih_in!F30/SER_summary!F$27)</f>
        <v>0</v>
      </c>
      <c r="G30" s="100">
        <f>IF(SER_hh_emih_in!G30=0,0,SER_hh_emih_in!G30/SER_summary!G$27)</f>
        <v>0</v>
      </c>
      <c r="H30" s="100">
        <f>IF(SER_hh_emih_in!H30=0,0,SER_hh_emih_in!H30/SER_summary!H$27)</f>
        <v>0</v>
      </c>
      <c r="I30" s="100">
        <f>IF(SER_hh_emih_in!I30=0,0,SER_hh_emih_in!I30/SER_summary!I$27)</f>
        <v>0</v>
      </c>
      <c r="J30" s="100">
        <f>IF(SER_hh_emih_in!J30=0,0,SER_hh_emih_in!J30/SER_summary!J$27)</f>
        <v>0</v>
      </c>
      <c r="K30" s="100">
        <f>IF(SER_hh_emih_in!K30=0,0,SER_hh_emih_in!K30/SER_summary!K$27)</f>
        <v>0</v>
      </c>
      <c r="L30" s="100">
        <f>IF(SER_hh_emih_in!L30=0,0,SER_hh_emih_in!L30/SER_summary!L$27)</f>
        <v>0</v>
      </c>
      <c r="M30" s="100">
        <f>IF(SER_hh_emih_in!M30=0,0,SER_hh_emih_in!M30/SER_summary!M$27)</f>
        <v>0</v>
      </c>
      <c r="N30" s="100">
        <f>IF(SER_hh_emih_in!N30=0,0,SER_hh_emih_in!N30/SER_summary!N$27)</f>
        <v>0</v>
      </c>
      <c r="O30" s="100">
        <f>IF(SER_hh_emih_in!O30=0,0,SER_hh_emih_in!O30/SER_summary!O$27)</f>
        <v>0</v>
      </c>
      <c r="P30" s="100">
        <f>IF(SER_hh_emih_in!P30=0,0,SER_hh_emih_in!P30/SER_summary!P$27)</f>
        <v>7.1736602338260749</v>
      </c>
      <c r="Q30" s="100">
        <f>IF(SER_hh_emih_in!Q30=0,0,SER_hh_emih_in!Q30/SER_summary!Q$27)</f>
        <v>7.1705020579968917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5.8544749447608071</v>
      </c>
      <c r="D31" s="100">
        <f>IF(SER_hh_emih_in!D31=0,0,SER_hh_emih_in!D31/SER_summary!D$27)</f>
        <v>5.9182875008907549</v>
      </c>
      <c r="E31" s="100">
        <f>IF(SER_hh_emih_in!E31=0,0,SER_hh_emih_in!E31/SER_summary!E$27)</f>
        <v>5.95656962912458</v>
      </c>
      <c r="F31" s="100">
        <f>IF(SER_hh_emih_in!F31=0,0,SER_hh_emih_in!F31/SER_summary!F$27)</f>
        <v>5.9788460766381393</v>
      </c>
      <c r="G31" s="100">
        <f>IF(SER_hh_emih_in!G31=0,0,SER_hh_emih_in!G31/SER_summary!G$27)</f>
        <v>5.9842272092154882</v>
      </c>
      <c r="H31" s="100">
        <f>IF(SER_hh_emih_in!H31=0,0,SER_hh_emih_in!H31/SER_summary!H$27)</f>
        <v>5.9765732569626158</v>
      </c>
      <c r="I31" s="100">
        <f>IF(SER_hh_emih_in!I31=0,0,SER_hh_emih_in!I31/SER_summary!I$27)</f>
        <v>5.9593205231883877</v>
      </c>
      <c r="J31" s="100">
        <f>IF(SER_hh_emih_in!J31=0,0,SER_hh_emih_in!J31/SER_summary!J$27)</f>
        <v>5.987619118555596</v>
      </c>
      <c r="K31" s="100">
        <f>IF(SER_hh_emih_in!K31=0,0,SER_hh_emih_in!K31/SER_summary!K$27)</f>
        <v>5.9969610748398194</v>
      </c>
      <c r="L31" s="100">
        <f>IF(SER_hh_emih_in!L31=0,0,SER_hh_emih_in!L31/SER_summary!L$27)</f>
        <v>6.0125694994514784</v>
      </c>
      <c r="M31" s="100">
        <f>IF(SER_hh_emih_in!M31=0,0,SER_hh_emih_in!M31/SER_summary!M$27)</f>
        <v>6.0601209822189164</v>
      </c>
      <c r="N31" s="100">
        <f>IF(SER_hh_emih_in!N31=0,0,SER_hh_emih_in!N31/SER_summary!N$27)</f>
        <v>6.1197695905998586</v>
      </c>
      <c r="O31" s="100">
        <f>IF(SER_hh_emih_in!O31=0,0,SER_hh_emih_in!O31/SER_summary!O$27)</f>
        <v>6.1575591295445928</v>
      </c>
      <c r="P31" s="100">
        <f>IF(SER_hh_emih_in!P31=0,0,SER_hh_emih_in!P31/SER_summary!P$27)</f>
        <v>6.1222334541339265</v>
      </c>
      <c r="Q31" s="100">
        <f>IF(SER_hh_emih_in!Q31=0,0,SER_hh_emih_in!Q31/SER_summary!Q$27)</f>
        <v>6.1038908233966245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3781.6446922252153</v>
      </c>
      <c r="C3" s="129">
        <f t="shared" ref="C3" si="1">SUM(C4:C9)</f>
        <v>3870.6723442820021</v>
      </c>
      <c r="D3" s="129">
        <f t="shared" ref="D3:Q3" si="2">SUM(D4:D9)</f>
        <v>3955.8200883802001</v>
      </c>
      <c r="E3" s="129">
        <f t="shared" si="2"/>
        <v>4077.1722175370173</v>
      </c>
      <c r="F3" s="129">
        <f t="shared" si="2"/>
        <v>4172.5663228859639</v>
      </c>
      <c r="G3" s="129">
        <f t="shared" si="2"/>
        <v>4286.9118334839159</v>
      </c>
      <c r="H3" s="129">
        <f t="shared" si="2"/>
        <v>4396.2766535231631</v>
      </c>
      <c r="I3" s="129">
        <f t="shared" si="2"/>
        <v>4489.9401718563504</v>
      </c>
      <c r="J3" s="129">
        <f t="shared" si="2"/>
        <v>4544.1783829494098</v>
      </c>
      <c r="K3" s="129">
        <f t="shared" si="2"/>
        <v>4558.6166289393805</v>
      </c>
      <c r="L3" s="129">
        <f t="shared" si="2"/>
        <v>4598.9058980345771</v>
      </c>
      <c r="M3" s="129">
        <f t="shared" si="2"/>
        <v>4652.6939272589243</v>
      </c>
      <c r="N3" s="129">
        <f t="shared" si="2"/>
        <v>4688.8613663209644</v>
      </c>
      <c r="O3" s="129">
        <f t="shared" si="2"/>
        <v>4695.9761998057575</v>
      </c>
      <c r="P3" s="129">
        <f t="shared" si="2"/>
        <v>4695.6742354947473</v>
      </c>
      <c r="Q3" s="129">
        <f t="shared" si="2"/>
        <v>4682.7189224116601</v>
      </c>
    </row>
    <row r="4" spans="1:17" ht="12" customHeight="1" x14ac:dyDescent="0.25">
      <c r="A4" s="88" t="s">
        <v>9</v>
      </c>
      <c r="B4" s="128">
        <v>661.27856906928025</v>
      </c>
      <c r="C4" s="128">
        <v>676.37880366103764</v>
      </c>
      <c r="D4" s="128">
        <v>692.71038945361306</v>
      </c>
      <c r="E4" s="128">
        <v>717.31746568141511</v>
      </c>
      <c r="F4" s="128">
        <v>738.48465823994377</v>
      </c>
      <c r="G4" s="128">
        <v>760.89096106670718</v>
      </c>
      <c r="H4" s="128">
        <v>778.34501382593555</v>
      </c>
      <c r="I4" s="128">
        <v>797.25359214874447</v>
      </c>
      <c r="J4" s="128">
        <v>806.91110259381117</v>
      </c>
      <c r="K4" s="128">
        <v>807.32823477976274</v>
      </c>
      <c r="L4" s="128">
        <v>814.74162947185334</v>
      </c>
      <c r="M4" s="128">
        <v>830.03311691295835</v>
      </c>
      <c r="N4" s="128">
        <v>844.28489247087259</v>
      </c>
      <c r="O4" s="128">
        <v>853.74019337440382</v>
      </c>
      <c r="P4" s="128">
        <v>861.41035295240692</v>
      </c>
      <c r="Q4" s="128">
        <v>870.62912690204689</v>
      </c>
    </row>
    <row r="5" spans="1:17" ht="12" customHeight="1" x14ac:dyDescent="0.25">
      <c r="A5" s="88" t="s">
        <v>8</v>
      </c>
      <c r="B5" s="128">
        <v>279.81019241798828</v>
      </c>
      <c r="C5" s="128">
        <v>281.20241114503591</v>
      </c>
      <c r="D5" s="128">
        <v>281.84979807525315</v>
      </c>
      <c r="E5" s="128">
        <v>282.78643316552882</v>
      </c>
      <c r="F5" s="128">
        <v>283.56497379472904</v>
      </c>
      <c r="G5" s="128">
        <v>284.70488577722926</v>
      </c>
      <c r="H5" s="128">
        <v>287.23338897801739</v>
      </c>
      <c r="I5" s="128">
        <v>288.13466837575351</v>
      </c>
      <c r="J5" s="128">
        <v>288.56573565427612</v>
      </c>
      <c r="K5" s="128">
        <v>290.60879988450648</v>
      </c>
      <c r="L5" s="128">
        <v>293.86985369467862</v>
      </c>
      <c r="M5" s="128">
        <v>296.13777316290759</v>
      </c>
      <c r="N5" s="128">
        <v>298.21468241155964</v>
      </c>
      <c r="O5" s="128">
        <v>299.99187964608956</v>
      </c>
      <c r="P5" s="128">
        <v>301.93230226311778</v>
      </c>
      <c r="Q5" s="128">
        <v>299.55298763416158</v>
      </c>
    </row>
    <row r="6" spans="1:17" ht="12" customHeight="1" x14ac:dyDescent="0.25">
      <c r="A6" s="88" t="s">
        <v>7</v>
      </c>
      <c r="B6" s="128">
        <v>1435.0953295358099</v>
      </c>
      <c r="C6" s="128">
        <v>1463.2087623621076</v>
      </c>
      <c r="D6" s="128">
        <v>1482.0586087529482</v>
      </c>
      <c r="E6" s="128">
        <v>1515.6468373905475</v>
      </c>
      <c r="F6" s="128">
        <v>1533.7201910294525</v>
      </c>
      <c r="G6" s="128">
        <v>1560.3530653535263</v>
      </c>
      <c r="H6" s="128">
        <v>1584.0916671789269</v>
      </c>
      <c r="I6" s="128">
        <v>1608.4594146443719</v>
      </c>
      <c r="J6" s="128">
        <v>1615.7256519910918</v>
      </c>
      <c r="K6" s="128">
        <v>1601.8601311518412</v>
      </c>
      <c r="L6" s="128">
        <v>1603.2805794010023</v>
      </c>
      <c r="M6" s="128">
        <v>1614.4326333014105</v>
      </c>
      <c r="N6" s="128">
        <v>1618.2537369786135</v>
      </c>
      <c r="O6" s="128">
        <v>1609.1454127181864</v>
      </c>
      <c r="P6" s="128">
        <v>1604.2247004866279</v>
      </c>
      <c r="Q6" s="128">
        <v>1595.8687869073124</v>
      </c>
    </row>
    <row r="7" spans="1:17" ht="12" customHeight="1" x14ac:dyDescent="0.25">
      <c r="A7" s="88" t="s">
        <v>39</v>
      </c>
      <c r="B7" s="128">
        <v>750.04547406080258</v>
      </c>
      <c r="C7" s="128">
        <v>748.1339631613647</v>
      </c>
      <c r="D7" s="128">
        <v>747.30518431760322</v>
      </c>
      <c r="E7" s="128">
        <v>746.91626880989111</v>
      </c>
      <c r="F7" s="128">
        <v>746.9989063151844</v>
      </c>
      <c r="G7" s="128">
        <v>747.87682895087687</v>
      </c>
      <c r="H7" s="128">
        <v>749.44733428019572</v>
      </c>
      <c r="I7" s="128">
        <v>751.60365785129818</v>
      </c>
      <c r="J7" s="128">
        <v>754.40419201618158</v>
      </c>
      <c r="K7" s="128">
        <v>758.26179057438821</v>
      </c>
      <c r="L7" s="128">
        <v>762.96314339642788</v>
      </c>
      <c r="M7" s="128">
        <v>769.25688122054771</v>
      </c>
      <c r="N7" s="128">
        <v>775.06812933662854</v>
      </c>
      <c r="O7" s="128">
        <v>780.11343948968806</v>
      </c>
      <c r="P7" s="128">
        <v>785.59689528334889</v>
      </c>
      <c r="Q7" s="128">
        <v>792.03483879633416</v>
      </c>
    </row>
    <row r="8" spans="1:17" ht="12" customHeight="1" x14ac:dyDescent="0.25">
      <c r="A8" s="51" t="s">
        <v>6</v>
      </c>
      <c r="B8" s="50">
        <v>320.86541971008586</v>
      </c>
      <c r="C8" s="50">
        <v>344.24655724854983</v>
      </c>
      <c r="D8" s="50">
        <v>369.24447287914489</v>
      </c>
      <c r="E8" s="50">
        <v>404.14509922457376</v>
      </c>
      <c r="F8" s="50">
        <v>439.22859904109686</v>
      </c>
      <c r="G8" s="50">
        <v>479.93263255552171</v>
      </c>
      <c r="H8" s="50">
        <v>519.44672267340945</v>
      </c>
      <c r="I8" s="50">
        <v>555.36657113333695</v>
      </c>
      <c r="J8" s="50">
        <v>579.17904526967311</v>
      </c>
      <c r="K8" s="50">
        <v>597.42866095272336</v>
      </c>
      <c r="L8" s="50">
        <v>617.25274933687854</v>
      </c>
      <c r="M8" s="50">
        <v>636.46950488824712</v>
      </c>
      <c r="N8" s="50">
        <v>652.52149464378601</v>
      </c>
      <c r="O8" s="50">
        <v>664.00594577389734</v>
      </c>
      <c r="P8" s="50">
        <v>675.18343398425372</v>
      </c>
      <c r="Q8" s="50">
        <v>683.93912594987682</v>
      </c>
    </row>
    <row r="9" spans="1:17" ht="12" customHeight="1" x14ac:dyDescent="0.25">
      <c r="A9" s="49" t="s">
        <v>5</v>
      </c>
      <c r="B9" s="48">
        <v>334.54970743124841</v>
      </c>
      <c r="C9" s="48">
        <v>357.50184670390649</v>
      </c>
      <c r="D9" s="48">
        <v>382.65163490163809</v>
      </c>
      <c r="E9" s="48">
        <v>410.36011326506156</v>
      </c>
      <c r="F9" s="48">
        <v>430.56899446555707</v>
      </c>
      <c r="G9" s="48">
        <v>453.15345978005445</v>
      </c>
      <c r="H9" s="48">
        <v>477.71252658667822</v>
      </c>
      <c r="I9" s="48">
        <v>489.1222677028457</v>
      </c>
      <c r="J9" s="48">
        <v>499.39265542437539</v>
      </c>
      <c r="K9" s="48">
        <v>503.12901159615848</v>
      </c>
      <c r="L9" s="48">
        <v>506.7979427337367</v>
      </c>
      <c r="M9" s="48">
        <v>506.36401777285334</v>
      </c>
      <c r="N9" s="48">
        <v>500.51843047950422</v>
      </c>
      <c r="O9" s="48">
        <v>488.97932880349231</v>
      </c>
      <c r="P9" s="48">
        <v>467.32655052499229</v>
      </c>
      <c r="Q9" s="48">
        <v>440.6940562219275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16094.432967966279</v>
      </c>
      <c r="C11" s="129">
        <f t="shared" ref="C11" si="4">SUM(C12:C17)</f>
        <v>16627.941539309315</v>
      </c>
      <c r="D11" s="129">
        <f t="shared" ref="D11" si="5">SUM(D12:D17)</f>
        <v>17132.908776525033</v>
      </c>
      <c r="E11" s="129">
        <f t="shared" ref="E11" si="6">SUM(E12:E17)</f>
        <v>17858.330383312521</v>
      </c>
      <c r="F11" s="129">
        <f t="shared" ref="F11" si="7">SUM(F12:F17)</f>
        <v>18462.253324275363</v>
      </c>
      <c r="G11" s="129">
        <f t="shared" ref="G11" si="8">SUM(G12:G17)</f>
        <v>19207.741466391428</v>
      </c>
      <c r="H11" s="129">
        <f t="shared" ref="H11" si="9">SUM(H12:H17)</f>
        <v>19919.098843447111</v>
      </c>
      <c r="I11" s="129">
        <f t="shared" ref="I11" si="10">SUM(I12:I17)</f>
        <v>20521.490199304415</v>
      </c>
      <c r="J11" s="129">
        <f t="shared" ref="J11" si="11">SUM(J12:J17)</f>
        <v>20879.093124712919</v>
      </c>
      <c r="K11" s="129">
        <f t="shared" ref="K11" si="12">SUM(K12:K17)</f>
        <v>21010.899783127115</v>
      </c>
      <c r="L11" s="129">
        <f t="shared" ref="L11" si="13">SUM(L12:L17)</f>
        <v>21248.442059761277</v>
      </c>
      <c r="M11" s="129">
        <f t="shared" ref="M11" si="14">SUM(M12:M17)</f>
        <v>21506.901010022655</v>
      </c>
      <c r="N11" s="129">
        <f t="shared" ref="N11" si="15">SUM(N12:N17)</f>
        <v>21671.155525767274</v>
      </c>
      <c r="O11" s="129">
        <f t="shared" ref="O11" si="16">SUM(O12:O17)</f>
        <v>21676.603833814788</v>
      </c>
      <c r="P11" s="129">
        <f t="shared" ref="P11" si="17">SUM(P12:P17)</f>
        <v>21625.474559324593</v>
      </c>
      <c r="Q11" s="129">
        <f t="shared" ref="Q11" si="18">SUM(Q12:Q17)</f>
        <v>21503.017068464786</v>
      </c>
    </row>
    <row r="12" spans="1:17" ht="12" customHeight="1" x14ac:dyDescent="0.25">
      <c r="A12" s="88" t="s">
        <v>9</v>
      </c>
      <c r="B12" s="128">
        <v>877.77233868174665</v>
      </c>
      <c r="C12" s="128">
        <v>897.81618835754205</v>
      </c>
      <c r="D12" s="128">
        <v>919.49451716790543</v>
      </c>
      <c r="E12" s="128">
        <v>952.15762143120867</v>
      </c>
      <c r="F12" s="128">
        <v>980.25467006470217</v>
      </c>
      <c r="G12" s="128">
        <v>1009.9964971152001</v>
      </c>
      <c r="H12" s="128">
        <v>1033.1647735822653</v>
      </c>
      <c r="I12" s="128">
        <v>1058.2637678516833</v>
      </c>
      <c r="J12" s="128">
        <v>1071.0830182035302</v>
      </c>
      <c r="K12" s="128">
        <v>1071.6367138947689</v>
      </c>
      <c r="L12" s="128">
        <v>1081.4771549748509</v>
      </c>
      <c r="M12" s="128">
        <v>1101.774871127958</v>
      </c>
      <c r="N12" s="128">
        <v>1120.6924876166413</v>
      </c>
      <c r="O12" s="128">
        <v>1133.2433277243342</v>
      </c>
      <c r="P12" s="128">
        <v>1143.4245950839004</v>
      </c>
      <c r="Q12" s="128">
        <v>1155.6614724727183</v>
      </c>
    </row>
    <row r="13" spans="1:17" ht="12" customHeight="1" x14ac:dyDescent="0.25">
      <c r="A13" s="88" t="s">
        <v>8</v>
      </c>
      <c r="B13" s="128">
        <v>779.15029422505347</v>
      </c>
      <c r="C13" s="128">
        <v>784.19221321717475</v>
      </c>
      <c r="D13" s="128">
        <v>787.19076395824425</v>
      </c>
      <c r="E13" s="128">
        <v>790.94270981624311</v>
      </c>
      <c r="F13" s="128">
        <v>794.83821230463445</v>
      </c>
      <c r="G13" s="128">
        <v>799.38049872602187</v>
      </c>
      <c r="H13" s="128">
        <v>808.13249611683034</v>
      </c>
      <c r="I13" s="128">
        <v>812.17756982954188</v>
      </c>
      <c r="J13" s="128">
        <v>815.45734927724436</v>
      </c>
      <c r="K13" s="128">
        <v>822.2846027145489</v>
      </c>
      <c r="L13" s="128">
        <v>833.27895751841197</v>
      </c>
      <c r="M13" s="128">
        <v>843.0177779821995</v>
      </c>
      <c r="N13" s="128">
        <v>855.46007559448412</v>
      </c>
      <c r="O13" s="128">
        <v>868.6950396204046</v>
      </c>
      <c r="P13" s="128">
        <v>882.71461336687344</v>
      </c>
      <c r="Q13" s="128">
        <v>887.32762077070697</v>
      </c>
    </row>
    <row r="14" spans="1:17" ht="12" customHeight="1" x14ac:dyDescent="0.25">
      <c r="A14" s="88" t="s">
        <v>7</v>
      </c>
      <c r="B14" s="128">
        <v>6795.2786493584772</v>
      </c>
      <c r="C14" s="128">
        <v>6878.6454624408561</v>
      </c>
      <c r="D14" s="128">
        <v>6922.4014381293964</v>
      </c>
      <c r="E14" s="128">
        <v>7026.524772622186</v>
      </c>
      <c r="F14" s="128">
        <v>7067.6913369835638</v>
      </c>
      <c r="G14" s="128">
        <v>7156.8412696205296</v>
      </c>
      <c r="H14" s="128">
        <v>7224.7169136456168</v>
      </c>
      <c r="I14" s="128">
        <v>7309.5777388130973</v>
      </c>
      <c r="J14" s="128">
        <v>7324.6092819453443</v>
      </c>
      <c r="K14" s="128">
        <v>7233.0346297035485</v>
      </c>
      <c r="L14" s="128">
        <v>7219.6081530536103</v>
      </c>
      <c r="M14" s="128">
        <v>7240.5206636688954</v>
      </c>
      <c r="N14" s="128">
        <v>7231.390405595288</v>
      </c>
      <c r="O14" s="128">
        <v>7163.1274022254665</v>
      </c>
      <c r="P14" s="128">
        <v>7100.6420890217414</v>
      </c>
      <c r="Q14" s="128">
        <v>7030.8995771129803</v>
      </c>
    </row>
    <row r="15" spans="1:17" ht="12" customHeight="1" x14ac:dyDescent="0.25">
      <c r="A15" s="88" t="s">
        <v>39</v>
      </c>
      <c r="B15" s="128">
        <v>995.60034254646223</v>
      </c>
      <c r="C15" s="128">
        <v>993.06302851407656</v>
      </c>
      <c r="D15" s="128">
        <v>991.96291854837477</v>
      </c>
      <c r="E15" s="128">
        <v>991.44667729888943</v>
      </c>
      <c r="F15" s="128">
        <v>991.55636921947644</v>
      </c>
      <c r="G15" s="128">
        <v>992.7217119980844</v>
      </c>
      <c r="H15" s="128">
        <v>994.80637979212588</v>
      </c>
      <c r="I15" s="128">
        <v>997.66865489447025</v>
      </c>
      <c r="J15" s="128">
        <v>1001.3860465331074</v>
      </c>
      <c r="K15" s="128">
        <v>1006.5065713263091</v>
      </c>
      <c r="L15" s="128">
        <v>1012.7470842577625</v>
      </c>
      <c r="M15" s="128">
        <v>1021.1013077685936</v>
      </c>
      <c r="N15" s="128">
        <v>1028.8150808864673</v>
      </c>
      <c r="O15" s="128">
        <v>1035.5121581842523</v>
      </c>
      <c r="P15" s="128">
        <v>1042.7908241522634</v>
      </c>
      <c r="Q15" s="128">
        <v>1051.336464368077</v>
      </c>
    </row>
    <row r="16" spans="1:17" ht="12" customHeight="1" x14ac:dyDescent="0.25">
      <c r="A16" s="51" t="s">
        <v>6</v>
      </c>
      <c r="B16" s="50">
        <v>4330.552452703555</v>
      </c>
      <c r="C16" s="50">
        <v>4624.0269838660279</v>
      </c>
      <c r="D16" s="50">
        <v>4938.2756624425674</v>
      </c>
      <c r="E16" s="50">
        <v>5383.4481873213153</v>
      </c>
      <c r="F16" s="50">
        <v>5829.1414862406891</v>
      </c>
      <c r="G16" s="50">
        <v>6347.4034827653895</v>
      </c>
      <c r="H16" s="50">
        <v>6847.868308040197</v>
      </c>
      <c r="I16" s="50">
        <v>7299.2405669749705</v>
      </c>
      <c r="J16" s="50">
        <v>7590.4863535099648</v>
      </c>
      <c r="K16" s="50">
        <v>7808.5206273833219</v>
      </c>
      <c r="L16" s="50">
        <v>8046.9614655859286</v>
      </c>
      <c r="M16" s="50">
        <v>8284.0016898160156</v>
      </c>
      <c r="N16" s="50">
        <v>8479.7676930554699</v>
      </c>
      <c r="O16" s="50">
        <v>8616.2361914621615</v>
      </c>
      <c r="P16" s="50">
        <v>8748.8564716655819</v>
      </c>
      <c r="Q16" s="50">
        <v>8850.2594788467959</v>
      </c>
    </row>
    <row r="17" spans="1:17" ht="12" customHeight="1" x14ac:dyDescent="0.25">
      <c r="A17" s="49" t="s">
        <v>5</v>
      </c>
      <c r="B17" s="48">
        <v>2316.078890450985</v>
      </c>
      <c r="C17" s="48">
        <v>2450.1976629136393</v>
      </c>
      <c r="D17" s="48">
        <v>2573.5834762785439</v>
      </c>
      <c r="E17" s="48">
        <v>2713.8104148226807</v>
      </c>
      <c r="F17" s="48">
        <v>2798.7712494622961</v>
      </c>
      <c r="G17" s="48">
        <v>2901.3980061661996</v>
      </c>
      <c r="H17" s="48">
        <v>3010.4099722700753</v>
      </c>
      <c r="I17" s="48">
        <v>3044.561900940651</v>
      </c>
      <c r="J17" s="48">
        <v>3076.0710752437312</v>
      </c>
      <c r="K17" s="48">
        <v>3068.9166381046189</v>
      </c>
      <c r="L17" s="48">
        <v>3054.3692443707096</v>
      </c>
      <c r="M17" s="48">
        <v>3016.4846996589959</v>
      </c>
      <c r="N17" s="48">
        <v>2955.0297830189238</v>
      </c>
      <c r="O17" s="48">
        <v>2859.7897145981692</v>
      </c>
      <c r="P17" s="48">
        <v>2707.0459660342335</v>
      </c>
      <c r="Q17" s="48">
        <v>2527.532454893505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443.71750227434001</v>
      </c>
      <c r="C20" s="140">
        <v>458.14987707894062</v>
      </c>
      <c r="D20" s="140">
        <v>473.72098044857671</v>
      </c>
      <c r="E20" s="140">
        <v>495.82914398639844</v>
      </c>
      <c r="F20" s="140">
        <v>515.64492704210363</v>
      </c>
      <c r="G20" s="140">
        <v>536.7309286742211</v>
      </c>
      <c r="H20" s="140">
        <v>554.3098267419989</v>
      </c>
      <c r="I20" s="140">
        <v>573.39417578852124</v>
      </c>
      <c r="J20" s="140">
        <v>585.54229004253523</v>
      </c>
      <c r="K20" s="140">
        <v>590.70390479373862</v>
      </c>
      <c r="L20" s="140">
        <v>601.72613745166677</v>
      </c>
      <c r="M20" s="140">
        <v>619.46692814547418</v>
      </c>
      <c r="N20" s="140">
        <v>636.86954950895824</v>
      </c>
      <c r="O20" s="140">
        <v>650.93330239129125</v>
      </c>
      <c r="P20" s="140">
        <v>663.95173489141541</v>
      </c>
      <c r="Q20" s="140">
        <v>678.82627632784602</v>
      </c>
    </row>
    <row r="21" spans="1:17" ht="12" customHeight="1" x14ac:dyDescent="0.25">
      <c r="A21" s="88" t="s">
        <v>135</v>
      </c>
      <c r="B21" s="140">
        <v>4210.7225179805482</v>
      </c>
      <c r="C21" s="140">
        <v>4311.9401709235253</v>
      </c>
      <c r="D21" s="140">
        <v>4425.8660165320834</v>
      </c>
      <c r="E21" s="140">
        <v>4570.0764040299864</v>
      </c>
      <c r="F21" s="140">
        <v>4745.4650547320016</v>
      </c>
      <c r="G21" s="140">
        <v>4876.1364628401952</v>
      </c>
      <c r="H21" s="140">
        <v>5044.9834010532377</v>
      </c>
      <c r="I21" s="140">
        <v>5199.7275792379187</v>
      </c>
      <c r="J21" s="140">
        <v>5354.2927512794386</v>
      </c>
      <c r="K21" s="140">
        <v>5531.5379650018122</v>
      </c>
      <c r="L21" s="140">
        <v>5747.1859484882498</v>
      </c>
      <c r="M21" s="140">
        <v>5986.2828082983815</v>
      </c>
      <c r="N21" s="140">
        <v>6293.5096445611125</v>
      </c>
      <c r="O21" s="140">
        <v>6661.0135180837997</v>
      </c>
      <c r="P21" s="140">
        <v>7127.3227674404807</v>
      </c>
      <c r="Q21" s="140">
        <v>7583.0760933980673</v>
      </c>
    </row>
    <row r="22" spans="1:17" ht="12" customHeight="1" x14ac:dyDescent="0.25">
      <c r="A22" s="88" t="s">
        <v>183</v>
      </c>
      <c r="B22" s="140">
        <v>177.94453422386269</v>
      </c>
      <c r="C22" s="140">
        <v>182.69747831062486</v>
      </c>
      <c r="D22" s="140">
        <v>188.12237844093389</v>
      </c>
      <c r="E22" s="140">
        <v>196.93081096405126</v>
      </c>
      <c r="F22" s="140">
        <v>205.46055430842657</v>
      </c>
      <c r="G22" s="140">
        <v>214.63920148138925</v>
      </c>
      <c r="H22" s="140">
        <v>223.09674850946257</v>
      </c>
      <c r="I22" s="140">
        <v>233.65994259516614</v>
      </c>
      <c r="J22" s="140">
        <v>242.46606835583566</v>
      </c>
      <c r="K22" s="140">
        <v>248.3375470002091</v>
      </c>
      <c r="L22" s="140">
        <v>258.64616875256479</v>
      </c>
      <c r="M22" s="140">
        <v>271.74089519696662</v>
      </c>
      <c r="N22" s="140">
        <v>284.767429955674</v>
      </c>
      <c r="O22" s="140">
        <v>295.62854291382899</v>
      </c>
      <c r="P22" s="140">
        <v>308.70119456460492</v>
      </c>
      <c r="Q22" s="140">
        <v>325.1539179310609</v>
      </c>
    </row>
    <row r="23" spans="1:17" ht="12" customHeight="1" x14ac:dyDescent="0.25">
      <c r="A23" s="88" t="s">
        <v>188</v>
      </c>
      <c r="B23" s="140">
        <v>1577.4787803949621</v>
      </c>
      <c r="C23" s="140">
        <v>1588.2583688893201</v>
      </c>
      <c r="D23" s="140">
        <v>1604.9911231701471</v>
      </c>
      <c r="E23" s="140">
        <v>1624.9256736175641</v>
      </c>
      <c r="F23" s="140">
        <v>1647.7959361957398</v>
      </c>
      <c r="G23" s="140">
        <v>1674.0084515780597</v>
      </c>
      <c r="H23" s="140">
        <v>1703.7860532125492</v>
      </c>
      <c r="I23" s="140">
        <v>1737.6932465210518</v>
      </c>
      <c r="J23" s="140">
        <v>1776.1929266696927</v>
      </c>
      <c r="K23" s="140">
        <v>1821.727314906389</v>
      </c>
      <c r="L23" s="140">
        <v>1874.7309954150096</v>
      </c>
      <c r="M23" s="140">
        <v>1920.4466929395062</v>
      </c>
      <c r="N23" s="140">
        <v>1970.2431125535793</v>
      </c>
      <c r="O23" s="140">
        <v>2026.5165458173356</v>
      </c>
      <c r="P23" s="140">
        <v>2094.8339981908216</v>
      </c>
      <c r="Q23" s="140">
        <v>2178.3548007548666</v>
      </c>
    </row>
    <row r="24" spans="1:17" ht="12" customHeight="1" x14ac:dyDescent="0.25">
      <c r="A24" s="51" t="s">
        <v>134</v>
      </c>
      <c r="B24" s="139">
        <v>91.054727742843355</v>
      </c>
      <c r="C24" s="139">
        <v>97.914354227060741</v>
      </c>
      <c r="D24" s="139">
        <v>105.2987276063545</v>
      </c>
      <c r="E24" s="139">
        <v>115.70186335351529</v>
      </c>
      <c r="F24" s="139">
        <v>126.21150717935532</v>
      </c>
      <c r="G24" s="139">
        <v>138.48121743069075</v>
      </c>
      <c r="H24" s="139">
        <v>150.50779727655987</v>
      </c>
      <c r="I24" s="139">
        <v>161.55847843340882</v>
      </c>
      <c r="J24" s="139">
        <v>169.01916820946497</v>
      </c>
      <c r="K24" s="139">
        <v>174.90906327127357</v>
      </c>
      <c r="L24" s="139">
        <v>181.46362441905552</v>
      </c>
      <c r="M24" s="139">
        <v>188.18422624194201</v>
      </c>
      <c r="N24" s="139">
        <v>194.12330634111365</v>
      </c>
      <c r="O24" s="139">
        <v>198.79834859665436</v>
      </c>
      <c r="P24" s="139">
        <v>203.57860078287422</v>
      </c>
      <c r="Q24" s="139">
        <v>207.76297936156075</v>
      </c>
    </row>
    <row r="25" spans="1:17" ht="12" customHeight="1" x14ac:dyDescent="0.25">
      <c r="A25" s="49" t="s">
        <v>133</v>
      </c>
      <c r="B25" s="138">
        <v>6997.2799893594629</v>
      </c>
      <c r="C25" s="138">
        <v>7576.773689068591</v>
      </c>
      <c r="D25" s="138">
        <v>8191.0242616375326</v>
      </c>
      <c r="E25" s="138">
        <v>8934.4380645143301</v>
      </c>
      <c r="F25" s="138">
        <v>9578.0845830564485</v>
      </c>
      <c r="G25" s="138">
        <v>10390.625320462719</v>
      </c>
      <c r="H25" s="138">
        <v>11181.879578898373</v>
      </c>
      <c r="I25" s="138">
        <v>11719.35582108398</v>
      </c>
      <c r="J25" s="138">
        <v>12347.809242577152</v>
      </c>
      <c r="K25" s="138">
        <v>12886.85521318457</v>
      </c>
      <c r="L25" s="138">
        <v>13622.938496681401</v>
      </c>
      <c r="M25" s="138">
        <v>14501.360730612992</v>
      </c>
      <c r="N25" s="138">
        <v>15483.248794595878</v>
      </c>
      <c r="O25" s="138">
        <v>16837.829903180416</v>
      </c>
      <c r="P25" s="138">
        <v>18059.279441295104</v>
      </c>
      <c r="Q25" s="138">
        <v>20261.247996636397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42.16471869674686</v>
      </c>
      <c r="D28" s="137">
        <v>43.30344726178236</v>
      </c>
      <c r="E28" s="137">
        <v>49.840507429967921</v>
      </c>
      <c r="F28" s="137">
        <v>47.5481269478515</v>
      </c>
      <c r="G28" s="137">
        <v>48.818345524263854</v>
      </c>
      <c r="H28" s="137">
        <v>45.311241959923876</v>
      </c>
      <c r="I28" s="137">
        <v>46.816692938668652</v>
      </c>
      <c r="J28" s="137">
        <v>39.880458146160237</v>
      </c>
      <c r="K28" s="137">
        <v>32.893958643349471</v>
      </c>
      <c r="L28" s="137">
        <v>38.75457655007461</v>
      </c>
      <c r="M28" s="137">
        <v>45.473134585953552</v>
      </c>
      <c r="N28" s="137">
        <v>45.13496525563032</v>
      </c>
      <c r="O28" s="137">
        <v>41.79609677447926</v>
      </c>
      <c r="P28" s="137">
        <v>40.75077639227046</v>
      </c>
      <c r="Q28" s="137">
        <v>42.60688532857678</v>
      </c>
    </row>
    <row r="29" spans="1:17" ht="12" customHeight="1" x14ac:dyDescent="0.25">
      <c r="A29" s="88" t="s">
        <v>135</v>
      </c>
      <c r="B29" s="137"/>
      <c r="C29" s="137">
        <v>1122.8389517129112</v>
      </c>
      <c r="D29" s="137">
        <v>1155.9795703538914</v>
      </c>
      <c r="E29" s="137">
        <v>1207.1051867381429</v>
      </c>
      <c r="F29" s="137">
        <v>1259.5413459270601</v>
      </c>
      <c r="G29" s="137">
        <v>1253.5103598211051</v>
      </c>
      <c r="H29" s="137">
        <v>1324.8265085669361</v>
      </c>
      <c r="I29" s="137">
        <v>1361.8493649228228</v>
      </c>
      <c r="J29" s="137">
        <v>1414.1065179685806</v>
      </c>
      <c r="K29" s="137">
        <v>1430.7555735434787</v>
      </c>
      <c r="L29" s="137">
        <v>1540.4744920533731</v>
      </c>
      <c r="M29" s="137">
        <v>1600.9462247329545</v>
      </c>
      <c r="N29" s="137">
        <v>1721.3333542313121</v>
      </c>
      <c r="O29" s="137">
        <v>1798.2594470661659</v>
      </c>
      <c r="P29" s="137">
        <v>2006.7837414100541</v>
      </c>
      <c r="Q29" s="137">
        <v>2056.69955069054</v>
      </c>
    </row>
    <row r="30" spans="1:17" ht="12" customHeight="1" x14ac:dyDescent="0.25">
      <c r="A30" s="88" t="s">
        <v>183</v>
      </c>
      <c r="B30" s="137"/>
      <c r="C30" s="137">
        <v>47.926514747500164</v>
      </c>
      <c r="D30" s="137">
        <v>49.461942204261696</v>
      </c>
      <c r="E30" s="137">
        <v>53.726215438549211</v>
      </c>
      <c r="F30" s="137">
        <v>54.345881918115772</v>
      </c>
      <c r="G30" s="137">
        <v>57.105161920462869</v>
      </c>
      <c r="H30" s="137">
        <v>57.919489232334953</v>
      </c>
      <c r="I30" s="137">
        <v>64.289409524252832</v>
      </c>
      <c r="J30" s="137">
        <v>63.152007678785267</v>
      </c>
      <c r="K30" s="137">
        <v>62.976640564836295</v>
      </c>
      <c r="L30" s="137">
        <v>68.228110984690588</v>
      </c>
      <c r="M30" s="137">
        <v>77.384135968654647</v>
      </c>
      <c r="N30" s="137">
        <v>76.178542437492681</v>
      </c>
      <c r="O30" s="137">
        <v>73.837753522991335</v>
      </c>
      <c r="P30" s="137">
        <v>81.300762635466484</v>
      </c>
      <c r="Q30" s="137">
        <v>93.83685933511056</v>
      </c>
    </row>
    <row r="31" spans="1:17" ht="12" customHeight="1" x14ac:dyDescent="0.25">
      <c r="A31" s="88" t="s">
        <v>188</v>
      </c>
      <c r="B31" s="137"/>
      <c r="C31" s="137">
        <v>164.31498213933858</v>
      </c>
      <c r="D31" s="137">
        <v>171.189360287678</v>
      </c>
      <c r="E31" s="137">
        <v>175.31789609030903</v>
      </c>
      <c r="F31" s="137">
        <v>179.18590829492433</v>
      </c>
      <c r="G31" s="137">
        <v>183.46605497337029</v>
      </c>
      <c r="H31" s="137">
        <v>187.97466246308525</v>
      </c>
      <c r="I31" s="137">
        <v>193.05343650207044</v>
      </c>
      <c r="J31" s="137">
        <v>198.6008008013701</v>
      </c>
      <c r="K31" s="137">
        <v>206.59611561334185</v>
      </c>
      <c r="L31" s="137">
        <v>215.03177824952547</v>
      </c>
      <c r="M31" s="137">
        <v>210.03067966383557</v>
      </c>
      <c r="N31" s="137">
        <v>220.98577990175073</v>
      </c>
      <c r="O31" s="137">
        <v>231.59132935406546</v>
      </c>
      <c r="P31" s="137">
        <v>247.50336066841055</v>
      </c>
      <c r="Q31" s="137">
        <v>266.98685753741535</v>
      </c>
    </row>
    <row r="32" spans="1:17" ht="12" customHeight="1" x14ac:dyDescent="0.25">
      <c r="A32" s="51" t="s">
        <v>134</v>
      </c>
      <c r="B32" s="136"/>
      <c r="C32" s="136">
        <v>12.929941667073622</v>
      </c>
      <c r="D32" s="136">
        <v>13.454688562149965</v>
      </c>
      <c r="E32" s="136">
        <v>16.473450930017016</v>
      </c>
      <c r="F32" s="136">
        <v>16.579959008696257</v>
      </c>
      <c r="G32" s="136">
        <v>18.340025434191645</v>
      </c>
      <c r="H32" s="136">
        <v>18.096895028725381</v>
      </c>
      <c r="I32" s="136">
        <v>17.120996339705162</v>
      </c>
      <c r="J32" s="136">
        <v>13.53100495891235</v>
      </c>
      <c r="K32" s="136">
        <v>11.960210244664832</v>
      </c>
      <c r="L32" s="136">
        <v>12.624876330638184</v>
      </c>
      <c r="M32" s="136">
        <v>12.790917005742692</v>
      </c>
      <c r="N32" s="136">
        <v>12.00939528202786</v>
      </c>
      <c r="O32" s="136">
        <v>10.745357438396981</v>
      </c>
      <c r="P32" s="136">
        <v>10.850567369076042</v>
      </c>
      <c r="Q32" s="136">
        <v>10.254693761542757</v>
      </c>
    </row>
    <row r="33" spans="1:17" ht="12" customHeight="1" x14ac:dyDescent="0.25">
      <c r="A33" s="49" t="s">
        <v>133</v>
      </c>
      <c r="B33" s="135"/>
      <c r="C33" s="135">
        <v>1796.2555762595771</v>
      </c>
      <c r="D33" s="135">
        <v>1916.1857804779213</v>
      </c>
      <c r="E33" s="135">
        <v>2136.4844753394041</v>
      </c>
      <c r="F33" s="135">
        <v>2134.2321380771086</v>
      </c>
      <c r="G33" s="135">
        <v>2407.4673503087092</v>
      </c>
      <c r="H33" s="135">
        <v>2587.5098346952359</v>
      </c>
      <c r="I33" s="135">
        <v>2453.6620226635255</v>
      </c>
      <c r="J33" s="135">
        <v>2764.9378968325773</v>
      </c>
      <c r="K33" s="135">
        <v>2673.2781086845225</v>
      </c>
      <c r="L33" s="135">
        <v>3143.5506338055457</v>
      </c>
      <c r="M33" s="135">
        <v>3465.9320686268243</v>
      </c>
      <c r="N33" s="135">
        <v>3435.5500866464113</v>
      </c>
      <c r="O33" s="135">
        <v>4119.5190054171153</v>
      </c>
      <c r="P33" s="135">
        <v>3894.7276467992083</v>
      </c>
      <c r="Q33" s="135">
        <v>5345.5191891468412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27.732343892146275</v>
      </c>
      <c r="D36" s="137">
        <f t="shared" ref="D36:D41" si="20">C20+D28-D20</f>
        <v>27.732343892146275</v>
      </c>
      <c r="E36" s="137">
        <f t="shared" ref="E36:E41" si="21">D20+E28-E20</f>
        <v>27.732343892146218</v>
      </c>
      <c r="F36" s="137">
        <f t="shared" ref="F36:F41" si="22">E20+F28-F20</f>
        <v>27.732343892146332</v>
      </c>
      <c r="G36" s="137">
        <f t="shared" ref="G36:G41" si="23">F20+G28-G20</f>
        <v>27.732343892146332</v>
      </c>
      <c r="H36" s="137">
        <f t="shared" ref="H36:H41" si="24">G20+H28-H20</f>
        <v>27.732343892146105</v>
      </c>
      <c r="I36" s="137">
        <f t="shared" ref="I36:I41" si="25">H20+I28-I20</f>
        <v>27.732343892146332</v>
      </c>
      <c r="J36" s="137">
        <f t="shared" ref="J36:J41" si="26">I20+J28-J20</f>
        <v>27.732343892146218</v>
      </c>
      <c r="K36" s="137">
        <f t="shared" ref="K36:K41" si="27">J20+K28-K20</f>
        <v>27.732343892146105</v>
      </c>
      <c r="L36" s="137">
        <f t="shared" ref="L36:L41" si="28">K20+L28-L20</f>
        <v>27.732343892146446</v>
      </c>
      <c r="M36" s="137">
        <f t="shared" ref="M36:M41" si="29">L20+M28-M20</f>
        <v>27.732343892146105</v>
      </c>
      <c r="N36" s="137">
        <f t="shared" ref="N36:N41" si="30">M20+N28-N20</f>
        <v>27.732343892146218</v>
      </c>
      <c r="O36" s="137">
        <f t="shared" ref="O36:O41" si="31">N20+O28-O20</f>
        <v>27.732343892146218</v>
      </c>
      <c r="P36" s="137">
        <f t="shared" ref="P36:P41" si="32">O20+P28-P20</f>
        <v>27.732343892146332</v>
      </c>
      <c r="Q36" s="137">
        <f t="shared" ref="Q36:Q41" si="33">P20+Q28-Q20</f>
        <v>27.732343892146218</v>
      </c>
    </row>
    <row r="37" spans="1:17" ht="12" customHeight="1" x14ac:dyDescent="0.25">
      <c r="A37" s="88" t="s">
        <v>135</v>
      </c>
      <c r="B37" s="137"/>
      <c r="C37" s="137">
        <f t="shared" si="19"/>
        <v>1021.6212987699337</v>
      </c>
      <c r="D37" s="137">
        <f t="shared" si="20"/>
        <v>1042.0537247453331</v>
      </c>
      <c r="E37" s="137">
        <f t="shared" si="21"/>
        <v>1062.89479924024</v>
      </c>
      <c r="F37" s="137">
        <f t="shared" si="22"/>
        <v>1084.1526952250451</v>
      </c>
      <c r="G37" s="137">
        <f t="shared" si="23"/>
        <v>1122.8389517129117</v>
      </c>
      <c r="H37" s="137">
        <f t="shared" si="24"/>
        <v>1155.9795703538939</v>
      </c>
      <c r="I37" s="137">
        <f t="shared" si="25"/>
        <v>1207.105186738142</v>
      </c>
      <c r="J37" s="137">
        <f t="shared" si="26"/>
        <v>1259.5413459270612</v>
      </c>
      <c r="K37" s="137">
        <f t="shared" si="27"/>
        <v>1253.5103598211053</v>
      </c>
      <c r="L37" s="137">
        <f t="shared" si="28"/>
        <v>1324.8265085669354</v>
      </c>
      <c r="M37" s="137">
        <f t="shared" si="29"/>
        <v>1361.849364922823</v>
      </c>
      <c r="N37" s="137">
        <f t="shared" si="30"/>
        <v>1414.1065179685811</v>
      </c>
      <c r="O37" s="137">
        <f t="shared" si="31"/>
        <v>1430.7555735434789</v>
      </c>
      <c r="P37" s="137">
        <f t="shared" si="32"/>
        <v>1540.474492053374</v>
      </c>
      <c r="Q37" s="137">
        <f t="shared" si="33"/>
        <v>1600.9462247329539</v>
      </c>
    </row>
    <row r="38" spans="1:17" ht="12" customHeight="1" x14ac:dyDescent="0.25">
      <c r="A38" s="88" t="s">
        <v>183</v>
      </c>
      <c r="B38" s="137"/>
      <c r="C38" s="137">
        <f t="shared" si="19"/>
        <v>43.173570660737994</v>
      </c>
      <c r="D38" s="137">
        <f t="shared" si="20"/>
        <v>44.037042073952676</v>
      </c>
      <c r="E38" s="137">
        <f t="shared" si="21"/>
        <v>44.917782915431843</v>
      </c>
      <c r="F38" s="137">
        <f t="shared" si="22"/>
        <v>45.81613857374046</v>
      </c>
      <c r="G38" s="137">
        <f t="shared" si="23"/>
        <v>47.926514747500164</v>
      </c>
      <c r="H38" s="137">
        <f t="shared" si="24"/>
        <v>49.461942204261646</v>
      </c>
      <c r="I38" s="137">
        <f t="shared" si="25"/>
        <v>53.726215438549247</v>
      </c>
      <c r="J38" s="137">
        <f t="shared" si="26"/>
        <v>54.345881918115765</v>
      </c>
      <c r="K38" s="137">
        <f t="shared" si="27"/>
        <v>57.105161920462876</v>
      </c>
      <c r="L38" s="137">
        <f t="shared" si="28"/>
        <v>57.919489232334911</v>
      </c>
      <c r="M38" s="137">
        <f t="shared" si="29"/>
        <v>64.28940952425279</v>
      </c>
      <c r="N38" s="137">
        <f t="shared" si="30"/>
        <v>63.15200767878531</v>
      </c>
      <c r="O38" s="137">
        <f t="shared" si="31"/>
        <v>62.976640564836373</v>
      </c>
      <c r="P38" s="137">
        <f t="shared" si="32"/>
        <v>68.228110984690545</v>
      </c>
      <c r="Q38" s="137">
        <f t="shared" si="33"/>
        <v>77.384135968654562</v>
      </c>
    </row>
    <row r="39" spans="1:17" ht="12" customHeight="1" x14ac:dyDescent="0.25">
      <c r="A39" s="88" t="s">
        <v>188</v>
      </c>
      <c r="B39" s="137"/>
      <c r="C39" s="137">
        <f t="shared" si="19"/>
        <v>153.53539364498056</v>
      </c>
      <c r="D39" s="137">
        <f t="shared" si="20"/>
        <v>154.45660600685096</v>
      </c>
      <c r="E39" s="137">
        <f t="shared" si="21"/>
        <v>155.38334564289198</v>
      </c>
      <c r="F39" s="137">
        <f t="shared" si="22"/>
        <v>156.31564571674858</v>
      </c>
      <c r="G39" s="137">
        <f t="shared" si="23"/>
        <v>157.25353959105041</v>
      </c>
      <c r="H39" s="137">
        <f t="shared" si="24"/>
        <v>158.1970608285958</v>
      </c>
      <c r="I39" s="137">
        <f t="shared" si="25"/>
        <v>159.14624319356767</v>
      </c>
      <c r="J39" s="137">
        <f t="shared" si="26"/>
        <v>160.10112065272915</v>
      </c>
      <c r="K39" s="137">
        <f t="shared" si="27"/>
        <v>161.06172737664565</v>
      </c>
      <c r="L39" s="137">
        <f t="shared" si="28"/>
        <v>162.02809774090474</v>
      </c>
      <c r="M39" s="137">
        <f t="shared" si="29"/>
        <v>164.31498213933901</v>
      </c>
      <c r="N39" s="137">
        <f t="shared" si="30"/>
        <v>171.1893602876778</v>
      </c>
      <c r="O39" s="137">
        <f t="shared" si="31"/>
        <v>175.3178960903092</v>
      </c>
      <c r="P39" s="137">
        <f t="shared" si="32"/>
        <v>179.1859082949245</v>
      </c>
      <c r="Q39" s="137">
        <f t="shared" si="33"/>
        <v>183.46605497337032</v>
      </c>
    </row>
    <row r="40" spans="1:17" ht="12" customHeight="1" x14ac:dyDescent="0.25">
      <c r="A40" s="51" t="s">
        <v>134</v>
      </c>
      <c r="B40" s="136"/>
      <c r="C40" s="136">
        <f t="shared" si="19"/>
        <v>6.0703151828562341</v>
      </c>
      <c r="D40" s="136">
        <f t="shared" si="20"/>
        <v>6.0703151828562056</v>
      </c>
      <c r="E40" s="136">
        <f t="shared" si="21"/>
        <v>6.0703151828562198</v>
      </c>
      <c r="F40" s="136">
        <f t="shared" si="22"/>
        <v>6.0703151828562341</v>
      </c>
      <c r="G40" s="136">
        <f t="shared" si="23"/>
        <v>6.0703151828562056</v>
      </c>
      <c r="H40" s="136">
        <f t="shared" si="24"/>
        <v>6.0703151828562625</v>
      </c>
      <c r="I40" s="136">
        <f t="shared" si="25"/>
        <v>6.0703151828562056</v>
      </c>
      <c r="J40" s="136">
        <f t="shared" si="26"/>
        <v>6.0703151828562056</v>
      </c>
      <c r="K40" s="136">
        <f t="shared" si="27"/>
        <v>6.0703151828562341</v>
      </c>
      <c r="L40" s="136">
        <f t="shared" si="28"/>
        <v>6.0703151828562341</v>
      </c>
      <c r="M40" s="136">
        <f t="shared" si="29"/>
        <v>6.0703151828562056</v>
      </c>
      <c r="N40" s="136">
        <f t="shared" si="30"/>
        <v>6.0703151828562341</v>
      </c>
      <c r="O40" s="136">
        <f t="shared" si="31"/>
        <v>6.0703151828562625</v>
      </c>
      <c r="P40" s="136">
        <f t="shared" si="32"/>
        <v>6.0703151828561772</v>
      </c>
      <c r="Q40" s="136">
        <f t="shared" si="33"/>
        <v>6.0703151828562341</v>
      </c>
    </row>
    <row r="41" spans="1:17" ht="12" customHeight="1" x14ac:dyDescent="0.25">
      <c r="A41" s="49" t="s">
        <v>133</v>
      </c>
      <c r="B41" s="135"/>
      <c r="C41" s="135">
        <f t="shared" si="19"/>
        <v>1216.7618765504494</v>
      </c>
      <c r="D41" s="135">
        <f t="shared" si="20"/>
        <v>1301.9352079089804</v>
      </c>
      <c r="E41" s="135">
        <f t="shared" si="21"/>
        <v>1393.070672462607</v>
      </c>
      <c r="F41" s="135">
        <f t="shared" si="22"/>
        <v>1490.5856195349897</v>
      </c>
      <c r="G41" s="135">
        <f t="shared" si="23"/>
        <v>1594.9266129024381</v>
      </c>
      <c r="H41" s="135">
        <f t="shared" si="24"/>
        <v>1796.2555762595821</v>
      </c>
      <c r="I41" s="135">
        <f t="shared" si="25"/>
        <v>1916.1857804779193</v>
      </c>
      <c r="J41" s="135">
        <f t="shared" si="26"/>
        <v>2136.4844753394045</v>
      </c>
      <c r="K41" s="135">
        <f t="shared" si="27"/>
        <v>2134.2321380771045</v>
      </c>
      <c r="L41" s="135">
        <f t="shared" si="28"/>
        <v>2407.4673503087142</v>
      </c>
      <c r="M41" s="135">
        <f t="shared" si="29"/>
        <v>2587.5098346952327</v>
      </c>
      <c r="N41" s="135">
        <f t="shared" si="30"/>
        <v>2453.6620226635241</v>
      </c>
      <c r="O41" s="135">
        <f t="shared" si="31"/>
        <v>2764.9378968325764</v>
      </c>
      <c r="P41" s="135">
        <f t="shared" si="32"/>
        <v>2673.2781086845207</v>
      </c>
      <c r="Q41" s="135">
        <f t="shared" si="33"/>
        <v>3143.5506338055493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8759.9999999999982</v>
      </c>
      <c r="D44" s="133">
        <v>8759.9999999999982</v>
      </c>
      <c r="E44" s="133">
        <v>8759.9999999999982</v>
      </c>
      <c r="F44" s="133">
        <v>8759.9999999999982</v>
      </c>
      <c r="G44" s="133">
        <v>8760.0000000000018</v>
      </c>
      <c r="H44" s="133">
        <v>8760.0000000000018</v>
      </c>
      <c r="I44" s="133">
        <v>8760.0000000000036</v>
      </c>
      <c r="J44" s="133">
        <v>8759.9999999999964</v>
      </c>
      <c r="K44" s="133">
        <v>8759.9999999999964</v>
      </c>
      <c r="L44" s="133">
        <v>8759.9999999999982</v>
      </c>
      <c r="M44" s="133">
        <v>8760</v>
      </c>
      <c r="N44" s="133">
        <v>8759.9999999999982</v>
      </c>
      <c r="O44" s="133">
        <v>8759.9999999999945</v>
      </c>
      <c r="P44" s="133">
        <v>8759.9999999999964</v>
      </c>
      <c r="Q44" s="133">
        <v>8760</v>
      </c>
    </row>
    <row r="45" spans="1:17" ht="12" customHeight="1" x14ac:dyDescent="0.25">
      <c r="A45" s="88" t="s">
        <v>8</v>
      </c>
      <c r="B45" s="133">
        <v>4175.8399023866268</v>
      </c>
      <c r="C45" s="133">
        <v>4169.6352288633489</v>
      </c>
      <c r="D45" s="133">
        <v>4163.3151498802627</v>
      </c>
      <c r="E45" s="133">
        <v>4157.3356683418897</v>
      </c>
      <c r="F45" s="133">
        <v>4148.3500492352796</v>
      </c>
      <c r="G45" s="133">
        <v>4141.3593813186617</v>
      </c>
      <c r="H45" s="133">
        <v>4132.8905144887503</v>
      </c>
      <c r="I45" s="133">
        <v>4125.2101081189339</v>
      </c>
      <c r="J45" s="133">
        <v>4114.7652097778573</v>
      </c>
      <c r="K45" s="133">
        <v>4109.4921156554446</v>
      </c>
      <c r="L45" s="133">
        <v>4100.7771661576417</v>
      </c>
      <c r="M45" s="133">
        <v>4084.68548181812</v>
      </c>
      <c r="N45" s="133">
        <v>4053.5060432495125</v>
      </c>
      <c r="O45" s="133">
        <v>4015.5376872275533</v>
      </c>
      <c r="P45" s="133">
        <v>3977.3225353079861</v>
      </c>
      <c r="Q45" s="133">
        <v>3925.4658519369082</v>
      </c>
    </row>
    <row r="46" spans="1:17" ht="12" customHeight="1" x14ac:dyDescent="0.25">
      <c r="A46" s="88" t="s">
        <v>7</v>
      </c>
      <c r="B46" s="133">
        <v>2455.6984129234834</v>
      </c>
      <c r="C46" s="133">
        <v>2473.4601411287481</v>
      </c>
      <c r="D46" s="133">
        <v>2489.4886248202092</v>
      </c>
      <c r="E46" s="133">
        <v>2508.1816410072788</v>
      </c>
      <c r="F46" s="133">
        <v>2523.3070969474729</v>
      </c>
      <c r="G46" s="133">
        <v>2535.146388089513</v>
      </c>
      <c r="H46" s="133">
        <v>2549.53526466929</v>
      </c>
      <c r="I46" s="133">
        <v>2558.6999848215705</v>
      </c>
      <c r="J46" s="133">
        <v>2564.9842685263329</v>
      </c>
      <c r="K46" s="133">
        <v>2575.1681760650249</v>
      </c>
      <c r="L46" s="133">
        <v>2582.2450525947461</v>
      </c>
      <c r="M46" s="133">
        <v>2592.6964858265637</v>
      </c>
      <c r="N46" s="133">
        <v>2602.1142357072013</v>
      </c>
      <c r="O46" s="133">
        <v>2612.1262572167161</v>
      </c>
      <c r="P46" s="133">
        <v>2627.0547583146458</v>
      </c>
      <c r="Q46" s="133">
        <v>2639.2943886801349</v>
      </c>
    </row>
    <row r="47" spans="1:17" ht="12" customHeight="1" x14ac:dyDescent="0.25">
      <c r="A47" s="88" t="s">
        <v>39</v>
      </c>
      <c r="B47" s="133">
        <v>8760</v>
      </c>
      <c r="C47" s="133">
        <v>8760.0000000000018</v>
      </c>
      <c r="D47" s="133">
        <v>8759.9999999999964</v>
      </c>
      <c r="E47" s="133">
        <v>8760</v>
      </c>
      <c r="F47" s="133">
        <v>8759.9999999999945</v>
      </c>
      <c r="G47" s="133">
        <v>8760.0000000000018</v>
      </c>
      <c r="H47" s="133">
        <v>8759.9999999999982</v>
      </c>
      <c r="I47" s="133">
        <v>8760.0000000000018</v>
      </c>
      <c r="J47" s="133">
        <v>8759.9999999999982</v>
      </c>
      <c r="K47" s="133">
        <v>8760</v>
      </c>
      <c r="L47" s="133">
        <v>8760</v>
      </c>
      <c r="M47" s="133">
        <v>8760</v>
      </c>
      <c r="N47" s="133">
        <v>8759.9999999999964</v>
      </c>
      <c r="O47" s="133">
        <v>8760</v>
      </c>
      <c r="P47" s="133">
        <v>8760</v>
      </c>
      <c r="Q47" s="133">
        <v>8759.9999999999982</v>
      </c>
    </row>
    <row r="48" spans="1:17" ht="12" customHeight="1" x14ac:dyDescent="0.25">
      <c r="A48" s="51" t="s">
        <v>6</v>
      </c>
      <c r="B48" s="132">
        <v>861.55133627664702</v>
      </c>
      <c r="C48" s="132">
        <v>865.66686542211482</v>
      </c>
      <c r="D48" s="132">
        <v>869.44121304722171</v>
      </c>
      <c r="E48" s="132">
        <v>872.92780674623555</v>
      </c>
      <c r="F48" s="132">
        <v>876.16835227469062</v>
      </c>
      <c r="G48" s="132">
        <v>879.19604002048345</v>
      </c>
      <c r="H48" s="132">
        <v>882.03772311586135</v>
      </c>
      <c r="I48" s="132">
        <v>884.71543962389433</v>
      </c>
      <c r="J48" s="132">
        <v>887.24750267959621</v>
      </c>
      <c r="K48" s="132">
        <v>889.64929802932909</v>
      </c>
      <c r="L48" s="132">
        <v>891.93387853587933</v>
      </c>
      <c r="M48" s="132">
        <v>893.38564542703966</v>
      </c>
      <c r="N48" s="132">
        <v>894.77206389248101</v>
      </c>
      <c r="O48" s="132">
        <v>896.09885312970778</v>
      </c>
      <c r="P48" s="132">
        <v>897.37100934666</v>
      </c>
      <c r="Q48" s="132">
        <v>898.59292298819196</v>
      </c>
    </row>
    <row r="49" spans="1:17" ht="12" customHeight="1" x14ac:dyDescent="0.25">
      <c r="A49" s="49" t="s">
        <v>5</v>
      </c>
      <c r="B49" s="131">
        <v>1679.6115594966025</v>
      </c>
      <c r="C49" s="131">
        <v>1696.5970870056312</v>
      </c>
      <c r="D49" s="131">
        <v>1728.8880101022828</v>
      </c>
      <c r="E49" s="131">
        <v>1758.2765538631484</v>
      </c>
      <c r="F49" s="131">
        <v>1788.8622429137997</v>
      </c>
      <c r="G49" s="131">
        <v>1816.0990892369236</v>
      </c>
      <c r="H49" s="131">
        <v>1845.196126754322</v>
      </c>
      <c r="I49" s="131">
        <v>1868.0744271764197</v>
      </c>
      <c r="J49" s="131">
        <v>1887.7624086380367</v>
      </c>
      <c r="K49" s="131">
        <v>1906.3200581931028</v>
      </c>
      <c r="L49" s="131">
        <v>1929.3670354277517</v>
      </c>
      <c r="M49" s="131">
        <v>1951.9255959424536</v>
      </c>
      <c r="N49" s="131">
        <v>1969.517120675466</v>
      </c>
      <c r="O49" s="131">
        <v>1988.1902924029275</v>
      </c>
      <c r="P49" s="131">
        <v>2007.3651225169606</v>
      </c>
      <c r="Q49" s="131">
        <v>2027.4119452082584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1.9782233835325271</v>
      </c>
      <c r="C52" s="130">
        <f t="shared" ref="C52:Q52" si="35">IF(C12=0,0,C12/C20)</f>
        <v>1.9596560716807647</v>
      </c>
      <c r="D52" s="130">
        <f t="shared" si="35"/>
        <v>1.9410044205709784</v>
      </c>
      <c r="E52" s="130">
        <f t="shared" si="35"/>
        <v>1.92033411706297</v>
      </c>
      <c r="F52" s="130">
        <f t="shared" si="35"/>
        <v>1.9010264983847345</v>
      </c>
      <c r="G52" s="130">
        <f t="shared" si="35"/>
        <v>1.8817557236919291</v>
      </c>
      <c r="H52" s="130">
        <f t="shared" si="35"/>
        <v>1.8638759836800571</v>
      </c>
      <c r="I52" s="130">
        <f t="shared" si="35"/>
        <v>1.8456130399238502</v>
      </c>
      <c r="J52" s="130">
        <f t="shared" si="35"/>
        <v>1.8292154749842646</v>
      </c>
      <c r="K52" s="130">
        <f t="shared" si="35"/>
        <v>1.8141690027746844</v>
      </c>
      <c r="L52" s="130">
        <f t="shared" si="35"/>
        <v>1.7972913052355479</v>
      </c>
      <c r="M52" s="130">
        <f t="shared" si="35"/>
        <v>1.7785854596409056</v>
      </c>
      <c r="N52" s="130">
        <f t="shared" si="35"/>
        <v>1.7596892306763956</v>
      </c>
      <c r="O52" s="130">
        <f t="shared" si="35"/>
        <v>1.7409515284610759</v>
      </c>
      <c r="P52" s="130">
        <f t="shared" si="35"/>
        <v>1.7221501729653577</v>
      </c>
      <c r="Q52" s="130">
        <f t="shared" si="35"/>
        <v>1.7024406873645825</v>
      </c>
    </row>
    <row r="53" spans="1:17" ht="12" customHeight="1" x14ac:dyDescent="0.25">
      <c r="A53" s="88" t="s">
        <v>128</v>
      </c>
      <c r="B53" s="130">
        <f t="shared" ref="B53" si="36">IF(B13=0,0,B13/B21*1000)</f>
        <v>185.03957240068434</v>
      </c>
      <c r="C53" s="130">
        <f t="shared" ref="C53:Q53" si="37">IF(C13=0,0,C13/C21*1000)</f>
        <v>181.86528155125529</v>
      </c>
      <c r="D53" s="130">
        <f t="shared" si="37"/>
        <v>177.86140859615372</v>
      </c>
      <c r="E53" s="130">
        <f t="shared" si="37"/>
        <v>173.0699095355985</v>
      </c>
      <c r="F53" s="130">
        <f t="shared" si="37"/>
        <v>167.49427150707837</v>
      </c>
      <c r="G53" s="130">
        <f t="shared" si="37"/>
        <v>163.93726976631987</v>
      </c>
      <c r="H53" s="130">
        <f t="shared" si="37"/>
        <v>160.18536274036444</v>
      </c>
      <c r="I53" s="130">
        <f t="shared" si="37"/>
        <v>156.1961770982964</v>
      </c>
      <c r="J53" s="130">
        <f t="shared" si="37"/>
        <v>152.29973166528598</v>
      </c>
      <c r="K53" s="130">
        <f t="shared" si="37"/>
        <v>148.65388395002719</v>
      </c>
      <c r="L53" s="130">
        <f t="shared" si="37"/>
        <v>144.98903724136491</v>
      </c>
      <c r="M53" s="130">
        <f t="shared" si="37"/>
        <v>140.82491672688442</v>
      </c>
      <c r="N53" s="130">
        <f t="shared" si="37"/>
        <v>135.92734799950256</v>
      </c>
      <c r="O53" s="130">
        <f t="shared" si="37"/>
        <v>130.41484411674119</v>
      </c>
      <c r="P53" s="130">
        <f t="shared" si="37"/>
        <v>123.84939509114842</v>
      </c>
      <c r="Q53" s="130">
        <f t="shared" si="37"/>
        <v>117.01420503260239</v>
      </c>
    </row>
    <row r="54" spans="1:17" ht="12" customHeight="1" x14ac:dyDescent="0.25">
      <c r="A54" s="88" t="s">
        <v>184</v>
      </c>
      <c r="B54" s="130">
        <f t="shared" ref="B54" si="38">IF(B14=0,0,B14/B22)</f>
        <v>38.187622221706981</v>
      </c>
      <c r="C54" s="130">
        <f t="shared" ref="C54:Q54" si="39">IF(C14=0,0,C14/C22)</f>
        <v>37.650467461546924</v>
      </c>
      <c r="D54" s="130">
        <f t="shared" si="39"/>
        <v>36.797331053853711</v>
      </c>
      <c r="E54" s="130">
        <f t="shared" si="39"/>
        <v>35.680169792754491</v>
      </c>
      <c r="F54" s="130">
        <f t="shared" si="39"/>
        <v>34.399261506780121</v>
      </c>
      <c r="G54" s="130">
        <f t="shared" si="39"/>
        <v>33.343588777006694</v>
      </c>
      <c r="H54" s="130">
        <f t="shared" si="39"/>
        <v>32.383783994678808</v>
      </c>
      <c r="I54" s="130">
        <f t="shared" si="39"/>
        <v>31.282973271449887</v>
      </c>
      <c r="J54" s="130">
        <f t="shared" si="39"/>
        <v>30.208801304090002</v>
      </c>
      <c r="K54" s="130">
        <f t="shared" si="39"/>
        <v>29.125819744436221</v>
      </c>
      <c r="L54" s="130">
        <f t="shared" si="39"/>
        <v>27.913068219310397</v>
      </c>
      <c r="M54" s="130">
        <f t="shared" si="39"/>
        <v>26.644943001386416</v>
      </c>
      <c r="N54" s="130">
        <f t="shared" si="39"/>
        <v>25.39402208574521</v>
      </c>
      <c r="O54" s="130">
        <f t="shared" si="39"/>
        <v>24.230161714504693</v>
      </c>
      <c r="P54" s="130">
        <f t="shared" si="39"/>
        <v>23.00166702962246</v>
      </c>
      <c r="Q54" s="130">
        <f t="shared" si="39"/>
        <v>21.62329650477615</v>
      </c>
    </row>
    <row r="55" spans="1:17" ht="12" customHeight="1" x14ac:dyDescent="0.25">
      <c r="A55" s="88" t="s">
        <v>189</v>
      </c>
      <c r="B55" s="130">
        <f t="shared" ref="B55" si="40">IF(B15=0,0,B15/B23*1000)</f>
        <v>631.13390488662435</v>
      </c>
      <c r="C55" s="130">
        <f t="shared" ref="C55:Q55" si="41">IF(C15=0,0,C15/C23*1000)</f>
        <v>625.25282281908085</v>
      </c>
      <c r="D55" s="130">
        <f t="shared" si="41"/>
        <v>618.04885038184443</v>
      </c>
      <c r="E55" s="130">
        <f t="shared" si="41"/>
        <v>610.14893997682771</v>
      </c>
      <c r="F55" s="130">
        <f t="shared" si="41"/>
        <v>601.74706554300587</v>
      </c>
      <c r="G55" s="130">
        <f t="shared" si="41"/>
        <v>593.02072881547417</v>
      </c>
      <c r="H55" s="130">
        <f t="shared" si="41"/>
        <v>583.87987031375394</v>
      </c>
      <c r="I55" s="130">
        <f t="shared" si="41"/>
        <v>574.13393122857121</v>
      </c>
      <c r="J55" s="130">
        <f t="shared" si="41"/>
        <v>563.78225107036974</v>
      </c>
      <c r="K55" s="130">
        <f t="shared" si="41"/>
        <v>552.50122402541308</v>
      </c>
      <c r="L55" s="130">
        <f t="shared" si="41"/>
        <v>540.20928161673169</v>
      </c>
      <c r="M55" s="130">
        <f t="shared" si="41"/>
        <v>531.69989644735131</v>
      </c>
      <c r="N55" s="130">
        <f t="shared" si="41"/>
        <v>522.17671734583439</v>
      </c>
      <c r="O55" s="130">
        <f t="shared" si="41"/>
        <v>510.98134891694605</v>
      </c>
      <c r="P55" s="130">
        <f t="shared" si="41"/>
        <v>497.7916269512798</v>
      </c>
      <c r="Q55" s="130">
        <f t="shared" si="41"/>
        <v>482.62866269707615</v>
      </c>
    </row>
    <row r="56" spans="1:17" ht="12" customHeight="1" x14ac:dyDescent="0.25">
      <c r="A56" s="51" t="s">
        <v>127</v>
      </c>
      <c r="B56" s="68">
        <f t="shared" ref="B56" si="42">IF(B16=0,0,B16/B24)</f>
        <v>47.559885796747373</v>
      </c>
      <c r="C56" s="68">
        <f t="shared" ref="C56:Q56" si="43">IF(C16=0,0,C16/C24)</f>
        <v>47.225220657055395</v>
      </c>
      <c r="D56" s="68">
        <f t="shared" si="43"/>
        <v>46.897771461243707</v>
      </c>
      <c r="E56" s="68">
        <f t="shared" si="43"/>
        <v>46.528621331471008</v>
      </c>
      <c r="F56" s="68">
        <f t="shared" si="43"/>
        <v>46.185499377303799</v>
      </c>
      <c r="G56" s="68">
        <f t="shared" si="43"/>
        <v>45.835844026589655</v>
      </c>
      <c r="H56" s="68">
        <f t="shared" si="43"/>
        <v>45.498428865164755</v>
      </c>
      <c r="I56" s="68">
        <f t="shared" si="43"/>
        <v>45.180176476987384</v>
      </c>
      <c r="J56" s="68">
        <f t="shared" si="43"/>
        <v>44.909026792174821</v>
      </c>
      <c r="K56" s="68">
        <f t="shared" si="43"/>
        <v>44.64331625441713</v>
      </c>
      <c r="L56" s="68">
        <f t="shared" si="43"/>
        <v>44.34476326232199</v>
      </c>
      <c r="M56" s="68">
        <f t="shared" si="43"/>
        <v>44.020701709427861</v>
      </c>
      <c r="N56" s="68">
        <f t="shared" si="43"/>
        <v>43.682378241357661</v>
      </c>
      <c r="O56" s="68">
        <f t="shared" si="43"/>
        <v>43.341588359689055</v>
      </c>
      <c r="P56" s="68">
        <f t="shared" si="43"/>
        <v>42.975324705157163</v>
      </c>
      <c r="Q56" s="68">
        <f t="shared" si="43"/>
        <v>42.597865635364613</v>
      </c>
    </row>
    <row r="57" spans="1:17" ht="12" customHeight="1" x14ac:dyDescent="0.25">
      <c r="A57" s="49" t="s">
        <v>126</v>
      </c>
      <c r="B57" s="57">
        <f t="shared" ref="B57" si="44">IF(B17=0,0,B17/B25*1000)</f>
        <v>330.99702941328218</v>
      </c>
      <c r="C57" s="57">
        <f t="shared" ref="C57:Q57" si="45">IF(C17=0,0,C17/C25*1000)</f>
        <v>323.38271716478323</v>
      </c>
      <c r="D57" s="57">
        <f t="shared" si="45"/>
        <v>314.19556261502743</v>
      </c>
      <c r="E57" s="57">
        <f t="shared" si="45"/>
        <v>303.74718535476262</v>
      </c>
      <c r="F57" s="57">
        <f t="shared" si="45"/>
        <v>292.20573541533548</v>
      </c>
      <c r="G57" s="57">
        <f t="shared" si="45"/>
        <v>279.2322807032939</v>
      </c>
      <c r="H57" s="57">
        <f t="shared" si="45"/>
        <v>269.22217781267307</v>
      </c>
      <c r="I57" s="57">
        <f t="shared" si="45"/>
        <v>259.78918529491705</v>
      </c>
      <c r="J57" s="57">
        <f t="shared" si="45"/>
        <v>249.11877198725773</v>
      </c>
      <c r="K57" s="57">
        <f t="shared" si="45"/>
        <v>238.1431766971979</v>
      </c>
      <c r="L57" s="57">
        <f t="shared" si="45"/>
        <v>224.20781280887127</v>
      </c>
      <c r="M57" s="57">
        <f t="shared" si="45"/>
        <v>208.013906811591</v>
      </c>
      <c r="N57" s="57">
        <f t="shared" si="45"/>
        <v>190.85334235863459</v>
      </c>
      <c r="O57" s="57">
        <f t="shared" si="45"/>
        <v>169.84312889738823</v>
      </c>
      <c r="P57" s="57">
        <f t="shared" si="45"/>
        <v>149.89778384203905</v>
      </c>
      <c r="Q57" s="57">
        <f t="shared" si="45"/>
        <v>124.74712590819207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1.7764762379212558</v>
      </c>
      <c r="D60" s="128">
        <v>1.7675059335408279</v>
      </c>
      <c r="E60" s="128">
        <v>1.7560791401230014</v>
      </c>
      <c r="F60" s="128">
        <v>1.7447126758975551</v>
      </c>
      <c r="G60" s="128">
        <v>1.7330083047582518</v>
      </c>
      <c r="H60" s="128">
        <v>1.722068172478882</v>
      </c>
      <c r="I60" s="128">
        <v>1.7079327995631233</v>
      </c>
      <c r="J60" s="128">
        <v>1.6970723172590154</v>
      </c>
      <c r="K60" s="128">
        <v>1.6846396464370736</v>
      </c>
      <c r="L60" s="128">
        <v>1.6695115263120184</v>
      </c>
      <c r="M60" s="128">
        <v>1.6528107860840573</v>
      </c>
      <c r="N60" s="128">
        <v>1.6346171363694415</v>
      </c>
      <c r="O60" s="128">
        <v>1.6128685805049627</v>
      </c>
      <c r="P60" s="128">
        <v>1.5960932351588739</v>
      </c>
      <c r="Q60" s="128">
        <v>1.5748076405722085</v>
      </c>
    </row>
    <row r="61" spans="1:17" ht="12" customHeight="1" x14ac:dyDescent="0.25">
      <c r="A61" s="88" t="s">
        <v>128</v>
      </c>
      <c r="B61" s="128"/>
      <c r="C61" s="128">
        <v>172.8496210216662</v>
      </c>
      <c r="D61" s="128">
        <v>169.39722068491059</v>
      </c>
      <c r="E61" s="128">
        <v>166.04149101366025</v>
      </c>
      <c r="F61" s="128">
        <v>162.36597098712949</v>
      </c>
      <c r="G61" s="128">
        <v>158.45467262167367</v>
      </c>
      <c r="H61" s="128">
        <v>154.41397228575988</v>
      </c>
      <c r="I61" s="128">
        <v>150.14481336606795</v>
      </c>
      <c r="J61" s="128">
        <v>146.9383178970696</v>
      </c>
      <c r="K61" s="128">
        <v>143.59673373265417</v>
      </c>
      <c r="L61" s="128">
        <v>139.93485753458984</v>
      </c>
      <c r="M61" s="128">
        <v>133.80426892761795</v>
      </c>
      <c r="N61" s="128">
        <v>127.94077925029018</v>
      </c>
      <c r="O61" s="128">
        <v>121.61025569104548</v>
      </c>
      <c r="P61" s="128">
        <v>114.40477994221253</v>
      </c>
      <c r="Q61" s="128">
        <v>106.39689522136825</v>
      </c>
    </row>
    <row r="62" spans="1:17" ht="12" customHeight="1" x14ac:dyDescent="0.25">
      <c r="A62" s="88" t="s">
        <v>184</v>
      </c>
      <c r="B62" s="128"/>
      <c r="C62" s="128">
        <v>36.139970297488745</v>
      </c>
      <c r="D62" s="128">
        <v>34.883909229536854</v>
      </c>
      <c r="E62" s="128">
        <v>33.86478360056757</v>
      </c>
      <c r="F62" s="128">
        <v>32.951456350841056</v>
      </c>
      <c r="G62" s="128">
        <v>31.892261414307871</v>
      </c>
      <c r="H62" s="128">
        <v>30.961971004295261</v>
      </c>
      <c r="I62" s="128">
        <v>29.620547128420046</v>
      </c>
      <c r="J62" s="128">
        <v>28.59461742198301</v>
      </c>
      <c r="K62" s="128">
        <v>27.464756524306367</v>
      </c>
      <c r="L62" s="128">
        <v>26.087122211907413</v>
      </c>
      <c r="M62" s="128">
        <v>24.878484087055508</v>
      </c>
      <c r="N62" s="128">
        <v>23.585082930743049</v>
      </c>
      <c r="O62" s="128">
        <v>22.500347277559683</v>
      </c>
      <c r="P62" s="128">
        <v>21.123907091030024</v>
      </c>
      <c r="Q62" s="128">
        <v>19.773226603330098</v>
      </c>
    </row>
    <row r="63" spans="1:17" ht="12" customHeight="1" x14ac:dyDescent="0.25">
      <c r="A63" s="88" t="s">
        <v>189</v>
      </c>
      <c r="B63" s="128"/>
      <c r="C63" s="128">
        <v>574.28773242999671</v>
      </c>
      <c r="D63" s="128">
        <v>563.0179980634806</v>
      </c>
      <c r="E63" s="128">
        <v>556.42611858752207</v>
      </c>
      <c r="F63" s="128">
        <v>551.1917579707947</v>
      </c>
      <c r="G63" s="128">
        <v>547.31314352688253</v>
      </c>
      <c r="H63" s="128">
        <v>542.24433868259632</v>
      </c>
      <c r="I63" s="128">
        <v>535.1102103589302</v>
      </c>
      <c r="J63" s="128">
        <v>527.50359852625422</v>
      </c>
      <c r="K63" s="128">
        <v>516.8153399362061</v>
      </c>
      <c r="L63" s="128">
        <v>504.58560052512445</v>
      </c>
      <c r="M63" s="128">
        <v>489.06332242657641</v>
      </c>
      <c r="N63" s="128">
        <v>471.05503387181966</v>
      </c>
      <c r="O63" s="128">
        <v>450.1400550228168</v>
      </c>
      <c r="P63" s="128">
        <v>428.45665399572601</v>
      </c>
      <c r="Q63" s="128">
        <v>408.10631841117726</v>
      </c>
    </row>
    <row r="64" spans="1:17" ht="12" customHeight="1" x14ac:dyDescent="0.25">
      <c r="A64" s="51" t="s">
        <v>127</v>
      </c>
      <c r="B64" s="50"/>
      <c r="C64" s="50">
        <v>45.025572659148544</v>
      </c>
      <c r="D64" s="50">
        <v>44.813536384605527</v>
      </c>
      <c r="E64" s="50">
        <v>44.54901555498752</v>
      </c>
      <c r="F64" s="50">
        <v>44.294246769915659</v>
      </c>
      <c r="G64" s="50">
        <v>44.000238509329442</v>
      </c>
      <c r="H64" s="50">
        <v>43.607940526209674</v>
      </c>
      <c r="I64" s="50">
        <v>43.226208399178979</v>
      </c>
      <c r="J64" s="50">
        <v>42.860769406481658</v>
      </c>
      <c r="K64" s="50">
        <v>42.368634025166635</v>
      </c>
      <c r="L64" s="50">
        <v>41.754415745858147</v>
      </c>
      <c r="M64" s="50">
        <v>41.102895190466064</v>
      </c>
      <c r="N64" s="50">
        <v>40.340873849940387</v>
      </c>
      <c r="O64" s="50">
        <v>39.567971348659484</v>
      </c>
      <c r="P64" s="50">
        <v>38.829654037363412</v>
      </c>
      <c r="Q64" s="50">
        <v>38.041750743556634</v>
      </c>
    </row>
    <row r="65" spans="1:17" ht="12" customHeight="1" x14ac:dyDescent="0.25">
      <c r="A65" s="49" t="s">
        <v>126</v>
      </c>
      <c r="B65" s="48"/>
      <c r="C65" s="48">
        <v>298.87914960415429</v>
      </c>
      <c r="D65" s="48">
        <v>289.28431956795259</v>
      </c>
      <c r="E65" s="48">
        <v>281.45731917686697</v>
      </c>
      <c r="F65" s="48">
        <v>270.98282163107359</v>
      </c>
      <c r="G65" s="48">
        <v>261.91122701038631</v>
      </c>
      <c r="H65" s="48">
        <v>249.61269578483837</v>
      </c>
      <c r="I65" s="48">
        <v>239.83516185456989</v>
      </c>
      <c r="J65" s="48">
        <v>228.8797762582887</v>
      </c>
      <c r="K65" s="48">
        <v>213.66494110626346</v>
      </c>
      <c r="L65" s="48">
        <v>195.95527660617708</v>
      </c>
      <c r="M65" s="48">
        <v>175.41912203063697</v>
      </c>
      <c r="N65" s="48">
        <v>153.40178382213361</v>
      </c>
      <c r="O65" s="48">
        <v>130.50025939130572</v>
      </c>
      <c r="P65" s="48">
        <v>107.43808015245803</v>
      </c>
      <c r="Q65" s="48">
        <v>81.653775318655931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283.25372199016977</v>
      </c>
      <c r="C68" s="125">
        <f>1000000*C20/SER_summary!C$8</f>
        <v>286.23003093219239</v>
      </c>
      <c r="D68" s="125">
        <f>1000000*D20/SER_summary!D$8</f>
        <v>289.5970308596539</v>
      </c>
      <c r="E68" s="125">
        <f>1000000*E20/SER_summary!E$8</f>
        <v>293.12352818949665</v>
      </c>
      <c r="F68" s="125">
        <f>1000000*F20/SER_summary!F$8</f>
        <v>296.51926418456287</v>
      </c>
      <c r="G68" s="125">
        <f>1000000*G20/SER_summary!G$8</f>
        <v>300.10225900474666</v>
      </c>
      <c r="H68" s="125">
        <f>1000000*H20/SER_summary!H$8</f>
        <v>302.47557180027411</v>
      </c>
      <c r="I68" s="125">
        <f>1000000*I20/SER_summary!I$8</f>
        <v>304.31033639308441</v>
      </c>
      <c r="J68" s="125">
        <f>1000000*J20/SER_summary!J$8</f>
        <v>305.49317050098176</v>
      </c>
      <c r="K68" s="125">
        <f>1000000*K20/SER_summary!K$8</f>
        <v>307.06172839173274</v>
      </c>
      <c r="L68" s="125">
        <f>1000000*L20/SER_summary!L$8</f>
        <v>308.77158210289298</v>
      </c>
      <c r="M68" s="125">
        <f>1000000*M20/SER_summary!M$8</f>
        <v>310.32029104367348</v>
      </c>
      <c r="N68" s="125">
        <f>1000000*N20/SER_summary!N$8</f>
        <v>313.96561249547688</v>
      </c>
      <c r="O68" s="125">
        <f>1000000*O20/SER_summary!O$8</f>
        <v>317.47226604636813</v>
      </c>
      <c r="P68" s="125">
        <f>1000000*P20/SER_summary!P$8</f>
        <v>320.13890217378918</v>
      </c>
      <c r="Q68" s="125">
        <f>1000000*Q20/SER_summary!Q$8</f>
        <v>323.64832692847693</v>
      </c>
    </row>
    <row r="69" spans="1:17" ht="12" customHeight="1" x14ac:dyDescent="0.25">
      <c r="A69" s="88" t="s">
        <v>123</v>
      </c>
      <c r="B69" s="125">
        <f>1000*B21/SER_summary!B$3</f>
        <v>7.1628900183228775E-2</v>
      </c>
      <c r="C69" s="125">
        <f>1000*C21/SER_summary!C$3</f>
        <v>7.3084002988477628E-2</v>
      </c>
      <c r="D69" s="125">
        <f>1000*D21/SER_summary!D$3</f>
        <v>7.4711319896481401E-2</v>
      </c>
      <c r="E69" s="125">
        <f>1000*E21/SER_summary!E$3</f>
        <v>7.6806207330705339E-2</v>
      </c>
      <c r="F69" s="125">
        <f>1000*F21/SER_summary!F$3</f>
        <v>7.9363885698037512E-2</v>
      </c>
      <c r="G69" s="125">
        <f>1000*G21/SER_summary!G$3</f>
        <v>8.1023103447625908E-2</v>
      </c>
      <c r="H69" s="125">
        <f>1000*H21/SER_summary!H$3</f>
        <v>8.3222589206508324E-2</v>
      </c>
      <c r="I69" s="125">
        <f>1000*I21/SER_summary!I$3</f>
        <v>8.5139158472855511E-2</v>
      </c>
      <c r="J69" s="125">
        <f>1000*J21/SER_summary!J$3</f>
        <v>8.6960362637033869E-2</v>
      </c>
      <c r="K69" s="125">
        <f>1000*K21/SER_summary!K$3</f>
        <v>8.9157464040354059E-2</v>
      </c>
      <c r="L69" s="125">
        <f>1000*L21/SER_summary!L$3</f>
        <v>9.1939974985013231E-2</v>
      </c>
      <c r="M69" s="125">
        <f>1000*M21/SER_summary!M$3</f>
        <v>9.4986390078684577E-2</v>
      </c>
      <c r="N69" s="125">
        <f>1000*N21/SER_summary!N$3</f>
        <v>9.9117719692763936E-2</v>
      </c>
      <c r="O69" s="125">
        <f>1000*O21/SER_summary!O$3</f>
        <v>0.10423257274093882</v>
      </c>
      <c r="P69" s="125">
        <f>1000*P21/SER_summary!P$3</f>
        <v>0.11075671862362814</v>
      </c>
      <c r="Q69" s="125">
        <f>1000*Q21/SER_summary!Q$3</f>
        <v>0.11688719548378901</v>
      </c>
    </row>
    <row r="70" spans="1:17" ht="12" customHeight="1" x14ac:dyDescent="0.25">
      <c r="A70" s="88" t="s">
        <v>185</v>
      </c>
      <c r="B70" s="125">
        <f>1000000*B22/SER_summary!B$8</f>
        <v>113.59356204874918</v>
      </c>
      <c r="C70" s="125">
        <f>1000000*C22/SER_summary!C$8</f>
        <v>114.1406065663385</v>
      </c>
      <c r="D70" s="125">
        <f>1000000*D22/SER_summary!D$8</f>
        <v>115.00373528561607</v>
      </c>
      <c r="E70" s="125">
        <f>1000000*E22/SER_summary!E$8</f>
        <v>116.42126087002465</v>
      </c>
      <c r="F70" s="125">
        <f>1000000*F22/SER_summary!F$8</f>
        <v>118.14915494652496</v>
      </c>
      <c r="G70" s="125">
        <f>1000000*G22/SER_summary!G$8</f>
        <v>120.01117467675688</v>
      </c>
      <c r="H70" s="125">
        <f>1000000*H22/SER_summary!H$8</f>
        <v>121.73934741299567</v>
      </c>
      <c r="I70" s="125">
        <f>1000000*I22/SER_summary!I$8</f>
        <v>124.0074258426872</v>
      </c>
      <c r="J70" s="125">
        <f>1000000*J22/SER_summary!J$8</f>
        <v>126.50107297211828</v>
      </c>
      <c r="K70" s="125">
        <f>1000000*K22/SER_summary!K$8</f>
        <v>129.09167484354788</v>
      </c>
      <c r="L70" s="125">
        <f>1000000*L22/SER_summary!L$8</f>
        <v>132.72248247151501</v>
      </c>
      <c r="M70" s="125">
        <f>1000000*M22/SER_summary!M$8</f>
        <v>136.12787035854151</v>
      </c>
      <c r="N70" s="125">
        <f>1000000*N22/SER_summary!N$8</f>
        <v>140.38539075032099</v>
      </c>
      <c r="O70" s="125">
        <f>1000000*O22/SER_summary!O$8</f>
        <v>144.1835332161597</v>
      </c>
      <c r="P70" s="125">
        <f>1000000*P22/SER_summary!P$8</f>
        <v>148.84705669729505</v>
      </c>
      <c r="Q70" s="125">
        <f>1000000*Q22/SER_summary!Q$8</f>
        <v>155.02570422274371</v>
      </c>
    </row>
    <row r="71" spans="1:17" ht="12" customHeight="1" x14ac:dyDescent="0.25">
      <c r="A71" s="88" t="s">
        <v>190</v>
      </c>
      <c r="B71" s="125">
        <f>1000*B23/SER_summary!B$3</f>
        <v>2.6834603709831581E-2</v>
      </c>
      <c r="C71" s="125">
        <f>1000*C23/SER_summary!C$3</f>
        <v>2.6919733293405277E-2</v>
      </c>
      <c r="D71" s="125">
        <f>1000*D23/SER_summary!D$3</f>
        <v>2.7093229841633325E-2</v>
      </c>
      <c r="E71" s="125">
        <f>1000*E23/SER_summary!E$3</f>
        <v>2.7309035375163885E-2</v>
      </c>
      <c r="F71" s="125">
        <f>1000*F23/SER_summary!F$3</f>
        <v>2.7557992067294847E-2</v>
      </c>
      <c r="G71" s="125">
        <f>1000*G23/SER_summary!G$3</f>
        <v>2.7815743258630433E-2</v>
      </c>
      <c r="H71" s="125">
        <f>1000*H23/SER_summary!H$3</f>
        <v>2.8105838122814034E-2</v>
      </c>
      <c r="I71" s="125">
        <f>1000*I23/SER_summary!I$3</f>
        <v>2.8452594571204401E-2</v>
      </c>
      <c r="J71" s="125">
        <f>1000*J23/SER_summary!J$3</f>
        <v>2.8847578604965573E-2</v>
      </c>
      <c r="K71" s="125">
        <f>1000*K23/SER_summary!K$3</f>
        <v>2.9362645361513652E-2</v>
      </c>
      <c r="L71" s="125">
        <f>1000*L23/SER_summary!L$3</f>
        <v>2.999080286717077E-2</v>
      </c>
      <c r="M71" s="125">
        <f>1000*M23/SER_summary!M$3</f>
        <v>3.0472382368571072E-2</v>
      </c>
      <c r="N71" s="125">
        <f>1000*N23/SER_summary!N$3</f>
        <v>3.1029745815270449E-2</v>
      </c>
      <c r="O71" s="125">
        <f>1000*O23/SER_summary!O$3</f>
        <v>3.1711245248063485E-2</v>
      </c>
      <c r="P71" s="125">
        <f>1000*P23/SER_summary!P$3</f>
        <v>3.255316859799675E-2</v>
      </c>
      <c r="Q71" s="125">
        <f>1000*Q23/SER_summary!Q$3</f>
        <v>3.3577637925928459E-2</v>
      </c>
    </row>
    <row r="72" spans="1:17" ht="12" customHeight="1" x14ac:dyDescent="0.25">
      <c r="A72" s="51" t="s">
        <v>122</v>
      </c>
      <c r="B72" s="124">
        <f>1000000*B24/SER_summary!B$8</f>
        <v>58.126150998694712</v>
      </c>
      <c r="C72" s="124">
        <f>1000000*C24/SER_summary!C$8</f>
        <v>61.172184128488304</v>
      </c>
      <c r="D72" s="124">
        <f>1000000*D24/SER_summary!D$8</f>
        <v>64.371645180722453</v>
      </c>
      <c r="E72" s="124">
        <f>1000000*E24/SER_summary!E$8</f>
        <v>68.400453695823458</v>
      </c>
      <c r="F72" s="124">
        <f>1000000*F24/SER_summary!F$8</f>
        <v>72.577351735279152</v>
      </c>
      <c r="G72" s="124">
        <f>1000000*G24/SER_summary!G$8</f>
        <v>77.428975973736954</v>
      </c>
      <c r="H72" s="124">
        <f>1000000*H24/SER_summary!H$8</f>
        <v>82.129036588082286</v>
      </c>
      <c r="I72" s="124">
        <f>1000000*I24/SER_summary!I$8</f>
        <v>85.741915413800953</v>
      </c>
      <c r="J72" s="124">
        <f>1000000*J24/SER_summary!J$8</f>
        <v>88.181848603962251</v>
      </c>
      <c r="K72" s="124">
        <f>1000000*K24/SER_summary!K$8</f>
        <v>90.921828759892591</v>
      </c>
      <c r="L72" s="124">
        <f>1000000*L24/SER_summary!L$8</f>
        <v>93.116796693076296</v>
      </c>
      <c r="M72" s="124">
        <f>1000000*M24/SER_summary!M$8</f>
        <v>94.270381845976516</v>
      </c>
      <c r="N72" s="124">
        <f>1000000*N24/SER_summary!N$8</f>
        <v>95.699414145372856</v>
      </c>
      <c r="O72" s="124">
        <f>1000000*O24/SER_summary!O$8</f>
        <v>96.957648323417629</v>
      </c>
      <c r="P72" s="124">
        <f>1000000*P24/SER_summary!P$8</f>
        <v>98.159890750739748</v>
      </c>
      <c r="Q72" s="124">
        <f>1000000*Q24/SER_summary!Q$8</f>
        <v>99.056478826652764</v>
      </c>
    </row>
    <row r="73" spans="1:17" ht="12" customHeight="1" x14ac:dyDescent="0.25">
      <c r="A73" s="49" t="s">
        <v>121</v>
      </c>
      <c r="B73" s="123">
        <f>1000*B25/SER_summary!B$3</f>
        <v>0.11903122748451989</v>
      </c>
      <c r="C73" s="123">
        <f>1000*C25/SER_summary!C$3</f>
        <v>0.12842036971406032</v>
      </c>
      <c r="D73" s="123">
        <f>1000*D25/SER_summary!D$3</f>
        <v>0.13826948931692903</v>
      </c>
      <c r="E73" s="123">
        <f>1000*E25/SER_summary!E$3</f>
        <v>0.15015510501341078</v>
      </c>
      <c r="F73" s="123">
        <f>1000*F25/SER_summary!F$3</f>
        <v>0.16018535618502339</v>
      </c>
      <c r="G73" s="123">
        <f>1000*G25/SER_summary!G$3</f>
        <v>0.17265322999902327</v>
      </c>
      <c r="H73" s="123">
        <f>1000*H25/SER_summary!H$3</f>
        <v>0.18445748910829438</v>
      </c>
      <c r="I73" s="123">
        <f>1000*I25/SER_summary!I$3</f>
        <v>0.19189007063275546</v>
      </c>
      <c r="J73" s="123">
        <f>1000*J25/SER_summary!J$3</f>
        <v>0.20054375421494169</v>
      </c>
      <c r="K73" s="123">
        <f>1000*K25/SER_summary!K$3</f>
        <v>0.20771064711699508</v>
      </c>
      <c r="L73" s="123">
        <f>1000*L25/SER_summary!L$3</f>
        <v>0.2179314599933416</v>
      </c>
      <c r="M73" s="123">
        <f>1000*M25/SER_summary!M$3</f>
        <v>0.23009803431275966</v>
      </c>
      <c r="N73" s="123">
        <f>1000*N25/SER_summary!N$3</f>
        <v>0.2438487268041839</v>
      </c>
      <c r="O73" s="123">
        <f>1000*O25/SER_summary!O$3</f>
        <v>0.263480974091716</v>
      </c>
      <c r="P73" s="123">
        <f>1000*P25/SER_summary!P$3</f>
        <v>0.28063644609479205</v>
      </c>
      <c r="Q73" s="123">
        <f>1000*Q25/SER_summary!Q$3</f>
        <v>0.31231131353016828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661.27856906928025</v>
      </c>
      <c r="C3" s="154">
        <v>676.37880366103764</v>
      </c>
      <c r="D3" s="154">
        <v>692.71038945361306</v>
      </c>
      <c r="E3" s="154">
        <v>717.31746568141511</v>
      </c>
      <c r="F3" s="154">
        <v>738.48465823994377</v>
      </c>
      <c r="G3" s="154">
        <v>760.89096106670718</v>
      </c>
      <c r="H3" s="154">
        <v>778.34501382593555</v>
      </c>
      <c r="I3" s="154">
        <v>797.25359214874447</v>
      </c>
      <c r="J3" s="154">
        <v>806.91110259381117</v>
      </c>
      <c r="K3" s="154">
        <v>807.32823477976274</v>
      </c>
      <c r="L3" s="154">
        <v>814.74162947185334</v>
      </c>
      <c r="M3" s="154">
        <v>830.03311691295835</v>
      </c>
      <c r="N3" s="154">
        <v>844.28489247087259</v>
      </c>
      <c r="O3" s="154">
        <v>853.74019337440382</v>
      </c>
      <c r="P3" s="154">
        <v>861.41035295240692</v>
      </c>
      <c r="Q3" s="154">
        <v>870.62912690204689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877.77233868174665</v>
      </c>
      <c r="C5" s="143">
        <v>897.81618835754205</v>
      </c>
      <c r="D5" s="143">
        <v>919.49451716790543</v>
      </c>
      <c r="E5" s="143">
        <v>952.15762143120867</v>
      </c>
      <c r="F5" s="143">
        <v>980.25467006470217</v>
      </c>
      <c r="G5" s="143">
        <v>1009.9964971152001</v>
      </c>
      <c r="H5" s="143">
        <v>1033.1647735822653</v>
      </c>
      <c r="I5" s="143">
        <v>1058.2637678516833</v>
      </c>
      <c r="J5" s="143">
        <v>1071.0830182035302</v>
      </c>
      <c r="K5" s="143">
        <v>1071.6367138947689</v>
      </c>
      <c r="L5" s="143">
        <v>1081.4771549748509</v>
      </c>
      <c r="M5" s="143">
        <v>1101.774871127958</v>
      </c>
      <c r="N5" s="143">
        <v>1120.6924876166413</v>
      </c>
      <c r="O5" s="143">
        <v>1133.2433277243342</v>
      </c>
      <c r="P5" s="143">
        <v>1143.4245950839004</v>
      </c>
      <c r="Q5" s="143">
        <v>1155.6614724727183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283.25372199016977</v>
      </c>
      <c r="C6" s="152">
        <f>1000000*C8/SER_summary!C$8</f>
        <v>286.23003093219239</v>
      </c>
      <c r="D6" s="152">
        <f>1000000*D8/SER_summary!D$8</f>
        <v>289.5970308596539</v>
      </c>
      <c r="E6" s="152">
        <f>1000000*E8/SER_summary!E$8</f>
        <v>293.12352818949665</v>
      </c>
      <c r="F6" s="152">
        <f>1000000*F8/SER_summary!F$8</f>
        <v>296.51926418456287</v>
      </c>
      <c r="G6" s="152">
        <f>1000000*G8/SER_summary!G$8</f>
        <v>300.10225900474666</v>
      </c>
      <c r="H6" s="152">
        <f>1000000*H8/SER_summary!H$8</f>
        <v>302.47557180027411</v>
      </c>
      <c r="I6" s="152">
        <f>1000000*I8/SER_summary!I$8</f>
        <v>304.31033639308441</v>
      </c>
      <c r="J6" s="152">
        <f>1000000*J8/SER_summary!J$8</f>
        <v>305.49317050098176</v>
      </c>
      <c r="K6" s="152">
        <f>1000000*K8/SER_summary!K$8</f>
        <v>307.06172839173274</v>
      </c>
      <c r="L6" s="152">
        <f>1000000*L8/SER_summary!L$8</f>
        <v>308.77158210289298</v>
      </c>
      <c r="M6" s="152">
        <f>1000000*M8/SER_summary!M$8</f>
        <v>310.32029104367348</v>
      </c>
      <c r="N6" s="152">
        <f>1000000*N8/SER_summary!N$8</f>
        <v>313.96561249547688</v>
      </c>
      <c r="O6" s="152">
        <f>1000000*O8/SER_summary!O$8</f>
        <v>317.47226604636813</v>
      </c>
      <c r="P6" s="152">
        <f>1000000*P8/SER_summary!P$8</f>
        <v>320.13890217378918</v>
      </c>
      <c r="Q6" s="152">
        <f>1000000*Q8/SER_summary!Q$8</f>
        <v>323.64832692847693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443.71750227434001</v>
      </c>
      <c r="C8" s="62">
        <v>458.14987707894062</v>
      </c>
      <c r="D8" s="62">
        <v>473.72098044857671</v>
      </c>
      <c r="E8" s="62">
        <v>495.82914398639844</v>
      </c>
      <c r="F8" s="62">
        <v>515.64492704210363</v>
      </c>
      <c r="G8" s="62">
        <v>536.7309286742211</v>
      </c>
      <c r="H8" s="62">
        <v>554.3098267419989</v>
      </c>
      <c r="I8" s="62">
        <v>573.39417578852124</v>
      </c>
      <c r="J8" s="62">
        <v>585.54229004253523</v>
      </c>
      <c r="K8" s="62">
        <v>590.70390479373862</v>
      </c>
      <c r="L8" s="62">
        <v>601.72613745166677</v>
      </c>
      <c r="M8" s="62">
        <v>619.46692814547418</v>
      </c>
      <c r="N8" s="62">
        <v>636.86954950895824</v>
      </c>
      <c r="O8" s="62">
        <v>650.93330239129125</v>
      </c>
      <c r="P8" s="62">
        <v>663.95173489141541</v>
      </c>
      <c r="Q8" s="62">
        <v>678.82627632784602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42.16471869674686</v>
      </c>
      <c r="D9" s="150">
        <v>43.30344726178236</v>
      </c>
      <c r="E9" s="150">
        <v>49.840507429967921</v>
      </c>
      <c r="F9" s="150">
        <v>47.5481269478515</v>
      </c>
      <c r="G9" s="150">
        <v>48.818345524263854</v>
      </c>
      <c r="H9" s="150">
        <v>45.311241959923876</v>
      </c>
      <c r="I9" s="150">
        <v>46.816692938668652</v>
      </c>
      <c r="J9" s="150">
        <v>39.880458146160237</v>
      </c>
      <c r="K9" s="150">
        <v>32.893958643349471</v>
      </c>
      <c r="L9" s="150">
        <v>38.75457655007461</v>
      </c>
      <c r="M9" s="150">
        <v>45.473134585953552</v>
      </c>
      <c r="N9" s="150">
        <v>45.13496525563032</v>
      </c>
      <c r="O9" s="150">
        <v>41.79609677447926</v>
      </c>
      <c r="P9" s="150">
        <v>40.75077639227046</v>
      </c>
      <c r="Q9" s="150">
        <v>42.60688532857678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27.732343892146275</v>
      </c>
      <c r="D10" s="149">
        <f t="shared" ref="D10:Q10" si="0">C8+D9-D8</f>
        <v>27.732343892146275</v>
      </c>
      <c r="E10" s="149">
        <f t="shared" si="0"/>
        <v>27.732343892146218</v>
      </c>
      <c r="F10" s="149">
        <f t="shared" si="0"/>
        <v>27.732343892146332</v>
      </c>
      <c r="G10" s="149">
        <f t="shared" si="0"/>
        <v>27.732343892146332</v>
      </c>
      <c r="H10" s="149">
        <f t="shared" si="0"/>
        <v>27.732343892146105</v>
      </c>
      <c r="I10" s="149">
        <f t="shared" si="0"/>
        <v>27.732343892146332</v>
      </c>
      <c r="J10" s="149">
        <f t="shared" si="0"/>
        <v>27.732343892146218</v>
      </c>
      <c r="K10" s="149">
        <f t="shared" si="0"/>
        <v>27.732343892146105</v>
      </c>
      <c r="L10" s="149">
        <f t="shared" si="0"/>
        <v>27.732343892146446</v>
      </c>
      <c r="M10" s="149">
        <f t="shared" si="0"/>
        <v>27.732343892146105</v>
      </c>
      <c r="N10" s="149">
        <f t="shared" si="0"/>
        <v>27.732343892146218</v>
      </c>
      <c r="O10" s="149">
        <f t="shared" si="0"/>
        <v>27.732343892146218</v>
      </c>
      <c r="P10" s="149">
        <f t="shared" si="0"/>
        <v>27.732343892146332</v>
      </c>
      <c r="Q10" s="149">
        <f t="shared" si="0"/>
        <v>27.732343892146218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8759.9999999999982</v>
      </c>
      <c r="D12" s="146">
        <v>8759.9999999999982</v>
      </c>
      <c r="E12" s="146">
        <v>8759.9999999999982</v>
      </c>
      <c r="F12" s="146">
        <v>8759.9999999999982</v>
      </c>
      <c r="G12" s="146">
        <v>8760.0000000000018</v>
      </c>
      <c r="H12" s="146">
        <v>8760.0000000000018</v>
      </c>
      <c r="I12" s="146">
        <v>8760.0000000000036</v>
      </c>
      <c r="J12" s="146">
        <v>8759.9999999999964</v>
      </c>
      <c r="K12" s="146">
        <v>8759.9999999999964</v>
      </c>
      <c r="L12" s="146">
        <v>8759.9999999999982</v>
      </c>
      <c r="M12" s="146">
        <v>8760</v>
      </c>
      <c r="N12" s="146">
        <v>8759.9999999999982</v>
      </c>
      <c r="O12" s="146">
        <v>8759.9999999999945</v>
      </c>
      <c r="P12" s="146">
        <v>8759.9999999999964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1.9782233835325271</v>
      </c>
      <c r="C14" s="143">
        <f>IF(C5=0,0,C5/C8)</f>
        <v>1.9596560716807647</v>
      </c>
      <c r="D14" s="143">
        <f t="shared" ref="D14:Q14" si="1">IF(D5=0,0,D5/D8)</f>
        <v>1.9410044205709784</v>
      </c>
      <c r="E14" s="143">
        <f t="shared" si="1"/>
        <v>1.92033411706297</v>
      </c>
      <c r="F14" s="143">
        <f t="shared" si="1"/>
        <v>1.9010264983847345</v>
      </c>
      <c r="G14" s="143">
        <f t="shared" si="1"/>
        <v>1.8817557236919291</v>
      </c>
      <c r="H14" s="143">
        <f t="shared" si="1"/>
        <v>1.8638759836800571</v>
      </c>
      <c r="I14" s="143">
        <f t="shared" si="1"/>
        <v>1.8456130399238502</v>
      </c>
      <c r="J14" s="143">
        <f t="shared" si="1"/>
        <v>1.8292154749842646</v>
      </c>
      <c r="K14" s="143">
        <f t="shared" si="1"/>
        <v>1.8141690027746844</v>
      </c>
      <c r="L14" s="143">
        <f t="shared" si="1"/>
        <v>1.7972913052355479</v>
      </c>
      <c r="M14" s="143">
        <f t="shared" si="1"/>
        <v>1.7785854596409056</v>
      </c>
      <c r="N14" s="143">
        <f t="shared" si="1"/>
        <v>1.7596892306763956</v>
      </c>
      <c r="O14" s="143">
        <f t="shared" si="1"/>
        <v>1.7409515284610759</v>
      </c>
      <c r="P14" s="143">
        <f t="shared" si="1"/>
        <v>1.7221501729653577</v>
      </c>
      <c r="Q14" s="143">
        <f t="shared" si="1"/>
        <v>1.7024406873645825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1.7764762379212558</v>
      </c>
      <c r="D15" s="141">
        <v>1.7675059335408279</v>
      </c>
      <c r="E15" s="141">
        <v>1.7560791401230014</v>
      </c>
      <c r="F15" s="141">
        <v>1.7447126758975551</v>
      </c>
      <c r="G15" s="141">
        <v>1.7330083047582518</v>
      </c>
      <c r="H15" s="141">
        <v>1.722068172478882</v>
      </c>
      <c r="I15" s="141">
        <v>1.7079327995631233</v>
      </c>
      <c r="J15" s="141">
        <v>1.6970723172590154</v>
      </c>
      <c r="K15" s="141">
        <v>1.6846396464370736</v>
      </c>
      <c r="L15" s="141">
        <v>1.6695115263120184</v>
      </c>
      <c r="M15" s="141">
        <v>1.6528107860840573</v>
      </c>
      <c r="N15" s="141">
        <v>1.6346171363694415</v>
      </c>
      <c r="O15" s="141">
        <v>1.6128685805049627</v>
      </c>
      <c r="P15" s="141">
        <v>1.5960932351588739</v>
      </c>
      <c r="Q15" s="141">
        <v>1.5748076405722085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279.81019241798828</v>
      </c>
      <c r="C3" s="154">
        <v>281.20241114503591</v>
      </c>
      <c r="D3" s="154">
        <v>281.84979807525315</v>
      </c>
      <c r="E3" s="154">
        <v>282.78643316552882</v>
      </c>
      <c r="F3" s="154">
        <v>283.56497379472904</v>
      </c>
      <c r="G3" s="154">
        <v>284.70488577722926</v>
      </c>
      <c r="H3" s="154">
        <v>287.23338897801739</v>
      </c>
      <c r="I3" s="154">
        <v>288.13466837575351</v>
      </c>
      <c r="J3" s="154">
        <v>288.56573565427612</v>
      </c>
      <c r="K3" s="154">
        <v>290.60879988450648</v>
      </c>
      <c r="L3" s="154">
        <v>293.86985369467862</v>
      </c>
      <c r="M3" s="154">
        <v>296.13777316290759</v>
      </c>
      <c r="N3" s="154">
        <v>298.21468241155964</v>
      </c>
      <c r="O3" s="154">
        <v>299.99187964608956</v>
      </c>
      <c r="P3" s="154">
        <v>301.93230226311778</v>
      </c>
      <c r="Q3" s="154">
        <v>299.55298763416158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779.15029422505347</v>
      </c>
      <c r="C5" s="143">
        <v>784.19221321717475</v>
      </c>
      <c r="D5" s="143">
        <v>787.19076395824425</v>
      </c>
      <c r="E5" s="143">
        <v>790.94270981624311</v>
      </c>
      <c r="F5" s="143">
        <v>794.83821230463445</v>
      </c>
      <c r="G5" s="143">
        <v>799.38049872602187</v>
      </c>
      <c r="H5" s="143">
        <v>808.13249611683034</v>
      </c>
      <c r="I5" s="143">
        <v>812.17756982954188</v>
      </c>
      <c r="J5" s="143">
        <v>815.45734927724436</v>
      </c>
      <c r="K5" s="143">
        <v>822.2846027145489</v>
      </c>
      <c r="L5" s="143">
        <v>833.27895751841197</v>
      </c>
      <c r="M5" s="143">
        <v>843.0177779821995</v>
      </c>
      <c r="N5" s="143">
        <v>855.46007559448412</v>
      </c>
      <c r="O5" s="143">
        <v>868.6950396204046</v>
      </c>
      <c r="P5" s="143">
        <v>882.71461336687344</v>
      </c>
      <c r="Q5" s="143">
        <v>887.32762077070697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7.1628900183228775E-2</v>
      </c>
      <c r="C6" s="152">
        <f>1000*C8/SER_summary!C$3</f>
        <v>7.3084002988477628E-2</v>
      </c>
      <c r="D6" s="152">
        <f>1000*D8/SER_summary!D$3</f>
        <v>7.4711319896481401E-2</v>
      </c>
      <c r="E6" s="152">
        <f>1000*E8/SER_summary!E$3</f>
        <v>7.6806207330705339E-2</v>
      </c>
      <c r="F6" s="152">
        <f>1000*F8/SER_summary!F$3</f>
        <v>7.9363885698037512E-2</v>
      </c>
      <c r="G6" s="152">
        <f>1000*G8/SER_summary!G$3</f>
        <v>8.1023103447625908E-2</v>
      </c>
      <c r="H6" s="152">
        <f>1000*H8/SER_summary!H$3</f>
        <v>8.3222589206508324E-2</v>
      </c>
      <c r="I6" s="152">
        <f>1000*I8/SER_summary!I$3</f>
        <v>8.5139158472855511E-2</v>
      </c>
      <c r="J6" s="152">
        <f>1000*J8/SER_summary!J$3</f>
        <v>8.6960362637033869E-2</v>
      </c>
      <c r="K6" s="152">
        <f>1000*K8/SER_summary!K$3</f>
        <v>8.9157464040354059E-2</v>
      </c>
      <c r="L6" s="152">
        <f>1000*L8/SER_summary!L$3</f>
        <v>9.1939974985013231E-2</v>
      </c>
      <c r="M6" s="152">
        <f>1000*M8/SER_summary!M$3</f>
        <v>9.4986390078684577E-2</v>
      </c>
      <c r="N6" s="152">
        <f>1000*N8/SER_summary!N$3</f>
        <v>9.9117719692763936E-2</v>
      </c>
      <c r="O6" s="152">
        <f>1000*O8/SER_summary!O$3</f>
        <v>0.10423257274093882</v>
      </c>
      <c r="P6" s="152">
        <f>1000*P8/SER_summary!P$3</f>
        <v>0.11075671862362814</v>
      </c>
      <c r="Q6" s="152">
        <f>1000*Q8/SER_summary!Q$3</f>
        <v>0.11688719548378901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4210.7225179805482</v>
      </c>
      <c r="C8" s="62">
        <v>4311.9401709235253</v>
      </c>
      <c r="D8" s="62">
        <v>4425.8660165320834</v>
      </c>
      <c r="E8" s="62">
        <v>4570.0764040299864</v>
      </c>
      <c r="F8" s="62">
        <v>4745.4650547320016</v>
      </c>
      <c r="G8" s="62">
        <v>4876.1364628401952</v>
      </c>
      <c r="H8" s="62">
        <v>5044.9834010532377</v>
      </c>
      <c r="I8" s="62">
        <v>5199.7275792379187</v>
      </c>
      <c r="J8" s="62">
        <v>5354.2927512794386</v>
      </c>
      <c r="K8" s="62">
        <v>5531.5379650018122</v>
      </c>
      <c r="L8" s="62">
        <v>5747.1859484882498</v>
      </c>
      <c r="M8" s="62">
        <v>5986.2828082983815</v>
      </c>
      <c r="N8" s="62">
        <v>6293.5096445611125</v>
      </c>
      <c r="O8" s="62">
        <v>6661.0135180837997</v>
      </c>
      <c r="P8" s="62">
        <v>7127.3227674404807</v>
      </c>
      <c r="Q8" s="62">
        <v>7583.0760933980673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1122.8389517129112</v>
      </c>
      <c r="D9" s="150">
        <v>1155.9795703538914</v>
      </c>
      <c r="E9" s="150">
        <v>1207.1051867381429</v>
      </c>
      <c r="F9" s="150">
        <v>1259.5413459270601</v>
      </c>
      <c r="G9" s="150">
        <v>1253.5103598211051</v>
      </c>
      <c r="H9" s="150">
        <v>1324.8265085669361</v>
      </c>
      <c r="I9" s="150">
        <v>1361.8493649228228</v>
      </c>
      <c r="J9" s="150">
        <v>1414.1065179685806</v>
      </c>
      <c r="K9" s="150">
        <v>1430.7555735434787</v>
      </c>
      <c r="L9" s="150">
        <v>1540.4744920533731</v>
      </c>
      <c r="M9" s="150">
        <v>1600.9462247329545</v>
      </c>
      <c r="N9" s="150">
        <v>1721.3333542313121</v>
      </c>
      <c r="O9" s="150">
        <v>1798.2594470661659</v>
      </c>
      <c r="P9" s="150">
        <v>2006.7837414100541</v>
      </c>
      <c r="Q9" s="150">
        <v>2056.69955069054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1021.6212987699337</v>
      </c>
      <c r="D10" s="149">
        <f t="shared" ref="D10:Q10" si="0">C8+D9-D8</f>
        <v>1042.0537247453331</v>
      </c>
      <c r="E10" s="149">
        <f t="shared" si="0"/>
        <v>1062.89479924024</v>
      </c>
      <c r="F10" s="149">
        <f t="shared" si="0"/>
        <v>1084.1526952250451</v>
      </c>
      <c r="G10" s="149">
        <f t="shared" si="0"/>
        <v>1122.8389517129117</v>
      </c>
      <c r="H10" s="149">
        <f t="shared" si="0"/>
        <v>1155.9795703538939</v>
      </c>
      <c r="I10" s="149">
        <f t="shared" si="0"/>
        <v>1207.105186738142</v>
      </c>
      <c r="J10" s="149">
        <f t="shared" si="0"/>
        <v>1259.5413459270612</v>
      </c>
      <c r="K10" s="149">
        <f t="shared" si="0"/>
        <v>1253.5103598211053</v>
      </c>
      <c r="L10" s="149">
        <f t="shared" si="0"/>
        <v>1324.8265085669354</v>
      </c>
      <c r="M10" s="149">
        <f t="shared" si="0"/>
        <v>1361.849364922823</v>
      </c>
      <c r="N10" s="149">
        <f t="shared" si="0"/>
        <v>1414.1065179685811</v>
      </c>
      <c r="O10" s="149">
        <f t="shared" si="0"/>
        <v>1430.7555735434789</v>
      </c>
      <c r="P10" s="149">
        <f t="shared" si="0"/>
        <v>1540.474492053374</v>
      </c>
      <c r="Q10" s="149">
        <f t="shared" si="0"/>
        <v>1600.9462247329539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4175.8399023866268</v>
      </c>
      <c r="C12" s="146">
        <v>4169.6352288633489</v>
      </c>
      <c r="D12" s="146">
        <v>4163.3151498802627</v>
      </c>
      <c r="E12" s="146">
        <v>4157.3356683418897</v>
      </c>
      <c r="F12" s="146">
        <v>4148.3500492352796</v>
      </c>
      <c r="G12" s="146">
        <v>4141.3593813186617</v>
      </c>
      <c r="H12" s="146">
        <v>4132.8905144887503</v>
      </c>
      <c r="I12" s="146">
        <v>4125.2101081189339</v>
      </c>
      <c r="J12" s="146">
        <v>4114.7652097778573</v>
      </c>
      <c r="K12" s="146">
        <v>4109.4921156554446</v>
      </c>
      <c r="L12" s="146">
        <v>4100.7771661576417</v>
      </c>
      <c r="M12" s="146">
        <v>4084.68548181812</v>
      </c>
      <c r="N12" s="146">
        <v>4053.5060432495125</v>
      </c>
      <c r="O12" s="146">
        <v>4015.5376872275533</v>
      </c>
      <c r="P12" s="146">
        <v>3977.3225353079861</v>
      </c>
      <c r="Q12" s="146">
        <v>3925.4658519369082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185.03957240068434</v>
      </c>
      <c r="C14" s="143">
        <f>IF(C5=0,0,C5/C8*1000)</f>
        <v>181.86528155125529</v>
      </c>
      <c r="D14" s="143">
        <f t="shared" ref="D14:Q14" si="1">IF(D5=0,0,D5/D8*1000)</f>
        <v>177.86140859615372</v>
      </c>
      <c r="E14" s="143">
        <f t="shared" si="1"/>
        <v>173.0699095355985</v>
      </c>
      <c r="F14" s="143">
        <f t="shared" si="1"/>
        <v>167.49427150707837</v>
      </c>
      <c r="G14" s="143">
        <f t="shared" si="1"/>
        <v>163.93726976631987</v>
      </c>
      <c r="H14" s="143">
        <f t="shared" si="1"/>
        <v>160.18536274036444</v>
      </c>
      <c r="I14" s="143">
        <f t="shared" si="1"/>
        <v>156.1961770982964</v>
      </c>
      <c r="J14" s="143">
        <f t="shared" si="1"/>
        <v>152.29973166528598</v>
      </c>
      <c r="K14" s="143">
        <f t="shared" si="1"/>
        <v>148.65388395002719</v>
      </c>
      <c r="L14" s="143">
        <f t="shared" si="1"/>
        <v>144.98903724136491</v>
      </c>
      <c r="M14" s="143">
        <f t="shared" si="1"/>
        <v>140.82491672688442</v>
      </c>
      <c r="N14" s="143">
        <f t="shared" si="1"/>
        <v>135.92734799950256</v>
      </c>
      <c r="O14" s="143">
        <f t="shared" si="1"/>
        <v>130.41484411674119</v>
      </c>
      <c r="P14" s="143">
        <f t="shared" si="1"/>
        <v>123.84939509114842</v>
      </c>
      <c r="Q14" s="143">
        <f t="shared" si="1"/>
        <v>117.01420503260239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172.8496210216662</v>
      </c>
      <c r="D15" s="141">
        <v>169.39722068491059</v>
      </c>
      <c r="E15" s="141">
        <v>166.04149101366025</v>
      </c>
      <c r="F15" s="141">
        <v>162.36597098712949</v>
      </c>
      <c r="G15" s="141">
        <v>158.45467262167367</v>
      </c>
      <c r="H15" s="141">
        <v>154.41397228575988</v>
      </c>
      <c r="I15" s="141">
        <v>150.14481336606795</v>
      </c>
      <c r="J15" s="141">
        <v>146.9383178970696</v>
      </c>
      <c r="K15" s="141">
        <v>143.59673373265417</v>
      </c>
      <c r="L15" s="141">
        <v>139.93485753458984</v>
      </c>
      <c r="M15" s="141">
        <v>133.80426892761795</v>
      </c>
      <c r="N15" s="141">
        <v>127.94077925029018</v>
      </c>
      <c r="O15" s="141">
        <v>121.61025569104548</v>
      </c>
      <c r="P15" s="141">
        <v>114.40477994221253</v>
      </c>
      <c r="Q15" s="141">
        <v>106.39689522136825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1435.0953295358099</v>
      </c>
      <c r="C3" s="154">
        <v>1463.2087623621076</v>
      </c>
      <c r="D3" s="154">
        <v>1482.0586087529482</v>
      </c>
      <c r="E3" s="154">
        <v>1515.6468373905475</v>
      </c>
      <c r="F3" s="154">
        <v>1533.7201910294525</v>
      </c>
      <c r="G3" s="154">
        <v>1560.3530653535263</v>
      </c>
      <c r="H3" s="154">
        <v>1584.0916671789269</v>
      </c>
      <c r="I3" s="154">
        <v>1608.4594146443719</v>
      </c>
      <c r="J3" s="154">
        <v>1615.7256519910918</v>
      </c>
      <c r="K3" s="154">
        <v>1601.8601311518412</v>
      </c>
      <c r="L3" s="154">
        <v>1603.2805794010023</v>
      </c>
      <c r="M3" s="154">
        <v>1614.4326333014105</v>
      </c>
      <c r="N3" s="154">
        <v>1618.2537369786135</v>
      </c>
      <c r="O3" s="154">
        <v>1609.1454127181864</v>
      </c>
      <c r="P3" s="154">
        <v>1604.2247004866279</v>
      </c>
      <c r="Q3" s="154">
        <v>1595.8687869073124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6795.2786493584772</v>
      </c>
      <c r="C5" s="143">
        <v>6878.6454624408561</v>
      </c>
      <c r="D5" s="143">
        <v>6922.4014381293964</v>
      </c>
      <c r="E5" s="143">
        <v>7026.524772622186</v>
      </c>
      <c r="F5" s="143">
        <v>7067.6913369835638</v>
      </c>
      <c r="G5" s="143">
        <v>7156.8412696205296</v>
      </c>
      <c r="H5" s="143">
        <v>7224.7169136456168</v>
      </c>
      <c r="I5" s="143">
        <v>7309.5777388130973</v>
      </c>
      <c r="J5" s="143">
        <v>7324.6092819453443</v>
      </c>
      <c r="K5" s="143">
        <v>7233.0346297035485</v>
      </c>
      <c r="L5" s="143">
        <v>7219.6081530536103</v>
      </c>
      <c r="M5" s="143">
        <v>7240.5206636688954</v>
      </c>
      <c r="N5" s="143">
        <v>7231.390405595288</v>
      </c>
      <c r="O5" s="143">
        <v>7163.1274022254665</v>
      </c>
      <c r="P5" s="143">
        <v>7100.6420890217414</v>
      </c>
      <c r="Q5" s="143">
        <v>7030.8995771129803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113.59356204874918</v>
      </c>
      <c r="C6" s="152">
        <f>1000000*C8/SER_summary!C$8</f>
        <v>114.1406065663385</v>
      </c>
      <c r="D6" s="152">
        <f>1000000*D8/SER_summary!D$8</f>
        <v>115.00373528561607</v>
      </c>
      <c r="E6" s="152">
        <f>1000000*E8/SER_summary!E$8</f>
        <v>116.42126087002465</v>
      </c>
      <c r="F6" s="152">
        <f>1000000*F8/SER_summary!F$8</f>
        <v>118.14915494652496</v>
      </c>
      <c r="G6" s="152">
        <f>1000000*G8/SER_summary!G$8</f>
        <v>120.01117467675688</v>
      </c>
      <c r="H6" s="152">
        <f>1000000*H8/SER_summary!H$8</f>
        <v>121.73934741299567</v>
      </c>
      <c r="I6" s="152">
        <f>1000000*I8/SER_summary!I$8</f>
        <v>124.0074258426872</v>
      </c>
      <c r="J6" s="152">
        <f>1000000*J8/SER_summary!J$8</f>
        <v>126.50107297211828</v>
      </c>
      <c r="K6" s="152">
        <f>1000000*K8/SER_summary!K$8</f>
        <v>129.09167484354788</v>
      </c>
      <c r="L6" s="152">
        <f>1000000*L8/SER_summary!L$8</f>
        <v>132.72248247151501</v>
      </c>
      <c r="M6" s="152">
        <f>1000000*M8/SER_summary!M$8</f>
        <v>136.12787035854151</v>
      </c>
      <c r="N6" s="152">
        <f>1000000*N8/SER_summary!N$8</f>
        <v>140.38539075032099</v>
      </c>
      <c r="O6" s="152">
        <f>1000000*O8/SER_summary!O$8</f>
        <v>144.1835332161597</v>
      </c>
      <c r="P6" s="152">
        <f>1000000*P8/SER_summary!P$8</f>
        <v>148.84705669729505</v>
      </c>
      <c r="Q6" s="152">
        <f>1000000*Q8/SER_summary!Q$8</f>
        <v>155.02570422274371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177.94453422386269</v>
      </c>
      <c r="C8" s="62">
        <v>182.69747831062486</v>
      </c>
      <c r="D8" s="62">
        <v>188.12237844093389</v>
      </c>
      <c r="E8" s="62">
        <v>196.93081096405126</v>
      </c>
      <c r="F8" s="62">
        <v>205.46055430842657</v>
      </c>
      <c r="G8" s="62">
        <v>214.63920148138925</v>
      </c>
      <c r="H8" s="62">
        <v>223.09674850946257</v>
      </c>
      <c r="I8" s="62">
        <v>233.65994259516614</v>
      </c>
      <c r="J8" s="62">
        <v>242.46606835583566</v>
      </c>
      <c r="K8" s="62">
        <v>248.3375470002091</v>
      </c>
      <c r="L8" s="62">
        <v>258.64616875256479</v>
      </c>
      <c r="M8" s="62">
        <v>271.74089519696662</v>
      </c>
      <c r="N8" s="62">
        <v>284.767429955674</v>
      </c>
      <c r="O8" s="62">
        <v>295.62854291382899</v>
      </c>
      <c r="P8" s="62">
        <v>308.70119456460492</v>
      </c>
      <c r="Q8" s="62">
        <v>325.1539179310609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47.926514747500164</v>
      </c>
      <c r="D9" s="150">
        <v>49.461942204261696</v>
      </c>
      <c r="E9" s="150">
        <v>53.726215438549211</v>
      </c>
      <c r="F9" s="150">
        <v>54.345881918115772</v>
      </c>
      <c r="G9" s="150">
        <v>57.105161920462869</v>
      </c>
      <c r="H9" s="150">
        <v>57.919489232334953</v>
      </c>
      <c r="I9" s="150">
        <v>64.289409524252832</v>
      </c>
      <c r="J9" s="150">
        <v>63.152007678785267</v>
      </c>
      <c r="K9" s="150">
        <v>62.976640564836295</v>
      </c>
      <c r="L9" s="150">
        <v>68.228110984690588</v>
      </c>
      <c r="M9" s="150">
        <v>77.384135968654647</v>
      </c>
      <c r="N9" s="150">
        <v>76.178542437492681</v>
      </c>
      <c r="O9" s="150">
        <v>73.837753522991335</v>
      </c>
      <c r="P9" s="150">
        <v>81.300762635466484</v>
      </c>
      <c r="Q9" s="150">
        <v>93.83685933511056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43.173570660737994</v>
      </c>
      <c r="D10" s="149">
        <f t="shared" ref="D10:Q10" si="0">C8+D9-D8</f>
        <v>44.037042073952676</v>
      </c>
      <c r="E10" s="149">
        <f t="shared" si="0"/>
        <v>44.917782915431843</v>
      </c>
      <c r="F10" s="149">
        <f t="shared" si="0"/>
        <v>45.81613857374046</v>
      </c>
      <c r="G10" s="149">
        <f t="shared" si="0"/>
        <v>47.926514747500164</v>
      </c>
      <c r="H10" s="149">
        <f t="shared" si="0"/>
        <v>49.461942204261646</v>
      </c>
      <c r="I10" s="149">
        <f t="shared" si="0"/>
        <v>53.726215438549247</v>
      </c>
      <c r="J10" s="149">
        <f t="shared" si="0"/>
        <v>54.345881918115765</v>
      </c>
      <c r="K10" s="149">
        <f t="shared" si="0"/>
        <v>57.105161920462876</v>
      </c>
      <c r="L10" s="149">
        <f t="shared" si="0"/>
        <v>57.919489232334911</v>
      </c>
      <c r="M10" s="149">
        <f t="shared" si="0"/>
        <v>64.28940952425279</v>
      </c>
      <c r="N10" s="149">
        <f t="shared" si="0"/>
        <v>63.15200767878531</v>
      </c>
      <c r="O10" s="149">
        <f t="shared" si="0"/>
        <v>62.976640564836373</v>
      </c>
      <c r="P10" s="149">
        <f t="shared" si="0"/>
        <v>68.228110984690545</v>
      </c>
      <c r="Q10" s="149">
        <f t="shared" si="0"/>
        <v>77.384135968654562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2455.6984129234834</v>
      </c>
      <c r="C12" s="146">
        <v>2473.4601411287481</v>
      </c>
      <c r="D12" s="146">
        <v>2489.4886248202092</v>
      </c>
      <c r="E12" s="146">
        <v>2508.1816410072788</v>
      </c>
      <c r="F12" s="146">
        <v>2523.3070969474729</v>
      </c>
      <c r="G12" s="146">
        <v>2535.146388089513</v>
      </c>
      <c r="H12" s="146">
        <v>2549.53526466929</v>
      </c>
      <c r="I12" s="146">
        <v>2558.6999848215705</v>
      </c>
      <c r="J12" s="146">
        <v>2564.9842685263329</v>
      </c>
      <c r="K12" s="146">
        <v>2575.1681760650249</v>
      </c>
      <c r="L12" s="146">
        <v>2582.2450525947461</v>
      </c>
      <c r="M12" s="146">
        <v>2592.6964858265637</v>
      </c>
      <c r="N12" s="146">
        <v>2602.1142357072013</v>
      </c>
      <c r="O12" s="146">
        <v>2612.1262572167161</v>
      </c>
      <c r="P12" s="146">
        <v>2627.0547583146458</v>
      </c>
      <c r="Q12" s="146">
        <v>2639.2943886801349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38.187622221706981</v>
      </c>
      <c r="C14" s="143">
        <f>IF(C5=0,0,C5/C8)</f>
        <v>37.650467461546924</v>
      </c>
      <c r="D14" s="143">
        <f t="shared" ref="D14:Q14" si="1">IF(D5=0,0,D5/D8)</f>
        <v>36.797331053853711</v>
      </c>
      <c r="E14" s="143">
        <f t="shared" si="1"/>
        <v>35.680169792754491</v>
      </c>
      <c r="F14" s="143">
        <f t="shared" si="1"/>
        <v>34.399261506780121</v>
      </c>
      <c r="G14" s="143">
        <f t="shared" si="1"/>
        <v>33.343588777006694</v>
      </c>
      <c r="H14" s="143">
        <f t="shared" si="1"/>
        <v>32.383783994678808</v>
      </c>
      <c r="I14" s="143">
        <f t="shared" si="1"/>
        <v>31.282973271449887</v>
      </c>
      <c r="J14" s="143">
        <f t="shared" si="1"/>
        <v>30.208801304090002</v>
      </c>
      <c r="K14" s="143">
        <f t="shared" si="1"/>
        <v>29.125819744436221</v>
      </c>
      <c r="L14" s="143">
        <f t="shared" si="1"/>
        <v>27.913068219310397</v>
      </c>
      <c r="M14" s="143">
        <f t="shared" si="1"/>
        <v>26.644943001386416</v>
      </c>
      <c r="N14" s="143">
        <f t="shared" si="1"/>
        <v>25.39402208574521</v>
      </c>
      <c r="O14" s="143">
        <f t="shared" si="1"/>
        <v>24.230161714504693</v>
      </c>
      <c r="P14" s="143">
        <f t="shared" si="1"/>
        <v>23.00166702962246</v>
      </c>
      <c r="Q14" s="143">
        <f t="shared" si="1"/>
        <v>21.62329650477615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36.139970297488745</v>
      </c>
      <c r="D15" s="141">
        <v>34.883909229536854</v>
      </c>
      <c r="E15" s="141">
        <v>33.86478360056757</v>
      </c>
      <c r="F15" s="141">
        <v>32.951456350841056</v>
      </c>
      <c r="G15" s="141">
        <v>31.892261414307871</v>
      </c>
      <c r="H15" s="141">
        <v>30.961971004295261</v>
      </c>
      <c r="I15" s="141">
        <v>29.620547128420046</v>
      </c>
      <c r="J15" s="141">
        <v>28.59461742198301</v>
      </c>
      <c r="K15" s="141">
        <v>27.464756524306367</v>
      </c>
      <c r="L15" s="141">
        <v>26.087122211907413</v>
      </c>
      <c r="M15" s="141">
        <v>24.878484087055508</v>
      </c>
      <c r="N15" s="141">
        <v>23.585082930743049</v>
      </c>
      <c r="O15" s="141">
        <v>22.500347277559683</v>
      </c>
      <c r="P15" s="141">
        <v>21.123907091030024</v>
      </c>
      <c r="Q15" s="141">
        <v>19.773226603330098</v>
      </c>
    </row>
    <row r="16" spans="1:17" ht="12.95" customHeight="1" x14ac:dyDescent="0.25">
      <c r="A16" s="142" t="s">
        <v>141</v>
      </c>
      <c r="B16" s="141">
        <v>605.83233092666239</v>
      </c>
      <c r="C16" s="141">
        <v>608.74990168713862</v>
      </c>
      <c r="D16" s="141">
        <v>613.35325485661917</v>
      </c>
      <c r="E16" s="141">
        <v>620.91339130679819</v>
      </c>
      <c r="F16" s="141">
        <v>630.12882638146652</v>
      </c>
      <c r="G16" s="141">
        <v>640.0595982760367</v>
      </c>
      <c r="H16" s="141">
        <v>649.27651953597695</v>
      </c>
      <c r="I16" s="141">
        <v>661.37293782766517</v>
      </c>
      <c r="J16" s="141">
        <v>674.67238918463079</v>
      </c>
      <c r="K16" s="141">
        <v>688.48893249892228</v>
      </c>
      <c r="L16" s="141">
        <v>707.85323984808008</v>
      </c>
      <c r="M16" s="141">
        <v>726.01530857888815</v>
      </c>
      <c r="N16" s="141">
        <v>748.72208400171178</v>
      </c>
      <c r="O16" s="141">
        <v>768.9788438195186</v>
      </c>
      <c r="P16" s="141">
        <v>793.85096905224043</v>
      </c>
      <c r="Q16" s="141">
        <v>826.8037558546331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58785246</v>
      </c>
      <c r="C3" s="75">
        <v>58999781</v>
      </c>
      <c r="D3" s="75">
        <v>59239564</v>
      </c>
      <c r="E3" s="75">
        <v>59501394</v>
      </c>
      <c r="F3" s="75">
        <v>59793759</v>
      </c>
      <c r="G3" s="75">
        <v>60182050</v>
      </c>
      <c r="H3" s="75">
        <v>60620361</v>
      </c>
      <c r="I3" s="75">
        <v>61073279</v>
      </c>
      <c r="J3" s="75">
        <v>61571647</v>
      </c>
      <c r="K3" s="75">
        <v>62042343</v>
      </c>
      <c r="L3" s="75">
        <v>62510197</v>
      </c>
      <c r="M3" s="75">
        <v>63022532</v>
      </c>
      <c r="N3" s="75">
        <v>63495303</v>
      </c>
      <c r="O3" s="75">
        <v>63905297</v>
      </c>
      <c r="P3" s="75">
        <v>64351155</v>
      </c>
      <c r="Q3" s="75">
        <v>64875165</v>
      </c>
    </row>
    <row r="4" spans="1:17" ht="12" customHeight="1" x14ac:dyDescent="0.25">
      <c r="A4" s="77" t="s">
        <v>96</v>
      </c>
      <c r="B4" s="74">
        <v>1580688.3618897665</v>
      </c>
      <c r="C4" s="74">
        <v>1620892.6749825508</v>
      </c>
      <c r="D4" s="74">
        <v>1660733.3976509324</v>
      </c>
      <c r="E4" s="74">
        <v>1715971.8100890208</v>
      </c>
      <c r="F4" s="74">
        <v>1756545.6150248414</v>
      </c>
      <c r="G4" s="74">
        <v>1810922.7567480663</v>
      </c>
      <c r="H4" s="74">
        <v>1855405.931009447</v>
      </c>
      <c r="I4" s="74">
        <v>1899131.3467930879</v>
      </c>
      <c r="J4" s="74">
        <v>1890162.7167962021</v>
      </c>
      <c r="K4" s="74">
        <v>1811011.6460610151</v>
      </c>
      <c r="L4" s="74">
        <v>1841691.9</v>
      </c>
      <c r="M4" s="74">
        <v>1868445.6169233667</v>
      </c>
      <c r="N4" s="74">
        <v>1896131.1777532457</v>
      </c>
      <c r="O4" s="74">
        <v>1935041.3052651321</v>
      </c>
      <c r="P4" s="74">
        <v>1994131.9565978299</v>
      </c>
      <c r="Q4" s="74">
        <v>2040925.8184442108</v>
      </c>
    </row>
    <row r="5" spans="1:17" ht="12" customHeight="1" x14ac:dyDescent="0.25">
      <c r="A5" s="77" t="s">
        <v>95</v>
      </c>
      <c r="B5" s="74">
        <v>1077844.5430851202</v>
      </c>
      <c r="C5" s="74">
        <v>1119358.6828062888</v>
      </c>
      <c r="D5" s="74">
        <v>1149196.5144071756</v>
      </c>
      <c r="E5" s="74">
        <v>1203239.6581455725</v>
      </c>
      <c r="F5" s="74">
        <v>1240977.8856868483</v>
      </c>
      <c r="G5" s="74">
        <v>1283164.0409434801</v>
      </c>
      <c r="H5" s="74">
        <v>1315219.4894951826</v>
      </c>
      <c r="I5" s="74">
        <v>1353965.4547141329</v>
      </c>
      <c r="J5" s="74">
        <v>1357094.4118543351</v>
      </c>
      <c r="K5" s="74">
        <v>1319420.2128767523</v>
      </c>
      <c r="L5" s="74">
        <v>1340289.3</v>
      </c>
      <c r="M5" s="74">
        <v>1355508.2806112764</v>
      </c>
      <c r="N5" s="74">
        <v>1374711.346439237</v>
      </c>
      <c r="O5" s="74">
        <v>1388000.6370679885</v>
      </c>
      <c r="P5" s="74">
        <v>1443429.8947960518</v>
      </c>
      <c r="Q5" s="74">
        <v>1478689.6845493056</v>
      </c>
    </row>
    <row r="6" spans="1:17" ht="12" customHeight="1" x14ac:dyDescent="0.25">
      <c r="A6" s="80" t="s">
        <v>94</v>
      </c>
      <c r="B6" s="84">
        <v>21423100</v>
      </c>
      <c r="C6" s="84">
        <v>21814019.999999996</v>
      </c>
      <c r="D6" s="84">
        <v>22178490</v>
      </c>
      <c r="E6" s="84">
        <v>22584710</v>
      </c>
      <c r="F6" s="84">
        <v>22958510</v>
      </c>
      <c r="G6" s="84">
        <v>23329820</v>
      </c>
      <c r="H6" s="84">
        <v>23638750</v>
      </c>
      <c r="I6" s="84">
        <v>23883650</v>
      </c>
      <c r="J6" s="84">
        <v>24180430</v>
      </c>
      <c r="K6" s="84">
        <v>23991519.999999996</v>
      </c>
      <c r="L6" s="84">
        <v>24199920</v>
      </c>
      <c r="M6" s="84">
        <v>24373780</v>
      </c>
      <c r="N6" s="84">
        <v>24691770.000000004</v>
      </c>
      <c r="O6" s="84">
        <v>25108649.999999996</v>
      </c>
      <c r="P6" s="84">
        <v>25688500</v>
      </c>
      <c r="Q6" s="84">
        <v>26167960.000000004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1566501.9303426456</v>
      </c>
      <c r="C8" s="75">
        <f t="shared" ref="C8:Q8" si="0">1000*C9/C26</f>
        <v>1600635.2498612413</v>
      </c>
      <c r="D8" s="75">
        <f t="shared" si="0"/>
        <v>1635793.6372564328</v>
      </c>
      <c r="E8" s="75">
        <f t="shared" si="0"/>
        <v>1691536.4899192192</v>
      </c>
      <c r="F8" s="75">
        <f t="shared" si="0"/>
        <v>1738993.0076217582</v>
      </c>
      <c r="G8" s="75">
        <f t="shared" si="0"/>
        <v>1788493.4637087544</v>
      </c>
      <c r="H8" s="75">
        <f t="shared" si="0"/>
        <v>1832577.1679440348</v>
      </c>
      <c r="I8" s="75">
        <f t="shared" si="0"/>
        <v>1884241.5364026786</v>
      </c>
      <c r="J8" s="75">
        <f t="shared" si="0"/>
        <v>1916711.5555555553</v>
      </c>
      <c r="K8" s="75">
        <f t="shared" si="0"/>
        <v>1923730.1499200528</v>
      </c>
      <c r="L8" s="75">
        <f t="shared" si="0"/>
        <v>1948774.3443020335</v>
      </c>
      <c r="M8" s="75">
        <f t="shared" si="0"/>
        <v>1996217.9271683281</v>
      </c>
      <c r="N8" s="75">
        <f t="shared" si="0"/>
        <v>2028469.11942668</v>
      </c>
      <c r="O8" s="75">
        <f t="shared" si="0"/>
        <v>2050362.7308856635</v>
      </c>
      <c r="P8" s="75">
        <f t="shared" si="0"/>
        <v>2073948.9339879898</v>
      </c>
      <c r="Q8" s="75">
        <f t="shared" si="0"/>
        <v>2097419.3896508538</v>
      </c>
    </row>
    <row r="9" spans="1:17" ht="12" customHeight="1" x14ac:dyDescent="0.25">
      <c r="A9" s="83" t="s">
        <v>92</v>
      </c>
      <c r="B9" s="82">
        <v>704925.86865419056</v>
      </c>
      <c r="C9" s="82">
        <v>720285.86243755859</v>
      </c>
      <c r="D9" s="82">
        <v>736107.13676539471</v>
      </c>
      <c r="E9" s="82">
        <v>761191.42046364862</v>
      </c>
      <c r="F9" s="82">
        <v>782546.85342979117</v>
      </c>
      <c r="G9" s="82">
        <v>804822.05866893951</v>
      </c>
      <c r="H9" s="82">
        <v>824659.72557481565</v>
      </c>
      <c r="I9" s="82">
        <v>847908.69138120534</v>
      </c>
      <c r="J9" s="82">
        <v>862520.2</v>
      </c>
      <c r="K9" s="82">
        <v>865678.56746402371</v>
      </c>
      <c r="L9" s="82">
        <v>876948.45493591507</v>
      </c>
      <c r="M9" s="82">
        <v>898298.06722574763</v>
      </c>
      <c r="N9" s="82">
        <v>912811.10374200612</v>
      </c>
      <c r="O9" s="82">
        <v>922663.22889854864</v>
      </c>
      <c r="P9" s="82">
        <v>933277.02029459528</v>
      </c>
      <c r="Q9" s="82">
        <v>943838.72534288419</v>
      </c>
    </row>
    <row r="10" spans="1:17" ht="12" customHeight="1" x14ac:dyDescent="0.25">
      <c r="A10" s="77" t="s">
        <v>21</v>
      </c>
      <c r="B10" s="81"/>
      <c r="C10" s="81">
        <f>1000*C11/C27</f>
        <v>69735.636117292219</v>
      </c>
      <c r="D10" s="81">
        <f t="shared" ref="D10:Q10" si="1">1000*D11/D27</f>
        <v>71536.461255674076</v>
      </c>
      <c r="E10" s="81">
        <f t="shared" si="1"/>
        <v>92919.980782250786</v>
      </c>
      <c r="F10" s="81">
        <f t="shared" si="1"/>
        <v>85900.528837066726</v>
      </c>
      <c r="G10" s="81">
        <f t="shared" si="1"/>
        <v>89023.024442036301</v>
      </c>
      <c r="H10" s="81">
        <f t="shared" si="1"/>
        <v>84731.282955933799</v>
      </c>
      <c r="I10" s="81">
        <f t="shared" si="1"/>
        <v>93313.849548280981</v>
      </c>
      <c r="J10" s="81">
        <f t="shared" si="1"/>
        <v>75293.690434755888</v>
      </c>
      <c r="K10" s="81">
        <f t="shared" si="1"/>
        <v>76389.909090909234</v>
      </c>
      <c r="L10" s="81">
        <f t="shared" si="1"/>
        <v>101341.09172864881</v>
      </c>
      <c r="M10" s="81">
        <f t="shared" si="1"/>
        <v>135168.25230750244</v>
      </c>
      <c r="N10" s="81">
        <f t="shared" si="1"/>
        <v>99336.953229349441</v>
      </c>
      <c r="O10" s="81">
        <f t="shared" si="1"/>
        <v>100570.93993080172</v>
      </c>
      <c r="P10" s="81">
        <f t="shared" si="1"/>
        <v>102761.11365275783</v>
      </c>
      <c r="Q10" s="81">
        <f t="shared" si="1"/>
        <v>96666.264768651701</v>
      </c>
    </row>
    <row r="11" spans="1:17" ht="12" customHeight="1" x14ac:dyDescent="0.25">
      <c r="A11" s="80" t="s">
        <v>91</v>
      </c>
      <c r="B11" s="79"/>
      <c r="C11" s="79">
        <v>31381.036252781498</v>
      </c>
      <c r="D11" s="79">
        <v>32191.40756505333</v>
      </c>
      <c r="E11" s="79">
        <v>41813.991352012854</v>
      </c>
      <c r="F11" s="79">
        <v>38655.23797668003</v>
      </c>
      <c r="G11" s="79">
        <v>40060.360998916338</v>
      </c>
      <c r="H11" s="79">
        <v>38129.077330170207</v>
      </c>
      <c r="I11" s="79">
        <v>41991.232296726441</v>
      </c>
      <c r="J11" s="79">
        <v>33882.160695640152</v>
      </c>
      <c r="K11" s="79">
        <v>34375.459090909149</v>
      </c>
      <c r="L11" s="79">
        <v>45603.491277891961</v>
      </c>
      <c r="M11" s="79">
        <v>60825.713538376091</v>
      </c>
      <c r="N11" s="79">
        <v>44701.628953207248</v>
      </c>
      <c r="O11" s="79">
        <v>45256.922968860774</v>
      </c>
      <c r="P11" s="79">
        <v>46242.501143741021</v>
      </c>
      <c r="Q11" s="79">
        <v>43499.819145893263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3014.03</v>
      </c>
      <c r="C13" s="234">
        <v>3114.61</v>
      </c>
      <c r="D13" s="234">
        <v>2908</v>
      </c>
      <c r="E13" s="234">
        <v>2912.55</v>
      </c>
      <c r="F13" s="234">
        <v>2930.92</v>
      </c>
      <c r="G13" s="234">
        <v>2912.87</v>
      </c>
      <c r="H13" s="234">
        <v>2842</v>
      </c>
      <c r="I13" s="234">
        <v>2848.79</v>
      </c>
      <c r="J13" s="234">
        <v>3068.64</v>
      </c>
      <c r="K13" s="234">
        <v>3020.03</v>
      </c>
      <c r="L13" s="234">
        <v>3452.49</v>
      </c>
      <c r="M13" s="234">
        <v>2836.31</v>
      </c>
      <c r="N13" s="234">
        <v>3181.23</v>
      </c>
      <c r="O13" s="234">
        <v>3179.12</v>
      </c>
      <c r="P13" s="234">
        <v>2739.93</v>
      </c>
      <c r="Q13" s="234">
        <v>3014.61</v>
      </c>
    </row>
    <row r="14" spans="1:17" ht="12" customHeight="1" x14ac:dyDescent="0.25">
      <c r="A14" s="77" t="s">
        <v>89</v>
      </c>
      <c r="B14" s="235">
        <v>3104.3575000000001</v>
      </c>
      <c r="C14" s="235">
        <v>3104.3575000000001</v>
      </c>
      <c r="D14" s="235">
        <v>3104.3575000000001</v>
      </c>
      <c r="E14" s="235">
        <v>3104.3575000000001</v>
      </c>
      <c r="F14" s="235">
        <v>3104.3575000000001</v>
      </c>
      <c r="G14" s="235">
        <v>3104.3575000000001</v>
      </c>
      <c r="H14" s="235">
        <v>3104.3575000000001</v>
      </c>
      <c r="I14" s="235">
        <v>3104.3575000000001</v>
      </c>
      <c r="J14" s="235">
        <v>3104.3575000000001</v>
      </c>
      <c r="K14" s="235">
        <v>3104.3575000000001</v>
      </c>
      <c r="L14" s="235">
        <v>3104.3575000000001</v>
      </c>
      <c r="M14" s="235">
        <v>3104.3575000000001</v>
      </c>
      <c r="N14" s="235">
        <v>3104.3575000000001</v>
      </c>
      <c r="O14" s="235">
        <v>3104.3575000000001</v>
      </c>
      <c r="P14" s="235">
        <v>3104.3575000000001</v>
      </c>
      <c r="Q14" s="235">
        <v>3104.3575000000001</v>
      </c>
    </row>
    <row r="15" spans="1:17" ht="12" customHeight="1" x14ac:dyDescent="0.25">
      <c r="A15" s="76" t="s">
        <v>88</v>
      </c>
      <c r="B15" s="236">
        <f>IF(B13=0,0,B13/B14)</f>
        <v>0.97090299683589931</v>
      </c>
      <c r="C15" s="236">
        <f t="shared" ref="C15:Q15" si="2">IF(C13=0,0,C13/C14)</f>
        <v>1.0033026157586553</v>
      </c>
      <c r="D15" s="236">
        <f t="shared" si="2"/>
        <v>0.93674778114311896</v>
      </c>
      <c r="E15" s="236">
        <f t="shared" si="2"/>
        <v>0.93821346285020335</v>
      </c>
      <c r="F15" s="236">
        <f t="shared" si="2"/>
        <v>0.94413095141265146</v>
      </c>
      <c r="G15" s="236">
        <f t="shared" si="2"/>
        <v>0.93831654376147067</v>
      </c>
      <c r="H15" s="236">
        <f t="shared" si="2"/>
        <v>0.91548734319420366</v>
      </c>
      <c r="I15" s="236">
        <f t="shared" si="2"/>
        <v>0.91767459128016016</v>
      </c>
      <c r="J15" s="236">
        <f t="shared" si="2"/>
        <v>0.98849439859938804</v>
      </c>
      <c r="K15" s="236">
        <f t="shared" si="2"/>
        <v>0.97283576392216431</v>
      </c>
      <c r="L15" s="236">
        <f t="shared" si="2"/>
        <v>1.1121431729431934</v>
      </c>
      <c r="M15" s="236">
        <f t="shared" si="2"/>
        <v>0.91365443574072891</v>
      </c>
      <c r="N15" s="236">
        <f t="shared" si="2"/>
        <v>1.0247627729731514</v>
      </c>
      <c r="O15" s="236">
        <f t="shared" si="2"/>
        <v>1.0240830832144816</v>
      </c>
      <c r="P15" s="236">
        <f t="shared" si="2"/>
        <v>0.88260775377835821</v>
      </c>
      <c r="Q15" s="236">
        <f t="shared" si="2"/>
        <v>0.97108983098757151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26889.202128877143</v>
      </c>
      <c r="C19" s="75">
        <f t="shared" si="3"/>
        <v>27472.859178622217</v>
      </c>
      <c r="D19" s="75">
        <f t="shared" si="3"/>
        <v>28034.193459812304</v>
      </c>
      <c r="E19" s="75">
        <f t="shared" si="3"/>
        <v>28839.186693491934</v>
      </c>
      <c r="F19" s="75">
        <f t="shared" si="3"/>
        <v>29376.738382091706</v>
      </c>
      <c r="G19" s="75">
        <f t="shared" si="3"/>
        <v>30090.745608500645</v>
      </c>
      <c r="H19" s="75">
        <f t="shared" si="3"/>
        <v>30606.9759467359</v>
      </c>
      <c r="I19" s="75">
        <f t="shared" si="3"/>
        <v>31095.945360868667</v>
      </c>
      <c r="J19" s="75">
        <f t="shared" si="3"/>
        <v>30698.589511438637</v>
      </c>
      <c r="K19" s="75">
        <f t="shared" si="3"/>
        <v>29189.929949309219</v>
      </c>
      <c r="L19" s="75">
        <f t="shared" si="3"/>
        <v>29462.263572773576</v>
      </c>
      <c r="M19" s="75">
        <f t="shared" si="3"/>
        <v>29647.263567946884</v>
      </c>
      <c r="N19" s="75">
        <f t="shared" si="3"/>
        <v>29862.542395509878</v>
      </c>
      <c r="O19" s="75">
        <f t="shared" si="3"/>
        <v>30279.82649490123</v>
      </c>
      <c r="P19" s="75">
        <f t="shared" si="3"/>
        <v>30988.285394377614</v>
      </c>
      <c r="Q19" s="75">
        <f t="shared" si="3"/>
        <v>31459.277497702096</v>
      </c>
    </row>
    <row r="20" spans="1:17" ht="12" customHeight="1" x14ac:dyDescent="0.25">
      <c r="A20" s="69" t="s">
        <v>85</v>
      </c>
      <c r="B20" s="74">
        <f t="shared" ref="B20:Q20" si="4">B5*1000000/B6</f>
        <v>50312.258407285597</v>
      </c>
      <c r="C20" s="74">
        <f t="shared" si="4"/>
        <v>51313.727722184587</v>
      </c>
      <c r="D20" s="74">
        <f t="shared" si="4"/>
        <v>51815.814079640928</v>
      </c>
      <c r="E20" s="74">
        <f t="shared" si="4"/>
        <v>53276.737144093175</v>
      </c>
      <c r="F20" s="74">
        <f t="shared" si="4"/>
        <v>54053.067280361327</v>
      </c>
      <c r="G20" s="74">
        <f t="shared" si="4"/>
        <v>55001.026194950493</v>
      </c>
      <c r="H20" s="74">
        <f t="shared" si="4"/>
        <v>55638.284151877007</v>
      </c>
      <c r="I20" s="74">
        <f t="shared" si="4"/>
        <v>56690.055946814369</v>
      </c>
      <c r="J20" s="74">
        <f t="shared" si="4"/>
        <v>56123.6674390958</v>
      </c>
      <c r="K20" s="74">
        <f t="shared" si="4"/>
        <v>54995.273866630894</v>
      </c>
      <c r="L20" s="74">
        <f t="shared" si="4"/>
        <v>55384.038459631272</v>
      </c>
      <c r="M20" s="74">
        <f t="shared" si="4"/>
        <v>55613.379648592723</v>
      </c>
      <c r="N20" s="74">
        <f t="shared" si="4"/>
        <v>55674.880595406357</v>
      </c>
      <c r="O20" s="74">
        <f t="shared" si="4"/>
        <v>55279.779560748539</v>
      </c>
      <c r="P20" s="74">
        <f t="shared" si="4"/>
        <v>56189.730610820086</v>
      </c>
      <c r="Q20" s="74">
        <f t="shared" si="4"/>
        <v>56507.640815306404</v>
      </c>
    </row>
    <row r="21" spans="1:17" ht="12" customHeight="1" x14ac:dyDescent="0.25">
      <c r="A21" s="69" t="s">
        <v>84</v>
      </c>
      <c r="B21" s="74">
        <f t="shared" ref="B21:Q21" si="5">B5*1000000/B3</f>
        <v>18335.29016932446</v>
      </c>
      <c r="C21" s="74">
        <f t="shared" si="5"/>
        <v>18972.251486938381</v>
      </c>
      <c r="D21" s="74">
        <f t="shared" si="5"/>
        <v>19399.138629838253</v>
      </c>
      <c r="E21" s="74">
        <f t="shared" si="5"/>
        <v>20222.041489407333</v>
      </c>
      <c r="F21" s="74">
        <f t="shared" si="5"/>
        <v>20754.304570262062</v>
      </c>
      <c r="G21" s="74">
        <f t="shared" si="5"/>
        <v>21321.374744520668</v>
      </c>
      <c r="H21" s="74">
        <f t="shared" si="5"/>
        <v>21696.002263912327</v>
      </c>
      <c r="I21" s="74">
        <f t="shared" si="5"/>
        <v>22169.52285653654</v>
      </c>
      <c r="J21" s="74">
        <f t="shared" si="5"/>
        <v>22040.898335143367</v>
      </c>
      <c r="K21" s="74">
        <f t="shared" si="5"/>
        <v>21266.447221001185</v>
      </c>
      <c r="L21" s="74">
        <f t="shared" si="5"/>
        <v>21441.130636654369</v>
      </c>
      <c r="M21" s="74">
        <f t="shared" si="5"/>
        <v>21508.311989294183</v>
      </c>
      <c r="N21" s="74">
        <f t="shared" si="5"/>
        <v>21650.599044140905</v>
      </c>
      <c r="O21" s="74">
        <f t="shared" si="5"/>
        <v>21719.649265818898</v>
      </c>
      <c r="P21" s="74">
        <f t="shared" si="5"/>
        <v>22430.520396969594</v>
      </c>
      <c r="Q21" s="74">
        <f t="shared" si="5"/>
        <v>22792.846608548982</v>
      </c>
    </row>
    <row r="22" spans="1:17" ht="12" customHeight="1" x14ac:dyDescent="0.25">
      <c r="A22" s="67" t="s">
        <v>83</v>
      </c>
      <c r="B22" s="73">
        <v>1.2563843888655379</v>
      </c>
      <c r="C22" s="73">
        <v>1.2658162616264401</v>
      </c>
      <c r="D22" s="73">
        <v>1.2683904649882014</v>
      </c>
      <c r="E22" s="73">
        <v>1.3013458267412015</v>
      </c>
      <c r="F22" s="73">
        <v>1.3051416732363661</v>
      </c>
      <c r="G22" s="73">
        <v>1.3125071421657666</v>
      </c>
      <c r="H22" s="73">
        <v>1.3007646359393272</v>
      </c>
      <c r="I22" s="73">
        <v>1.2899409406016469</v>
      </c>
      <c r="J22" s="73">
        <v>1.2691728798338011</v>
      </c>
      <c r="K22" s="73">
        <v>1.2559632122883118</v>
      </c>
      <c r="L22" s="73">
        <v>1.2491727453457218</v>
      </c>
      <c r="M22" s="73">
        <v>1.2332707608917843</v>
      </c>
      <c r="N22" s="73">
        <v>1.2434412635032905</v>
      </c>
      <c r="O22" s="73">
        <v>1.2433342933172318</v>
      </c>
      <c r="P22" s="73">
        <v>1.2629976142770032</v>
      </c>
      <c r="Q22" s="73">
        <v>1.2582067639725825</v>
      </c>
    </row>
    <row r="23" spans="1:17" ht="12" customHeight="1" x14ac:dyDescent="0.25">
      <c r="A23" s="72" t="s">
        <v>82</v>
      </c>
      <c r="B23" s="71">
        <f t="shared" ref="B23:Q23" si="6">B6/B8</f>
        <v>13.675757166359867</v>
      </c>
      <c r="C23" s="71">
        <f t="shared" si="6"/>
        <v>13.628351619702896</v>
      </c>
      <c r="D23" s="71">
        <f t="shared" si="6"/>
        <v>13.558244447751951</v>
      </c>
      <c r="E23" s="71">
        <f t="shared" si="6"/>
        <v>13.351594916571118</v>
      </c>
      <c r="F23" s="71">
        <f t="shared" si="6"/>
        <v>13.202186494929036</v>
      </c>
      <c r="G23" s="71">
        <f t="shared" si="6"/>
        <v>13.044397686319487</v>
      </c>
      <c r="H23" s="71">
        <f t="shared" si="6"/>
        <v>12.899183954430837</v>
      </c>
      <c r="I23" s="71">
        <f t="shared" si="6"/>
        <v>12.675471556368375</v>
      </c>
      <c r="J23" s="71">
        <f t="shared" si="6"/>
        <v>12.615581061173989</v>
      </c>
      <c r="K23" s="71">
        <f t="shared" si="6"/>
        <v>12.471354155881501</v>
      </c>
      <c r="L23" s="71">
        <f t="shared" si="6"/>
        <v>12.418020624479928</v>
      </c>
      <c r="M23" s="71">
        <f t="shared" si="6"/>
        <v>12.20997951590118</v>
      </c>
      <c r="N23" s="71">
        <f t="shared" si="6"/>
        <v>12.172613210389324</v>
      </c>
      <c r="O23" s="71">
        <f t="shared" si="6"/>
        <v>12.245955128707495</v>
      </c>
      <c r="P23" s="71">
        <f t="shared" si="6"/>
        <v>12.386274116500866</v>
      </c>
      <c r="Q23" s="71">
        <f t="shared" si="6"/>
        <v>12.476264942108713</v>
      </c>
    </row>
    <row r="24" spans="1:17" ht="12" customHeight="1" x14ac:dyDescent="0.25">
      <c r="A24" s="69" t="s">
        <v>81</v>
      </c>
      <c r="B24" s="70">
        <f t="shared" ref="B24:Q24" si="7">B9*1000/B3</f>
        <v>11.991544079856203</v>
      </c>
      <c r="C24" s="70">
        <f t="shared" si="7"/>
        <v>12.2082802720498</v>
      </c>
      <c r="D24" s="70">
        <f t="shared" si="7"/>
        <v>12.425937786533924</v>
      </c>
      <c r="E24" s="70">
        <f t="shared" si="7"/>
        <v>12.792833399225044</v>
      </c>
      <c r="F24" s="70">
        <f t="shared" si="7"/>
        <v>13.087433647210426</v>
      </c>
      <c r="G24" s="70">
        <f t="shared" si="7"/>
        <v>13.37312468865616</v>
      </c>
      <c r="H24" s="70">
        <f t="shared" si="7"/>
        <v>13.603675596303619</v>
      </c>
      <c r="I24" s="70">
        <f t="shared" si="7"/>
        <v>13.883464344221723</v>
      </c>
      <c r="J24" s="70">
        <f t="shared" si="7"/>
        <v>14.008399028208553</v>
      </c>
      <c r="K24" s="70">
        <f t="shared" si="7"/>
        <v>13.953028296562296</v>
      </c>
      <c r="L24" s="70">
        <f t="shared" si="7"/>
        <v>14.028886438094494</v>
      </c>
      <c r="M24" s="70">
        <f t="shared" si="7"/>
        <v>14.253601667824892</v>
      </c>
      <c r="N24" s="70">
        <f t="shared" si="7"/>
        <v>14.37604138595899</v>
      </c>
      <c r="O24" s="70">
        <f t="shared" si="7"/>
        <v>14.437977322889973</v>
      </c>
      <c r="P24" s="70">
        <f t="shared" si="7"/>
        <v>14.50287909043117</v>
      </c>
      <c r="Q24" s="70">
        <f t="shared" si="7"/>
        <v>14.548536798987474</v>
      </c>
    </row>
    <row r="25" spans="1:17" ht="12" customHeight="1" x14ac:dyDescent="0.25">
      <c r="A25" s="69" t="s">
        <v>80</v>
      </c>
      <c r="B25" s="70">
        <f t="shared" ref="B25:Q25" si="8">B9*1000/B6</f>
        <v>32.904942265787426</v>
      </c>
      <c r="C25" s="70">
        <f t="shared" si="8"/>
        <v>33.019400479029485</v>
      </c>
      <c r="D25" s="70">
        <f t="shared" si="8"/>
        <v>33.190137685901732</v>
      </c>
      <c r="E25" s="70">
        <f t="shared" si="8"/>
        <v>33.703838590960373</v>
      </c>
      <c r="F25" s="70">
        <f t="shared" si="8"/>
        <v>34.085263086750459</v>
      </c>
      <c r="G25" s="70">
        <f t="shared" si="8"/>
        <v>34.497568291094382</v>
      </c>
      <c r="H25" s="70">
        <f t="shared" si="8"/>
        <v>34.885927791224816</v>
      </c>
      <c r="I25" s="70">
        <f t="shared" si="8"/>
        <v>35.501637789081876</v>
      </c>
      <c r="J25" s="70">
        <f t="shared" si="8"/>
        <v>35.670176254103005</v>
      </c>
      <c r="K25" s="70">
        <f t="shared" si="8"/>
        <v>36.082689527967545</v>
      </c>
      <c r="L25" s="70">
        <f t="shared" si="8"/>
        <v>36.237659254076668</v>
      </c>
      <c r="M25" s="70">
        <f t="shared" si="8"/>
        <v>36.855098684969981</v>
      </c>
      <c r="N25" s="70">
        <f t="shared" si="8"/>
        <v>36.968232886585525</v>
      </c>
      <c r="O25" s="70">
        <f t="shared" si="8"/>
        <v>36.746827443870885</v>
      </c>
      <c r="P25" s="70">
        <f t="shared" si="8"/>
        <v>36.330537800751124</v>
      </c>
      <c r="Q25" s="70">
        <f t="shared" si="8"/>
        <v>36.068487010179012</v>
      </c>
    </row>
    <row r="26" spans="1:17" ht="12" customHeight="1" x14ac:dyDescent="0.25">
      <c r="A26" s="69" t="s">
        <v>79</v>
      </c>
      <c r="B26" s="68">
        <v>450</v>
      </c>
      <c r="C26" s="68">
        <v>450.00000000000006</v>
      </c>
      <c r="D26" s="68">
        <v>449.99999999999994</v>
      </c>
      <c r="E26" s="68">
        <v>450.00000000000006</v>
      </c>
      <c r="F26" s="68">
        <v>450</v>
      </c>
      <c r="G26" s="68">
        <v>450</v>
      </c>
      <c r="H26" s="68">
        <v>450</v>
      </c>
      <c r="I26" s="68">
        <v>450</v>
      </c>
      <c r="J26" s="68">
        <v>450.00000000000006</v>
      </c>
      <c r="K26" s="68">
        <v>449.99999999999994</v>
      </c>
      <c r="L26" s="68">
        <v>450</v>
      </c>
      <c r="M26" s="68">
        <v>450</v>
      </c>
      <c r="N26" s="68">
        <v>450</v>
      </c>
      <c r="O26" s="68">
        <v>450</v>
      </c>
      <c r="P26" s="68">
        <v>449.99999999999994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449.99999999999994</v>
      </c>
      <c r="E27" s="65">
        <v>449.99999999999994</v>
      </c>
      <c r="F27" s="65">
        <v>450.00000000000006</v>
      </c>
      <c r="G27" s="65">
        <v>450</v>
      </c>
      <c r="H27" s="65">
        <v>449.99999999999994</v>
      </c>
      <c r="I27" s="65">
        <v>450</v>
      </c>
      <c r="J27" s="65">
        <v>450.00000000000006</v>
      </c>
      <c r="K27" s="65">
        <v>449.99999999999989</v>
      </c>
      <c r="L27" s="65">
        <v>450</v>
      </c>
      <c r="M27" s="65">
        <v>450</v>
      </c>
      <c r="N27" s="65">
        <v>450</v>
      </c>
      <c r="O27" s="65">
        <v>450</v>
      </c>
      <c r="P27" s="65">
        <v>449.99999999999994</v>
      </c>
      <c r="Q27" s="65">
        <v>449.99999999999994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19212.274928742841</v>
      </c>
      <c r="C39" s="55">
        <f t="shared" ref="C39:Q39" si="10">SUM(C40:C41,C44:C45,C51:C52)</f>
        <v>19760.049801881101</v>
      </c>
      <c r="D39" s="55">
        <f t="shared" si="10"/>
        <v>17680.822416016934</v>
      </c>
      <c r="E39" s="55">
        <f t="shared" si="10"/>
        <v>17501.056103323175</v>
      </c>
      <c r="F39" s="55">
        <f t="shared" si="10"/>
        <v>18368.503910655883</v>
      </c>
      <c r="G39" s="55">
        <f t="shared" si="10"/>
        <v>18732.596172413956</v>
      </c>
      <c r="H39" s="55">
        <f t="shared" si="10"/>
        <v>17668.958511090201</v>
      </c>
      <c r="I39" s="55">
        <f t="shared" si="10"/>
        <v>17223.442157767779</v>
      </c>
      <c r="J39" s="55">
        <f t="shared" si="10"/>
        <v>19924.318209507521</v>
      </c>
      <c r="K39" s="55">
        <f t="shared" si="10"/>
        <v>17780.945855507191</v>
      </c>
      <c r="L39" s="55">
        <f t="shared" si="10"/>
        <v>18524.840645743694</v>
      </c>
      <c r="M39" s="55">
        <f t="shared" si="10"/>
        <v>18119.843110765094</v>
      </c>
      <c r="N39" s="55">
        <f t="shared" si="10"/>
        <v>18313.749285091231</v>
      </c>
      <c r="O39" s="55">
        <f t="shared" si="10"/>
        <v>18678.266566423808</v>
      </c>
      <c r="P39" s="55">
        <f t="shared" si="10"/>
        <v>17099.626242780279</v>
      </c>
      <c r="Q39" s="55">
        <f t="shared" si="10"/>
        <v>17308.867600837184</v>
      </c>
    </row>
    <row r="40" spans="1:17" ht="12" customHeight="1" x14ac:dyDescent="0.25">
      <c r="A40" s="54" t="s">
        <v>38</v>
      </c>
      <c r="B40" s="53">
        <v>44.592793451352222</v>
      </c>
      <c r="C40" s="53">
        <v>37.299299999999995</v>
      </c>
      <c r="D40" s="53">
        <v>12.499509999999995</v>
      </c>
      <c r="E40" s="53">
        <v>14.700539999999998</v>
      </c>
      <c r="F40" s="53">
        <v>14.698769999999994</v>
      </c>
      <c r="G40" s="53">
        <v>33.414550248935207</v>
      </c>
      <c r="H40" s="53">
        <v>21.499829999999999</v>
      </c>
      <c r="I40" s="53">
        <v>15.6035</v>
      </c>
      <c r="J40" s="53">
        <v>17.099309999999996</v>
      </c>
      <c r="K40" s="53">
        <v>53.50222999999999</v>
      </c>
      <c r="L40" s="53">
        <v>26.869119275662264</v>
      </c>
      <c r="M40" s="53">
        <v>27.060372542605773</v>
      </c>
      <c r="N40" s="53">
        <v>16.361108238837524</v>
      </c>
      <c r="O40" s="53">
        <v>24.434962830362807</v>
      </c>
      <c r="P40" s="53">
        <v>25.053820681862103</v>
      </c>
      <c r="Q40" s="53">
        <v>13.61352920635537</v>
      </c>
    </row>
    <row r="41" spans="1:17" ht="12" customHeight="1" x14ac:dyDescent="0.25">
      <c r="A41" s="51" t="s">
        <v>37</v>
      </c>
      <c r="B41" s="50">
        <f>SUM(B42:B43)</f>
        <v>1559.1790325006707</v>
      </c>
      <c r="C41" s="50">
        <f t="shared" ref="C41:Q41" si="11">SUM(C42:C43)</f>
        <v>1819.8553499999998</v>
      </c>
      <c r="D41" s="50">
        <f t="shared" si="11"/>
        <v>1166.0911899999999</v>
      </c>
      <c r="E41" s="50">
        <f t="shared" si="11"/>
        <v>764.54194999999982</v>
      </c>
      <c r="F41" s="50">
        <f t="shared" si="11"/>
        <v>1089.0594499999997</v>
      </c>
      <c r="G41" s="50">
        <f t="shared" si="11"/>
        <v>1304.1733943202426</v>
      </c>
      <c r="H41" s="50">
        <f t="shared" si="11"/>
        <v>1146.8291199999999</v>
      </c>
      <c r="I41" s="50">
        <f t="shared" si="11"/>
        <v>1133.30628</v>
      </c>
      <c r="J41" s="50">
        <f t="shared" si="11"/>
        <v>1046.5372199999997</v>
      </c>
      <c r="K41" s="50">
        <f t="shared" si="11"/>
        <v>904.64104999999972</v>
      </c>
      <c r="L41" s="50">
        <f t="shared" si="11"/>
        <v>882.74596366515766</v>
      </c>
      <c r="M41" s="50">
        <f t="shared" si="11"/>
        <v>991.38315119081096</v>
      </c>
      <c r="N41" s="50">
        <f t="shared" si="11"/>
        <v>924.42541155232732</v>
      </c>
      <c r="O41" s="50">
        <f t="shared" si="11"/>
        <v>893.51233550930021</v>
      </c>
      <c r="P41" s="50">
        <f t="shared" si="11"/>
        <v>1142.1085903756309</v>
      </c>
      <c r="Q41" s="50">
        <f t="shared" si="11"/>
        <v>1198.3674387267392</v>
      </c>
    </row>
    <row r="42" spans="1:17" ht="12" customHeight="1" x14ac:dyDescent="0.25">
      <c r="A42" s="52" t="s">
        <v>66</v>
      </c>
      <c r="B42" s="50">
        <v>0</v>
      </c>
      <c r="C42" s="50">
        <v>432.9320699999999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183.33615034584179</v>
      </c>
      <c r="Q42" s="50">
        <v>244.78695848535702</v>
      </c>
    </row>
    <row r="43" spans="1:17" ht="12" customHeight="1" x14ac:dyDescent="0.25">
      <c r="A43" s="52" t="s">
        <v>65</v>
      </c>
      <c r="B43" s="50">
        <v>1559.1790325006707</v>
      </c>
      <c r="C43" s="50">
        <v>1386.92328</v>
      </c>
      <c r="D43" s="50">
        <v>1166.0911899999999</v>
      </c>
      <c r="E43" s="50">
        <v>764.54194999999982</v>
      </c>
      <c r="F43" s="50">
        <v>1089.0594499999997</v>
      </c>
      <c r="G43" s="50">
        <v>1304.1733943202426</v>
      </c>
      <c r="H43" s="50">
        <v>1146.8291199999999</v>
      </c>
      <c r="I43" s="50">
        <v>1133.30628</v>
      </c>
      <c r="J43" s="50">
        <v>1046.5372199999997</v>
      </c>
      <c r="K43" s="50">
        <v>904.64104999999972</v>
      </c>
      <c r="L43" s="50">
        <v>882.74596366515766</v>
      </c>
      <c r="M43" s="50">
        <v>991.38315119081096</v>
      </c>
      <c r="N43" s="50">
        <v>924.42541155232732</v>
      </c>
      <c r="O43" s="50">
        <v>893.51233550930021</v>
      </c>
      <c r="P43" s="50">
        <v>958.77244002978921</v>
      </c>
      <c r="Q43" s="50">
        <v>953.58048024138225</v>
      </c>
    </row>
    <row r="44" spans="1:17" ht="12" customHeight="1" x14ac:dyDescent="0.25">
      <c r="A44" s="51" t="s">
        <v>41</v>
      </c>
      <c r="B44" s="50">
        <v>8429.9986704425864</v>
      </c>
      <c r="C44" s="50">
        <v>8573.0811099999974</v>
      </c>
      <c r="D44" s="50">
        <v>7621.4644100000005</v>
      </c>
      <c r="E44" s="50">
        <v>8079.768689999999</v>
      </c>
      <c r="F44" s="50">
        <v>8599.1679499999973</v>
      </c>
      <c r="G44" s="50">
        <v>8398.7127107611468</v>
      </c>
      <c r="H44" s="50">
        <v>7633.4408499999972</v>
      </c>
      <c r="I44" s="50">
        <v>7183.6895800000002</v>
      </c>
      <c r="J44" s="50">
        <v>9806.3567399999938</v>
      </c>
      <c r="K44" s="50">
        <v>8127.40924</v>
      </c>
      <c r="L44" s="50">
        <v>8767.3462690154429</v>
      </c>
      <c r="M44" s="50">
        <v>8399.9758152469822</v>
      </c>
      <c r="N44" s="50">
        <v>8538.0287838164877</v>
      </c>
      <c r="O44" s="50">
        <v>8844.7685615103201</v>
      </c>
      <c r="P44" s="50">
        <v>7389.6878494764323</v>
      </c>
      <c r="Q44" s="50">
        <v>7527.8709504273902</v>
      </c>
    </row>
    <row r="45" spans="1:17" ht="12" customHeight="1" x14ac:dyDescent="0.25">
      <c r="A45" s="51" t="s">
        <v>64</v>
      </c>
      <c r="B45" s="50">
        <f>SUM(B46:B50)</f>
        <v>104.37564477446911</v>
      </c>
      <c r="C45" s="50">
        <f t="shared" ref="C45:Q45" si="12">SUM(C46:C50)</f>
        <v>89.785169999999979</v>
      </c>
      <c r="D45" s="50">
        <f t="shared" si="12"/>
        <v>101.88395999999997</v>
      </c>
      <c r="E45" s="50">
        <f t="shared" si="12"/>
        <v>108.84938000000001</v>
      </c>
      <c r="F45" s="50">
        <f t="shared" si="12"/>
        <v>108.78583999999996</v>
      </c>
      <c r="G45" s="50">
        <f t="shared" si="12"/>
        <v>109.22680746839985</v>
      </c>
      <c r="H45" s="50">
        <f t="shared" si="12"/>
        <v>89.379059999999996</v>
      </c>
      <c r="I45" s="50">
        <f t="shared" si="12"/>
        <v>94.18616999999999</v>
      </c>
      <c r="J45" s="50">
        <f t="shared" si="12"/>
        <v>75.097689999999957</v>
      </c>
      <c r="K45" s="50">
        <f t="shared" si="12"/>
        <v>81.426849999999988</v>
      </c>
      <c r="L45" s="50">
        <f t="shared" si="12"/>
        <v>99.023714834368604</v>
      </c>
      <c r="M45" s="50">
        <f t="shared" si="12"/>
        <v>90.785936097503182</v>
      </c>
      <c r="N45" s="50">
        <f t="shared" si="12"/>
        <v>88.779950045063828</v>
      </c>
      <c r="O45" s="50">
        <f t="shared" si="12"/>
        <v>122.00165399603689</v>
      </c>
      <c r="P45" s="50">
        <f t="shared" si="12"/>
        <v>115.9835549630608</v>
      </c>
      <c r="Q45" s="50">
        <f t="shared" si="12"/>
        <v>116.48510410359994</v>
      </c>
    </row>
    <row r="46" spans="1:17" ht="12" customHeight="1" x14ac:dyDescent="0.25">
      <c r="A46" s="52" t="s">
        <v>34</v>
      </c>
      <c r="B46" s="50">
        <v>60.38023450723977</v>
      </c>
      <c r="C46" s="50">
        <v>44.498539999999998</v>
      </c>
      <c r="D46" s="50">
        <v>52.997319999999974</v>
      </c>
      <c r="E46" s="50">
        <v>60.752840000000006</v>
      </c>
      <c r="F46" s="50">
        <v>60.797199999999982</v>
      </c>
      <c r="G46" s="50">
        <v>60.810657278159752</v>
      </c>
      <c r="H46" s="50">
        <v>48.884740000000008</v>
      </c>
      <c r="I46" s="50">
        <v>48.886329999999994</v>
      </c>
      <c r="J46" s="50">
        <v>29.593699999999998</v>
      </c>
      <c r="K46" s="50">
        <v>34.829469999999986</v>
      </c>
      <c r="L46" s="50">
        <v>46.263797143783364</v>
      </c>
      <c r="M46" s="50">
        <v>32.100959577236125</v>
      </c>
      <c r="N46" s="50">
        <v>30.620170075602768</v>
      </c>
      <c r="O46" s="50">
        <v>59.735290277090684</v>
      </c>
      <c r="P46" s="50">
        <v>54.218013942089499</v>
      </c>
      <c r="Q46" s="50">
        <v>49.894882437186418</v>
      </c>
    </row>
    <row r="47" spans="1:17" ht="12" customHeight="1" x14ac:dyDescent="0.25">
      <c r="A47" s="52" t="s">
        <v>63</v>
      </c>
      <c r="B47" s="50">
        <v>43.207218808358604</v>
      </c>
      <c r="C47" s="50">
        <v>44.486629999999977</v>
      </c>
      <c r="D47" s="50">
        <v>48.086640000000003</v>
      </c>
      <c r="E47" s="50">
        <v>47.296540000000014</v>
      </c>
      <c r="F47" s="50">
        <v>47.188639999999992</v>
      </c>
      <c r="G47" s="50">
        <v>47.627958731369368</v>
      </c>
      <c r="H47" s="50">
        <v>39.694319999999991</v>
      </c>
      <c r="I47" s="50">
        <v>44.499840000000006</v>
      </c>
      <c r="J47" s="50">
        <v>44.703989999999969</v>
      </c>
      <c r="K47" s="50">
        <v>45.797379999999997</v>
      </c>
      <c r="L47" s="50">
        <v>51.971726231714499</v>
      </c>
      <c r="M47" s="50">
        <v>57.896785061396315</v>
      </c>
      <c r="N47" s="50">
        <v>57.371588510590314</v>
      </c>
      <c r="O47" s="50">
        <v>61.478172260075475</v>
      </c>
      <c r="P47" s="50">
        <v>60.977349562100564</v>
      </c>
      <c r="Q47" s="50">
        <v>65.802030207542785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</row>
    <row r="50" spans="1:17" ht="12" customHeight="1" x14ac:dyDescent="0.25">
      <c r="A50" s="52" t="s">
        <v>61</v>
      </c>
      <c r="B50" s="50">
        <v>0.78819145887074227</v>
      </c>
      <c r="C50" s="50">
        <v>0.79999999999999971</v>
      </c>
      <c r="D50" s="50">
        <v>0.79999999999999982</v>
      </c>
      <c r="E50" s="50">
        <v>0.79999999999999971</v>
      </c>
      <c r="F50" s="50">
        <v>0.80000000000000016</v>
      </c>
      <c r="G50" s="50">
        <v>0.78819145887074016</v>
      </c>
      <c r="H50" s="50">
        <v>0.79999999999999971</v>
      </c>
      <c r="I50" s="50">
        <v>0.79999999999999982</v>
      </c>
      <c r="J50" s="50">
        <v>0.8</v>
      </c>
      <c r="K50" s="50">
        <v>0.79999999999999971</v>
      </c>
      <c r="L50" s="50">
        <v>0.78819145887073983</v>
      </c>
      <c r="M50" s="50">
        <v>0.78819145887073994</v>
      </c>
      <c r="N50" s="50">
        <v>0.78819145887073794</v>
      </c>
      <c r="O50" s="50">
        <v>0.78819145887073871</v>
      </c>
      <c r="P50" s="50">
        <v>0.78819145887073983</v>
      </c>
      <c r="Q50" s="50">
        <v>0.78819145887073994</v>
      </c>
    </row>
    <row r="51" spans="1:17" ht="12" customHeight="1" x14ac:dyDescent="0.25">
      <c r="A51" s="51" t="s">
        <v>42</v>
      </c>
      <c r="B51" s="50">
        <v>1295.0226700381818</v>
      </c>
      <c r="C51" s="50">
        <v>1234.3001600000002</v>
      </c>
      <c r="D51" s="50">
        <v>730.20180000000016</v>
      </c>
      <c r="E51" s="50">
        <v>647.89710000000025</v>
      </c>
      <c r="F51" s="50">
        <v>373.33035000000007</v>
      </c>
      <c r="G51" s="50">
        <v>385.54507104340558</v>
      </c>
      <c r="H51" s="50">
        <v>383.89987999999983</v>
      </c>
      <c r="I51" s="50">
        <v>390.21406999999999</v>
      </c>
      <c r="J51" s="50">
        <v>392.87547999999998</v>
      </c>
      <c r="K51" s="50">
        <v>391.63287000000008</v>
      </c>
      <c r="L51" s="50">
        <v>392.30447847391099</v>
      </c>
      <c r="M51" s="50">
        <v>384.7807394668967</v>
      </c>
      <c r="N51" s="50">
        <v>408.02050876322096</v>
      </c>
      <c r="O51" s="50">
        <v>399.06386892053428</v>
      </c>
      <c r="P51" s="50">
        <v>395.52892681182198</v>
      </c>
      <c r="Q51" s="50">
        <v>405.89458695478402</v>
      </c>
    </row>
    <row r="52" spans="1:17" ht="12" customHeight="1" x14ac:dyDescent="0.25">
      <c r="A52" s="49" t="s">
        <v>30</v>
      </c>
      <c r="B52" s="48">
        <v>7779.1061175355835</v>
      </c>
      <c r="C52" s="48">
        <v>8005.7287118811028</v>
      </c>
      <c r="D52" s="48">
        <v>8048.6815460169346</v>
      </c>
      <c r="E52" s="48">
        <v>7885.2984433231759</v>
      </c>
      <c r="F52" s="48">
        <v>8183.4615506558857</v>
      </c>
      <c r="G52" s="48">
        <v>8501.5236385718254</v>
      </c>
      <c r="H52" s="48">
        <v>8393.909771090206</v>
      </c>
      <c r="I52" s="48">
        <v>8406.4425577677757</v>
      </c>
      <c r="J52" s="48">
        <v>8586.3517695075261</v>
      </c>
      <c r="K52" s="48">
        <v>8222.333615507192</v>
      </c>
      <c r="L52" s="48">
        <v>8356.5511004791515</v>
      </c>
      <c r="M52" s="48">
        <v>8225.8570962202957</v>
      </c>
      <c r="N52" s="48">
        <v>8338.1335226752926</v>
      </c>
      <c r="O52" s="48">
        <v>8394.4851836572561</v>
      </c>
      <c r="P52" s="48">
        <v>8031.263500471473</v>
      </c>
      <c r="Q52" s="48">
        <v>8046.635991418314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19212.274928742845</v>
      </c>
      <c r="C54" s="26">
        <f t="shared" ref="C54:Q54" si="14">SUM(C55,C60)</f>
        <v>19760.049801881098</v>
      </c>
      <c r="D54" s="26">
        <f t="shared" si="14"/>
        <v>17680.822416016934</v>
      </c>
      <c r="E54" s="26">
        <f t="shared" si="14"/>
        <v>17501.056103323175</v>
      </c>
      <c r="F54" s="26">
        <f t="shared" si="14"/>
        <v>18368.503910655883</v>
      </c>
      <c r="G54" s="26">
        <f t="shared" si="14"/>
        <v>18732.59617241396</v>
      </c>
      <c r="H54" s="26">
        <f t="shared" si="14"/>
        <v>17668.958511090201</v>
      </c>
      <c r="I54" s="26">
        <f t="shared" si="14"/>
        <v>17223.442157767771</v>
      </c>
      <c r="J54" s="26">
        <f t="shared" si="14"/>
        <v>19924.318209507521</v>
      </c>
      <c r="K54" s="26">
        <f t="shared" si="14"/>
        <v>17780.945855507194</v>
      </c>
      <c r="L54" s="26">
        <f t="shared" si="14"/>
        <v>18524.840645743698</v>
      </c>
      <c r="M54" s="26">
        <f t="shared" si="14"/>
        <v>18119.843110765101</v>
      </c>
      <c r="N54" s="26">
        <f t="shared" si="14"/>
        <v>18313.749285091228</v>
      </c>
      <c r="O54" s="26">
        <f t="shared" si="14"/>
        <v>18678.266566423808</v>
      </c>
      <c r="P54" s="26">
        <f t="shared" si="14"/>
        <v>17099.626242780283</v>
      </c>
      <c r="Q54" s="26">
        <f t="shared" si="14"/>
        <v>17308.867600837184</v>
      </c>
    </row>
    <row r="55" spans="1:17" ht="12" customHeight="1" x14ac:dyDescent="0.25">
      <c r="A55" s="25" t="s">
        <v>48</v>
      </c>
      <c r="B55" s="24">
        <f t="shared" ref="B55" si="15">SUM(B56:B59)</f>
        <v>15430.630236517631</v>
      </c>
      <c r="C55" s="24">
        <f t="shared" ref="C55:Q55" si="16">SUM(C56:C59)</f>
        <v>15889.377457599097</v>
      </c>
      <c r="D55" s="24">
        <f t="shared" si="16"/>
        <v>13725.002327636732</v>
      </c>
      <c r="E55" s="24">
        <f t="shared" si="16"/>
        <v>13423.883885786157</v>
      </c>
      <c r="F55" s="24">
        <f t="shared" si="16"/>
        <v>14195.937587769919</v>
      </c>
      <c r="G55" s="24">
        <f t="shared" si="16"/>
        <v>14445.684338930045</v>
      </c>
      <c r="H55" s="24">
        <f t="shared" si="16"/>
        <v>13272.681857567039</v>
      </c>
      <c r="I55" s="24">
        <f t="shared" si="16"/>
        <v>12733.501985911422</v>
      </c>
      <c r="J55" s="24">
        <f t="shared" si="16"/>
        <v>15380.139826558112</v>
      </c>
      <c r="K55" s="24">
        <f t="shared" si="16"/>
        <v>13222.329226567814</v>
      </c>
      <c r="L55" s="24">
        <f t="shared" si="16"/>
        <v>13925.93474770912</v>
      </c>
      <c r="M55" s="24">
        <f t="shared" si="16"/>
        <v>13467.149183506175</v>
      </c>
      <c r="N55" s="24">
        <f t="shared" si="16"/>
        <v>13624.887918770264</v>
      </c>
      <c r="O55" s="24">
        <f t="shared" si="16"/>
        <v>13982.290366618054</v>
      </c>
      <c r="P55" s="24">
        <f t="shared" si="16"/>
        <v>12403.952007285536</v>
      </c>
      <c r="Q55" s="24">
        <f t="shared" si="16"/>
        <v>12626.148678425527</v>
      </c>
    </row>
    <row r="56" spans="1:17" ht="12" customHeight="1" x14ac:dyDescent="0.25">
      <c r="A56" s="23" t="s">
        <v>44</v>
      </c>
      <c r="B56" s="22">
        <v>12102.756338101919</v>
      </c>
      <c r="C56" s="22">
        <v>12326.49860235752</v>
      </c>
      <c r="D56" s="22">
        <v>10183.542306113466</v>
      </c>
      <c r="E56" s="22">
        <v>9732.6812123714863</v>
      </c>
      <c r="F56" s="22">
        <v>10393.815385706706</v>
      </c>
      <c r="G56" s="22">
        <v>10556.512750560587</v>
      </c>
      <c r="H56" s="22">
        <v>9296.2180376292563</v>
      </c>
      <c r="I56" s="22">
        <v>8667.6301147486683</v>
      </c>
      <c r="J56" s="22">
        <v>11267.264141393958</v>
      </c>
      <c r="K56" s="22">
        <v>9106.8869281451571</v>
      </c>
      <c r="L56" s="22">
        <v>9782.1420451393369</v>
      </c>
      <c r="M56" s="22">
        <v>9220.3320986234721</v>
      </c>
      <c r="N56" s="22">
        <v>9323.8182231101982</v>
      </c>
      <c r="O56" s="22">
        <v>9613.3315854936263</v>
      </c>
      <c r="P56" s="22">
        <v>7918.6045707872554</v>
      </c>
      <c r="Q56" s="22">
        <v>8037.9215018110835</v>
      </c>
    </row>
    <row r="57" spans="1:17" ht="12" customHeight="1" x14ac:dyDescent="0.25">
      <c r="A57" s="23" t="s">
        <v>43</v>
      </c>
      <c r="B57" s="30">
        <v>232.4471911594151</v>
      </c>
      <c r="C57" s="30">
        <v>247.56484221933485</v>
      </c>
      <c r="D57" s="30">
        <v>263.83032024316509</v>
      </c>
      <c r="E57" s="30">
        <v>277.84934188671457</v>
      </c>
      <c r="F57" s="30">
        <v>294.13657235942622</v>
      </c>
      <c r="G57" s="30">
        <v>302.61843628077196</v>
      </c>
      <c r="H57" s="30">
        <v>319.53721533516057</v>
      </c>
      <c r="I57" s="30">
        <v>334.87203605554902</v>
      </c>
      <c r="J57" s="30">
        <v>335.78758510455248</v>
      </c>
      <c r="K57" s="30">
        <v>345.21488319298908</v>
      </c>
      <c r="L57" s="30">
        <v>341.09089334446298</v>
      </c>
      <c r="M57" s="30">
        <v>345.05763436604775</v>
      </c>
      <c r="N57" s="30">
        <v>343.62706569558992</v>
      </c>
      <c r="O57" s="30">
        <v>344.29335399943267</v>
      </c>
      <c r="P57" s="30">
        <v>348.85290001946066</v>
      </c>
      <c r="Q57" s="30">
        <v>348.38018783129229</v>
      </c>
    </row>
    <row r="58" spans="1:17" ht="12" customHeight="1" x14ac:dyDescent="0.25">
      <c r="A58" s="23" t="s">
        <v>47</v>
      </c>
      <c r="B58" s="22">
        <v>1429.2071881324664</v>
      </c>
      <c r="C58" s="22">
        <v>1457.1168735314623</v>
      </c>
      <c r="D58" s="22">
        <v>1500.9253280666308</v>
      </c>
      <c r="E58" s="22">
        <v>1571.8309521177478</v>
      </c>
      <c r="F58" s="22">
        <v>1612.7649424534741</v>
      </c>
      <c r="G58" s="22">
        <v>1646.6349480187775</v>
      </c>
      <c r="H58" s="22">
        <v>1678.435204482141</v>
      </c>
      <c r="I58" s="22">
        <v>1713.3025506743325</v>
      </c>
      <c r="J58" s="22">
        <v>1736.424754100816</v>
      </c>
      <c r="K58" s="22">
        <v>1733.233145041218</v>
      </c>
      <c r="L58" s="22">
        <v>1751.5804693825387</v>
      </c>
      <c r="M58" s="22">
        <v>1806.4061354811317</v>
      </c>
      <c r="N58" s="22">
        <v>1831.8498893904793</v>
      </c>
      <c r="O58" s="22">
        <v>1863.3459791851888</v>
      </c>
      <c r="P58" s="22">
        <v>1916.6251426841229</v>
      </c>
      <c r="Q58" s="22">
        <v>1962.7742087633339</v>
      </c>
    </row>
    <row r="59" spans="1:17" ht="12" customHeight="1" x14ac:dyDescent="0.25">
      <c r="A59" s="21" t="s">
        <v>46</v>
      </c>
      <c r="B59" s="20">
        <v>1666.2195191238307</v>
      </c>
      <c r="C59" s="20">
        <v>1858.1971394907803</v>
      </c>
      <c r="D59" s="20">
        <v>1776.7043732134691</v>
      </c>
      <c r="E59" s="20">
        <v>1841.5223794102087</v>
      </c>
      <c r="F59" s="20">
        <v>1895.220687250312</v>
      </c>
      <c r="G59" s="20">
        <v>1939.9182040699068</v>
      </c>
      <c r="H59" s="20">
        <v>1978.491400120482</v>
      </c>
      <c r="I59" s="20">
        <v>2017.6972844328711</v>
      </c>
      <c r="J59" s="20">
        <v>2040.6633459587856</v>
      </c>
      <c r="K59" s="20">
        <v>2036.9942701884481</v>
      </c>
      <c r="L59" s="20">
        <v>2051.1213398427803</v>
      </c>
      <c r="M59" s="20">
        <v>2095.3533150355252</v>
      </c>
      <c r="N59" s="20">
        <v>2125.5927405739967</v>
      </c>
      <c r="O59" s="20">
        <v>2161.3194479398067</v>
      </c>
      <c r="P59" s="20">
        <v>2219.8693937946973</v>
      </c>
      <c r="Q59" s="20">
        <v>2277.0727800198165</v>
      </c>
    </row>
    <row r="60" spans="1:17" ht="12" customHeight="1" x14ac:dyDescent="0.25">
      <c r="A60" s="19" t="s">
        <v>45</v>
      </c>
      <c r="B60" s="18">
        <v>3781.6446922252157</v>
      </c>
      <c r="C60" s="18">
        <v>3870.6723442820021</v>
      </c>
      <c r="D60" s="18">
        <v>3955.8200883802006</v>
      </c>
      <c r="E60" s="18">
        <v>4077.1722175370182</v>
      </c>
      <c r="F60" s="18">
        <v>4172.5663228859639</v>
      </c>
      <c r="G60" s="18">
        <v>4286.9118334839159</v>
      </c>
      <c r="H60" s="18">
        <v>4396.2766535231631</v>
      </c>
      <c r="I60" s="18">
        <v>4489.9401718563513</v>
      </c>
      <c r="J60" s="18">
        <v>4544.1783829494098</v>
      </c>
      <c r="K60" s="18">
        <v>4558.6166289393805</v>
      </c>
      <c r="L60" s="18">
        <v>4598.9058980345771</v>
      </c>
      <c r="M60" s="18">
        <v>4652.6939272589252</v>
      </c>
      <c r="N60" s="18">
        <v>4688.8613663209644</v>
      </c>
      <c r="O60" s="18">
        <v>4695.9761998057566</v>
      </c>
      <c r="P60" s="18">
        <v>4695.6742354947482</v>
      </c>
      <c r="Q60" s="18">
        <v>4682.7189224116592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0.80316517922780595</v>
      </c>
      <c r="C63" s="41">
        <f t="shared" ref="C63:Q63" si="20">IF(C55=0,0,C55/C$54)</f>
        <v>0.80411626574374706</v>
      </c>
      <c r="D63" s="41">
        <f t="shared" si="20"/>
        <v>0.77626492731488261</v>
      </c>
      <c r="E63" s="41">
        <f t="shared" si="20"/>
        <v>0.76703278970902633</v>
      </c>
      <c r="F63" s="41">
        <f t="shared" si="20"/>
        <v>0.7728412535293423</v>
      </c>
      <c r="G63" s="41">
        <f t="shared" si="20"/>
        <v>0.77115228481800524</v>
      </c>
      <c r="H63" s="41">
        <f t="shared" si="20"/>
        <v>0.75118642953608328</v>
      </c>
      <c r="I63" s="41">
        <f t="shared" si="20"/>
        <v>0.73931226228019775</v>
      </c>
      <c r="J63" s="41">
        <f t="shared" si="20"/>
        <v>0.77192803612316285</v>
      </c>
      <c r="K63" s="41">
        <f t="shared" si="20"/>
        <v>0.7436235020350469</v>
      </c>
      <c r="L63" s="41">
        <f t="shared" si="20"/>
        <v>0.75174383488738772</v>
      </c>
      <c r="M63" s="41">
        <f t="shared" si="20"/>
        <v>0.74322658872831326</v>
      </c>
      <c r="N63" s="41">
        <f t="shared" si="20"/>
        <v>0.74397042935724522</v>
      </c>
      <c r="O63" s="41">
        <f t="shared" si="20"/>
        <v>0.7485860808814413</v>
      </c>
      <c r="P63" s="41">
        <f t="shared" si="20"/>
        <v>0.72539316539287924</v>
      </c>
      <c r="Q63" s="41">
        <f t="shared" si="20"/>
        <v>0.72946127786053627</v>
      </c>
    </row>
    <row r="64" spans="1:17" ht="12" customHeight="1" x14ac:dyDescent="0.25">
      <c r="A64" s="23" t="s">
        <v>44</v>
      </c>
      <c r="B64" s="45">
        <f t="shared" ref="B64" si="21">IF(B56=0,0,B56/B$54)</f>
        <v>0.62994915401691387</v>
      </c>
      <c r="C64" s="45">
        <f t="shared" ref="C64:Q64" si="22">IF(C56=0,0,C56/C$54)</f>
        <v>0.62380908580423089</v>
      </c>
      <c r="D64" s="45">
        <f t="shared" si="22"/>
        <v>0.57596541984881122</v>
      </c>
      <c r="E64" s="45">
        <f t="shared" si="22"/>
        <v>0.55611965100342731</v>
      </c>
      <c r="F64" s="45">
        <f t="shared" si="22"/>
        <v>0.56584986105902046</v>
      </c>
      <c r="G64" s="45">
        <f t="shared" si="22"/>
        <v>0.56353709082280568</v>
      </c>
      <c r="H64" s="45">
        <f t="shared" si="22"/>
        <v>0.52613276734983205</v>
      </c>
      <c r="I64" s="45">
        <f t="shared" si="22"/>
        <v>0.50324610117725899</v>
      </c>
      <c r="J64" s="45">
        <f t="shared" si="22"/>
        <v>0.56550312150793824</v>
      </c>
      <c r="K64" s="45">
        <f t="shared" si="22"/>
        <v>0.51217111857547959</v>
      </c>
      <c r="L64" s="45">
        <f t="shared" si="22"/>
        <v>0.52805539503449928</v>
      </c>
      <c r="M64" s="45">
        <f t="shared" si="22"/>
        <v>0.50885275563702981</v>
      </c>
      <c r="N64" s="45">
        <f t="shared" si="22"/>
        <v>0.50911575112041585</v>
      </c>
      <c r="O64" s="45">
        <f t="shared" si="22"/>
        <v>0.51468007222761358</v>
      </c>
      <c r="P64" s="45">
        <f t="shared" si="22"/>
        <v>0.46308641243726645</v>
      </c>
      <c r="Q64" s="45">
        <f t="shared" si="22"/>
        <v>0.46438170810332563</v>
      </c>
    </row>
    <row r="65" spans="1:17" ht="12" customHeight="1" x14ac:dyDescent="0.25">
      <c r="A65" s="23" t="s">
        <v>43</v>
      </c>
      <c r="B65" s="44">
        <f t="shared" ref="B65" si="23">IF(B57=0,0,B57/B$54)</f>
        <v>1.2098889487140255E-2</v>
      </c>
      <c r="C65" s="44">
        <f t="shared" ref="C65:Q65" si="24">IF(C57=0,0,C57/C$54)</f>
        <v>1.2528553556366413E-2</v>
      </c>
      <c r="D65" s="44">
        <f t="shared" si="24"/>
        <v>1.4921835310339582E-2</v>
      </c>
      <c r="E65" s="44">
        <f t="shared" si="24"/>
        <v>1.5876147144854611E-2</v>
      </c>
      <c r="F65" s="44">
        <f t="shared" si="24"/>
        <v>1.6013093597067127E-2</v>
      </c>
      <c r="G65" s="44">
        <f t="shared" si="24"/>
        <v>1.6154644743071687E-2</v>
      </c>
      <c r="H65" s="44">
        <f t="shared" si="24"/>
        <v>1.8084666118526341E-2</v>
      </c>
      <c r="I65" s="44">
        <f t="shared" si="24"/>
        <v>1.9442805508219606E-2</v>
      </c>
      <c r="J65" s="44">
        <f t="shared" si="24"/>
        <v>1.6853153095312479E-2</v>
      </c>
      <c r="K65" s="44">
        <f t="shared" si="24"/>
        <v>1.9414877363572173E-2</v>
      </c>
      <c r="L65" s="44">
        <f t="shared" si="24"/>
        <v>1.8412622265813264E-2</v>
      </c>
      <c r="M65" s="44">
        <f t="shared" si="24"/>
        <v>1.9043080685452903E-2</v>
      </c>
      <c r="N65" s="44">
        <f t="shared" si="24"/>
        <v>1.8763337880535923E-2</v>
      </c>
      <c r="O65" s="44">
        <f t="shared" si="24"/>
        <v>1.843283223178413E-2</v>
      </c>
      <c r="P65" s="44">
        <f t="shared" si="24"/>
        <v>2.0401200299144055E-2</v>
      </c>
      <c r="Q65" s="44">
        <f t="shared" si="24"/>
        <v>2.0127266316049587E-2</v>
      </c>
    </row>
    <row r="66" spans="1:17" ht="12" customHeight="1" x14ac:dyDescent="0.25">
      <c r="A66" s="23" t="s">
        <v>47</v>
      </c>
      <c r="B66" s="44">
        <f t="shared" ref="B66" si="25">IF(B58=0,0,B58/B$54)</f>
        <v>7.4390315224683631E-2</v>
      </c>
      <c r="C66" s="44">
        <f t="shared" ref="C66:Q66" si="26">IF(C58=0,0,C58/C$54)</f>
        <v>7.3740546615057065E-2</v>
      </c>
      <c r="D66" s="44">
        <f t="shared" si="26"/>
        <v>8.4890017712465279E-2</v>
      </c>
      <c r="E66" s="44">
        <f t="shared" si="26"/>
        <v>8.981349141662838E-2</v>
      </c>
      <c r="F66" s="44">
        <f t="shared" si="26"/>
        <v>8.7800560693344298E-2</v>
      </c>
      <c r="G66" s="44">
        <f t="shared" si="26"/>
        <v>8.7902121674071479E-2</v>
      </c>
      <c r="H66" s="44">
        <f t="shared" si="26"/>
        <v>9.4993443072982742E-2</v>
      </c>
      <c r="I66" s="44">
        <f t="shared" si="26"/>
        <v>9.9475037276543068E-2</v>
      </c>
      <c r="J66" s="44">
        <f t="shared" si="26"/>
        <v>8.7151024985749614E-2</v>
      </c>
      <c r="K66" s="44">
        <f t="shared" si="26"/>
        <v>9.7476993582115506E-2</v>
      </c>
      <c r="L66" s="44">
        <f t="shared" si="26"/>
        <v>9.4553065415166476E-2</v>
      </c>
      <c r="M66" s="44">
        <f t="shared" si="26"/>
        <v>9.9692150999250967E-2</v>
      </c>
      <c r="N66" s="44">
        <f t="shared" si="26"/>
        <v>0.10002593466110969</v>
      </c>
      <c r="O66" s="44">
        <f t="shared" si="26"/>
        <v>9.9760112779135157E-2</v>
      </c>
      <c r="P66" s="44">
        <f t="shared" si="26"/>
        <v>0.11208579155309611</v>
      </c>
      <c r="Q66" s="44">
        <f t="shared" si="26"/>
        <v>0.11339703174275825</v>
      </c>
    </row>
    <row r="67" spans="1:17" ht="12" customHeight="1" x14ac:dyDescent="0.25">
      <c r="A67" s="23" t="s">
        <v>46</v>
      </c>
      <c r="B67" s="43">
        <f t="shared" ref="B67" si="27">IF(B59=0,0,B59/B$54)</f>
        <v>8.6726820499068283E-2</v>
      </c>
      <c r="C67" s="43">
        <f t="shared" ref="C67:Q67" si="28">IF(C59=0,0,C59/C$54)</f>
        <v>9.4038079768092767E-2</v>
      </c>
      <c r="D67" s="43">
        <f t="shared" si="28"/>
        <v>0.10048765444326645</v>
      </c>
      <c r="E67" s="43">
        <f t="shared" si="28"/>
        <v>0.10522350014411602</v>
      </c>
      <c r="F67" s="43">
        <f t="shared" si="28"/>
        <v>0.10317773817991034</v>
      </c>
      <c r="G67" s="43">
        <f t="shared" si="28"/>
        <v>0.10355842757805636</v>
      </c>
      <c r="H67" s="43">
        <f t="shared" si="28"/>
        <v>0.1119755529947422</v>
      </c>
      <c r="I67" s="43">
        <f t="shared" si="28"/>
        <v>0.11714831831817601</v>
      </c>
      <c r="J67" s="43">
        <f t="shared" si="28"/>
        <v>0.10242073653416248</v>
      </c>
      <c r="K67" s="43">
        <f t="shared" si="28"/>
        <v>0.11456051251387964</v>
      </c>
      <c r="L67" s="43">
        <f t="shared" si="28"/>
        <v>0.11072275217190869</v>
      </c>
      <c r="M67" s="43">
        <f t="shared" si="28"/>
        <v>0.11563860140657972</v>
      </c>
      <c r="N67" s="43">
        <f t="shared" si="28"/>
        <v>0.11606540569518387</v>
      </c>
      <c r="O67" s="43">
        <f t="shared" si="28"/>
        <v>0.11571306364290841</v>
      </c>
      <c r="P67" s="43">
        <f t="shared" si="28"/>
        <v>0.12981976110337262</v>
      </c>
      <c r="Q67" s="43">
        <f t="shared" si="28"/>
        <v>0.13155527169840275</v>
      </c>
    </row>
    <row r="68" spans="1:17" ht="12" customHeight="1" x14ac:dyDescent="0.25">
      <c r="A68" s="42" t="s">
        <v>45</v>
      </c>
      <c r="B68" s="41">
        <f t="shared" ref="B68" si="29">IF(B60=0,0,B60/B$54)</f>
        <v>0.19683482077219408</v>
      </c>
      <c r="C68" s="41">
        <f t="shared" ref="C68:Q68" si="30">IF(C60=0,0,C60/C$54)</f>
        <v>0.19588373425625302</v>
      </c>
      <c r="D68" s="41">
        <f t="shared" si="30"/>
        <v>0.22373507268511733</v>
      </c>
      <c r="E68" s="41">
        <f t="shared" si="30"/>
        <v>0.23296721029097367</v>
      </c>
      <c r="F68" s="41">
        <f t="shared" si="30"/>
        <v>0.22715874647065767</v>
      </c>
      <c r="G68" s="41">
        <f t="shared" si="30"/>
        <v>0.22884771518199482</v>
      </c>
      <c r="H68" s="41">
        <f t="shared" si="30"/>
        <v>0.24881357046391675</v>
      </c>
      <c r="I68" s="41">
        <f t="shared" si="30"/>
        <v>0.26068773771980236</v>
      </c>
      <c r="J68" s="41">
        <f t="shared" si="30"/>
        <v>0.22807196387683723</v>
      </c>
      <c r="K68" s="41">
        <f t="shared" si="30"/>
        <v>0.25637649796495304</v>
      </c>
      <c r="L68" s="41">
        <f t="shared" si="30"/>
        <v>0.2482561651126122</v>
      </c>
      <c r="M68" s="41">
        <f t="shared" si="30"/>
        <v>0.25677341127168662</v>
      </c>
      <c r="N68" s="41">
        <f t="shared" si="30"/>
        <v>0.25602957064275478</v>
      </c>
      <c r="O68" s="41">
        <f t="shared" si="30"/>
        <v>0.25141391911855882</v>
      </c>
      <c r="P68" s="41">
        <f t="shared" si="30"/>
        <v>0.27460683460712082</v>
      </c>
      <c r="Q68" s="41">
        <f t="shared" si="30"/>
        <v>0.27053872213946384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25070.851691414231</v>
      </c>
      <c r="C72" s="55">
        <f t="shared" ref="C72:Q72" si="31">SUM(C73:C74,C77:C78,C84:C85)</f>
        <v>25900.467048123624</v>
      </c>
      <c r="D72" s="55">
        <f t="shared" si="31"/>
        <v>21745.76002358703</v>
      </c>
      <c r="E72" s="55">
        <f t="shared" si="31"/>
        <v>21614.987822301471</v>
      </c>
      <c r="F72" s="55">
        <f t="shared" si="31"/>
        <v>23840.767377012053</v>
      </c>
      <c r="G72" s="55">
        <f t="shared" si="31"/>
        <v>24107.630506223297</v>
      </c>
      <c r="H72" s="55">
        <f t="shared" si="31"/>
        <v>21730.118234371668</v>
      </c>
      <c r="I72" s="55">
        <f t="shared" si="31"/>
        <v>20608.836004107186</v>
      </c>
      <c r="J72" s="55">
        <f t="shared" si="31"/>
        <v>26451.555681039437</v>
      </c>
      <c r="K72" s="55">
        <f t="shared" si="31"/>
        <v>22225.105785840406</v>
      </c>
      <c r="L72" s="55">
        <f t="shared" si="31"/>
        <v>23593.250939858834</v>
      </c>
      <c r="M72" s="55">
        <f t="shared" si="31"/>
        <v>23026.344038992334</v>
      </c>
      <c r="N72" s="55">
        <f t="shared" si="31"/>
        <v>23068.446384002018</v>
      </c>
      <c r="O72" s="55">
        <f t="shared" si="31"/>
        <v>23838.366741427999</v>
      </c>
      <c r="P72" s="55">
        <f t="shared" si="31"/>
        <v>21104.109596831859</v>
      </c>
      <c r="Q72" s="55">
        <f t="shared" si="31"/>
        <v>21517.186254549339</v>
      </c>
    </row>
    <row r="73" spans="1:17" ht="12" customHeight="1" x14ac:dyDescent="0.25">
      <c r="A73" s="54" t="s">
        <v>38</v>
      </c>
      <c r="B73" s="53">
        <v>176.61924781052693</v>
      </c>
      <c r="C73" s="53">
        <v>147.73181494103997</v>
      </c>
      <c r="D73" s="53">
        <v>49.506969250727984</v>
      </c>
      <c r="E73" s="53">
        <v>58.224616944912007</v>
      </c>
      <c r="F73" s="53">
        <v>58.217606483255992</v>
      </c>
      <c r="G73" s="53">
        <v>132.34543687720085</v>
      </c>
      <c r="H73" s="53">
        <v>85.154651878823998</v>
      </c>
      <c r="I73" s="53">
        <v>61.800982174799998</v>
      </c>
      <c r="J73" s="53">
        <v>67.725455988167994</v>
      </c>
      <c r="K73" s="53">
        <v>211.90696718954396</v>
      </c>
      <c r="L73" s="53">
        <v>106.42086463984226</v>
      </c>
      <c r="M73" s="53">
        <v>107.17836390226726</v>
      </c>
      <c r="N73" s="53">
        <v>64.801650823749242</v>
      </c>
      <c r="O73" s="53">
        <v>96.7798700497422</v>
      </c>
      <c r="P73" s="53">
        <v>99.230988263555957</v>
      </c>
      <c r="Q73" s="53">
        <v>53.919279380785554</v>
      </c>
    </row>
    <row r="74" spans="1:17" ht="12" customHeight="1" x14ac:dyDescent="0.25">
      <c r="A74" s="51" t="s">
        <v>37</v>
      </c>
      <c r="B74" s="50">
        <f>SUM(B75:B76)</f>
        <v>4850.4791373219587</v>
      </c>
      <c r="C74" s="50">
        <f t="shared" ref="C74:Q74" si="32">SUM(C75:C76)</f>
        <v>5467.7460471374889</v>
      </c>
      <c r="D74" s="50">
        <f t="shared" si="32"/>
        <v>3634.1304405314045</v>
      </c>
      <c r="E74" s="50">
        <f t="shared" si="32"/>
        <v>2388.2319136913038</v>
      </c>
      <c r="F74" s="50">
        <f t="shared" si="32"/>
        <v>3394.0555451714513</v>
      </c>
      <c r="G74" s="50">
        <f t="shared" si="32"/>
        <v>4057.6046164482232</v>
      </c>
      <c r="H74" s="50">
        <f t="shared" si="32"/>
        <v>3570.5046709679405</v>
      </c>
      <c r="I74" s="50">
        <f t="shared" si="32"/>
        <v>3528.9495162839148</v>
      </c>
      <c r="J74" s="50">
        <f t="shared" si="32"/>
        <v>3267.3978310672796</v>
      </c>
      <c r="K74" s="50">
        <f t="shared" si="32"/>
        <v>2820.570425166959</v>
      </c>
      <c r="L74" s="50">
        <f t="shared" si="32"/>
        <v>2752.639578304897</v>
      </c>
      <c r="M74" s="50">
        <f t="shared" si="32"/>
        <v>3095.353660112185</v>
      </c>
      <c r="N74" s="50">
        <f t="shared" si="32"/>
        <v>2879.9668004296377</v>
      </c>
      <c r="O74" s="50">
        <f t="shared" si="32"/>
        <v>2782.0814789812171</v>
      </c>
      <c r="P74" s="50">
        <f t="shared" si="32"/>
        <v>3471.4040253023645</v>
      </c>
      <c r="Q74" s="50">
        <f t="shared" si="32"/>
        <v>3618.4335156510033</v>
      </c>
    </row>
    <row r="75" spans="1:17" ht="12" customHeight="1" x14ac:dyDescent="0.25">
      <c r="A75" s="52" t="s">
        <v>66</v>
      </c>
      <c r="B75" s="50">
        <v>0</v>
      </c>
      <c r="C75" s="50">
        <v>1143.7505941165559</v>
      </c>
      <c r="D75" s="50">
        <v>0</v>
      </c>
      <c r="E75" s="50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484.35042218308945</v>
      </c>
      <c r="Q75" s="50">
        <v>646.69551784327723</v>
      </c>
    </row>
    <row r="76" spans="1:17" ht="12" customHeight="1" x14ac:dyDescent="0.25">
      <c r="A76" s="52" t="s">
        <v>65</v>
      </c>
      <c r="B76" s="50">
        <v>4850.4791373219587</v>
      </c>
      <c r="C76" s="50">
        <v>4323.9954530209325</v>
      </c>
      <c r="D76" s="50">
        <v>3634.1304405314045</v>
      </c>
      <c r="E76" s="50">
        <v>2388.2319136913038</v>
      </c>
      <c r="F76" s="50">
        <v>3394.0555451714513</v>
      </c>
      <c r="G76" s="50">
        <v>4057.6046164482232</v>
      </c>
      <c r="H76" s="50">
        <v>3570.5046709679405</v>
      </c>
      <c r="I76" s="50">
        <v>3528.9495162839148</v>
      </c>
      <c r="J76" s="50">
        <v>3267.3978310672796</v>
      </c>
      <c r="K76" s="50">
        <v>2820.570425166959</v>
      </c>
      <c r="L76" s="50">
        <v>2752.639578304897</v>
      </c>
      <c r="M76" s="50">
        <v>3095.353660112185</v>
      </c>
      <c r="N76" s="50">
        <v>2879.9668004296377</v>
      </c>
      <c r="O76" s="50">
        <v>2782.0814789812171</v>
      </c>
      <c r="P76" s="50">
        <v>2987.0536031192751</v>
      </c>
      <c r="Q76" s="50">
        <v>2971.7379978077261</v>
      </c>
    </row>
    <row r="77" spans="1:17" ht="12" customHeight="1" x14ac:dyDescent="0.25">
      <c r="A77" s="51" t="s">
        <v>41</v>
      </c>
      <c r="B77" s="50">
        <v>19800.337041142473</v>
      </c>
      <c r="C77" s="50">
        <v>20136.408331146227</v>
      </c>
      <c r="D77" s="50">
        <v>17901.255974593074</v>
      </c>
      <c r="E77" s="50">
        <v>18977.718684274816</v>
      </c>
      <c r="F77" s="50">
        <v>20197.680965286654</v>
      </c>
      <c r="G77" s="50">
        <v>19726.852741729694</v>
      </c>
      <c r="H77" s="50">
        <v>17929.38617458758</v>
      </c>
      <c r="I77" s="50">
        <v>16873.012730318191</v>
      </c>
      <c r="J77" s="50">
        <v>23033.119717856945</v>
      </c>
      <c r="K77" s="50">
        <v>19089.616560383951</v>
      </c>
      <c r="L77" s="50">
        <v>20592.697326462876</v>
      </c>
      <c r="M77" s="50">
        <v>19729.81951497788</v>
      </c>
      <c r="N77" s="50">
        <v>20054.077609678494</v>
      </c>
      <c r="O77" s="50">
        <v>20774.54640447893</v>
      </c>
      <c r="P77" s="50">
        <v>17356.860394473431</v>
      </c>
      <c r="Q77" s="50">
        <v>17681.424143434921</v>
      </c>
    </row>
    <row r="78" spans="1:17" ht="12" customHeight="1" x14ac:dyDescent="0.25">
      <c r="A78" s="51" t="s">
        <v>64</v>
      </c>
      <c r="B78" s="50">
        <f>SUM(B79:B83)</f>
        <v>243.41626513927349</v>
      </c>
      <c r="C78" s="50">
        <f t="shared" ref="C78:Q78" si="33">SUM(C79:C83)</f>
        <v>148.58085489886801</v>
      </c>
      <c r="D78" s="50">
        <f t="shared" si="33"/>
        <v>160.86663921182395</v>
      </c>
      <c r="E78" s="50">
        <f t="shared" si="33"/>
        <v>190.81260739044004</v>
      </c>
      <c r="F78" s="50">
        <f t="shared" si="33"/>
        <v>190.81326007069202</v>
      </c>
      <c r="G78" s="50">
        <f t="shared" si="33"/>
        <v>190.82771116817904</v>
      </c>
      <c r="H78" s="50">
        <f t="shared" si="33"/>
        <v>145.07273693732407</v>
      </c>
      <c r="I78" s="50">
        <f t="shared" si="33"/>
        <v>145.07277533028002</v>
      </c>
      <c r="J78" s="50">
        <f t="shared" si="33"/>
        <v>83.312676127044014</v>
      </c>
      <c r="K78" s="50">
        <f t="shared" si="33"/>
        <v>103.011833099952</v>
      </c>
      <c r="L78" s="50">
        <f t="shared" si="33"/>
        <v>141.4931704512147</v>
      </c>
      <c r="M78" s="50">
        <f t="shared" si="33"/>
        <v>93.992499999999865</v>
      </c>
      <c r="N78" s="50">
        <f t="shared" si="33"/>
        <v>69.600323070138742</v>
      </c>
      <c r="O78" s="50">
        <f t="shared" si="33"/>
        <v>184.95898791810959</v>
      </c>
      <c r="P78" s="50">
        <f t="shared" si="33"/>
        <v>176.61418879250712</v>
      </c>
      <c r="Q78" s="50">
        <f t="shared" si="33"/>
        <v>163.40931608263233</v>
      </c>
    </row>
    <row r="79" spans="1:17" ht="12" customHeight="1" x14ac:dyDescent="0.25">
      <c r="A79" s="52" t="s">
        <v>34</v>
      </c>
      <c r="B79" s="50">
        <v>243.41626513927349</v>
      </c>
      <c r="C79" s="50">
        <v>148.58085489886801</v>
      </c>
      <c r="D79" s="50">
        <v>160.86663921182395</v>
      </c>
      <c r="E79" s="50">
        <v>190.81260739044004</v>
      </c>
      <c r="F79" s="50">
        <v>190.81326007069202</v>
      </c>
      <c r="G79" s="50">
        <v>190.82771116817904</v>
      </c>
      <c r="H79" s="50">
        <v>145.07273693732407</v>
      </c>
      <c r="I79" s="50">
        <v>145.07277533028002</v>
      </c>
      <c r="J79" s="50">
        <v>83.312676127044014</v>
      </c>
      <c r="K79" s="50">
        <v>103.011833099952</v>
      </c>
      <c r="L79" s="50">
        <v>141.4931704512147</v>
      </c>
      <c r="M79" s="50">
        <v>93.992499999999865</v>
      </c>
      <c r="N79" s="50">
        <v>69.600323070138742</v>
      </c>
      <c r="O79" s="50">
        <v>184.95898791810959</v>
      </c>
      <c r="P79" s="50">
        <v>176.61418879250712</v>
      </c>
      <c r="Q79" s="50">
        <v>163.40931608263233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25070.851691414231</v>
      </c>
      <c r="C87" s="26">
        <f t="shared" si="34"/>
        <v>25900.467048123624</v>
      </c>
      <c r="D87" s="26">
        <f t="shared" si="34"/>
        <v>21745.760023587027</v>
      </c>
      <c r="E87" s="26">
        <f t="shared" si="34"/>
        <v>21614.987822301464</v>
      </c>
      <c r="F87" s="26">
        <f t="shared" si="34"/>
        <v>23840.767377012053</v>
      </c>
      <c r="G87" s="26">
        <f t="shared" si="34"/>
        <v>24107.630506223293</v>
      </c>
      <c r="H87" s="26">
        <f t="shared" si="34"/>
        <v>21730.118234371668</v>
      </c>
      <c r="I87" s="26">
        <f t="shared" si="34"/>
        <v>20608.836004107183</v>
      </c>
      <c r="J87" s="26">
        <f t="shared" si="34"/>
        <v>26451.555681039434</v>
      </c>
      <c r="K87" s="26">
        <f t="shared" si="34"/>
        <v>22225.105785840409</v>
      </c>
      <c r="L87" s="26">
        <f t="shared" si="34"/>
        <v>23593.25093985883</v>
      </c>
      <c r="M87" s="26">
        <f t="shared" si="34"/>
        <v>23026.344038992334</v>
      </c>
      <c r="N87" s="26">
        <f t="shared" si="34"/>
        <v>23068.446384002025</v>
      </c>
      <c r="O87" s="26">
        <f t="shared" si="34"/>
        <v>23838.366741427999</v>
      </c>
      <c r="P87" s="26">
        <f t="shared" si="34"/>
        <v>21104.109596831855</v>
      </c>
      <c r="Q87" s="26">
        <f t="shared" si="34"/>
        <v>21517.186254549339</v>
      </c>
    </row>
    <row r="88" spans="1:17" ht="12" customHeight="1" x14ac:dyDescent="0.25">
      <c r="A88" s="25" t="s">
        <v>48</v>
      </c>
      <c r="B88" s="24">
        <f t="shared" ref="B88:Q88" si="35">SUM(B89:B92)</f>
        <v>25070.851691414231</v>
      </c>
      <c r="C88" s="24">
        <f t="shared" si="35"/>
        <v>25900.467048123624</v>
      </c>
      <c r="D88" s="24">
        <f t="shared" si="35"/>
        <v>21745.760023587027</v>
      </c>
      <c r="E88" s="24">
        <f t="shared" si="35"/>
        <v>21614.987822301464</v>
      </c>
      <c r="F88" s="24">
        <f t="shared" si="35"/>
        <v>23840.767377012053</v>
      </c>
      <c r="G88" s="24">
        <f t="shared" si="35"/>
        <v>24107.630506223293</v>
      </c>
      <c r="H88" s="24">
        <f t="shared" si="35"/>
        <v>21730.118234371668</v>
      </c>
      <c r="I88" s="24">
        <f t="shared" si="35"/>
        <v>20608.836004107183</v>
      </c>
      <c r="J88" s="24">
        <f t="shared" si="35"/>
        <v>26451.555681039434</v>
      </c>
      <c r="K88" s="24">
        <f t="shared" si="35"/>
        <v>22225.105785840409</v>
      </c>
      <c r="L88" s="24">
        <f t="shared" si="35"/>
        <v>23593.25093985883</v>
      </c>
      <c r="M88" s="24">
        <f t="shared" si="35"/>
        <v>23026.344038992334</v>
      </c>
      <c r="N88" s="24">
        <f t="shared" si="35"/>
        <v>23068.446384002025</v>
      </c>
      <c r="O88" s="24">
        <f t="shared" si="35"/>
        <v>23838.366741427999</v>
      </c>
      <c r="P88" s="24">
        <f t="shared" si="35"/>
        <v>21104.109596831855</v>
      </c>
      <c r="Q88" s="24">
        <f t="shared" si="35"/>
        <v>21517.186254549339</v>
      </c>
    </row>
    <row r="89" spans="1:17" ht="12" customHeight="1" x14ac:dyDescent="0.25">
      <c r="A89" s="23" t="s">
        <v>44</v>
      </c>
      <c r="B89" s="22">
        <v>21049.82010256952</v>
      </c>
      <c r="C89" s="22">
        <v>20533.604240396769</v>
      </c>
      <c r="D89" s="22">
        <v>17306.020472605007</v>
      </c>
      <c r="E89" s="22">
        <v>16799.69233535236</v>
      </c>
      <c r="F89" s="22">
        <v>18875.403521591445</v>
      </c>
      <c r="G89" s="22">
        <v>19149.321029316794</v>
      </c>
      <c r="H89" s="22">
        <v>16669.363227002665</v>
      </c>
      <c r="I89" s="22">
        <v>15550.032921008549</v>
      </c>
      <c r="J89" s="22">
        <v>21383.20938187651</v>
      </c>
      <c r="K89" s="22">
        <v>17166.464112775611</v>
      </c>
      <c r="L89" s="22">
        <v>18501.301311167063</v>
      </c>
      <c r="M89" s="22">
        <v>17911.573017540788</v>
      </c>
      <c r="N89" s="22">
        <v>17935.668682569423</v>
      </c>
      <c r="O89" s="22">
        <v>18708.898330966756</v>
      </c>
      <c r="P89" s="22">
        <v>15504.276848334235</v>
      </c>
      <c r="Q89" s="22">
        <v>15749.913025335189</v>
      </c>
    </row>
    <row r="90" spans="1:17" ht="12" customHeight="1" x14ac:dyDescent="0.25">
      <c r="A90" s="23" t="s">
        <v>43</v>
      </c>
      <c r="B90" s="22">
        <v>1.4357659269645129</v>
      </c>
      <c r="C90" s="22">
        <v>1.5298562244155243</v>
      </c>
      <c r="D90" s="22">
        <v>2.0291216900362845</v>
      </c>
      <c r="E90" s="22">
        <v>2.3447805095474248</v>
      </c>
      <c r="F90" s="22">
        <v>2.4356479455306133</v>
      </c>
      <c r="G90" s="22">
        <v>2.5298138312662388</v>
      </c>
      <c r="H90" s="22">
        <v>3.1546994389474308</v>
      </c>
      <c r="I90" s="22">
        <v>3.7129245733771654</v>
      </c>
      <c r="J90" s="22">
        <v>3.8122051369981929</v>
      </c>
      <c r="K90" s="22">
        <v>4.534121700096831</v>
      </c>
      <c r="L90" s="22">
        <v>4.4343529466285236</v>
      </c>
      <c r="M90" s="22">
        <v>4.8177468566307242</v>
      </c>
      <c r="N90" s="22">
        <v>5.5183869158350731</v>
      </c>
      <c r="O90" s="22">
        <v>6.7715760309781929</v>
      </c>
      <c r="P90" s="22">
        <v>8.9081209227041906</v>
      </c>
      <c r="Q90" s="22">
        <v>12.226133766510802</v>
      </c>
    </row>
    <row r="91" spans="1:17" ht="12" customHeight="1" x14ac:dyDescent="0.25">
      <c r="A91" s="23" t="s">
        <v>47</v>
      </c>
      <c r="B91" s="22">
        <v>1733.5296143458027</v>
      </c>
      <c r="C91" s="22">
        <v>1832.2938512386156</v>
      </c>
      <c r="D91" s="22">
        <v>2006.0585135031145</v>
      </c>
      <c r="E91" s="22">
        <v>2332.3249577987194</v>
      </c>
      <c r="F91" s="22">
        <v>2381.0418586923579</v>
      </c>
      <c r="G91" s="22">
        <v>2363.5228098640209</v>
      </c>
      <c r="H91" s="22">
        <v>2359.1202382166107</v>
      </c>
      <c r="I91" s="22">
        <v>2344.7937876615883</v>
      </c>
      <c r="J91" s="22">
        <v>2341.1535783757295</v>
      </c>
      <c r="K91" s="22">
        <v>2332.5129542661334</v>
      </c>
      <c r="L91" s="22">
        <v>2371.0393833299695</v>
      </c>
      <c r="M91" s="22">
        <v>2383.5652887993033</v>
      </c>
      <c r="N91" s="22">
        <v>2378.0864032431782</v>
      </c>
      <c r="O91" s="22">
        <v>2371.8701249101364</v>
      </c>
      <c r="P91" s="22">
        <v>2561.1913801752148</v>
      </c>
      <c r="Q91" s="22">
        <v>2563.4656210697749</v>
      </c>
    </row>
    <row r="92" spans="1:17" ht="12" customHeight="1" x14ac:dyDescent="0.25">
      <c r="A92" s="21" t="s">
        <v>46</v>
      </c>
      <c r="B92" s="20">
        <v>2286.0662085719418</v>
      </c>
      <c r="C92" s="20">
        <v>3533.0391002638203</v>
      </c>
      <c r="D92" s="20">
        <v>2431.6519157888674</v>
      </c>
      <c r="E92" s="20">
        <v>2480.625748640839</v>
      </c>
      <c r="F92" s="20">
        <v>2581.8863487827193</v>
      </c>
      <c r="G92" s="20">
        <v>2592.2568532112114</v>
      </c>
      <c r="H92" s="20">
        <v>2698.4800697134465</v>
      </c>
      <c r="I92" s="20">
        <v>2710.2963708636657</v>
      </c>
      <c r="J92" s="20">
        <v>2723.3805156501999</v>
      </c>
      <c r="K92" s="20">
        <v>2721.5945970985686</v>
      </c>
      <c r="L92" s="20">
        <v>2716.4758924151683</v>
      </c>
      <c r="M92" s="20">
        <v>2726.3879857956117</v>
      </c>
      <c r="N92" s="20">
        <v>2749.172911273587</v>
      </c>
      <c r="O92" s="20">
        <v>2750.8267095201286</v>
      </c>
      <c r="P92" s="20">
        <v>3029.7332473997026</v>
      </c>
      <c r="Q92" s="20">
        <v>3191.5814743778637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0.83961328325268847</v>
      </c>
      <c r="C97" s="45">
        <f t="shared" si="38"/>
        <v>0.79278895636302205</v>
      </c>
      <c r="D97" s="45">
        <f t="shared" si="38"/>
        <v>0.79583424326552132</v>
      </c>
      <c r="E97" s="45">
        <f t="shared" si="38"/>
        <v>0.77722423317856892</v>
      </c>
      <c r="F97" s="45">
        <f t="shared" si="38"/>
        <v>0.79172801877978338</v>
      </c>
      <c r="G97" s="45">
        <f t="shared" si="38"/>
        <v>0.79432613770870053</v>
      </c>
      <c r="H97" s="45">
        <f t="shared" si="38"/>
        <v>0.76710872196893332</v>
      </c>
      <c r="I97" s="45">
        <f t="shared" si="38"/>
        <v>0.75453232380079827</v>
      </c>
      <c r="J97" s="45">
        <f t="shared" si="38"/>
        <v>0.80839137174847031</v>
      </c>
      <c r="K97" s="45">
        <f t="shared" si="38"/>
        <v>0.77239065938270346</v>
      </c>
      <c r="L97" s="45">
        <f t="shared" si="38"/>
        <v>0.7841777022729266</v>
      </c>
      <c r="M97" s="45">
        <f t="shared" si="38"/>
        <v>0.77787307386746685</v>
      </c>
      <c r="N97" s="45">
        <f t="shared" si="38"/>
        <v>0.77749790271996011</v>
      </c>
      <c r="O97" s="45">
        <f t="shared" si="38"/>
        <v>0.7848229928627245</v>
      </c>
      <c r="P97" s="45">
        <f t="shared" si="38"/>
        <v>0.73465676328091734</v>
      </c>
      <c r="Q97" s="45">
        <f t="shared" si="38"/>
        <v>0.73196898697687363</v>
      </c>
    </row>
    <row r="98" spans="1:17" ht="12" customHeight="1" x14ac:dyDescent="0.25">
      <c r="A98" s="23" t="s">
        <v>43</v>
      </c>
      <c r="B98" s="44">
        <f t="shared" ref="B98:Q98" si="39">IF(B90=0,0,B90/B$87)</f>
        <v>5.7268334743338837E-5</v>
      </c>
      <c r="C98" s="44">
        <f t="shared" si="39"/>
        <v>5.9066742756917027E-5</v>
      </c>
      <c r="D98" s="44">
        <f t="shared" si="39"/>
        <v>9.3311141474722062E-5</v>
      </c>
      <c r="E98" s="44">
        <f t="shared" si="39"/>
        <v>1.0847938147474577E-4</v>
      </c>
      <c r="F98" s="44">
        <f t="shared" si="39"/>
        <v>1.021631521760132E-4</v>
      </c>
      <c r="G98" s="44">
        <f t="shared" si="39"/>
        <v>1.0493830285863959E-4</v>
      </c>
      <c r="H98" s="44">
        <f t="shared" si="39"/>
        <v>1.4517635867979204E-4</v>
      </c>
      <c r="I98" s="44">
        <f t="shared" si="39"/>
        <v>1.8016177976462174E-4</v>
      </c>
      <c r="J98" s="44">
        <f t="shared" si="39"/>
        <v>1.4412026207331143E-4</v>
      </c>
      <c r="K98" s="44">
        <f t="shared" si="39"/>
        <v>2.0400900422195133E-4</v>
      </c>
      <c r="L98" s="44">
        <f t="shared" si="39"/>
        <v>1.8795006071575554E-4</v>
      </c>
      <c r="M98" s="44">
        <f t="shared" si="39"/>
        <v>2.0922760679995277E-4</v>
      </c>
      <c r="N98" s="44">
        <f t="shared" si="39"/>
        <v>2.3921797003469104E-4</v>
      </c>
      <c r="O98" s="44">
        <f t="shared" si="39"/>
        <v>2.8406207960590143E-4</v>
      </c>
      <c r="P98" s="44">
        <f t="shared" si="39"/>
        <v>4.221036136033655E-4</v>
      </c>
      <c r="Q98" s="44">
        <f t="shared" si="39"/>
        <v>5.6820318520623737E-4</v>
      </c>
    </row>
    <row r="99" spans="1:17" ht="12" customHeight="1" x14ac:dyDescent="0.25">
      <c r="A99" s="23" t="s">
        <v>47</v>
      </c>
      <c r="B99" s="44">
        <f t="shared" ref="B99:Q99" si="40">IF(B91=0,0,B91/B$87)</f>
        <v>6.9145222335604481E-2</v>
      </c>
      <c r="C99" s="44">
        <f t="shared" si="40"/>
        <v>7.0743660638789799E-2</v>
      </c>
      <c r="D99" s="44">
        <f t="shared" si="40"/>
        <v>9.2250558790642312E-2</v>
      </c>
      <c r="E99" s="44">
        <f t="shared" si="40"/>
        <v>0.10790313540645725</v>
      </c>
      <c r="F99" s="44">
        <f t="shared" si="40"/>
        <v>9.9872702125696933E-2</v>
      </c>
      <c r="G99" s="44">
        <f t="shared" si="40"/>
        <v>9.8040444466489005E-2</v>
      </c>
      <c r="H99" s="44">
        <f t="shared" si="40"/>
        <v>0.10856453760500329</v>
      </c>
      <c r="I99" s="44">
        <f t="shared" si="40"/>
        <v>0.11377613889470949</v>
      </c>
      <c r="J99" s="44">
        <f t="shared" si="40"/>
        <v>8.8507216989656162E-2</v>
      </c>
      <c r="K99" s="44">
        <f t="shared" si="40"/>
        <v>0.10494946466136394</v>
      </c>
      <c r="L99" s="44">
        <f t="shared" si="40"/>
        <v>0.10049651018310055</v>
      </c>
      <c r="M99" s="44">
        <f t="shared" si="40"/>
        <v>0.10351470840368854</v>
      </c>
      <c r="N99" s="44">
        <f t="shared" si="40"/>
        <v>0.10308827753967782</v>
      </c>
      <c r="O99" s="44">
        <f t="shared" si="40"/>
        <v>9.9498013040806729E-2</v>
      </c>
      <c r="P99" s="44">
        <f t="shared" si="40"/>
        <v>0.12135984076578622</v>
      </c>
      <c r="Q99" s="44">
        <f t="shared" si="40"/>
        <v>0.11913572670440524</v>
      </c>
    </row>
    <row r="100" spans="1:17" ht="12" customHeight="1" x14ac:dyDescent="0.25">
      <c r="A100" s="23" t="s">
        <v>46</v>
      </c>
      <c r="B100" s="43">
        <f t="shared" ref="B100:Q100" si="41">IF(B92=0,0,B92/B$87)</f>
        <v>9.1184226076963651E-2</v>
      </c>
      <c r="C100" s="43">
        <f t="shared" si="41"/>
        <v>0.13640831625543112</v>
      </c>
      <c r="D100" s="43">
        <f t="shared" si="41"/>
        <v>0.11182188680236155</v>
      </c>
      <c r="E100" s="43">
        <f t="shared" si="41"/>
        <v>0.1147641520334992</v>
      </c>
      <c r="F100" s="43">
        <f t="shared" si="41"/>
        <v>0.10829711594234369</v>
      </c>
      <c r="G100" s="43">
        <f t="shared" si="41"/>
        <v>0.10752847952195178</v>
      </c>
      <c r="H100" s="43">
        <f t="shared" si="41"/>
        <v>0.12418156406738362</v>
      </c>
      <c r="I100" s="43">
        <f t="shared" si="41"/>
        <v>0.13151137552472758</v>
      </c>
      <c r="J100" s="43">
        <f t="shared" si="41"/>
        <v>0.10295729099980037</v>
      </c>
      <c r="K100" s="43">
        <f t="shared" si="41"/>
        <v>0.12245586695171069</v>
      </c>
      <c r="L100" s="43">
        <f t="shared" si="41"/>
        <v>0.11513783748325708</v>
      </c>
      <c r="M100" s="43">
        <f t="shared" si="41"/>
        <v>0.11840299012204468</v>
      </c>
      <c r="N100" s="43">
        <f t="shared" si="41"/>
        <v>0.11917460177032725</v>
      </c>
      <c r="O100" s="43">
        <f t="shared" si="41"/>
        <v>0.11539493201686286</v>
      </c>
      <c r="P100" s="43">
        <f t="shared" si="41"/>
        <v>0.1435612923396932</v>
      </c>
      <c r="Q100" s="43">
        <f t="shared" si="41"/>
        <v>0.14832708313351489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142609.81193568767</v>
      </c>
      <c r="C105" s="26">
        <f t="shared" ref="C105:Q105" si="43">SUM(C106,C111)</f>
        <v>143548.02005767668</v>
      </c>
      <c r="D105" s="26">
        <f t="shared" si="43"/>
        <v>125682.6983815619</v>
      </c>
      <c r="E105" s="26">
        <f t="shared" si="43"/>
        <v>120305.20983555097</v>
      </c>
      <c r="F105" s="26">
        <f t="shared" si="43"/>
        <v>122822.37699573603</v>
      </c>
      <c r="G105" s="26">
        <f t="shared" si="43"/>
        <v>121790.14916501511</v>
      </c>
      <c r="H105" s="26">
        <f t="shared" si="43"/>
        <v>112111.51679544646</v>
      </c>
      <c r="I105" s="26">
        <f t="shared" si="43"/>
        <v>106288.16919735807</v>
      </c>
      <c r="J105" s="26">
        <f t="shared" si="43"/>
        <v>120872.70932534881</v>
      </c>
      <c r="K105" s="26">
        <f t="shared" si="43"/>
        <v>107476.1885781928</v>
      </c>
      <c r="L105" s="26">
        <f t="shared" si="43"/>
        <v>110533.64101263668</v>
      </c>
      <c r="M105" s="26">
        <f t="shared" si="43"/>
        <v>105547.51926511929</v>
      </c>
      <c r="N105" s="26">
        <f t="shared" si="43"/>
        <v>104980.92923526677</v>
      </c>
      <c r="O105" s="26">
        <f t="shared" si="43"/>
        <v>105927.18198081531</v>
      </c>
      <c r="P105" s="26">
        <f t="shared" si="43"/>
        <v>95871.629252610277</v>
      </c>
      <c r="Q105" s="26">
        <f t="shared" si="43"/>
        <v>95958.826035655089</v>
      </c>
    </row>
    <row r="106" spans="1:17" ht="12" customHeight="1" x14ac:dyDescent="0.25">
      <c r="A106" s="25" t="s">
        <v>48</v>
      </c>
      <c r="B106" s="24">
        <f>SUM(B107:B110)</f>
        <v>114539.23516297028</v>
      </c>
      <c r="C106" s="24">
        <f t="shared" ref="C106:Q106" si="44">SUM(C107:C110)</f>
        <v>115429.29784368747</v>
      </c>
      <c r="D106" s="24">
        <f t="shared" si="44"/>
        <v>97563.070723901474</v>
      </c>
      <c r="E106" s="24">
        <f t="shared" si="44"/>
        <v>92278.040716692456</v>
      </c>
      <c r="F106" s="24">
        <f t="shared" si="44"/>
        <v>94922.19979883809</v>
      </c>
      <c r="G106" s="24">
        <f t="shared" si="44"/>
        <v>93918.75179692707</v>
      </c>
      <c r="H106" s="24">
        <f t="shared" si="44"/>
        <v>84216.650011446065</v>
      </c>
      <c r="I106" s="24">
        <f t="shared" si="44"/>
        <v>78580.146822919225</v>
      </c>
      <c r="J106" s="24">
        <f t="shared" si="44"/>
        <v>93305.033130402415</v>
      </c>
      <c r="K106" s="24">
        <f t="shared" si="44"/>
        <v>79921.819735894838</v>
      </c>
      <c r="L106" s="24">
        <f t="shared" si="44"/>
        <v>83092.983178905342</v>
      </c>
      <c r="M106" s="24">
        <f t="shared" si="44"/>
        <v>78445.72269215055</v>
      </c>
      <c r="N106" s="24">
        <f t="shared" si="44"/>
        <v>78102.706997483998</v>
      </c>
      <c r="O106" s="24">
        <f t="shared" si="44"/>
        <v>79295.614017833752</v>
      </c>
      <c r="P106" s="24">
        <f t="shared" si="44"/>
        <v>69544.624614923523</v>
      </c>
      <c r="Q106" s="24">
        <f t="shared" si="44"/>
        <v>69998.24786196585</v>
      </c>
    </row>
    <row r="107" spans="1:17" ht="12" customHeight="1" x14ac:dyDescent="0.25">
      <c r="A107" s="23" t="s">
        <v>44</v>
      </c>
      <c r="B107" s="22">
        <v>89836.930383397616</v>
      </c>
      <c r="C107" s="22">
        <v>89546.559161186684</v>
      </c>
      <c r="D107" s="22">
        <v>72388.888141067815</v>
      </c>
      <c r="E107" s="22">
        <v>66904.091307640701</v>
      </c>
      <c r="F107" s="22">
        <v>69499.024957975867</v>
      </c>
      <c r="G107" s="22">
        <v>68633.266351328173</v>
      </c>
      <c r="H107" s="22">
        <v>58985.542583375413</v>
      </c>
      <c r="I107" s="22">
        <v>53489.106749839288</v>
      </c>
      <c r="J107" s="22">
        <v>68353.894428606422</v>
      </c>
      <c r="K107" s="22">
        <v>55046.199724322192</v>
      </c>
      <c r="L107" s="22">
        <v>58367.885469529399</v>
      </c>
      <c r="M107" s="22">
        <v>53708.146028708441</v>
      </c>
      <c r="N107" s="22">
        <v>53447.444640932052</v>
      </c>
      <c r="O107" s="22">
        <v>54518.609672753591</v>
      </c>
      <c r="P107" s="22">
        <v>44396.848845106979</v>
      </c>
      <c r="Q107" s="22">
        <v>44561.523542027375</v>
      </c>
    </row>
    <row r="108" spans="1:17" ht="12" customHeight="1" x14ac:dyDescent="0.25">
      <c r="A108" s="23" t="s">
        <v>43</v>
      </c>
      <c r="B108" s="22">
        <v>1725.4203543917401</v>
      </c>
      <c r="C108" s="22">
        <v>1798.4490572029626</v>
      </c>
      <c r="D108" s="22">
        <v>1875.41652660875</v>
      </c>
      <c r="E108" s="22">
        <v>1909.9832136418172</v>
      </c>
      <c r="F108" s="22">
        <v>1966.7662186469854</v>
      </c>
      <c r="G108" s="22">
        <v>1967.476592966528</v>
      </c>
      <c r="H108" s="22">
        <v>2027.499349287207</v>
      </c>
      <c r="I108" s="22">
        <v>2066.540201528971</v>
      </c>
      <c r="J108" s="22">
        <v>2037.0862753053077</v>
      </c>
      <c r="K108" s="22">
        <v>2086.6370207497698</v>
      </c>
      <c r="L108" s="22">
        <v>2035.2141796306848</v>
      </c>
      <c r="M108" s="22">
        <v>2009.9499255150615</v>
      </c>
      <c r="N108" s="22">
        <v>1969.7926462539417</v>
      </c>
      <c r="O108" s="22">
        <v>1952.5379742380355</v>
      </c>
      <c r="P108" s="22">
        <v>1955.8963113877808</v>
      </c>
      <c r="Q108" s="22">
        <v>1931.3888469951023</v>
      </c>
    </row>
    <row r="109" spans="1:17" ht="12" customHeight="1" x14ac:dyDescent="0.25">
      <c r="A109" s="23" t="s">
        <v>47</v>
      </c>
      <c r="B109" s="22">
        <v>10608.788864028655</v>
      </c>
      <c r="C109" s="22">
        <v>10585.309464562255</v>
      </c>
      <c r="D109" s="22">
        <v>10669.206491761222</v>
      </c>
      <c r="E109" s="22">
        <v>10805.030930940933</v>
      </c>
      <c r="F109" s="22">
        <v>10783.873565914937</v>
      </c>
      <c r="G109" s="22">
        <v>10705.612510606474</v>
      </c>
      <c r="H109" s="22">
        <v>10649.858988533992</v>
      </c>
      <c r="I109" s="22">
        <v>10573.019592962712</v>
      </c>
      <c r="J109" s="22">
        <v>10534.180510508724</v>
      </c>
      <c r="K109" s="22">
        <v>10476.455744266737</v>
      </c>
      <c r="L109" s="22">
        <v>10451.294589244366</v>
      </c>
      <c r="M109" s="22">
        <v>10522.259228174624</v>
      </c>
      <c r="N109" s="22">
        <v>10500.815568349371</v>
      </c>
      <c r="O109" s="22">
        <v>10567.307620782107</v>
      </c>
      <c r="P109" s="22">
        <v>10745.847452263786</v>
      </c>
      <c r="Q109" s="22">
        <v>10881.446041962994</v>
      </c>
    </row>
    <row r="110" spans="1:17" ht="12" customHeight="1" x14ac:dyDescent="0.25">
      <c r="A110" s="21" t="s">
        <v>46</v>
      </c>
      <c r="B110" s="20">
        <v>12368.09556115227</v>
      </c>
      <c r="C110" s="20">
        <v>13498.98016073558</v>
      </c>
      <c r="D110" s="20">
        <v>12629.559564463676</v>
      </c>
      <c r="E110" s="20">
        <v>12658.935264469004</v>
      </c>
      <c r="F110" s="20">
        <v>12672.535056300296</v>
      </c>
      <c r="G110" s="20">
        <v>12612.396342025899</v>
      </c>
      <c r="H110" s="20">
        <v>12553.749090249443</v>
      </c>
      <c r="I110" s="20">
        <v>12451.480278588255</v>
      </c>
      <c r="J110" s="20">
        <v>12379.871915981952</v>
      </c>
      <c r="K110" s="20">
        <v>12312.527246556145</v>
      </c>
      <c r="L110" s="20">
        <v>12238.588940500897</v>
      </c>
      <c r="M110" s="20">
        <v>12205.367509752425</v>
      </c>
      <c r="N110" s="20">
        <v>12184.654141948624</v>
      </c>
      <c r="O110" s="20">
        <v>12257.158750060022</v>
      </c>
      <c r="P110" s="20">
        <v>12446.032006164976</v>
      </c>
      <c r="Q110" s="20">
        <v>12623.889430980367</v>
      </c>
    </row>
    <row r="111" spans="1:17" ht="12" customHeight="1" x14ac:dyDescent="0.25">
      <c r="A111" s="19" t="s">
        <v>45</v>
      </c>
      <c r="B111" s="18">
        <v>28070.576772717384</v>
      </c>
      <c r="C111" s="18">
        <v>28118.722213989218</v>
      </c>
      <c r="D111" s="18">
        <v>28119.627657660432</v>
      </c>
      <c r="E111" s="18">
        <v>28027.169118858514</v>
      </c>
      <c r="F111" s="18">
        <v>27900.177196897937</v>
      </c>
      <c r="G111" s="18">
        <v>27871.397368088037</v>
      </c>
      <c r="H111" s="18">
        <v>27894.866784000398</v>
      </c>
      <c r="I111" s="18">
        <v>27708.022374438853</v>
      </c>
      <c r="J111" s="18">
        <v>27567.676194946394</v>
      </c>
      <c r="K111" s="18">
        <v>27554.368842297961</v>
      </c>
      <c r="L111" s="18">
        <v>27440.65783373134</v>
      </c>
      <c r="M111" s="18">
        <v>27101.796572968746</v>
      </c>
      <c r="N111" s="18">
        <v>26878.222237782771</v>
      </c>
      <c r="O111" s="18">
        <v>26631.567962981557</v>
      </c>
      <c r="P111" s="18">
        <v>26327.004637686754</v>
      </c>
      <c r="Q111" s="18">
        <v>25960.578173689239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75586.941954205686</v>
      </c>
      <c r="C113" s="31">
        <f t="shared" ref="C113:Q113" si="46">SUM(C114:C117)</f>
        <v>76436.767896396923</v>
      </c>
      <c r="D113" s="31">
        <f t="shared" si="46"/>
        <v>65747.431796267396</v>
      </c>
      <c r="E113" s="31">
        <f t="shared" si="46"/>
        <v>63009.912159938132</v>
      </c>
      <c r="F113" s="31">
        <f t="shared" si="46"/>
        <v>65314.797340349345</v>
      </c>
      <c r="G113" s="31">
        <f t="shared" si="46"/>
        <v>65213.370330943129</v>
      </c>
      <c r="H113" s="31">
        <f t="shared" si="46"/>
        <v>59175.262773388524</v>
      </c>
      <c r="I113" s="31">
        <f t="shared" si="46"/>
        <v>55862.61353006756</v>
      </c>
      <c r="J113" s="31">
        <f t="shared" si="46"/>
        <v>67338.521478685521</v>
      </c>
      <c r="K113" s="31">
        <f t="shared" si="46"/>
        <v>58170.412470617848</v>
      </c>
      <c r="L113" s="31">
        <f t="shared" si="46"/>
        <v>61016.998068163455</v>
      </c>
      <c r="M113" s="31">
        <f t="shared" si="46"/>
        <v>58188.832025499243</v>
      </c>
      <c r="N113" s="31">
        <f t="shared" si="46"/>
        <v>58990.425048484176</v>
      </c>
      <c r="O113" s="31">
        <f t="shared" si="46"/>
        <v>60951.45741718421</v>
      </c>
      <c r="P113" s="31">
        <f t="shared" si="46"/>
        <v>54530.365751757134</v>
      </c>
      <c r="Q113" s="31">
        <f t="shared" si="46"/>
        <v>56720.270707743766</v>
      </c>
    </row>
    <row r="114" spans="1:17" ht="12" customHeight="1" x14ac:dyDescent="0.25">
      <c r="A114" s="23" t="s">
        <v>44</v>
      </c>
      <c r="B114" s="22">
        <v>59625.693251198361</v>
      </c>
      <c r="C114" s="22">
        <v>60155.669024140363</v>
      </c>
      <c r="D114" s="22">
        <v>49054.210429364568</v>
      </c>
      <c r="E114" s="22">
        <v>46053.107069485712</v>
      </c>
      <c r="F114" s="22">
        <v>48098.454071437132</v>
      </c>
      <c r="G114" s="22">
        <v>47866.26051359409</v>
      </c>
      <c r="H114" s="22">
        <v>41606.250855383936</v>
      </c>
      <c r="I114" s="22">
        <v>38101.323729643947</v>
      </c>
      <c r="J114" s="22">
        <v>49510.97094206763</v>
      </c>
      <c r="K114" s="22">
        <v>40152.00487365287</v>
      </c>
      <c r="L114" s="22">
        <v>42988.93540618792</v>
      </c>
      <c r="M114" s="22">
        <v>39900.745049472236</v>
      </c>
      <c r="N114" s="22">
        <v>40523.838629093283</v>
      </c>
      <c r="O114" s="22">
        <v>42127.9534533072</v>
      </c>
      <c r="P114" s="22">
        <v>35204.6738937927</v>
      </c>
      <c r="Q114" s="22">
        <v>36900.838711113181</v>
      </c>
    </row>
    <row r="115" spans="1:17" ht="12" customHeight="1" x14ac:dyDescent="0.25">
      <c r="A115" s="23" t="s">
        <v>43</v>
      </c>
      <c r="B115" s="30">
        <v>2885.5284691200491</v>
      </c>
      <c r="C115" s="30">
        <v>3089.8098466254914</v>
      </c>
      <c r="D115" s="30">
        <v>3301.5907882181714</v>
      </c>
      <c r="E115" s="30">
        <v>3433.4276245542374</v>
      </c>
      <c r="F115" s="30">
        <v>3607.662595347645</v>
      </c>
      <c r="G115" s="30">
        <v>3671.279847895571</v>
      </c>
      <c r="H115" s="30">
        <v>3857.14873881007</v>
      </c>
      <c r="I115" s="30">
        <v>4006.9104795690541</v>
      </c>
      <c r="J115" s="30">
        <v>4011.8269475090478</v>
      </c>
      <c r="K115" s="30">
        <v>4194.6701371378585</v>
      </c>
      <c r="L115" s="30">
        <v>4164.4881527397292</v>
      </c>
      <c r="M115" s="30">
        <v>4256.9524070790831</v>
      </c>
      <c r="N115" s="30">
        <v>4347.0636099223866</v>
      </c>
      <c r="O115" s="30">
        <v>4514.8489164395824</v>
      </c>
      <c r="P115" s="30">
        <v>4809.1260309289055</v>
      </c>
      <c r="Q115" s="30">
        <v>5045.0636437956946</v>
      </c>
    </row>
    <row r="116" spans="1:17" ht="12" customHeight="1" x14ac:dyDescent="0.25">
      <c r="A116" s="23" t="s">
        <v>47</v>
      </c>
      <c r="B116" s="22">
        <v>6674.3062723225612</v>
      </c>
      <c r="C116" s="22">
        <v>6660.7955411347684</v>
      </c>
      <c r="D116" s="22">
        <v>6694.4760310873589</v>
      </c>
      <c r="E116" s="22">
        <v>6734.0012944764485</v>
      </c>
      <c r="F116" s="22">
        <v>6762.452129014694</v>
      </c>
      <c r="G116" s="22">
        <v>6779.8798461424785</v>
      </c>
      <c r="H116" s="22">
        <v>6805.0663526439939</v>
      </c>
      <c r="I116" s="22">
        <v>6823.1690912699632</v>
      </c>
      <c r="J116" s="22">
        <v>6853.6966735558872</v>
      </c>
      <c r="K116" s="22">
        <v>6853.5719711790452</v>
      </c>
      <c r="L116" s="22">
        <v>6873.812287763184</v>
      </c>
      <c r="M116" s="22">
        <v>6987.860211508355</v>
      </c>
      <c r="N116" s="22">
        <v>7029.5654522693321</v>
      </c>
      <c r="O116" s="22">
        <v>7130.9960814849092</v>
      </c>
      <c r="P116" s="22">
        <v>7263.5473376935579</v>
      </c>
      <c r="Q116" s="22">
        <v>7416.0588408518943</v>
      </c>
    </row>
    <row r="117" spans="1:17" ht="12" customHeight="1" x14ac:dyDescent="0.25">
      <c r="A117" s="29" t="s">
        <v>46</v>
      </c>
      <c r="B117" s="18">
        <v>6401.4139615647182</v>
      </c>
      <c r="C117" s="18">
        <v>6530.4934844962963</v>
      </c>
      <c r="D117" s="18">
        <v>6697.1545475972935</v>
      </c>
      <c r="E117" s="18">
        <v>6789.3761714217426</v>
      </c>
      <c r="F117" s="18">
        <v>6846.228544549871</v>
      </c>
      <c r="G117" s="18">
        <v>6895.9501233109813</v>
      </c>
      <c r="H117" s="18">
        <v>6906.7968265505215</v>
      </c>
      <c r="I117" s="18">
        <v>6931.2102295845971</v>
      </c>
      <c r="J117" s="18">
        <v>6962.0269155529495</v>
      </c>
      <c r="K117" s="18">
        <v>6970.1654886480728</v>
      </c>
      <c r="L117" s="18">
        <v>6989.7622214726207</v>
      </c>
      <c r="M117" s="18">
        <v>7043.2743574395672</v>
      </c>
      <c r="N117" s="18">
        <v>7089.9573571991777</v>
      </c>
      <c r="O117" s="18">
        <v>7177.6589659525207</v>
      </c>
      <c r="P117" s="18">
        <v>7253.0184893419746</v>
      </c>
      <c r="Q117" s="18">
        <v>7358.3095119829923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16004.354163757976</v>
      </c>
      <c r="C119" s="26">
        <f t="shared" ref="C119:Q119" si="47">SUM(C120,C125)</f>
        <v>16181.367397955859</v>
      </c>
      <c r="D119" s="26">
        <f t="shared" si="47"/>
        <v>13293.706203711121</v>
      </c>
      <c r="E119" s="26">
        <f t="shared" si="47"/>
        <v>12778.316016897579</v>
      </c>
      <c r="F119" s="26">
        <f t="shared" si="47"/>
        <v>13709.524576879476</v>
      </c>
      <c r="G119" s="26">
        <f t="shared" si="47"/>
        <v>13479.294722292079</v>
      </c>
      <c r="H119" s="26">
        <f t="shared" si="47"/>
        <v>11857.682510991146</v>
      </c>
      <c r="I119" s="26">
        <f t="shared" si="47"/>
        <v>10937.47038580456</v>
      </c>
      <c r="J119" s="26">
        <f t="shared" si="47"/>
        <v>13800.488448233153</v>
      </c>
      <c r="K119" s="26">
        <f t="shared" si="47"/>
        <v>11553.13066479935</v>
      </c>
      <c r="L119" s="26">
        <f t="shared" si="47"/>
        <v>12106.712615979612</v>
      </c>
      <c r="M119" s="26">
        <f t="shared" si="47"/>
        <v>11534.985096369524</v>
      </c>
      <c r="N119" s="26">
        <f t="shared" si="47"/>
        <v>11372.34289793971</v>
      </c>
      <c r="O119" s="26">
        <f t="shared" si="47"/>
        <v>11626.41438138651</v>
      </c>
      <c r="P119" s="26">
        <f t="shared" si="47"/>
        <v>10175.809660004903</v>
      </c>
      <c r="Q119" s="26">
        <f t="shared" si="47"/>
        <v>10258.885924636745</v>
      </c>
    </row>
    <row r="120" spans="1:17" ht="12" customHeight="1" x14ac:dyDescent="0.25">
      <c r="A120" s="25" t="s">
        <v>48</v>
      </c>
      <c r="B120" s="24">
        <f>SUM(B121:B124)</f>
        <v>16004.354163757976</v>
      </c>
      <c r="C120" s="24">
        <f t="shared" ref="C120:Q120" si="48">SUM(C121:C124)</f>
        <v>16181.367397955859</v>
      </c>
      <c r="D120" s="24">
        <f t="shared" si="48"/>
        <v>13293.706203711121</v>
      </c>
      <c r="E120" s="24">
        <f t="shared" si="48"/>
        <v>12778.316016897579</v>
      </c>
      <c r="F120" s="24">
        <f t="shared" si="48"/>
        <v>13709.524576879476</v>
      </c>
      <c r="G120" s="24">
        <f t="shared" si="48"/>
        <v>13479.294722292079</v>
      </c>
      <c r="H120" s="24">
        <f t="shared" si="48"/>
        <v>11857.682510991146</v>
      </c>
      <c r="I120" s="24">
        <f t="shared" si="48"/>
        <v>10937.47038580456</v>
      </c>
      <c r="J120" s="24">
        <f t="shared" si="48"/>
        <v>13800.488448233153</v>
      </c>
      <c r="K120" s="24">
        <f t="shared" si="48"/>
        <v>11553.13066479935</v>
      </c>
      <c r="L120" s="24">
        <f t="shared" si="48"/>
        <v>12106.712615979612</v>
      </c>
      <c r="M120" s="24">
        <f t="shared" si="48"/>
        <v>11534.985096369524</v>
      </c>
      <c r="N120" s="24">
        <f t="shared" si="48"/>
        <v>11372.34289793971</v>
      </c>
      <c r="O120" s="24">
        <f t="shared" si="48"/>
        <v>11626.41438138651</v>
      </c>
      <c r="P120" s="24">
        <f t="shared" si="48"/>
        <v>10175.809660004903</v>
      </c>
      <c r="Q120" s="24">
        <f t="shared" si="48"/>
        <v>10258.885924636745</v>
      </c>
    </row>
    <row r="121" spans="1:17" ht="12" customHeight="1" x14ac:dyDescent="0.25">
      <c r="A121" s="23" t="s">
        <v>44</v>
      </c>
      <c r="B121" s="22">
        <v>13437.468345771671</v>
      </c>
      <c r="C121" s="22">
        <v>12828.409371952055</v>
      </c>
      <c r="D121" s="22">
        <v>10579.586616824608</v>
      </c>
      <c r="E121" s="22">
        <v>9931.6168675466452</v>
      </c>
      <c r="F121" s="22">
        <v>10854.214731665534</v>
      </c>
      <c r="G121" s="22">
        <v>10706.95611579554</v>
      </c>
      <c r="H121" s="22">
        <v>9096.1316765197898</v>
      </c>
      <c r="I121" s="22">
        <v>8252.6749467035279</v>
      </c>
      <c r="J121" s="22">
        <v>11156.195787466115</v>
      </c>
      <c r="K121" s="22">
        <v>8923.5302121188997</v>
      </c>
      <c r="L121" s="22">
        <v>9493.8140812775455</v>
      </c>
      <c r="M121" s="22">
        <v>8972.7543139283807</v>
      </c>
      <c r="N121" s="22">
        <v>8841.97275216036</v>
      </c>
      <c r="O121" s="22">
        <v>9124.6773310619828</v>
      </c>
      <c r="P121" s="22">
        <v>7475.7273885818922</v>
      </c>
      <c r="Q121" s="22">
        <v>7509.1863377676664</v>
      </c>
    </row>
    <row r="122" spans="1:17" ht="12" customHeight="1" x14ac:dyDescent="0.25">
      <c r="A122" s="23" t="s">
        <v>43</v>
      </c>
      <c r="B122" s="22">
        <v>0.91654271160104062</v>
      </c>
      <c r="C122" s="22">
        <v>0.95578066555022267</v>
      </c>
      <c r="D122" s="22">
        <v>1.2404509002978792</v>
      </c>
      <c r="E122" s="22">
        <v>1.3861838178018859</v>
      </c>
      <c r="F122" s="22">
        <v>1.4006082456085307</v>
      </c>
      <c r="G122" s="22">
        <v>1.4144943118887485</v>
      </c>
      <c r="H122" s="22">
        <v>1.7214551693267481</v>
      </c>
      <c r="I122" s="22">
        <v>1.9705141308293936</v>
      </c>
      <c r="J122" s="22">
        <v>1.9889300118990687</v>
      </c>
      <c r="K122" s="22">
        <v>2.3569426825718054</v>
      </c>
      <c r="L122" s="22">
        <v>2.2754573712415724</v>
      </c>
      <c r="M122" s="22">
        <v>2.4134373261865183</v>
      </c>
      <c r="N122" s="22">
        <v>2.7204687825835729</v>
      </c>
      <c r="O122" s="22">
        <v>3.3026234475366119</v>
      </c>
      <c r="P122" s="22">
        <v>4.2952460288281022</v>
      </c>
      <c r="Q122" s="22">
        <v>5.829131659046034</v>
      </c>
    </row>
    <row r="123" spans="1:17" ht="12" customHeight="1" x14ac:dyDescent="0.25">
      <c r="A123" s="23" t="s">
        <v>47</v>
      </c>
      <c r="B123" s="22">
        <v>1106.6246269908029</v>
      </c>
      <c r="C123" s="22">
        <v>1144.7291638725667</v>
      </c>
      <c r="D123" s="22">
        <v>1226.3518256909797</v>
      </c>
      <c r="E123" s="22">
        <v>1378.8203634378006</v>
      </c>
      <c r="F123" s="22">
        <v>1369.2072643516055</v>
      </c>
      <c r="G123" s="22">
        <v>1321.5160456683147</v>
      </c>
      <c r="H123" s="22">
        <v>1287.3238188726882</v>
      </c>
      <c r="I123" s="22">
        <v>1244.4231497720714</v>
      </c>
      <c r="J123" s="22">
        <v>1221.4428256510146</v>
      </c>
      <c r="K123" s="22">
        <v>1212.4948784334792</v>
      </c>
      <c r="L123" s="22">
        <v>1216.6823676956672</v>
      </c>
      <c r="M123" s="22">
        <v>1194.0406186915845</v>
      </c>
      <c r="N123" s="22">
        <v>1172.355240939193</v>
      </c>
      <c r="O123" s="22">
        <v>1156.8051297370178</v>
      </c>
      <c r="P123" s="22">
        <v>1234.9346400011441</v>
      </c>
      <c r="Q123" s="22">
        <v>1222.199829809193</v>
      </c>
    </row>
    <row r="124" spans="1:17" ht="12" customHeight="1" x14ac:dyDescent="0.25">
      <c r="A124" s="21" t="s">
        <v>46</v>
      </c>
      <c r="B124" s="20">
        <v>1459.3446482839017</v>
      </c>
      <c r="C124" s="20">
        <v>2207.2730814656857</v>
      </c>
      <c r="D124" s="20">
        <v>1486.5273102952369</v>
      </c>
      <c r="E124" s="20">
        <v>1466.4926020953314</v>
      </c>
      <c r="F124" s="20">
        <v>1484.7019726167268</v>
      </c>
      <c r="G124" s="20">
        <v>1449.4080665163367</v>
      </c>
      <c r="H124" s="20">
        <v>1472.5055604293414</v>
      </c>
      <c r="I124" s="20">
        <v>1438.4017751981307</v>
      </c>
      <c r="J124" s="20">
        <v>1420.8609051041242</v>
      </c>
      <c r="K124" s="20">
        <v>1414.7486315643978</v>
      </c>
      <c r="L124" s="20">
        <v>1393.940709635159</v>
      </c>
      <c r="M124" s="20">
        <v>1365.7767264233735</v>
      </c>
      <c r="N124" s="20">
        <v>1355.2944360575746</v>
      </c>
      <c r="O124" s="20">
        <v>1341.6292971399732</v>
      </c>
      <c r="P124" s="20">
        <v>1460.8523853930376</v>
      </c>
      <c r="Q124" s="20">
        <v>1521.6706254008402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0.65992183243286062</v>
      </c>
      <c r="C127" s="39">
        <f t="shared" si="49"/>
        <v>0.66219555454548795</v>
      </c>
      <c r="D127" s="39">
        <f t="shared" si="49"/>
        <v>0.67389670403394009</v>
      </c>
      <c r="E127" s="39">
        <f t="shared" si="49"/>
        <v>0.68282672313544335</v>
      </c>
      <c r="F127" s="39">
        <f t="shared" si="49"/>
        <v>0.68808769159128613</v>
      </c>
      <c r="G127" s="39">
        <f t="shared" si="49"/>
        <v>0.69435942325925215</v>
      </c>
      <c r="H127" s="39">
        <f t="shared" si="49"/>
        <v>0.70265514913435634</v>
      </c>
      <c r="I127" s="39">
        <f t="shared" si="49"/>
        <v>0.71089983651919431</v>
      </c>
      <c r="J127" s="39">
        <f t="shared" si="49"/>
        <v>0.72170299092626344</v>
      </c>
      <c r="K127" s="39">
        <f t="shared" si="49"/>
        <v>0.72784144133410034</v>
      </c>
      <c r="L127" s="39">
        <f t="shared" si="49"/>
        <v>0.73432190942993758</v>
      </c>
      <c r="M127" s="39">
        <f t="shared" si="49"/>
        <v>0.74177189053191994</v>
      </c>
      <c r="N127" s="39">
        <f t="shared" si="49"/>
        <v>0.75529296379425737</v>
      </c>
      <c r="O127" s="39">
        <f t="shared" si="49"/>
        <v>0.76866114440423017</v>
      </c>
      <c r="P127" s="39">
        <f t="shared" si="49"/>
        <v>0.784106119684993</v>
      </c>
      <c r="Q127" s="39">
        <f t="shared" si="49"/>
        <v>0.81030986403537131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0.66371026922595666</v>
      </c>
      <c r="C128" s="38">
        <f t="shared" si="50"/>
        <v>0.67178091026209308</v>
      </c>
      <c r="D128" s="38">
        <f t="shared" si="50"/>
        <v>0.67764834754431091</v>
      </c>
      <c r="E128" s="38">
        <f t="shared" si="50"/>
        <v>0.68834515452459744</v>
      </c>
      <c r="F128" s="38">
        <f t="shared" si="50"/>
        <v>0.69207379672622649</v>
      </c>
      <c r="G128" s="38">
        <f t="shared" si="50"/>
        <v>0.69742069783726379</v>
      </c>
      <c r="H128" s="38">
        <f t="shared" si="50"/>
        <v>0.70536353542181895</v>
      </c>
      <c r="I128" s="38">
        <f t="shared" si="50"/>
        <v>0.71231931218889588</v>
      </c>
      <c r="J128" s="38">
        <f t="shared" si="50"/>
        <v>0.72433284681065746</v>
      </c>
      <c r="K128" s="38">
        <f t="shared" si="50"/>
        <v>0.72942373996277321</v>
      </c>
      <c r="L128" s="38">
        <f t="shared" si="50"/>
        <v>0.73651692296836813</v>
      </c>
      <c r="M128" s="38">
        <f t="shared" si="50"/>
        <v>0.74291793703220033</v>
      </c>
      <c r="N128" s="38">
        <f t="shared" si="50"/>
        <v>0.75819973997519452</v>
      </c>
      <c r="O128" s="38">
        <f t="shared" si="50"/>
        <v>0.77272611510416434</v>
      </c>
      <c r="P128" s="38">
        <f t="shared" si="50"/>
        <v>0.79295433819223959</v>
      </c>
      <c r="Q128" s="38">
        <f t="shared" si="50"/>
        <v>0.82808745702580921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1.6723625995111666</v>
      </c>
      <c r="C129" s="37">
        <f t="shared" si="51"/>
        <v>1.718041350268168</v>
      </c>
      <c r="D129" s="37">
        <f t="shared" si="51"/>
        <v>1.7604573391428529</v>
      </c>
      <c r="E129" s="37">
        <f t="shared" si="51"/>
        <v>1.7976218848581538</v>
      </c>
      <c r="F129" s="37">
        <f t="shared" si="51"/>
        <v>1.8343118572727448</v>
      </c>
      <c r="G129" s="37">
        <f t="shared" si="51"/>
        <v>1.8659840025644612</v>
      </c>
      <c r="H129" s="37">
        <f t="shared" si="51"/>
        <v>1.9024167579467284</v>
      </c>
      <c r="I129" s="37">
        <f t="shared" si="51"/>
        <v>1.9389463009741894</v>
      </c>
      <c r="J129" s="37">
        <f t="shared" si="51"/>
        <v>1.9693947164352559</v>
      </c>
      <c r="K129" s="37">
        <f t="shared" si="51"/>
        <v>2.0102538656342976</v>
      </c>
      <c r="L129" s="37">
        <f t="shared" si="51"/>
        <v>2.0462161645785248</v>
      </c>
      <c r="M129" s="37">
        <f t="shared" si="51"/>
        <v>2.1179395332389754</v>
      </c>
      <c r="N129" s="37">
        <f t="shared" si="51"/>
        <v>2.2068635590601002</v>
      </c>
      <c r="O129" s="37">
        <f t="shared" si="51"/>
        <v>2.3122976228933374</v>
      </c>
      <c r="P129" s="37">
        <f t="shared" si="51"/>
        <v>2.4587837314937482</v>
      </c>
      <c r="Q129" s="37">
        <f t="shared" si="51"/>
        <v>2.6121428896334971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0.62912989954519782</v>
      </c>
      <c r="C130" s="37">
        <f t="shared" si="52"/>
        <v>0.62924901378027109</v>
      </c>
      <c r="D130" s="37">
        <f t="shared" si="52"/>
        <v>0.62745772483238027</v>
      </c>
      <c r="E130" s="37">
        <f t="shared" si="52"/>
        <v>0.62322832183600541</v>
      </c>
      <c r="F130" s="37">
        <f t="shared" si="52"/>
        <v>0.62708933739626493</v>
      </c>
      <c r="G130" s="37">
        <f t="shared" si="52"/>
        <v>0.63330144253076448</v>
      </c>
      <c r="H130" s="37">
        <f t="shared" si="52"/>
        <v>0.63898182689278471</v>
      </c>
      <c r="I130" s="37">
        <f t="shared" si="52"/>
        <v>0.64533778938718622</v>
      </c>
      <c r="J130" s="37">
        <f t="shared" si="52"/>
        <v>0.65061507790935924</v>
      </c>
      <c r="K130" s="37">
        <f t="shared" si="52"/>
        <v>0.65418803252518654</v>
      </c>
      <c r="L130" s="37">
        <f t="shared" si="52"/>
        <v>0.65769960162037344</v>
      </c>
      <c r="M130" s="37">
        <f t="shared" si="52"/>
        <v>0.66410264753766113</v>
      </c>
      <c r="N130" s="37">
        <f t="shared" si="52"/>
        <v>0.66943042723816859</v>
      </c>
      <c r="O130" s="37">
        <f t="shared" si="52"/>
        <v>0.67481674021306959</v>
      </c>
      <c r="P130" s="37">
        <f t="shared" si="52"/>
        <v>0.67593992655864232</v>
      </c>
      <c r="Q130" s="37">
        <f t="shared" si="52"/>
        <v>0.68153247392421479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0.51757474947649362</v>
      </c>
      <c r="C131" s="36">
        <f t="shared" si="53"/>
        <v>0.48377680437604553</v>
      </c>
      <c r="D131" s="36">
        <f t="shared" si="53"/>
        <v>0.53027617577744823</v>
      </c>
      <c r="E131" s="36">
        <f t="shared" si="53"/>
        <v>0.53633074421970606</v>
      </c>
      <c r="F131" s="36">
        <f t="shared" si="53"/>
        <v>0.54024143662922364</v>
      </c>
      <c r="G131" s="36">
        <f t="shared" si="53"/>
        <v>0.54675970658588591</v>
      </c>
      <c r="H131" s="36">
        <f t="shared" si="53"/>
        <v>0.55017802067711097</v>
      </c>
      <c r="I131" s="36">
        <f t="shared" si="53"/>
        <v>0.55665752782049582</v>
      </c>
      <c r="J131" s="36">
        <f t="shared" si="53"/>
        <v>0.56236663535793396</v>
      </c>
      <c r="K131" s="36">
        <f t="shared" si="53"/>
        <v>0.56610355851985239</v>
      </c>
      <c r="L131" s="36">
        <f t="shared" si="53"/>
        <v>0.57112484580159006</v>
      </c>
      <c r="M131" s="36">
        <f t="shared" si="53"/>
        <v>0.57706368544919251</v>
      </c>
      <c r="N131" s="36">
        <f t="shared" si="53"/>
        <v>0.58187596255114715</v>
      </c>
      <c r="O131" s="36">
        <f t="shared" si="53"/>
        <v>0.58558913303765214</v>
      </c>
      <c r="P131" s="36">
        <f t="shared" si="53"/>
        <v>0.58275749939814459</v>
      </c>
      <c r="Q131" s="36">
        <f t="shared" si="53"/>
        <v>0.58288767120574725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316.91069319041702</v>
      </c>
      <c r="C135" s="26">
        <f t="shared" si="54"/>
        <v>318.99560012817034</v>
      </c>
      <c r="D135" s="26">
        <f t="shared" si="54"/>
        <v>279.29488529235982</v>
      </c>
      <c r="E135" s="26">
        <f t="shared" si="54"/>
        <v>267.34491074566876</v>
      </c>
      <c r="F135" s="26">
        <f t="shared" si="54"/>
        <v>272.93861554608009</v>
      </c>
      <c r="G135" s="26">
        <f t="shared" si="54"/>
        <v>270.6447759222558</v>
      </c>
      <c r="H135" s="26">
        <f t="shared" si="54"/>
        <v>249.136703989881</v>
      </c>
      <c r="I135" s="26">
        <f t="shared" si="54"/>
        <v>236.19593154968462</v>
      </c>
      <c r="J135" s="26">
        <f t="shared" si="54"/>
        <v>268.6060207229973</v>
      </c>
      <c r="K135" s="26">
        <f t="shared" si="54"/>
        <v>238.83597461820625</v>
      </c>
      <c r="L135" s="26">
        <f t="shared" si="54"/>
        <v>245.63031336141486</v>
      </c>
      <c r="M135" s="26">
        <f t="shared" si="54"/>
        <v>234.55004281137622</v>
      </c>
      <c r="N135" s="26">
        <f t="shared" si="54"/>
        <v>233.29095385614838</v>
      </c>
      <c r="O135" s="26">
        <f t="shared" si="54"/>
        <v>235.39373773514512</v>
      </c>
      <c r="P135" s="26">
        <f t="shared" si="54"/>
        <v>213.04806500580065</v>
      </c>
      <c r="Q135" s="26">
        <f t="shared" si="54"/>
        <v>213.24183563478908</v>
      </c>
    </row>
    <row r="136" spans="1:17" ht="12" customHeight="1" x14ac:dyDescent="0.25">
      <c r="A136" s="25" t="s">
        <v>48</v>
      </c>
      <c r="B136" s="24">
        <f t="shared" ref="B136:Q136" si="55">IF(B106=0,0,B106/B$26)</f>
        <v>254.53163369548949</v>
      </c>
      <c r="C136" s="24">
        <f t="shared" si="55"/>
        <v>256.50955076374987</v>
      </c>
      <c r="D136" s="24">
        <f t="shared" si="55"/>
        <v>216.8068238308922</v>
      </c>
      <c r="E136" s="24">
        <f t="shared" si="55"/>
        <v>205.06231270376099</v>
      </c>
      <c r="F136" s="24">
        <f t="shared" si="55"/>
        <v>210.93822177519576</v>
      </c>
      <c r="G136" s="24">
        <f t="shared" si="55"/>
        <v>208.70833732650459</v>
      </c>
      <c r="H136" s="24">
        <f t="shared" si="55"/>
        <v>187.14811113654682</v>
      </c>
      <c r="I136" s="24">
        <f t="shared" si="55"/>
        <v>174.62254849537607</v>
      </c>
      <c r="J136" s="24">
        <f t="shared" si="55"/>
        <v>207.3445180675609</v>
      </c>
      <c r="K136" s="24">
        <f t="shared" si="55"/>
        <v>177.6040438575441</v>
      </c>
      <c r="L136" s="24">
        <f t="shared" si="55"/>
        <v>184.65107373090075</v>
      </c>
      <c r="M136" s="24">
        <f t="shared" si="55"/>
        <v>174.32382820477901</v>
      </c>
      <c r="N136" s="24">
        <f t="shared" si="55"/>
        <v>173.56157110551999</v>
      </c>
      <c r="O136" s="24">
        <f t="shared" si="55"/>
        <v>176.21247559518611</v>
      </c>
      <c r="P136" s="24">
        <f t="shared" si="55"/>
        <v>154.54361025538563</v>
      </c>
      <c r="Q136" s="24">
        <f t="shared" si="55"/>
        <v>155.55166191547966</v>
      </c>
    </row>
    <row r="137" spans="1:17" ht="12" customHeight="1" x14ac:dyDescent="0.25">
      <c r="A137" s="23" t="s">
        <v>44</v>
      </c>
      <c r="B137" s="22">
        <f t="shared" ref="B137:Q137" si="56">IF(B107=0,0,B107/B$26)</f>
        <v>199.63762307421692</v>
      </c>
      <c r="C137" s="22">
        <f t="shared" si="56"/>
        <v>198.99235369152595</v>
      </c>
      <c r="D137" s="22">
        <f t="shared" si="56"/>
        <v>160.86419586903961</v>
      </c>
      <c r="E137" s="22">
        <f t="shared" si="56"/>
        <v>148.67575846142375</v>
      </c>
      <c r="F137" s="22">
        <f t="shared" si="56"/>
        <v>154.4422776843908</v>
      </c>
      <c r="G137" s="22">
        <f t="shared" si="56"/>
        <v>152.51836966961815</v>
      </c>
      <c r="H137" s="22">
        <f t="shared" si="56"/>
        <v>131.07898351861203</v>
      </c>
      <c r="I137" s="22">
        <f t="shared" si="56"/>
        <v>118.86468166630952</v>
      </c>
      <c r="J137" s="22">
        <f t="shared" si="56"/>
        <v>151.89754317468092</v>
      </c>
      <c r="K137" s="22">
        <f t="shared" si="56"/>
        <v>122.32488827627155</v>
      </c>
      <c r="L137" s="22">
        <f t="shared" si="56"/>
        <v>129.70641215450976</v>
      </c>
      <c r="M137" s="22">
        <f t="shared" si="56"/>
        <v>119.35143561935209</v>
      </c>
      <c r="N137" s="22">
        <f t="shared" si="56"/>
        <v>118.77209920207123</v>
      </c>
      <c r="O137" s="22">
        <f t="shared" si="56"/>
        <v>121.15246593945243</v>
      </c>
      <c r="P137" s="22">
        <f t="shared" si="56"/>
        <v>98.659664100237748</v>
      </c>
      <c r="Q137" s="22">
        <f t="shared" si="56"/>
        <v>99.025607871171943</v>
      </c>
    </row>
    <row r="138" spans="1:17" ht="12" customHeight="1" x14ac:dyDescent="0.25">
      <c r="A138" s="23" t="s">
        <v>43</v>
      </c>
      <c r="B138" s="22">
        <f t="shared" ref="B138:Q138" si="57">IF(B108=0,0,B108/B$26)</f>
        <v>3.8342674542038671</v>
      </c>
      <c r="C138" s="22">
        <f t="shared" si="57"/>
        <v>3.9965534604510276</v>
      </c>
      <c r="D138" s="22">
        <f t="shared" si="57"/>
        <v>4.1675922813527784</v>
      </c>
      <c r="E138" s="22">
        <f t="shared" si="57"/>
        <v>4.2444071414262599</v>
      </c>
      <c r="F138" s="22">
        <f t="shared" si="57"/>
        <v>4.3705915969933011</v>
      </c>
      <c r="G138" s="22">
        <f t="shared" si="57"/>
        <v>4.3721702065922843</v>
      </c>
      <c r="H138" s="22">
        <f t="shared" si="57"/>
        <v>4.505554109527127</v>
      </c>
      <c r="I138" s="22">
        <f t="shared" si="57"/>
        <v>4.592311558953269</v>
      </c>
      <c r="J138" s="22">
        <f t="shared" si="57"/>
        <v>4.5268583895673498</v>
      </c>
      <c r="K138" s="22">
        <f t="shared" si="57"/>
        <v>4.6369711572217112</v>
      </c>
      <c r="L138" s="22">
        <f t="shared" si="57"/>
        <v>4.5226981769570775</v>
      </c>
      <c r="M138" s="22">
        <f t="shared" si="57"/>
        <v>4.46655539003347</v>
      </c>
      <c r="N138" s="22">
        <f t="shared" si="57"/>
        <v>4.3773169916754258</v>
      </c>
      <c r="O138" s="22">
        <f t="shared" si="57"/>
        <v>4.3389732760845234</v>
      </c>
      <c r="P138" s="22">
        <f t="shared" si="57"/>
        <v>4.346436247528402</v>
      </c>
      <c r="Q138" s="22">
        <f t="shared" si="57"/>
        <v>4.2919752155446718</v>
      </c>
    </row>
    <row r="139" spans="1:17" ht="12" customHeight="1" x14ac:dyDescent="0.25">
      <c r="A139" s="23" t="s">
        <v>47</v>
      </c>
      <c r="B139" s="22">
        <f t="shared" ref="B139:Q139" si="58">IF(B109=0,0,B109/B$26)</f>
        <v>23.57508636450812</v>
      </c>
      <c r="C139" s="22">
        <f t="shared" si="58"/>
        <v>23.522909921249454</v>
      </c>
      <c r="D139" s="22">
        <f t="shared" si="58"/>
        <v>23.709347759469384</v>
      </c>
      <c r="E139" s="22">
        <f t="shared" si="58"/>
        <v>24.011179846535406</v>
      </c>
      <c r="F139" s="22">
        <f t="shared" si="58"/>
        <v>23.964163479810971</v>
      </c>
      <c r="G139" s="22">
        <f t="shared" si="58"/>
        <v>23.790250023569943</v>
      </c>
      <c r="H139" s="22">
        <f t="shared" si="58"/>
        <v>23.666353307853313</v>
      </c>
      <c r="I139" s="22">
        <f t="shared" si="58"/>
        <v>23.495599095472691</v>
      </c>
      <c r="J139" s="22">
        <f t="shared" si="58"/>
        <v>23.409290023352717</v>
      </c>
      <c r="K139" s="22">
        <f t="shared" si="58"/>
        <v>23.281012765037197</v>
      </c>
      <c r="L139" s="22">
        <f t="shared" si="58"/>
        <v>23.225099087209703</v>
      </c>
      <c r="M139" s="22">
        <f t="shared" si="58"/>
        <v>23.382798284832496</v>
      </c>
      <c r="N139" s="22">
        <f t="shared" si="58"/>
        <v>23.335145707443047</v>
      </c>
      <c r="O139" s="22">
        <f t="shared" si="58"/>
        <v>23.482905823960238</v>
      </c>
      <c r="P139" s="22">
        <f t="shared" si="58"/>
        <v>23.879661005030638</v>
      </c>
      <c r="Q139" s="22">
        <f t="shared" si="58"/>
        <v>24.180991204362208</v>
      </c>
    </row>
    <row r="140" spans="1:17" ht="12" customHeight="1" x14ac:dyDescent="0.25">
      <c r="A140" s="21" t="s">
        <v>46</v>
      </c>
      <c r="B140" s="20">
        <f t="shared" ref="B140:Q140" si="59">IF(B110=0,0,B110/B$26)</f>
        <v>27.4846568025606</v>
      </c>
      <c r="C140" s="20">
        <f t="shared" si="59"/>
        <v>29.997733690523507</v>
      </c>
      <c r="D140" s="20">
        <f t="shared" si="59"/>
        <v>28.065687921030396</v>
      </c>
      <c r="E140" s="20">
        <f t="shared" si="59"/>
        <v>28.130967254375562</v>
      </c>
      <c r="F140" s="20">
        <f t="shared" si="59"/>
        <v>28.161189014000659</v>
      </c>
      <c r="G140" s="20">
        <f t="shared" si="59"/>
        <v>28.027547426724219</v>
      </c>
      <c r="H140" s="20">
        <f t="shared" si="59"/>
        <v>27.897220200554319</v>
      </c>
      <c r="I140" s="20">
        <f t="shared" si="59"/>
        <v>27.669956174640568</v>
      </c>
      <c r="J140" s="20">
        <f t="shared" si="59"/>
        <v>27.510826479959889</v>
      </c>
      <c r="K140" s="20">
        <f t="shared" si="59"/>
        <v>27.36117165901366</v>
      </c>
      <c r="L140" s="20">
        <f t="shared" si="59"/>
        <v>27.196864312224214</v>
      </c>
      <c r="M140" s="20">
        <f t="shared" si="59"/>
        <v>27.123038910560943</v>
      </c>
      <c r="N140" s="20">
        <f t="shared" si="59"/>
        <v>27.077009204330274</v>
      </c>
      <c r="O140" s="20">
        <f t="shared" si="59"/>
        <v>27.238130555688937</v>
      </c>
      <c r="P140" s="20">
        <f t="shared" si="59"/>
        <v>27.657848902588839</v>
      </c>
      <c r="Q140" s="20">
        <f t="shared" si="59"/>
        <v>28.053087624400817</v>
      </c>
    </row>
    <row r="141" spans="1:17" ht="12" customHeight="1" x14ac:dyDescent="0.25">
      <c r="A141" s="19" t="s">
        <v>45</v>
      </c>
      <c r="B141" s="18">
        <f t="shared" ref="B141:Q141" si="60">IF(B111=0,0,B111/B$26)</f>
        <v>62.379059494927517</v>
      </c>
      <c r="C141" s="18">
        <f t="shared" si="60"/>
        <v>62.486049364420474</v>
      </c>
      <c r="D141" s="18">
        <f t="shared" si="60"/>
        <v>62.488061461467638</v>
      </c>
      <c r="E141" s="18">
        <f t="shared" si="60"/>
        <v>62.282598041907804</v>
      </c>
      <c r="F141" s="18">
        <f t="shared" si="60"/>
        <v>62.000393770884308</v>
      </c>
      <c r="G141" s="18">
        <f t="shared" si="60"/>
        <v>61.936438595751191</v>
      </c>
      <c r="H141" s="18">
        <f t="shared" si="60"/>
        <v>61.988592853334218</v>
      </c>
      <c r="I141" s="18">
        <f t="shared" si="60"/>
        <v>61.573383054308565</v>
      </c>
      <c r="J141" s="18">
        <f t="shared" si="60"/>
        <v>61.261502655436423</v>
      </c>
      <c r="K141" s="18">
        <f t="shared" si="60"/>
        <v>61.231930760662145</v>
      </c>
      <c r="L141" s="18">
        <f t="shared" si="60"/>
        <v>60.979239630514087</v>
      </c>
      <c r="M141" s="18">
        <f t="shared" si="60"/>
        <v>60.22621460659721</v>
      </c>
      <c r="N141" s="18">
        <f t="shared" si="60"/>
        <v>59.729382750628382</v>
      </c>
      <c r="O141" s="18">
        <f t="shared" si="60"/>
        <v>59.181262139959017</v>
      </c>
      <c r="P141" s="18">
        <f t="shared" si="60"/>
        <v>58.504454750415015</v>
      </c>
      <c r="Q141" s="18">
        <f t="shared" si="60"/>
        <v>57.690173719309421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167.97098212045708</v>
      </c>
      <c r="C143" s="31">
        <f t="shared" si="61"/>
        <v>169.85948421421537</v>
      </c>
      <c r="D143" s="31">
        <f t="shared" si="61"/>
        <v>146.10540399170534</v>
      </c>
      <c r="E143" s="31">
        <f t="shared" si="61"/>
        <v>140.02202702208473</v>
      </c>
      <c r="F143" s="31">
        <f t="shared" si="61"/>
        <v>145.1439940896652</v>
      </c>
      <c r="G143" s="31">
        <f t="shared" si="61"/>
        <v>144.91860073542918</v>
      </c>
      <c r="H143" s="31">
        <f t="shared" si="61"/>
        <v>131.50058394086338</v>
      </c>
      <c r="I143" s="31">
        <f t="shared" si="61"/>
        <v>124.13914117792791</v>
      </c>
      <c r="J143" s="31">
        <f t="shared" si="61"/>
        <v>149.64115884152335</v>
      </c>
      <c r="K143" s="31">
        <f t="shared" si="61"/>
        <v>129.26758326803969</v>
      </c>
      <c r="L143" s="31">
        <f t="shared" si="61"/>
        <v>135.59332904036324</v>
      </c>
      <c r="M143" s="31">
        <f t="shared" si="61"/>
        <v>129.30851561222053</v>
      </c>
      <c r="N143" s="31">
        <f t="shared" si="61"/>
        <v>131.08983344107594</v>
      </c>
      <c r="O143" s="31">
        <f t="shared" si="61"/>
        <v>135.44768314929826</v>
      </c>
      <c r="P143" s="31">
        <f t="shared" si="61"/>
        <v>121.17859055946032</v>
      </c>
      <c r="Q143" s="31">
        <f t="shared" si="61"/>
        <v>126.04504601720836</v>
      </c>
    </row>
    <row r="144" spans="1:17" ht="12" customHeight="1" x14ac:dyDescent="0.25">
      <c r="A144" s="23" t="s">
        <v>44</v>
      </c>
      <c r="B144" s="22">
        <f t="shared" ref="B144:Q144" si="62">IF(B114=0,0,B114/B$26)</f>
        <v>132.50154055821858</v>
      </c>
      <c r="C144" s="22">
        <f t="shared" si="62"/>
        <v>133.67926449808968</v>
      </c>
      <c r="D144" s="22">
        <f t="shared" si="62"/>
        <v>109.00935650969906</v>
      </c>
      <c r="E144" s="22">
        <f t="shared" si="62"/>
        <v>102.34023793219046</v>
      </c>
      <c r="F144" s="22">
        <f t="shared" si="62"/>
        <v>106.88545349208252</v>
      </c>
      <c r="G144" s="22">
        <f t="shared" si="62"/>
        <v>106.36946780798687</v>
      </c>
      <c r="H144" s="22">
        <f t="shared" si="62"/>
        <v>92.458335234186521</v>
      </c>
      <c r="I144" s="22">
        <f t="shared" si="62"/>
        <v>84.669608288097663</v>
      </c>
      <c r="J144" s="22">
        <f t="shared" si="62"/>
        <v>110.02437987126139</v>
      </c>
      <c r="K144" s="22">
        <f t="shared" si="62"/>
        <v>89.226677497006392</v>
      </c>
      <c r="L144" s="22">
        <f t="shared" si="62"/>
        <v>95.530967569306483</v>
      </c>
      <c r="M144" s="22">
        <f t="shared" si="62"/>
        <v>88.668322332160528</v>
      </c>
      <c r="N144" s="22">
        <f t="shared" si="62"/>
        <v>90.0529747313184</v>
      </c>
      <c r="O144" s="22">
        <f t="shared" si="62"/>
        <v>93.617674340682669</v>
      </c>
      <c r="P144" s="22">
        <f t="shared" si="62"/>
        <v>78.232608652872671</v>
      </c>
      <c r="Q144" s="22">
        <f t="shared" si="62"/>
        <v>82.001863802473736</v>
      </c>
    </row>
    <row r="145" spans="1:17" ht="12" customHeight="1" x14ac:dyDescent="0.25">
      <c r="A145" s="23" t="s">
        <v>43</v>
      </c>
      <c r="B145" s="30">
        <f t="shared" ref="B145:Q145" si="63">IF(B115=0,0,B115/B$26)</f>
        <v>6.4122854869334427</v>
      </c>
      <c r="C145" s="30">
        <f t="shared" si="63"/>
        <v>6.8662441036122024</v>
      </c>
      <c r="D145" s="30">
        <f t="shared" si="63"/>
        <v>7.3368684182626041</v>
      </c>
      <c r="E145" s="30">
        <f t="shared" si="63"/>
        <v>7.6298391656760822</v>
      </c>
      <c r="F145" s="30">
        <f t="shared" si="63"/>
        <v>8.0170279896614343</v>
      </c>
      <c r="G145" s="30">
        <f t="shared" si="63"/>
        <v>8.158399661990158</v>
      </c>
      <c r="H145" s="30">
        <f t="shared" si="63"/>
        <v>8.5714416418001562</v>
      </c>
      <c r="I145" s="30">
        <f t="shared" si="63"/>
        <v>8.9042455101534532</v>
      </c>
      <c r="J145" s="30">
        <f t="shared" si="63"/>
        <v>8.9151709944645496</v>
      </c>
      <c r="K145" s="30">
        <f t="shared" si="63"/>
        <v>9.3214891936396871</v>
      </c>
      <c r="L145" s="30">
        <f t="shared" si="63"/>
        <v>9.254418117199398</v>
      </c>
      <c r="M145" s="30">
        <f t="shared" si="63"/>
        <v>9.4598942379535185</v>
      </c>
      <c r="N145" s="30">
        <f t="shared" si="63"/>
        <v>9.6601413553830806</v>
      </c>
      <c r="O145" s="30">
        <f t="shared" si="63"/>
        <v>10.032997592087961</v>
      </c>
      <c r="P145" s="30">
        <f t="shared" si="63"/>
        <v>10.686946735397569</v>
      </c>
      <c r="Q145" s="30">
        <f t="shared" si="63"/>
        <v>11.211252541768211</v>
      </c>
    </row>
    <row r="146" spans="1:17" ht="12" customHeight="1" x14ac:dyDescent="0.25">
      <c r="A146" s="23" t="s">
        <v>47</v>
      </c>
      <c r="B146" s="22">
        <f t="shared" ref="B146:Q146" si="64">IF(B116=0,0,B116/B$26)</f>
        <v>14.831791716272358</v>
      </c>
      <c r="C146" s="22">
        <f t="shared" si="64"/>
        <v>14.801767869188373</v>
      </c>
      <c r="D146" s="22">
        <f t="shared" si="64"/>
        <v>14.876613402416355</v>
      </c>
      <c r="E146" s="22">
        <f t="shared" si="64"/>
        <v>14.964447321058772</v>
      </c>
      <c r="F146" s="22">
        <f t="shared" si="64"/>
        <v>15.027671397810431</v>
      </c>
      <c r="G146" s="22">
        <f t="shared" si="64"/>
        <v>15.066399658094397</v>
      </c>
      <c r="H146" s="22">
        <f t="shared" si="64"/>
        <v>15.122369672542209</v>
      </c>
      <c r="I146" s="22">
        <f t="shared" si="64"/>
        <v>15.162597980599918</v>
      </c>
      <c r="J146" s="22">
        <f t="shared" si="64"/>
        <v>15.230437052346414</v>
      </c>
      <c r="K146" s="22">
        <f t="shared" si="64"/>
        <v>15.230159935953436</v>
      </c>
      <c r="L146" s="22">
        <f t="shared" si="64"/>
        <v>15.275138417251521</v>
      </c>
      <c r="M146" s="22">
        <f t="shared" si="64"/>
        <v>15.528578247796345</v>
      </c>
      <c r="N146" s="22">
        <f t="shared" si="64"/>
        <v>15.621256560598516</v>
      </c>
      <c r="O146" s="22">
        <f t="shared" si="64"/>
        <v>15.846657958855353</v>
      </c>
      <c r="P146" s="22">
        <f t="shared" si="64"/>
        <v>16.141216305985687</v>
      </c>
      <c r="Q146" s="22">
        <f t="shared" si="64"/>
        <v>16.480130757448652</v>
      </c>
    </row>
    <row r="147" spans="1:17" ht="12" customHeight="1" x14ac:dyDescent="0.25">
      <c r="A147" s="29" t="s">
        <v>46</v>
      </c>
      <c r="B147" s="18">
        <f t="shared" ref="B147:Q147" si="65">IF(B117=0,0,B117/B$26)</f>
        <v>14.225364359032707</v>
      </c>
      <c r="C147" s="18">
        <f t="shared" si="65"/>
        <v>14.512207743325101</v>
      </c>
      <c r="D147" s="18">
        <f t="shared" si="65"/>
        <v>14.882565661327321</v>
      </c>
      <c r="E147" s="18">
        <f t="shared" si="65"/>
        <v>15.087502603159425</v>
      </c>
      <c r="F147" s="18">
        <f t="shared" si="65"/>
        <v>15.213841210110825</v>
      </c>
      <c r="G147" s="18">
        <f t="shared" si="65"/>
        <v>15.324333607357737</v>
      </c>
      <c r="H147" s="18">
        <f t="shared" si="65"/>
        <v>15.348437392334493</v>
      </c>
      <c r="I147" s="18">
        <f t="shared" si="65"/>
        <v>15.402689399076882</v>
      </c>
      <c r="J147" s="18">
        <f t="shared" si="65"/>
        <v>15.471170923450996</v>
      </c>
      <c r="K147" s="18">
        <f t="shared" si="65"/>
        <v>15.489256641440164</v>
      </c>
      <c r="L147" s="18">
        <f t="shared" si="65"/>
        <v>15.532804936605825</v>
      </c>
      <c r="M147" s="18">
        <f t="shared" si="65"/>
        <v>15.651720794310149</v>
      </c>
      <c r="N147" s="18">
        <f t="shared" si="65"/>
        <v>15.755460793775951</v>
      </c>
      <c r="O147" s="18">
        <f t="shared" si="65"/>
        <v>15.950353257672269</v>
      </c>
      <c r="P147" s="18">
        <f t="shared" si="65"/>
        <v>16.117818865204391</v>
      </c>
      <c r="Q147" s="18">
        <f t="shared" si="65"/>
        <v>16.351798915517762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35.565231475017725</v>
      </c>
      <c r="C149" s="26">
        <f t="shared" si="66"/>
        <v>35.958594217679682</v>
      </c>
      <c r="D149" s="26">
        <f t="shared" si="66"/>
        <v>29.541569341580271</v>
      </c>
      <c r="E149" s="26">
        <f t="shared" si="66"/>
        <v>28.396257815327949</v>
      </c>
      <c r="F149" s="26">
        <f t="shared" si="66"/>
        <v>30.465610170843281</v>
      </c>
      <c r="G149" s="26">
        <f t="shared" si="66"/>
        <v>29.953988271760178</v>
      </c>
      <c r="H149" s="26">
        <f t="shared" si="66"/>
        <v>26.350405579980325</v>
      </c>
      <c r="I149" s="26">
        <f t="shared" si="66"/>
        <v>24.305489746232354</v>
      </c>
      <c r="J149" s="26">
        <f t="shared" si="66"/>
        <v>30.667752107184779</v>
      </c>
      <c r="K149" s="26">
        <f t="shared" si="66"/>
        <v>25.673623699554113</v>
      </c>
      <c r="L149" s="26">
        <f t="shared" si="66"/>
        <v>26.903805813288027</v>
      </c>
      <c r="M149" s="26">
        <f t="shared" si="66"/>
        <v>25.633300214154499</v>
      </c>
      <c r="N149" s="26">
        <f t="shared" si="66"/>
        <v>25.271873106532691</v>
      </c>
      <c r="O149" s="26">
        <f t="shared" si="66"/>
        <v>25.836476403081132</v>
      </c>
      <c r="P149" s="26">
        <f t="shared" si="66"/>
        <v>22.612910355566456</v>
      </c>
      <c r="Q149" s="26">
        <f t="shared" si="66"/>
        <v>22.797524276970545</v>
      </c>
    </row>
    <row r="150" spans="1:17" ht="12" customHeight="1" x14ac:dyDescent="0.25">
      <c r="A150" s="25" t="s">
        <v>48</v>
      </c>
      <c r="B150" s="24">
        <f t="shared" ref="B150:Q150" si="67">IF(B120=0,0,B120/B$26)</f>
        <v>35.565231475017725</v>
      </c>
      <c r="C150" s="24">
        <f t="shared" si="67"/>
        <v>35.958594217679682</v>
      </c>
      <c r="D150" s="24">
        <f t="shared" si="67"/>
        <v>29.541569341580271</v>
      </c>
      <c r="E150" s="24">
        <f t="shared" si="67"/>
        <v>28.396257815327949</v>
      </c>
      <c r="F150" s="24">
        <f t="shared" si="67"/>
        <v>30.465610170843281</v>
      </c>
      <c r="G150" s="24">
        <f t="shared" si="67"/>
        <v>29.953988271760178</v>
      </c>
      <c r="H150" s="24">
        <f t="shared" si="67"/>
        <v>26.350405579980325</v>
      </c>
      <c r="I150" s="24">
        <f t="shared" si="67"/>
        <v>24.305489746232354</v>
      </c>
      <c r="J150" s="24">
        <f t="shared" si="67"/>
        <v>30.667752107184779</v>
      </c>
      <c r="K150" s="24">
        <f t="shared" si="67"/>
        <v>25.673623699554113</v>
      </c>
      <c r="L150" s="24">
        <f t="shared" si="67"/>
        <v>26.903805813288027</v>
      </c>
      <c r="M150" s="24">
        <f t="shared" si="67"/>
        <v>25.633300214154499</v>
      </c>
      <c r="N150" s="24">
        <f t="shared" si="67"/>
        <v>25.271873106532691</v>
      </c>
      <c r="O150" s="24">
        <f t="shared" si="67"/>
        <v>25.836476403081132</v>
      </c>
      <c r="P150" s="24">
        <f t="shared" si="67"/>
        <v>22.612910355566456</v>
      </c>
      <c r="Q150" s="24">
        <f t="shared" si="67"/>
        <v>22.797524276970545</v>
      </c>
    </row>
    <row r="151" spans="1:17" ht="12" customHeight="1" x14ac:dyDescent="0.25">
      <c r="A151" s="23" t="s">
        <v>44</v>
      </c>
      <c r="B151" s="22">
        <f t="shared" ref="B151:Q151" si="68">IF(B121=0,0,B121/B$26)</f>
        <v>29.861040768381493</v>
      </c>
      <c r="C151" s="22">
        <f t="shared" si="68"/>
        <v>28.507576382115676</v>
      </c>
      <c r="D151" s="22">
        <f t="shared" si="68"/>
        <v>23.510192481832465</v>
      </c>
      <c r="E151" s="22">
        <f t="shared" si="68"/>
        <v>22.070259705659208</v>
      </c>
      <c r="F151" s="22">
        <f t="shared" si="68"/>
        <v>24.120477181478964</v>
      </c>
      <c r="G151" s="22">
        <f t="shared" si="68"/>
        <v>23.793235812878976</v>
      </c>
      <c r="H151" s="22">
        <f t="shared" si="68"/>
        <v>20.213625947821754</v>
      </c>
      <c r="I151" s="22">
        <f t="shared" si="68"/>
        <v>18.339277659341175</v>
      </c>
      <c r="J151" s="22">
        <f t="shared" si="68"/>
        <v>24.79154619436914</v>
      </c>
      <c r="K151" s="22">
        <f t="shared" si="68"/>
        <v>19.830067138042001</v>
      </c>
      <c r="L151" s="22">
        <f t="shared" si="68"/>
        <v>21.097364625061211</v>
      </c>
      <c r="M151" s="22">
        <f t="shared" si="68"/>
        <v>19.939454030951957</v>
      </c>
      <c r="N151" s="22">
        <f t="shared" si="68"/>
        <v>19.648828338134134</v>
      </c>
      <c r="O151" s="22">
        <f t="shared" si="68"/>
        <v>20.277060735693293</v>
      </c>
      <c r="P151" s="22">
        <f t="shared" si="68"/>
        <v>16.612727530181985</v>
      </c>
      <c r="Q151" s="22">
        <f t="shared" si="68"/>
        <v>16.687080750594813</v>
      </c>
    </row>
    <row r="152" spans="1:17" ht="12" customHeight="1" x14ac:dyDescent="0.25">
      <c r="A152" s="23" t="s">
        <v>43</v>
      </c>
      <c r="B152" s="22">
        <f t="shared" ref="B152:Q152" si="69">IF(B122=0,0,B122/B$26)</f>
        <v>2.0367615813356456E-3</v>
      </c>
      <c r="C152" s="22">
        <f t="shared" si="69"/>
        <v>2.12395703455605E-3</v>
      </c>
      <c r="D152" s="22">
        <f t="shared" si="69"/>
        <v>2.7565575562175097E-3</v>
      </c>
      <c r="E152" s="22">
        <f t="shared" si="69"/>
        <v>3.0804084840041907E-3</v>
      </c>
      <c r="F152" s="22">
        <f t="shared" si="69"/>
        <v>3.1124627680189573E-3</v>
      </c>
      <c r="G152" s="22">
        <f t="shared" si="69"/>
        <v>3.1433206930861078E-3</v>
      </c>
      <c r="H152" s="22">
        <f t="shared" si="69"/>
        <v>3.8254559318372182E-3</v>
      </c>
      <c r="I152" s="22">
        <f t="shared" si="69"/>
        <v>4.3789202907319859E-3</v>
      </c>
      <c r="J152" s="22">
        <f t="shared" si="69"/>
        <v>4.4198444708868192E-3</v>
      </c>
      <c r="K152" s="22">
        <f t="shared" si="69"/>
        <v>5.2376504057151238E-3</v>
      </c>
      <c r="L152" s="22">
        <f t="shared" si="69"/>
        <v>5.0565719360923835E-3</v>
      </c>
      <c r="M152" s="22">
        <f t="shared" si="69"/>
        <v>5.3631940581922626E-3</v>
      </c>
      <c r="N152" s="22">
        <f t="shared" si="69"/>
        <v>6.0454861835190507E-3</v>
      </c>
      <c r="O152" s="22">
        <f t="shared" si="69"/>
        <v>7.3391632167480268E-3</v>
      </c>
      <c r="P152" s="22">
        <f t="shared" si="69"/>
        <v>9.5449911751735624E-3</v>
      </c>
      <c r="Q152" s="22">
        <f t="shared" si="69"/>
        <v>1.2953625908991186E-2</v>
      </c>
    </row>
    <row r="153" spans="1:17" ht="12" customHeight="1" x14ac:dyDescent="0.25">
      <c r="A153" s="23" t="s">
        <v>47</v>
      </c>
      <c r="B153" s="22">
        <f t="shared" ref="B153:Q153" si="70">IF(B123=0,0,B123/B$26)</f>
        <v>2.4591658377573395</v>
      </c>
      <c r="C153" s="22">
        <f t="shared" si="70"/>
        <v>2.543842586383481</v>
      </c>
      <c r="D153" s="22">
        <f t="shared" si="70"/>
        <v>2.7252262793132886</v>
      </c>
      <c r="E153" s="22">
        <f t="shared" si="70"/>
        <v>3.0640452520840009</v>
      </c>
      <c r="F153" s="22">
        <f t="shared" si="70"/>
        <v>3.0426828096702345</v>
      </c>
      <c r="G153" s="22">
        <f t="shared" si="70"/>
        <v>2.9367023237073662</v>
      </c>
      <c r="H153" s="22">
        <f t="shared" si="70"/>
        <v>2.8607195974948625</v>
      </c>
      <c r="I153" s="22">
        <f t="shared" si="70"/>
        <v>2.7653847772712696</v>
      </c>
      <c r="J153" s="22">
        <f t="shared" si="70"/>
        <v>2.7143173903355877</v>
      </c>
      <c r="K153" s="22">
        <f t="shared" si="70"/>
        <v>2.6944330631855098</v>
      </c>
      <c r="L153" s="22">
        <f t="shared" si="70"/>
        <v>2.7037385948792605</v>
      </c>
      <c r="M153" s="22">
        <f t="shared" si="70"/>
        <v>2.6534235970924103</v>
      </c>
      <c r="N153" s="22">
        <f t="shared" si="70"/>
        <v>2.6052338687537624</v>
      </c>
      <c r="O153" s="22">
        <f t="shared" si="70"/>
        <v>2.5706780660822615</v>
      </c>
      <c r="P153" s="22">
        <f t="shared" si="70"/>
        <v>2.7442992000025428</v>
      </c>
      <c r="Q153" s="22">
        <f t="shared" si="70"/>
        <v>2.7159996217982068</v>
      </c>
    </row>
    <row r="154" spans="1:17" ht="12" customHeight="1" x14ac:dyDescent="0.25">
      <c r="A154" s="21" t="s">
        <v>46</v>
      </c>
      <c r="B154" s="20">
        <f t="shared" ref="B154:Q154" si="71">IF(B124=0,0,B124/B$26)</f>
        <v>3.2429881072975593</v>
      </c>
      <c r="C154" s="20">
        <f t="shared" si="71"/>
        <v>4.9050512921459672</v>
      </c>
      <c r="D154" s="20">
        <f t="shared" si="71"/>
        <v>3.3033940228783045</v>
      </c>
      <c r="E154" s="20">
        <f t="shared" si="71"/>
        <v>3.2588724491007359</v>
      </c>
      <c r="F154" s="20">
        <f t="shared" si="71"/>
        <v>3.2993377169260598</v>
      </c>
      <c r="G154" s="20">
        <f t="shared" si="71"/>
        <v>3.2209068144807484</v>
      </c>
      <c r="H154" s="20">
        <f t="shared" si="71"/>
        <v>3.2722345787318696</v>
      </c>
      <c r="I154" s="20">
        <f t="shared" si="71"/>
        <v>3.1964483893291793</v>
      </c>
      <c r="J154" s="20">
        <f t="shared" si="71"/>
        <v>3.1574686780091645</v>
      </c>
      <c r="K154" s="20">
        <f t="shared" si="71"/>
        <v>3.1438858479208842</v>
      </c>
      <c r="L154" s="20">
        <f t="shared" si="71"/>
        <v>3.0976460214114643</v>
      </c>
      <c r="M154" s="20">
        <f t="shared" si="71"/>
        <v>3.0350593920519411</v>
      </c>
      <c r="N154" s="20">
        <f t="shared" si="71"/>
        <v>3.0117654134612768</v>
      </c>
      <c r="O154" s="20">
        <f t="shared" si="71"/>
        <v>2.9813984380888292</v>
      </c>
      <c r="P154" s="20">
        <f t="shared" si="71"/>
        <v>3.2463386342067508</v>
      </c>
      <c r="Q154" s="20">
        <f t="shared" si="71"/>
        <v>3.3814902786685339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10427.928062841343</v>
      </c>
      <c r="C159" s="26">
        <f t="shared" si="73"/>
        <v>10533.043471680407</v>
      </c>
      <c r="D159" s="26">
        <f t="shared" si="73"/>
        <v>9269.8356978215525</v>
      </c>
      <c r="E159" s="26">
        <f t="shared" si="73"/>
        <v>9010.5497198867288</v>
      </c>
      <c r="F159" s="26">
        <f t="shared" si="73"/>
        <v>9303.1845174215759</v>
      </c>
      <c r="G159" s="26">
        <f t="shared" si="73"/>
        <v>9336.5866400059549</v>
      </c>
      <c r="H159" s="26">
        <f t="shared" si="73"/>
        <v>8691.365065534741</v>
      </c>
      <c r="I159" s="26">
        <f t="shared" si="73"/>
        <v>8385.3424091316792</v>
      </c>
      <c r="J159" s="26">
        <f t="shared" si="73"/>
        <v>9581.2241021025602</v>
      </c>
      <c r="K159" s="26">
        <f t="shared" si="73"/>
        <v>8617.844320258273</v>
      </c>
      <c r="L159" s="26">
        <f t="shared" si="73"/>
        <v>8901.0675980630276</v>
      </c>
      <c r="M159" s="26">
        <f t="shared" si="73"/>
        <v>8644.3649743772039</v>
      </c>
      <c r="N159" s="26">
        <f t="shared" si="73"/>
        <v>8624.3543124877706</v>
      </c>
      <c r="O159" s="26">
        <f t="shared" si="73"/>
        <v>8649.9730619211768</v>
      </c>
      <c r="P159" s="26">
        <f t="shared" si="73"/>
        <v>7740.1507790701226</v>
      </c>
      <c r="Q159" s="26">
        <f t="shared" si="73"/>
        <v>7691.3103786201191</v>
      </c>
    </row>
    <row r="160" spans="1:17" ht="12" customHeight="1" x14ac:dyDescent="0.25">
      <c r="A160" s="25" t="s">
        <v>48</v>
      </c>
      <c r="B160" s="24">
        <f t="shared" ref="B160:Q160" si="74">IF(B106=0,0,B106/B$23)</f>
        <v>8375.3487115666339</v>
      </c>
      <c r="C160" s="24">
        <f t="shared" si="74"/>
        <v>8469.7915833642019</v>
      </c>
      <c r="D160" s="24">
        <f t="shared" si="74"/>
        <v>7195.848334190352</v>
      </c>
      <c r="E160" s="24">
        <f t="shared" si="74"/>
        <v>6911.387088456604</v>
      </c>
      <c r="F160" s="24">
        <f t="shared" si="74"/>
        <v>7189.8847842588602</v>
      </c>
      <c r="G160" s="24">
        <f t="shared" si="74"/>
        <v>7199.9301198418543</v>
      </c>
      <c r="H160" s="24">
        <f t="shared" si="74"/>
        <v>6528.8354913736894</v>
      </c>
      <c r="I160" s="24">
        <f t="shared" si="74"/>
        <v>6199.3864664892253</v>
      </c>
      <c r="J160" s="24">
        <f t="shared" si="74"/>
        <v>7396.0155047919425</v>
      </c>
      <c r="K160" s="24">
        <f t="shared" si="74"/>
        <v>6408.431573423295</v>
      </c>
      <c r="L160" s="24">
        <f t="shared" si="74"/>
        <v>6691.3226907597691</v>
      </c>
      <c r="M160" s="24">
        <f t="shared" si="74"/>
        <v>6424.7218916288839</v>
      </c>
      <c r="N160" s="24">
        <f t="shared" si="74"/>
        <v>6416.2645807905365</v>
      </c>
      <c r="O160" s="24">
        <f t="shared" si="74"/>
        <v>6475.2494341536139</v>
      </c>
      <c r="P160" s="24">
        <f t="shared" si="74"/>
        <v>5614.6524742478368</v>
      </c>
      <c r="Q160" s="24">
        <f t="shared" si="74"/>
        <v>5610.513097210237</v>
      </c>
    </row>
    <row r="161" spans="1:17" ht="12" customHeight="1" x14ac:dyDescent="0.25">
      <c r="A161" s="23" t="s">
        <v>44</v>
      </c>
      <c r="B161" s="22">
        <f t="shared" ref="B161:Q161" si="75">IF(B107=0,0,B107/B$23)</f>
        <v>6569.0644613361383</v>
      </c>
      <c r="C161" s="22">
        <f t="shared" si="75"/>
        <v>6570.6082188051769</v>
      </c>
      <c r="D161" s="22">
        <f t="shared" si="75"/>
        <v>5339.1048096252889</v>
      </c>
      <c r="E161" s="22">
        <f t="shared" si="75"/>
        <v>5010.9437655724378</v>
      </c>
      <c r="F161" s="22">
        <f t="shared" si="75"/>
        <v>5264.2056665894297</v>
      </c>
      <c r="G161" s="22">
        <f t="shared" si="75"/>
        <v>5261.5128733240299</v>
      </c>
      <c r="H161" s="22">
        <f t="shared" si="75"/>
        <v>4572.811953977447</v>
      </c>
      <c r="I161" s="22">
        <f t="shared" si="75"/>
        <v>4219.8908744318423</v>
      </c>
      <c r="J161" s="22">
        <f t="shared" si="75"/>
        <v>5418.2121376060895</v>
      </c>
      <c r="K161" s="22">
        <f t="shared" si="75"/>
        <v>4413.8109652160229</v>
      </c>
      <c r="L161" s="22">
        <f t="shared" si="75"/>
        <v>4700.2567667239537</v>
      </c>
      <c r="M161" s="22">
        <f t="shared" si="75"/>
        <v>4398.7089379440631</v>
      </c>
      <c r="N161" s="22">
        <f t="shared" si="75"/>
        <v>4390.7946237308079</v>
      </c>
      <c r="O161" s="22">
        <f t="shared" si="75"/>
        <v>4451.9687602765034</v>
      </c>
      <c r="P161" s="22">
        <f t="shared" si="75"/>
        <v>3584.3586560030958</v>
      </c>
      <c r="Q161" s="22">
        <f t="shared" si="75"/>
        <v>3571.7038511764463</v>
      </c>
    </row>
    <row r="162" spans="1:17" ht="12" customHeight="1" x14ac:dyDescent="0.25">
      <c r="A162" s="23" t="s">
        <v>43</v>
      </c>
      <c r="B162" s="22">
        <f t="shared" ref="B162:Q162" si="76">IF(B108=0,0,B108/B$23)</f>
        <v>126.16634921216595</v>
      </c>
      <c r="C162" s="22">
        <f t="shared" si="76"/>
        <v>131.9637992464836</v>
      </c>
      <c r="D162" s="22">
        <f t="shared" si="76"/>
        <v>138.32296163680002</v>
      </c>
      <c r="E162" s="22">
        <f t="shared" si="76"/>
        <v>143.0528132089502</v>
      </c>
      <c r="F162" s="22">
        <f t="shared" si="76"/>
        <v>148.97276442825748</v>
      </c>
      <c r="G162" s="22">
        <f t="shared" si="76"/>
        <v>150.82924028220555</v>
      </c>
      <c r="H162" s="22">
        <f t="shared" si="76"/>
        <v>157.18043532441959</v>
      </c>
      <c r="I162" s="22">
        <f t="shared" si="76"/>
        <v>163.03458158057288</v>
      </c>
      <c r="J162" s="22">
        <f t="shared" si="76"/>
        <v>161.47383663323228</v>
      </c>
      <c r="K162" s="22">
        <f t="shared" si="76"/>
        <v>167.31439061617138</v>
      </c>
      <c r="L162" s="22">
        <f t="shared" si="76"/>
        <v>163.89199544560432</v>
      </c>
      <c r="M162" s="22">
        <f t="shared" si="76"/>
        <v>164.61533968156812</v>
      </c>
      <c r="N162" s="22">
        <f t="shared" si="76"/>
        <v>161.82167396666509</v>
      </c>
      <c r="O162" s="22">
        <f t="shared" si="76"/>
        <v>159.44350225984513</v>
      </c>
      <c r="P162" s="22">
        <f t="shared" si="76"/>
        <v>157.90836638938549</v>
      </c>
      <c r="Q162" s="22">
        <f t="shared" si="76"/>
        <v>154.80505230988328</v>
      </c>
    </row>
    <row r="163" spans="1:17" ht="12" customHeight="1" x14ac:dyDescent="0.25">
      <c r="A163" s="23" t="s">
        <v>47</v>
      </c>
      <c r="B163" s="22">
        <f t="shared" ref="B163:Q163" si="77">IF(B109=0,0,B109/B$23)</f>
        <v>775.73685573509204</v>
      </c>
      <c r="C163" s="22">
        <f t="shared" si="77"/>
        <v>776.71238312187165</v>
      </c>
      <c r="D163" s="22">
        <f t="shared" si="77"/>
        <v>786.91651657971465</v>
      </c>
      <c r="E163" s="22">
        <f t="shared" si="77"/>
        <v>809.26892992615001</v>
      </c>
      <c r="F163" s="22">
        <f t="shared" si="77"/>
        <v>816.82481686325411</v>
      </c>
      <c r="G163" s="22">
        <f t="shared" si="77"/>
        <v>820.70577485031367</v>
      </c>
      <c r="H163" s="22">
        <f t="shared" si="77"/>
        <v>825.62269257938533</v>
      </c>
      <c r="I163" s="22">
        <f t="shared" si="77"/>
        <v>834.1322487249513</v>
      </c>
      <c r="J163" s="22">
        <f t="shared" si="77"/>
        <v>835.01350111640659</v>
      </c>
      <c r="K163" s="22">
        <f t="shared" si="77"/>
        <v>840.04155549748634</v>
      </c>
      <c r="L163" s="22">
        <f t="shared" si="77"/>
        <v>841.62322686447226</v>
      </c>
      <c r="M163" s="22">
        <f t="shared" si="77"/>
        <v>861.77533831824849</v>
      </c>
      <c r="N163" s="22">
        <f t="shared" si="77"/>
        <v>862.65910095516108</v>
      </c>
      <c r="O163" s="22">
        <f t="shared" si="77"/>
        <v>862.92228819373747</v>
      </c>
      <c r="P163" s="22">
        <f t="shared" si="77"/>
        <v>867.56092681238817</v>
      </c>
      <c r="Q163" s="22">
        <f t="shared" si="77"/>
        <v>872.17176714779146</v>
      </c>
    </row>
    <row r="164" spans="1:17" ht="12" customHeight="1" x14ac:dyDescent="0.25">
      <c r="A164" s="21" t="s">
        <v>46</v>
      </c>
      <c r="B164" s="20">
        <f t="shared" ref="B164:Q164" si="78">IF(B110=0,0,B110/B$23)</f>
        <v>904.381045283238</v>
      </c>
      <c r="C164" s="20">
        <f t="shared" si="78"/>
        <v>990.50718219067085</v>
      </c>
      <c r="D164" s="20">
        <f t="shared" si="78"/>
        <v>931.50404634854794</v>
      </c>
      <c r="E164" s="20">
        <f t="shared" si="78"/>
        <v>948.12157974906575</v>
      </c>
      <c r="F164" s="20">
        <f t="shared" si="78"/>
        <v>959.88153637791902</v>
      </c>
      <c r="G164" s="20">
        <f t="shared" si="78"/>
        <v>966.88223138530532</v>
      </c>
      <c r="H164" s="20">
        <f t="shared" si="78"/>
        <v>973.22040949243626</v>
      </c>
      <c r="I164" s="20">
        <f t="shared" si="78"/>
        <v>982.32876175185902</v>
      </c>
      <c r="J164" s="20">
        <f t="shared" si="78"/>
        <v>981.31602943621351</v>
      </c>
      <c r="K164" s="20">
        <f t="shared" si="78"/>
        <v>987.26466209361445</v>
      </c>
      <c r="L164" s="20">
        <f t="shared" si="78"/>
        <v>985.55070172573937</v>
      </c>
      <c r="M164" s="20">
        <f t="shared" si="78"/>
        <v>999.6222756850043</v>
      </c>
      <c r="N164" s="20">
        <f t="shared" si="78"/>
        <v>1000.9891821379014</v>
      </c>
      <c r="O164" s="20">
        <f t="shared" si="78"/>
        <v>1000.9148834235284</v>
      </c>
      <c r="P164" s="20">
        <f t="shared" si="78"/>
        <v>1004.8245250429668</v>
      </c>
      <c r="Q164" s="20">
        <f t="shared" si="78"/>
        <v>1011.8324265761146</v>
      </c>
    </row>
    <row r="165" spans="1:17" ht="12" customHeight="1" x14ac:dyDescent="0.25">
      <c r="A165" s="19" t="s">
        <v>45</v>
      </c>
      <c r="B165" s="18">
        <f t="shared" ref="B165:Q165" si="79">IF(B111=0,0,B111/B$23)</f>
        <v>2052.5793512747086</v>
      </c>
      <c r="C165" s="18">
        <f t="shared" si="79"/>
        <v>2063.2518883162056</v>
      </c>
      <c r="D165" s="18">
        <f t="shared" si="79"/>
        <v>2073.9873636312004</v>
      </c>
      <c r="E165" s="18">
        <f t="shared" si="79"/>
        <v>2099.1626314301252</v>
      </c>
      <c r="F165" s="18">
        <f t="shared" si="79"/>
        <v>2113.2997331627157</v>
      </c>
      <c r="G165" s="18">
        <f t="shared" si="79"/>
        <v>2136.6565201641006</v>
      </c>
      <c r="H165" s="18">
        <f t="shared" si="79"/>
        <v>2162.5295741610526</v>
      </c>
      <c r="I165" s="18">
        <f t="shared" si="79"/>
        <v>2185.9559426424548</v>
      </c>
      <c r="J165" s="18">
        <f t="shared" si="79"/>
        <v>2185.2085973106168</v>
      </c>
      <c r="K165" s="18">
        <f t="shared" si="79"/>
        <v>2209.4127468349775</v>
      </c>
      <c r="L165" s="18">
        <f t="shared" si="79"/>
        <v>2209.7449073032576</v>
      </c>
      <c r="M165" s="18">
        <f t="shared" si="79"/>
        <v>2219.6430827483209</v>
      </c>
      <c r="N165" s="18">
        <f t="shared" si="79"/>
        <v>2208.0897316972341</v>
      </c>
      <c r="O165" s="18">
        <f t="shared" si="79"/>
        <v>2174.7236277675629</v>
      </c>
      <c r="P165" s="18">
        <f t="shared" si="79"/>
        <v>2125.4983048222862</v>
      </c>
      <c r="Q165" s="18">
        <f t="shared" si="79"/>
        <v>2080.7972814098825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5527.0754690012509</v>
      </c>
      <c r="C167" s="31">
        <f t="shared" si="80"/>
        <v>5608.6583344305645</v>
      </c>
      <c r="D167" s="31">
        <f t="shared" si="80"/>
        <v>4849.2584751389968</v>
      </c>
      <c r="E167" s="31">
        <f t="shared" si="80"/>
        <v>4719.2797979314355</v>
      </c>
      <c r="F167" s="31">
        <f t="shared" si="80"/>
        <v>4947.2712240079918</v>
      </c>
      <c r="G167" s="31">
        <f t="shared" si="80"/>
        <v>4999.3393255203082</v>
      </c>
      <c r="H167" s="31">
        <f t="shared" si="80"/>
        <v>4587.5198758648585</v>
      </c>
      <c r="I167" s="31">
        <f t="shared" si="80"/>
        <v>4407.1428255464962</v>
      </c>
      <c r="J167" s="31">
        <f t="shared" si="80"/>
        <v>5337.7265107453632</v>
      </c>
      <c r="K167" s="31">
        <f t="shared" si="80"/>
        <v>4664.3220730913681</v>
      </c>
      <c r="L167" s="31">
        <f t="shared" si="80"/>
        <v>4913.5848548905815</v>
      </c>
      <c r="M167" s="31">
        <f t="shared" si="80"/>
        <v>4765.6781036953698</v>
      </c>
      <c r="N167" s="31">
        <f t="shared" si="80"/>
        <v>4846.1594917134025</v>
      </c>
      <c r="O167" s="31">
        <f t="shared" si="80"/>
        <v>4977.2726403593606</v>
      </c>
      <c r="P167" s="31">
        <f t="shared" si="80"/>
        <v>4402.483364962216</v>
      </c>
      <c r="Q167" s="31">
        <f t="shared" si="80"/>
        <v>4546.2541049690963</v>
      </c>
    </row>
    <row r="168" spans="1:17" ht="12" customHeight="1" x14ac:dyDescent="0.25">
      <c r="A168" s="23" t="s">
        <v>44</v>
      </c>
      <c r="B168" s="22">
        <f t="shared" ref="B168:Q168" si="81">IF(B114=0,0,B114/B$23)</f>
        <v>4359.9555421960731</v>
      </c>
      <c r="C168" s="22">
        <f t="shared" si="81"/>
        <v>4414.009170204532</v>
      </c>
      <c r="D168" s="22">
        <f t="shared" si="81"/>
        <v>3618.0355516084596</v>
      </c>
      <c r="E168" s="22">
        <f t="shared" si="81"/>
        <v>3449.2588606270278</v>
      </c>
      <c r="F168" s="22">
        <f t="shared" si="81"/>
        <v>3643.2188024242623</v>
      </c>
      <c r="G168" s="22">
        <f t="shared" si="81"/>
        <v>3669.4879797933922</v>
      </c>
      <c r="H168" s="22">
        <f t="shared" si="81"/>
        <v>3225.4948066766883</v>
      </c>
      <c r="I168" s="22">
        <f t="shared" si="81"/>
        <v>3005.9097651874881</v>
      </c>
      <c r="J168" s="22">
        <f t="shared" si="81"/>
        <v>3924.5890222562771</v>
      </c>
      <c r="K168" s="22">
        <f t="shared" si="81"/>
        <v>3219.5385017365697</v>
      </c>
      <c r="L168" s="22">
        <f t="shared" si="81"/>
        <v>3461.8186509887778</v>
      </c>
      <c r="M168" s="22">
        <f t="shared" si="81"/>
        <v>3267.8797697825039</v>
      </c>
      <c r="N168" s="22">
        <f t="shared" si="81"/>
        <v>3329.0993419971805</v>
      </c>
      <c r="O168" s="22">
        <f t="shared" si="81"/>
        <v>3440.1525246935653</v>
      </c>
      <c r="P168" s="22">
        <f t="shared" si="81"/>
        <v>2842.2327459145604</v>
      </c>
      <c r="Q168" s="22">
        <f t="shared" si="81"/>
        <v>2957.6831593699931</v>
      </c>
    </row>
    <row r="169" spans="1:17" ht="12" customHeight="1" x14ac:dyDescent="0.25">
      <c r="A169" s="23" t="s">
        <v>43</v>
      </c>
      <c r="B169" s="30">
        <f t="shared" ref="B169:Q169" si="82">IF(B115=0,0,B115/B$23)</f>
        <v>210.99588373929149</v>
      </c>
      <c r="C169" s="30">
        <f t="shared" si="82"/>
        <v>226.71926384394612</v>
      </c>
      <c r="D169" s="30">
        <f t="shared" si="82"/>
        <v>243.51167298547989</v>
      </c>
      <c r="E169" s="30">
        <f t="shared" si="82"/>
        <v>257.15486771493448</v>
      </c>
      <c r="F169" s="30">
        <f t="shared" si="82"/>
        <v>273.26250820145202</v>
      </c>
      <c r="G169" s="30">
        <f t="shared" si="82"/>
        <v>281.44494948554677</v>
      </c>
      <c r="H169" s="30">
        <f t="shared" si="82"/>
        <v>299.02269418253775</v>
      </c>
      <c r="I169" s="30">
        <f t="shared" si="82"/>
        <v>316.11529888652649</v>
      </c>
      <c r="J169" s="30">
        <f t="shared" si="82"/>
        <v>318.00572070801729</v>
      </c>
      <c r="K169" s="30">
        <f t="shared" si="82"/>
        <v>336.34440051240534</v>
      </c>
      <c r="L169" s="30">
        <f t="shared" si="82"/>
        <v>335.35845032582557</v>
      </c>
      <c r="M169" s="30">
        <f t="shared" si="82"/>
        <v>348.64533568915579</v>
      </c>
      <c r="N169" s="30">
        <f t="shared" si="82"/>
        <v>357.11835534313769</v>
      </c>
      <c r="O169" s="30">
        <f t="shared" si="82"/>
        <v>368.68083126122838</v>
      </c>
      <c r="P169" s="30">
        <f t="shared" si="82"/>
        <v>388.2625223449752</v>
      </c>
      <c r="Q169" s="30">
        <f t="shared" si="82"/>
        <v>404.37291667060316</v>
      </c>
    </row>
    <row r="170" spans="1:17" ht="12" customHeight="1" x14ac:dyDescent="0.25">
      <c r="A170" s="23" t="s">
        <v>47</v>
      </c>
      <c r="B170" s="22">
        <f t="shared" ref="B170:Q170" si="83">IF(B116=0,0,B116/B$23)</f>
        <v>488.03925012212608</v>
      </c>
      <c r="C170" s="22">
        <f t="shared" si="83"/>
        <v>488.7455010703618</v>
      </c>
      <c r="D170" s="22">
        <f t="shared" si="83"/>
        <v>493.75684712612986</v>
      </c>
      <c r="E170" s="22">
        <f t="shared" si="83"/>
        <v>504.35931711189431</v>
      </c>
      <c r="F170" s="22">
        <f t="shared" si="83"/>
        <v>512.22213317560352</v>
      </c>
      <c r="G170" s="22">
        <f t="shared" si="83"/>
        <v>519.7541511060324</v>
      </c>
      <c r="H170" s="22">
        <f t="shared" si="83"/>
        <v>527.55789642851562</v>
      </c>
      <c r="I170" s="22">
        <f t="shared" si="83"/>
        <v>538.29706144872262</v>
      </c>
      <c r="J170" s="22">
        <f t="shared" si="83"/>
        <v>543.27237408421763</v>
      </c>
      <c r="K170" s="22">
        <f t="shared" si="83"/>
        <v>549.54513243029783</v>
      </c>
      <c r="L170" s="22">
        <f t="shared" si="83"/>
        <v>553.53526102321666</v>
      </c>
      <c r="M170" s="22">
        <f t="shared" si="83"/>
        <v>572.30728375981255</v>
      </c>
      <c r="N170" s="22">
        <f t="shared" si="83"/>
        <v>577.49025051330796</v>
      </c>
      <c r="O170" s="22">
        <f t="shared" si="83"/>
        <v>582.31440557610097</v>
      </c>
      <c r="P170" s="22">
        <f t="shared" si="83"/>
        <v>586.41906915471338</v>
      </c>
      <c r="Q170" s="22">
        <f t="shared" si="83"/>
        <v>594.41338215108851</v>
      </c>
    </row>
    <row r="171" spans="1:17" ht="12" customHeight="1" x14ac:dyDescent="0.25">
      <c r="A171" s="29" t="s">
        <v>46</v>
      </c>
      <c r="B171" s="18">
        <f t="shared" ref="B171:Q171" si="84">IF(B117=0,0,B117/B$23)</f>
        <v>468.08479294376133</v>
      </c>
      <c r="C171" s="18">
        <f t="shared" si="84"/>
        <v>479.18439931172423</v>
      </c>
      <c r="D171" s="18">
        <f t="shared" si="84"/>
        <v>493.95440341892692</v>
      </c>
      <c r="E171" s="18">
        <f t="shared" si="84"/>
        <v>508.50675247757982</v>
      </c>
      <c r="F171" s="18">
        <f t="shared" si="84"/>
        <v>518.56778020667332</v>
      </c>
      <c r="G171" s="18">
        <f t="shared" si="84"/>
        <v>528.65224513533622</v>
      </c>
      <c r="H171" s="18">
        <f t="shared" si="84"/>
        <v>535.444478577116</v>
      </c>
      <c r="I171" s="18">
        <f t="shared" si="84"/>
        <v>546.82070002375872</v>
      </c>
      <c r="J171" s="18">
        <f t="shared" si="84"/>
        <v>551.8593936968507</v>
      </c>
      <c r="K171" s="18">
        <f t="shared" si="84"/>
        <v>558.89403841209469</v>
      </c>
      <c r="L171" s="18">
        <f t="shared" si="84"/>
        <v>562.87249255276186</v>
      </c>
      <c r="M171" s="18">
        <f t="shared" si="84"/>
        <v>576.84571446389725</v>
      </c>
      <c r="N171" s="18">
        <f t="shared" si="84"/>
        <v>582.45154385977696</v>
      </c>
      <c r="O171" s="18">
        <f t="shared" si="84"/>
        <v>586.12487882846665</v>
      </c>
      <c r="P171" s="18">
        <f t="shared" si="84"/>
        <v>585.56902754796772</v>
      </c>
      <c r="Q171" s="18">
        <f t="shared" si="84"/>
        <v>589.78464677741169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1170.2718883548239</v>
      </c>
      <c r="C173" s="26">
        <f t="shared" si="85"/>
        <v>1187.3312231364794</v>
      </c>
      <c r="D173" s="26">
        <f t="shared" si="85"/>
        <v>980.48875390466264</v>
      </c>
      <c r="E173" s="26">
        <f t="shared" si="85"/>
        <v>957.06288999511037</v>
      </c>
      <c r="F173" s="26">
        <f t="shared" si="85"/>
        <v>1038.4283377715735</v>
      </c>
      <c r="G173" s="26">
        <f t="shared" si="85"/>
        <v>1033.3397559956868</v>
      </c>
      <c r="H173" s="26">
        <f t="shared" si="85"/>
        <v>919.25834633268119</v>
      </c>
      <c r="I173" s="26">
        <f t="shared" si="85"/>
        <v>862.88469325698463</v>
      </c>
      <c r="J173" s="26">
        <f t="shared" si="85"/>
        <v>1093.92412298042</v>
      </c>
      <c r="K173" s="26">
        <f t="shared" si="85"/>
        <v>926.3733930088805</v>
      </c>
      <c r="L173" s="26">
        <f t="shared" si="85"/>
        <v>974.93094769977859</v>
      </c>
      <c r="M173" s="26">
        <f t="shared" si="85"/>
        <v>944.71780901412626</v>
      </c>
      <c r="N173" s="26">
        <f t="shared" si="85"/>
        <v>934.25649048253808</v>
      </c>
      <c r="O173" s="26">
        <f t="shared" si="85"/>
        <v>949.40854014166439</v>
      </c>
      <c r="P173" s="26">
        <f t="shared" si="85"/>
        <v>821.53919445790359</v>
      </c>
      <c r="Q173" s="26">
        <f t="shared" si="85"/>
        <v>822.27220824815288</v>
      </c>
    </row>
    <row r="174" spans="1:17" ht="12" customHeight="1" x14ac:dyDescent="0.25">
      <c r="A174" s="25" t="s">
        <v>48</v>
      </c>
      <c r="B174" s="24">
        <f t="shared" ref="B174:Q174" si="86">IF(B120=0,0,B120/B$23)</f>
        <v>1170.2718883548239</v>
      </c>
      <c r="C174" s="24">
        <f t="shared" si="86"/>
        <v>1187.3312231364794</v>
      </c>
      <c r="D174" s="24">
        <f t="shared" si="86"/>
        <v>980.48875390466264</v>
      </c>
      <c r="E174" s="24">
        <f t="shared" si="86"/>
        <v>957.06288999511037</v>
      </c>
      <c r="F174" s="24">
        <f t="shared" si="86"/>
        <v>1038.4283377715735</v>
      </c>
      <c r="G174" s="24">
        <f t="shared" si="86"/>
        <v>1033.3397559956868</v>
      </c>
      <c r="H174" s="24">
        <f t="shared" si="86"/>
        <v>919.25834633268119</v>
      </c>
      <c r="I174" s="24">
        <f t="shared" si="86"/>
        <v>862.88469325698463</v>
      </c>
      <c r="J174" s="24">
        <f t="shared" si="86"/>
        <v>1093.92412298042</v>
      </c>
      <c r="K174" s="24">
        <f t="shared" si="86"/>
        <v>926.3733930088805</v>
      </c>
      <c r="L174" s="24">
        <f t="shared" si="86"/>
        <v>974.93094769977859</v>
      </c>
      <c r="M174" s="24">
        <f t="shared" si="86"/>
        <v>944.71780901412626</v>
      </c>
      <c r="N174" s="24">
        <f t="shared" si="86"/>
        <v>934.25649048253808</v>
      </c>
      <c r="O174" s="24">
        <f t="shared" si="86"/>
        <v>949.40854014166439</v>
      </c>
      <c r="P174" s="24">
        <f t="shared" si="86"/>
        <v>821.53919445790359</v>
      </c>
      <c r="Q174" s="24">
        <f t="shared" si="86"/>
        <v>822.27220824815288</v>
      </c>
    </row>
    <row r="175" spans="1:17" ht="12" customHeight="1" x14ac:dyDescent="0.25">
      <c r="A175" s="23" t="s">
        <v>44</v>
      </c>
      <c r="B175" s="22">
        <f t="shared" ref="B175:Q175" si="87">IF(B121=0,0,B121/B$23)</f>
        <v>982.57582247991741</v>
      </c>
      <c r="C175" s="22">
        <f t="shared" si="87"/>
        <v>941.30308124759995</v>
      </c>
      <c r="D175" s="22">
        <f t="shared" si="87"/>
        <v>780.30652549407125</v>
      </c>
      <c r="E175" s="22">
        <f t="shared" si="87"/>
        <v>743.85247078011469</v>
      </c>
      <c r="F175" s="22">
        <f t="shared" si="87"/>
        <v>822.15281050867156</v>
      </c>
      <c r="G175" s="22">
        <f t="shared" si="87"/>
        <v>820.80877732090494</v>
      </c>
      <c r="H175" s="22">
        <f t="shared" si="87"/>
        <v>705.17109521453813</v>
      </c>
      <c r="I175" s="22">
        <f t="shared" si="87"/>
        <v>651.0743927753316</v>
      </c>
      <c r="J175" s="22">
        <f t="shared" si="87"/>
        <v>884.31882236488389</v>
      </c>
      <c r="K175" s="22">
        <f t="shared" si="87"/>
        <v>715.52215586072145</v>
      </c>
      <c r="L175" s="22">
        <f t="shared" si="87"/>
        <v>764.51911044197925</v>
      </c>
      <c r="M175" s="22">
        <f t="shared" si="87"/>
        <v>734.87054603515685</v>
      </c>
      <c r="N175" s="22">
        <f t="shared" si="87"/>
        <v>726.38246195268391</v>
      </c>
      <c r="O175" s="22">
        <f t="shared" si="87"/>
        <v>745.11765192341113</v>
      </c>
      <c r="P175" s="22">
        <f t="shared" si="87"/>
        <v>603.54932550885542</v>
      </c>
      <c r="Q175" s="22">
        <f t="shared" si="87"/>
        <v>601.87775529063742</v>
      </c>
    </row>
    <row r="176" spans="1:17" ht="12" customHeight="1" x14ac:dyDescent="0.25">
      <c r="A176" s="23" t="s">
        <v>43</v>
      </c>
      <c r="B176" s="22">
        <f t="shared" ref="B176:Q176" si="88">IF(B122=0,0,B122/B$23)</f>
        <v>6.7019522243023322E-2</v>
      </c>
      <c r="C176" s="22">
        <f t="shared" si="88"/>
        <v>7.0131787924258088E-2</v>
      </c>
      <c r="D176" s="22">
        <f t="shared" si="88"/>
        <v>9.1490524829971942E-2</v>
      </c>
      <c r="E176" s="22">
        <f t="shared" si="88"/>
        <v>0.1038215903391022</v>
      </c>
      <c r="F176" s="22">
        <f t="shared" si="88"/>
        <v>0.10608911229564169</v>
      </c>
      <c r="G176" s="22">
        <f t="shared" si="88"/>
        <v>0.10843692027054812</v>
      </c>
      <c r="H176" s="22">
        <f t="shared" si="88"/>
        <v>0.13345457940658584</v>
      </c>
      <c r="I176" s="22">
        <f t="shared" si="88"/>
        <v>0.15545884206882807</v>
      </c>
      <c r="J176" s="22">
        <f t="shared" si="88"/>
        <v>0.15765663129225549</v>
      </c>
      <c r="K176" s="22">
        <f t="shared" si="88"/>
        <v>0.18898851344545206</v>
      </c>
      <c r="L176" s="22">
        <f t="shared" si="88"/>
        <v>0.18323833081384253</v>
      </c>
      <c r="M176" s="22">
        <f t="shared" si="88"/>
        <v>0.1976610462813205</v>
      </c>
      <c r="N176" s="22">
        <f t="shared" si="88"/>
        <v>0.2234909411449674</v>
      </c>
      <c r="O176" s="22">
        <f t="shared" si="88"/>
        <v>0.26969096430824413</v>
      </c>
      <c r="P176" s="22">
        <f t="shared" si="88"/>
        <v>0.34677466269747897</v>
      </c>
      <c r="Q176" s="22">
        <f t="shared" si="88"/>
        <v>0.46721768783316697</v>
      </c>
    </row>
    <row r="177" spans="1:17" ht="12" customHeight="1" x14ac:dyDescent="0.25">
      <c r="A177" s="23" t="s">
        <v>47</v>
      </c>
      <c r="B177" s="22">
        <f t="shared" ref="B177:Q177" si="89">IF(B123=0,0,B123/B$23)</f>
        <v>80.918709913402012</v>
      </c>
      <c r="C177" s="22">
        <f t="shared" si="89"/>
        <v>83.996157115406319</v>
      </c>
      <c r="D177" s="22">
        <f t="shared" si="89"/>
        <v>90.450635435645736</v>
      </c>
      <c r="E177" s="22">
        <f t="shared" si="89"/>
        <v>103.27008661163767</v>
      </c>
      <c r="F177" s="22">
        <f t="shared" si="89"/>
        <v>103.710644057143</v>
      </c>
      <c r="G177" s="22">
        <f t="shared" si="89"/>
        <v>101.30908896271042</v>
      </c>
      <c r="H177" s="22">
        <f t="shared" si="89"/>
        <v>99.798857309147508</v>
      </c>
      <c r="I177" s="22">
        <f t="shared" si="89"/>
        <v>98.175688710125485</v>
      </c>
      <c r="J177" s="22">
        <f t="shared" si="89"/>
        <v>96.820179722847328</v>
      </c>
      <c r="K177" s="22">
        <f t="shared" si="89"/>
        <v>97.222391672813302</v>
      </c>
      <c r="L177" s="22">
        <f t="shared" si="89"/>
        <v>97.977157913330686</v>
      </c>
      <c r="M177" s="22">
        <f t="shared" si="89"/>
        <v>97.792188523868802</v>
      </c>
      <c r="N177" s="22">
        <f t="shared" si="89"/>
        <v>96.310892384109266</v>
      </c>
      <c r="O177" s="22">
        <f t="shared" si="89"/>
        <v>94.464263308068595</v>
      </c>
      <c r="P177" s="22">
        <f t="shared" si="89"/>
        <v>99.701865822263443</v>
      </c>
      <c r="Q177" s="22">
        <f t="shared" si="89"/>
        <v>97.96199707847974</v>
      </c>
    </row>
    <row r="178" spans="1:17" ht="12" customHeight="1" x14ac:dyDescent="0.25">
      <c r="A178" s="21" t="s">
        <v>46</v>
      </c>
      <c r="B178" s="20">
        <f t="shared" ref="B178:Q178" si="90">IF(B124=0,0,B124/B$23)</f>
        <v>106.71033643926141</v>
      </c>
      <c r="C178" s="20">
        <f t="shared" si="90"/>
        <v>161.96185298554875</v>
      </c>
      <c r="D178" s="20">
        <f t="shared" si="90"/>
        <v>109.64010245011575</v>
      </c>
      <c r="E178" s="20">
        <f t="shared" si="90"/>
        <v>109.83651101301895</v>
      </c>
      <c r="F178" s="20">
        <f t="shared" si="90"/>
        <v>112.45879409346334</v>
      </c>
      <c r="G178" s="20">
        <f t="shared" si="90"/>
        <v>111.11345279180087</v>
      </c>
      <c r="H178" s="20">
        <f t="shared" si="90"/>
        <v>114.15493922958898</v>
      </c>
      <c r="I178" s="20">
        <f t="shared" si="90"/>
        <v>113.47915292945871</v>
      </c>
      <c r="J178" s="20">
        <f t="shared" si="90"/>
        <v>112.62746426139651</v>
      </c>
      <c r="K178" s="20">
        <f t="shared" si="90"/>
        <v>113.43985696190025</v>
      </c>
      <c r="L178" s="20">
        <f t="shared" si="90"/>
        <v>112.25144101365494</v>
      </c>
      <c r="M178" s="20">
        <f t="shared" si="90"/>
        <v>111.85741340881928</v>
      </c>
      <c r="N178" s="20">
        <f t="shared" si="90"/>
        <v>111.33964520460002</v>
      </c>
      <c r="O178" s="20">
        <f t="shared" si="90"/>
        <v>109.55693394587639</v>
      </c>
      <c r="P178" s="20">
        <f t="shared" si="90"/>
        <v>117.94122846408713</v>
      </c>
      <c r="Q178" s="20">
        <f t="shared" si="90"/>
        <v>121.96523819120264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750.04547406080258</v>
      </c>
      <c r="C3" s="154">
        <v>748.1339631613647</v>
      </c>
      <c r="D3" s="154">
        <v>747.30518431760322</v>
      </c>
      <c r="E3" s="154">
        <v>746.91626880989111</v>
      </c>
      <c r="F3" s="154">
        <v>746.9989063151844</v>
      </c>
      <c r="G3" s="154">
        <v>747.87682895087687</v>
      </c>
      <c r="H3" s="154">
        <v>749.44733428019572</v>
      </c>
      <c r="I3" s="154">
        <v>751.60365785129818</v>
      </c>
      <c r="J3" s="154">
        <v>754.40419201618158</v>
      </c>
      <c r="K3" s="154">
        <v>758.26179057438821</v>
      </c>
      <c r="L3" s="154">
        <v>762.96314339642788</v>
      </c>
      <c r="M3" s="154">
        <v>769.25688122054771</v>
      </c>
      <c r="N3" s="154">
        <v>775.06812933662854</v>
      </c>
      <c r="O3" s="154">
        <v>780.11343948968806</v>
      </c>
      <c r="P3" s="154">
        <v>785.59689528334889</v>
      </c>
      <c r="Q3" s="154">
        <v>792.03483879633416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995.60034254646223</v>
      </c>
      <c r="C5" s="143">
        <v>993.06302851407656</v>
      </c>
      <c r="D5" s="143">
        <v>991.96291854837477</v>
      </c>
      <c r="E5" s="143">
        <v>991.44667729888943</v>
      </c>
      <c r="F5" s="143">
        <v>991.55636921947644</v>
      </c>
      <c r="G5" s="143">
        <v>992.7217119980844</v>
      </c>
      <c r="H5" s="143">
        <v>994.80637979212588</v>
      </c>
      <c r="I5" s="143">
        <v>997.66865489447025</v>
      </c>
      <c r="J5" s="143">
        <v>1001.3860465331074</v>
      </c>
      <c r="K5" s="143">
        <v>1006.5065713263091</v>
      </c>
      <c r="L5" s="143">
        <v>1012.7470842577625</v>
      </c>
      <c r="M5" s="143">
        <v>1021.1013077685936</v>
      </c>
      <c r="N5" s="143">
        <v>1028.8150808864673</v>
      </c>
      <c r="O5" s="143">
        <v>1035.5121581842523</v>
      </c>
      <c r="P5" s="143">
        <v>1042.7908241522634</v>
      </c>
      <c r="Q5" s="143">
        <v>1051.336464368077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2.6834603709831581E-2</v>
      </c>
      <c r="C6" s="152">
        <f>1000*C8/SER_summary!C$3</f>
        <v>2.6919733293405277E-2</v>
      </c>
      <c r="D6" s="152">
        <f>1000*D8/SER_summary!D$3</f>
        <v>2.7093229841633325E-2</v>
      </c>
      <c r="E6" s="152">
        <f>1000*E8/SER_summary!E$3</f>
        <v>2.7309035375163885E-2</v>
      </c>
      <c r="F6" s="152">
        <f>1000*F8/SER_summary!F$3</f>
        <v>2.7557992067294847E-2</v>
      </c>
      <c r="G6" s="152">
        <f>1000*G8/SER_summary!G$3</f>
        <v>2.7815743258630433E-2</v>
      </c>
      <c r="H6" s="152">
        <f>1000*H8/SER_summary!H$3</f>
        <v>2.8105838122814034E-2</v>
      </c>
      <c r="I6" s="152">
        <f>1000*I8/SER_summary!I$3</f>
        <v>2.8452594571204401E-2</v>
      </c>
      <c r="J6" s="152">
        <f>1000*J8/SER_summary!J$3</f>
        <v>2.8847578604965573E-2</v>
      </c>
      <c r="K6" s="152">
        <f>1000*K8/SER_summary!K$3</f>
        <v>2.9362645361513652E-2</v>
      </c>
      <c r="L6" s="152">
        <f>1000*L8/SER_summary!L$3</f>
        <v>2.999080286717077E-2</v>
      </c>
      <c r="M6" s="152">
        <f>1000*M8/SER_summary!M$3</f>
        <v>3.0472382368571072E-2</v>
      </c>
      <c r="N6" s="152">
        <f>1000*N8/SER_summary!N$3</f>
        <v>3.1029745815270449E-2</v>
      </c>
      <c r="O6" s="152">
        <f>1000*O8/SER_summary!O$3</f>
        <v>3.1711245248063485E-2</v>
      </c>
      <c r="P6" s="152">
        <f>1000*P8/SER_summary!P$3</f>
        <v>3.255316859799675E-2</v>
      </c>
      <c r="Q6" s="152">
        <f>1000*Q8/SER_summary!Q$3</f>
        <v>3.3577637925928459E-2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1577.4787803949621</v>
      </c>
      <c r="C8" s="62">
        <v>1588.2583688893201</v>
      </c>
      <c r="D8" s="62">
        <v>1604.9911231701471</v>
      </c>
      <c r="E8" s="62">
        <v>1624.9256736175641</v>
      </c>
      <c r="F8" s="62">
        <v>1647.7959361957398</v>
      </c>
      <c r="G8" s="62">
        <v>1674.0084515780597</v>
      </c>
      <c r="H8" s="62">
        <v>1703.7860532125492</v>
      </c>
      <c r="I8" s="62">
        <v>1737.6932465210518</v>
      </c>
      <c r="J8" s="62">
        <v>1776.1929266696927</v>
      </c>
      <c r="K8" s="62">
        <v>1821.727314906389</v>
      </c>
      <c r="L8" s="62">
        <v>1874.7309954150096</v>
      </c>
      <c r="M8" s="62">
        <v>1920.4466929395062</v>
      </c>
      <c r="N8" s="62">
        <v>1970.2431125535793</v>
      </c>
      <c r="O8" s="62">
        <v>2026.5165458173356</v>
      </c>
      <c r="P8" s="62">
        <v>2094.8339981908216</v>
      </c>
      <c r="Q8" s="62">
        <v>2178.3548007548666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164.31498213933858</v>
      </c>
      <c r="D9" s="150">
        <v>171.189360287678</v>
      </c>
      <c r="E9" s="150">
        <v>175.31789609030903</v>
      </c>
      <c r="F9" s="150">
        <v>179.18590829492433</v>
      </c>
      <c r="G9" s="150">
        <v>183.46605497337029</v>
      </c>
      <c r="H9" s="150">
        <v>187.97466246308525</v>
      </c>
      <c r="I9" s="150">
        <v>193.05343650207044</v>
      </c>
      <c r="J9" s="150">
        <v>198.6008008013701</v>
      </c>
      <c r="K9" s="150">
        <v>206.59611561334185</v>
      </c>
      <c r="L9" s="150">
        <v>215.03177824952547</v>
      </c>
      <c r="M9" s="150">
        <v>210.03067966383557</v>
      </c>
      <c r="N9" s="150">
        <v>220.98577990175073</v>
      </c>
      <c r="O9" s="150">
        <v>231.59132935406546</v>
      </c>
      <c r="P9" s="150">
        <v>247.50336066841055</v>
      </c>
      <c r="Q9" s="150">
        <v>266.98685753741535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153.53539364498056</v>
      </c>
      <c r="D10" s="149">
        <f t="shared" ref="D10:Q10" si="0">C8+D9-D8</f>
        <v>154.45660600685096</v>
      </c>
      <c r="E10" s="149">
        <f t="shared" si="0"/>
        <v>155.38334564289198</v>
      </c>
      <c r="F10" s="149">
        <f t="shared" si="0"/>
        <v>156.31564571674858</v>
      </c>
      <c r="G10" s="149">
        <f t="shared" si="0"/>
        <v>157.25353959105041</v>
      </c>
      <c r="H10" s="149">
        <f t="shared" si="0"/>
        <v>158.1970608285958</v>
      </c>
      <c r="I10" s="149">
        <f t="shared" si="0"/>
        <v>159.14624319356767</v>
      </c>
      <c r="J10" s="149">
        <f t="shared" si="0"/>
        <v>160.10112065272915</v>
      </c>
      <c r="K10" s="149">
        <f t="shared" si="0"/>
        <v>161.06172737664565</v>
      </c>
      <c r="L10" s="149">
        <f t="shared" si="0"/>
        <v>162.02809774090474</v>
      </c>
      <c r="M10" s="149">
        <f t="shared" si="0"/>
        <v>164.31498213933901</v>
      </c>
      <c r="N10" s="149">
        <f t="shared" si="0"/>
        <v>171.1893602876778</v>
      </c>
      <c r="O10" s="149">
        <f t="shared" si="0"/>
        <v>175.3178960903092</v>
      </c>
      <c r="P10" s="149">
        <f t="shared" si="0"/>
        <v>179.1859082949245</v>
      </c>
      <c r="Q10" s="149">
        <f t="shared" si="0"/>
        <v>183.46605497337032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8760.0000000000018</v>
      </c>
      <c r="D12" s="146">
        <v>8759.9999999999964</v>
      </c>
      <c r="E12" s="146">
        <v>8760</v>
      </c>
      <c r="F12" s="146">
        <v>8759.9999999999945</v>
      </c>
      <c r="G12" s="146">
        <v>8760.0000000000018</v>
      </c>
      <c r="H12" s="146">
        <v>8759.9999999999982</v>
      </c>
      <c r="I12" s="146">
        <v>8760.0000000000018</v>
      </c>
      <c r="J12" s="146">
        <v>8759.9999999999982</v>
      </c>
      <c r="K12" s="146">
        <v>8760</v>
      </c>
      <c r="L12" s="146">
        <v>8760</v>
      </c>
      <c r="M12" s="146">
        <v>8760</v>
      </c>
      <c r="N12" s="146">
        <v>8759.9999999999964</v>
      </c>
      <c r="O12" s="146">
        <v>8760</v>
      </c>
      <c r="P12" s="146">
        <v>8760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631.13390488662435</v>
      </c>
      <c r="C14" s="143">
        <f>IF(C5=0,0,C5/C8*1000)</f>
        <v>625.25282281908085</v>
      </c>
      <c r="D14" s="143">
        <f t="shared" ref="D14:Q14" si="1">IF(D5=0,0,D5/D8*1000)</f>
        <v>618.04885038184443</v>
      </c>
      <c r="E14" s="143">
        <f t="shared" si="1"/>
        <v>610.14893997682771</v>
      </c>
      <c r="F14" s="143">
        <f t="shared" si="1"/>
        <v>601.74706554300587</v>
      </c>
      <c r="G14" s="143">
        <f t="shared" si="1"/>
        <v>593.02072881547417</v>
      </c>
      <c r="H14" s="143">
        <f t="shared" si="1"/>
        <v>583.87987031375394</v>
      </c>
      <c r="I14" s="143">
        <f t="shared" si="1"/>
        <v>574.13393122857121</v>
      </c>
      <c r="J14" s="143">
        <f t="shared" si="1"/>
        <v>563.78225107036974</v>
      </c>
      <c r="K14" s="143">
        <f t="shared" si="1"/>
        <v>552.50122402541308</v>
      </c>
      <c r="L14" s="143">
        <f t="shared" si="1"/>
        <v>540.20928161673169</v>
      </c>
      <c r="M14" s="143">
        <f t="shared" si="1"/>
        <v>531.69989644735131</v>
      </c>
      <c r="N14" s="143">
        <f t="shared" si="1"/>
        <v>522.17671734583439</v>
      </c>
      <c r="O14" s="143">
        <f t="shared" si="1"/>
        <v>510.98134891694605</v>
      </c>
      <c r="P14" s="143">
        <f t="shared" si="1"/>
        <v>497.7916269512798</v>
      </c>
      <c r="Q14" s="143">
        <f t="shared" si="1"/>
        <v>482.62866269707615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574.28773242999671</v>
      </c>
      <c r="D15" s="141">
        <v>563.0179980634806</v>
      </c>
      <c r="E15" s="141">
        <v>556.42611858752207</v>
      </c>
      <c r="F15" s="141">
        <v>551.1917579707947</v>
      </c>
      <c r="G15" s="141">
        <v>547.31314352688253</v>
      </c>
      <c r="H15" s="141">
        <v>542.24433868259632</v>
      </c>
      <c r="I15" s="141">
        <v>535.1102103589302</v>
      </c>
      <c r="J15" s="141">
        <v>527.50359852625422</v>
      </c>
      <c r="K15" s="141">
        <v>516.8153399362061</v>
      </c>
      <c r="L15" s="141">
        <v>504.58560052512445</v>
      </c>
      <c r="M15" s="141">
        <v>489.06332242657641</v>
      </c>
      <c r="N15" s="141">
        <v>471.05503387181966</v>
      </c>
      <c r="O15" s="141">
        <v>450.1400550228168</v>
      </c>
      <c r="P15" s="141">
        <v>428.45665399572601</v>
      </c>
      <c r="Q15" s="141">
        <v>408.10631841117726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320.86541971008586</v>
      </c>
      <c r="C3" s="154">
        <v>344.24655724854983</v>
      </c>
      <c r="D3" s="154">
        <v>369.24447287914489</v>
      </c>
      <c r="E3" s="154">
        <v>404.14509922457376</v>
      </c>
      <c r="F3" s="154">
        <v>439.22859904109686</v>
      </c>
      <c r="G3" s="154">
        <v>479.93263255552171</v>
      </c>
      <c r="H3" s="154">
        <v>519.44672267340945</v>
      </c>
      <c r="I3" s="154">
        <v>555.36657113333695</v>
      </c>
      <c r="J3" s="154">
        <v>579.17904526967311</v>
      </c>
      <c r="K3" s="154">
        <v>597.42866095272336</v>
      </c>
      <c r="L3" s="154">
        <v>617.25274933687854</v>
      </c>
      <c r="M3" s="154">
        <v>636.46950488824712</v>
      </c>
      <c r="N3" s="154">
        <v>652.52149464378601</v>
      </c>
      <c r="O3" s="154">
        <v>664.00594577389734</v>
      </c>
      <c r="P3" s="154">
        <v>675.18343398425372</v>
      </c>
      <c r="Q3" s="154">
        <v>683.93912594987682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4330.552452703555</v>
      </c>
      <c r="C5" s="143">
        <v>4624.0269838660279</v>
      </c>
      <c r="D5" s="143">
        <v>4938.2756624425674</v>
      </c>
      <c r="E5" s="143">
        <v>5383.4481873213153</v>
      </c>
      <c r="F5" s="143">
        <v>5829.1414862406891</v>
      </c>
      <c r="G5" s="143">
        <v>6347.4034827653895</v>
      </c>
      <c r="H5" s="143">
        <v>6847.868308040197</v>
      </c>
      <c r="I5" s="143">
        <v>7299.2405669749705</v>
      </c>
      <c r="J5" s="143">
        <v>7590.4863535099648</v>
      </c>
      <c r="K5" s="143">
        <v>7808.5206273833219</v>
      </c>
      <c r="L5" s="143">
        <v>8046.9614655859286</v>
      </c>
      <c r="M5" s="143">
        <v>8284.0016898160156</v>
      </c>
      <c r="N5" s="143">
        <v>8479.7676930554699</v>
      </c>
      <c r="O5" s="143">
        <v>8616.2361914621615</v>
      </c>
      <c r="P5" s="143">
        <v>8748.8564716655819</v>
      </c>
      <c r="Q5" s="143">
        <v>8850.2594788467959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58.126150998694712</v>
      </c>
      <c r="C6" s="152">
        <f>1000000*C8/SER_summary!C$8</f>
        <v>61.172184128488304</v>
      </c>
      <c r="D6" s="152">
        <f>1000000*D8/SER_summary!D$8</f>
        <v>64.371645180722453</v>
      </c>
      <c r="E6" s="152">
        <f>1000000*E8/SER_summary!E$8</f>
        <v>68.400453695823458</v>
      </c>
      <c r="F6" s="152">
        <f>1000000*F8/SER_summary!F$8</f>
        <v>72.577351735279152</v>
      </c>
      <c r="G6" s="152">
        <f>1000000*G8/SER_summary!G$8</f>
        <v>77.428975973736954</v>
      </c>
      <c r="H6" s="152">
        <f>1000000*H8/SER_summary!H$8</f>
        <v>82.129036588082286</v>
      </c>
      <c r="I6" s="152">
        <f>1000000*I8/SER_summary!I$8</f>
        <v>85.741915413800953</v>
      </c>
      <c r="J6" s="152">
        <f>1000000*J8/SER_summary!J$8</f>
        <v>88.181848603962251</v>
      </c>
      <c r="K6" s="152">
        <f>1000000*K8/SER_summary!K$8</f>
        <v>90.921828759892591</v>
      </c>
      <c r="L6" s="152">
        <f>1000000*L8/SER_summary!L$8</f>
        <v>93.116796693076296</v>
      </c>
      <c r="M6" s="152">
        <f>1000000*M8/SER_summary!M$8</f>
        <v>94.270381845976516</v>
      </c>
      <c r="N6" s="152">
        <f>1000000*N8/SER_summary!N$8</f>
        <v>95.699414145372856</v>
      </c>
      <c r="O6" s="152">
        <f>1000000*O8/SER_summary!O$8</f>
        <v>96.957648323417629</v>
      </c>
      <c r="P6" s="152">
        <f>1000000*P8/SER_summary!P$8</f>
        <v>98.159890750739748</v>
      </c>
      <c r="Q6" s="152">
        <f>1000000*Q8/SER_summary!Q$8</f>
        <v>99.056478826652764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91.054727742843355</v>
      </c>
      <c r="C8" s="62">
        <v>97.914354227060741</v>
      </c>
      <c r="D8" s="62">
        <v>105.2987276063545</v>
      </c>
      <c r="E8" s="62">
        <v>115.70186335351529</v>
      </c>
      <c r="F8" s="62">
        <v>126.21150717935532</v>
      </c>
      <c r="G8" s="62">
        <v>138.48121743069075</v>
      </c>
      <c r="H8" s="62">
        <v>150.50779727655987</v>
      </c>
      <c r="I8" s="62">
        <v>161.55847843340882</v>
      </c>
      <c r="J8" s="62">
        <v>169.01916820946497</v>
      </c>
      <c r="K8" s="62">
        <v>174.90906327127357</v>
      </c>
      <c r="L8" s="62">
        <v>181.46362441905552</v>
      </c>
      <c r="M8" s="62">
        <v>188.18422624194201</v>
      </c>
      <c r="N8" s="62">
        <v>194.12330634111365</v>
      </c>
      <c r="O8" s="62">
        <v>198.79834859665436</v>
      </c>
      <c r="P8" s="62">
        <v>203.57860078287422</v>
      </c>
      <c r="Q8" s="62">
        <v>207.76297936156075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12.929941667073622</v>
      </c>
      <c r="D9" s="150">
        <v>13.454688562149965</v>
      </c>
      <c r="E9" s="150">
        <v>16.473450930017016</v>
      </c>
      <c r="F9" s="150">
        <v>16.579959008696257</v>
      </c>
      <c r="G9" s="150">
        <v>18.340025434191645</v>
      </c>
      <c r="H9" s="150">
        <v>18.096895028725381</v>
      </c>
      <c r="I9" s="150">
        <v>17.120996339705162</v>
      </c>
      <c r="J9" s="150">
        <v>13.53100495891235</v>
      </c>
      <c r="K9" s="150">
        <v>11.960210244664832</v>
      </c>
      <c r="L9" s="150">
        <v>12.624876330638184</v>
      </c>
      <c r="M9" s="150">
        <v>12.790917005742692</v>
      </c>
      <c r="N9" s="150">
        <v>12.00939528202786</v>
      </c>
      <c r="O9" s="150">
        <v>10.745357438396981</v>
      </c>
      <c r="P9" s="150">
        <v>10.850567369076042</v>
      </c>
      <c r="Q9" s="150">
        <v>10.254693761542757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6.0703151828562341</v>
      </c>
      <c r="D10" s="149">
        <f t="shared" ref="D10:Q10" si="0">C8+D9-D8</f>
        <v>6.0703151828562056</v>
      </c>
      <c r="E10" s="149">
        <f t="shared" si="0"/>
        <v>6.0703151828562198</v>
      </c>
      <c r="F10" s="149">
        <f t="shared" si="0"/>
        <v>6.0703151828562341</v>
      </c>
      <c r="G10" s="149">
        <f t="shared" si="0"/>
        <v>6.0703151828562056</v>
      </c>
      <c r="H10" s="149">
        <f t="shared" si="0"/>
        <v>6.0703151828562625</v>
      </c>
      <c r="I10" s="149">
        <f t="shared" si="0"/>
        <v>6.0703151828562056</v>
      </c>
      <c r="J10" s="149">
        <f t="shared" si="0"/>
        <v>6.0703151828562056</v>
      </c>
      <c r="K10" s="149">
        <f t="shared" si="0"/>
        <v>6.0703151828562341</v>
      </c>
      <c r="L10" s="149">
        <f t="shared" si="0"/>
        <v>6.0703151828562341</v>
      </c>
      <c r="M10" s="149">
        <f t="shared" si="0"/>
        <v>6.0703151828562056</v>
      </c>
      <c r="N10" s="149">
        <f t="shared" si="0"/>
        <v>6.0703151828562341</v>
      </c>
      <c r="O10" s="149">
        <f t="shared" si="0"/>
        <v>6.0703151828562625</v>
      </c>
      <c r="P10" s="149">
        <f t="shared" si="0"/>
        <v>6.0703151828561772</v>
      </c>
      <c r="Q10" s="149">
        <f t="shared" si="0"/>
        <v>6.0703151828562341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861.55133627664702</v>
      </c>
      <c r="C12" s="146">
        <v>865.66686542211482</v>
      </c>
      <c r="D12" s="146">
        <v>869.44121304722171</v>
      </c>
      <c r="E12" s="146">
        <v>872.92780674623555</v>
      </c>
      <c r="F12" s="146">
        <v>876.16835227469062</v>
      </c>
      <c r="G12" s="146">
        <v>879.19604002048345</v>
      </c>
      <c r="H12" s="146">
        <v>882.03772311586135</v>
      </c>
      <c r="I12" s="146">
        <v>884.71543962389433</v>
      </c>
      <c r="J12" s="146">
        <v>887.24750267959621</v>
      </c>
      <c r="K12" s="146">
        <v>889.64929802932909</v>
      </c>
      <c r="L12" s="146">
        <v>891.93387853587933</v>
      </c>
      <c r="M12" s="146">
        <v>893.38564542703966</v>
      </c>
      <c r="N12" s="146">
        <v>894.77206389248101</v>
      </c>
      <c r="O12" s="146">
        <v>896.09885312970778</v>
      </c>
      <c r="P12" s="146">
        <v>897.37100934666</v>
      </c>
      <c r="Q12" s="146">
        <v>898.59292298819196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47.559885796747373</v>
      </c>
      <c r="C14" s="143">
        <f>IF(C5=0,0,C5/C8)</f>
        <v>47.225220657055395</v>
      </c>
      <c r="D14" s="143">
        <f t="shared" ref="D14:Q14" si="1">IF(D5=0,0,D5/D8)</f>
        <v>46.897771461243707</v>
      </c>
      <c r="E14" s="143">
        <f t="shared" si="1"/>
        <v>46.528621331471008</v>
      </c>
      <c r="F14" s="143">
        <f t="shared" si="1"/>
        <v>46.185499377303799</v>
      </c>
      <c r="G14" s="143">
        <f t="shared" si="1"/>
        <v>45.835844026589655</v>
      </c>
      <c r="H14" s="143">
        <f t="shared" si="1"/>
        <v>45.498428865164755</v>
      </c>
      <c r="I14" s="143">
        <f t="shared" si="1"/>
        <v>45.180176476987384</v>
      </c>
      <c r="J14" s="143">
        <f t="shared" si="1"/>
        <v>44.909026792174821</v>
      </c>
      <c r="K14" s="143">
        <f t="shared" si="1"/>
        <v>44.64331625441713</v>
      </c>
      <c r="L14" s="143">
        <f t="shared" si="1"/>
        <v>44.34476326232199</v>
      </c>
      <c r="M14" s="143">
        <f t="shared" si="1"/>
        <v>44.020701709427861</v>
      </c>
      <c r="N14" s="143">
        <f t="shared" si="1"/>
        <v>43.682378241357661</v>
      </c>
      <c r="O14" s="143">
        <f t="shared" si="1"/>
        <v>43.341588359689055</v>
      </c>
      <c r="P14" s="143">
        <f t="shared" si="1"/>
        <v>42.975324705157163</v>
      </c>
      <c r="Q14" s="143">
        <f t="shared" si="1"/>
        <v>42.597865635364613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45.025572659148544</v>
      </c>
      <c r="D15" s="141">
        <v>44.813536384605527</v>
      </c>
      <c r="E15" s="141">
        <v>44.54901555498752</v>
      </c>
      <c r="F15" s="141">
        <v>44.294246769915659</v>
      </c>
      <c r="G15" s="141">
        <v>44.000238509329442</v>
      </c>
      <c r="H15" s="141">
        <v>43.607940526209674</v>
      </c>
      <c r="I15" s="141">
        <v>43.226208399178979</v>
      </c>
      <c r="J15" s="141">
        <v>42.860769406481658</v>
      </c>
      <c r="K15" s="141">
        <v>42.368634025166635</v>
      </c>
      <c r="L15" s="141">
        <v>41.754415745858147</v>
      </c>
      <c r="M15" s="141">
        <v>41.102895190466064</v>
      </c>
      <c r="N15" s="141">
        <v>40.340873849940387</v>
      </c>
      <c r="O15" s="141">
        <v>39.567971348659484</v>
      </c>
      <c r="P15" s="141">
        <v>38.829654037363412</v>
      </c>
      <c r="Q15" s="141">
        <v>38.041750743556634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334.54970743124841</v>
      </c>
      <c r="C3" s="154">
        <v>357.50184670390649</v>
      </c>
      <c r="D3" s="154">
        <v>382.65163490163809</v>
      </c>
      <c r="E3" s="154">
        <v>410.36011326506156</v>
      </c>
      <c r="F3" s="154">
        <v>430.56899446555707</v>
      </c>
      <c r="G3" s="154">
        <v>453.15345978005445</v>
      </c>
      <c r="H3" s="154">
        <v>477.71252658667822</v>
      </c>
      <c r="I3" s="154">
        <v>489.1222677028457</v>
      </c>
      <c r="J3" s="154">
        <v>499.39265542437539</v>
      </c>
      <c r="K3" s="154">
        <v>503.12901159615848</v>
      </c>
      <c r="L3" s="154">
        <v>506.7979427337367</v>
      </c>
      <c r="M3" s="154">
        <v>506.36401777285334</v>
      </c>
      <c r="N3" s="154">
        <v>500.51843047950422</v>
      </c>
      <c r="O3" s="154">
        <v>488.97932880349231</v>
      </c>
      <c r="P3" s="154">
        <v>467.32655052499229</v>
      </c>
      <c r="Q3" s="154">
        <v>440.6940562219275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2316.078890450985</v>
      </c>
      <c r="C5" s="143">
        <v>2450.1976629136393</v>
      </c>
      <c r="D5" s="143">
        <v>2573.5834762785439</v>
      </c>
      <c r="E5" s="143">
        <v>2713.8104148226807</v>
      </c>
      <c r="F5" s="143">
        <v>2798.7712494622961</v>
      </c>
      <c r="G5" s="143">
        <v>2901.3980061661996</v>
      </c>
      <c r="H5" s="143">
        <v>3010.4099722700753</v>
      </c>
      <c r="I5" s="143">
        <v>3044.561900940651</v>
      </c>
      <c r="J5" s="143">
        <v>3076.0710752437312</v>
      </c>
      <c r="K5" s="143">
        <v>3068.9166381046189</v>
      </c>
      <c r="L5" s="143">
        <v>3054.3692443707096</v>
      </c>
      <c r="M5" s="143">
        <v>3016.4846996589959</v>
      </c>
      <c r="N5" s="143">
        <v>2955.0297830189238</v>
      </c>
      <c r="O5" s="143">
        <v>2859.7897145981692</v>
      </c>
      <c r="P5" s="143">
        <v>2707.0459660342335</v>
      </c>
      <c r="Q5" s="143">
        <v>2527.532454893505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0.11903122748451989</v>
      </c>
      <c r="C6" s="152">
        <f>1000*C8/SER_summary!C$3</f>
        <v>0.12842036971406032</v>
      </c>
      <c r="D6" s="152">
        <f>1000*D8/SER_summary!D$3</f>
        <v>0.13826948931692903</v>
      </c>
      <c r="E6" s="152">
        <f>1000*E8/SER_summary!E$3</f>
        <v>0.15015510501341078</v>
      </c>
      <c r="F6" s="152">
        <f>1000*F8/SER_summary!F$3</f>
        <v>0.16018535618502339</v>
      </c>
      <c r="G6" s="152">
        <f>1000*G8/SER_summary!G$3</f>
        <v>0.17265322999902327</v>
      </c>
      <c r="H6" s="152">
        <f>1000*H8/SER_summary!H$3</f>
        <v>0.18445748910829438</v>
      </c>
      <c r="I6" s="152">
        <f>1000*I8/SER_summary!I$3</f>
        <v>0.19189007063275546</v>
      </c>
      <c r="J6" s="152">
        <f>1000*J8/SER_summary!J$3</f>
        <v>0.20054375421494169</v>
      </c>
      <c r="K6" s="152">
        <f>1000*K8/SER_summary!K$3</f>
        <v>0.20771064711699508</v>
      </c>
      <c r="L6" s="152">
        <f>1000*L8/SER_summary!L$3</f>
        <v>0.2179314599933416</v>
      </c>
      <c r="M6" s="152">
        <f>1000*M8/SER_summary!M$3</f>
        <v>0.23009803431275966</v>
      </c>
      <c r="N6" s="152">
        <f>1000*N8/SER_summary!N$3</f>
        <v>0.2438487268041839</v>
      </c>
      <c r="O6" s="152">
        <f>1000*O8/SER_summary!O$3</f>
        <v>0.263480974091716</v>
      </c>
      <c r="P6" s="152">
        <f>1000*P8/SER_summary!P$3</f>
        <v>0.28063644609479205</v>
      </c>
      <c r="Q6" s="152">
        <f>1000*Q8/SER_summary!Q$3</f>
        <v>0.31231131353016828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6997.2799893594629</v>
      </c>
      <c r="C8" s="62">
        <v>7576.773689068591</v>
      </c>
      <c r="D8" s="62">
        <v>8191.0242616375326</v>
      </c>
      <c r="E8" s="62">
        <v>8934.4380645143301</v>
      </c>
      <c r="F8" s="62">
        <v>9578.0845830564485</v>
      </c>
      <c r="G8" s="62">
        <v>10390.625320462719</v>
      </c>
      <c r="H8" s="62">
        <v>11181.879578898373</v>
      </c>
      <c r="I8" s="62">
        <v>11719.35582108398</v>
      </c>
      <c r="J8" s="62">
        <v>12347.809242577152</v>
      </c>
      <c r="K8" s="62">
        <v>12886.85521318457</v>
      </c>
      <c r="L8" s="62">
        <v>13622.938496681401</v>
      </c>
      <c r="M8" s="62">
        <v>14501.360730612992</v>
      </c>
      <c r="N8" s="62">
        <v>15483.248794595878</v>
      </c>
      <c r="O8" s="62">
        <v>16837.829903180416</v>
      </c>
      <c r="P8" s="62">
        <v>18059.279441295104</v>
      </c>
      <c r="Q8" s="62">
        <v>20261.247996636397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1796.2555762595771</v>
      </c>
      <c r="D9" s="150">
        <v>1916.1857804779213</v>
      </c>
      <c r="E9" s="150">
        <v>2136.4844753394041</v>
      </c>
      <c r="F9" s="150">
        <v>2134.2321380771086</v>
      </c>
      <c r="G9" s="150">
        <v>2407.4673503087092</v>
      </c>
      <c r="H9" s="150">
        <v>2587.5098346952359</v>
      </c>
      <c r="I9" s="150">
        <v>2453.6620226635255</v>
      </c>
      <c r="J9" s="150">
        <v>2764.9378968325773</v>
      </c>
      <c r="K9" s="150">
        <v>2673.2781086845225</v>
      </c>
      <c r="L9" s="150">
        <v>3143.5506338055457</v>
      </c>
      <c r="M9" s="150">
        <v>3465.9320686268243</v>
      </c>
      <c r="N9" s="150">
        <v>3435.5500866464113</v>
      </c>
      <c r="O9" s="150">
        <v>4119.5190054171153</v>
      </c>
      <c r="P9" s="150">
        <v>3894.7276467992083</v>
      </c>
      <c r="Q9" s="150">
        <v>5345.5191891468412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1216.7618765504494</v>
      </c>
      <c r="D10" s="149">
        <f t="shared" ref="D10:Q10" si="0">C8+D9-D8</f>
        <v>1301.9352079089804</v>
      </c>
      <c r="E10" s="149">
        <f t="shared" si="0"/>
        <v>1393.070672462607</v>
      </c>
      <c r="F10" s="149">
        <f t="shared" si="0"/>
        <v>1490.5856195349897</v>
      </c>
      <c r="G10" s="149">
        <f t="shared" si="0"/>
        <v>1594.9266129024381</v>
      </c>
      <c r="H10" s="149">
        <f t="shared" si="0"/>
        <v>1796.2555762595821</v>
      </c>
      <c r="I10" s="149">
        <f t="shared" si="0"/>
        <v>1916.1857804779193</v>
      </c>
      <c r="J10" s="149">
        <f t="shared" si="0"/>
        <v>2136.4844753394045</v>
      </c>
      <c r="K10" s="149">
        <f t="shared" si="0"/>
        <v>2134.2321380771045</v>
      </c>
      <c r="L10" s="149">
        <f t="shared" si="0"/>
        <v>2407.4673503087142</v>
      </c>
      <c r="M10" s="149">
        <f t="shared" si="0"/>
        <v>2587.5098346952327</v>
      </c>
      <c r="N10" s="149">
        <f t="shared" si="0"/>
        <v>2453.6620226635241</v>
      </c>
      <c r="O10" s="149">
        <f t="shared" si="0"/>
        <v>2764.9378968325764</v>
      </c>
      <c r="P10" s="149">
        <f t="shared" si="0"/>
        <v>2673.2781086845207</v>
      </c>
      <c r="Q10" s="149">
        <f t="shared" si="0"/>
        <v>3143.5506338055493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1679.6115594966025</v>
      </c>
      <c r="C12" s="146">
        <v>1696.5970870056312</v>
      </c>
      <c r="D12" s="146">
        <v>1728.8880101022828</v>
      </c>
      <c r="E12" s="146">
        <v>1758.2765538631484</v>
      </c>
      <c r="F12" s="146">
        <v>1788.8622429137997</v>
      </c>
      <c r="G12" s="146">
        <v>1816.0990892369236</v>
      </c>
      <c r="H12" s="146">
        <v>1845.196126754322</v>
      </c>
      <c r="I12" s="146">
        <v>1868.0744271764197</v>
      </c>
      <c r="J12" s="146">
        <v>1887.7624086380367</v>
      </c>
      <c r="K12" s="146">
        <v>1906.3200581931028</v>
      </c>
      <c r="L12" s="146">
        <v>1929.3670354277517</v>
      </c>
      <c r="M12" s="146">
        <v>1951.9255959424536</v>
      </c>
      <c r="N12" s="146">
        <v>1969.517120675466</v>
      </c>
      <c r="O12" s="146">
        <v>1988.1902924029275</v>
      </c>
      <c r="P12" s="146">
        <v>2007.3651225169606</v>
      </c>
      <c r="Q12" s="146">
        <v>2027.4119452082584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330.99702941328218</v>
      </c>
      <c r="C14" s="143">
        <f>IF(C5=0,0,C5/C8*1000)</f>
        <v>323.38271716478323</v>
      </c>
      <c r="D14" s="143">
        <f t="shared" ref="D14:Q14" si="1">IF(D5=0,0,D5/D8*1000)</f>
        <v>314.19556261502743</v>
      </c>
      <c r="E14" s="143">
        <f t="shared" si="1"/>
        <v>303.74718535476262</v>
      </c>
      <c r="F14" s="143">
        <f t="shared" si="1"/>
        <v>292.20573541533548</v>
      </c>
      <c r="G14" s="143">
        <f t="shared" si="1"/>
        <v>279.2322807032939</v>
      </c>
      <c r="H14" s="143">
        <f t="shared" si="1"/>
        <v>269.22217781267307</v>
      </c>
      <c r="I14" s="143">
        <f t="shared" si="1"/>
        <v>259.78918529491705</v>
      </c>
      <c r="J14" s="143">
        <f t="shared" si="1"/>
        <v>249.11877198725773</v>
      </c>
      <c r="K14" s="143">
        <f t="shared" si="1"/>
        <v>238.1431766971979</v>
      </c>
      <c r="L14" s="143">
        <f t="shared" si="1"/>
        <v>224.20781280887127</v>
      </c>
      <c r="M14" s="143">
        <f t="shared" si="1"/>
        <v>208.013906811591</v>
      </c>
      <c r="N14" s="143">
        <f t="shared" si="1"/>
        <v>190.85334235863459</v>
      </c>
      <c r="O14" s="143">
        <f t="shared" si="1"/>
        <v>169.84312889738823</v>
      </c>
      <c r="P14" s="143">
        <f t="shared" si="1"/>
        <v>149.89778384203905</v>
      </c>
      <c r="Q14" s="143">
        <f t="shared" si="1"/>
        <v>124.74712590819207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298.87914960415429</v>
      </c>
      <c r="D15" s="141">
        <v>289.28431956795259</v>
      </c>
      <c r="E15" s="141">
        <v>281.45731917686697</v>
      </c>
      <c r="F15" s="141">
        <v>270.98282163107359</v>
      </c>
      <c r="G15" s="141">
        <v>261.91122701038631</v>
      </c>
      <c r="H15" s="141">
        <v>249.61269578483837</v>
      </c>
      <c r="I15" s="141">
        <v>239.83516185456989</v>
      </c>
      <c r="J15" s="141">
        <v>228.8797762582887</v>
      </c>
      <c r="K15" s="141">
        <v>213.66494110626346</v>
      </c>
      <c r="L15" s="141">
        <v>195.95527660617708</v>
      </c>
      <c r="M15" s="141">
        <v>175.41912203063697</v>
      </c>
      <c r="N15" s="141">
        <v>153.40178382213361</v>
      </c>
      <c r="O15" s="141">
        <v>130.50025939130572</v>
      </c>
      <c r="P15" s="141">
        <v>107.43808015245803</v>
      </c>
      <c r="Q15" s="141">
        <v>81.653775318655931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12426.323420834928</v>
      </c>
      <c r="C3" s="174">
        <v>12138.291014575798</v>
      </c>
      <c r="D3" s="174">
        <v>12042.493892274721</v>
      </c>
      <c r="E3" s="174">
        <v>13107.578025809629</v>
      </c>
      <c r="F3" s="174">
        <v>13556.046783413813</v>
      </c>
      <c r="G3" s="174">
        <v>10445.838896306186</v>
      </c>
      <c r="H3" s="174">
        <v>10399.51052205236</v>
      </c>
      <c r="I3" s="174">
        <v>10781.148529548196</v>
      </c>
      <c r="J3" s="174">
        <v>11911.663873228707</v>
      </c>
      <c r="K3" s="174">
        <v>9847.3202941115214</v>
      </c>
      <c r="L3" s="174">
        <v>12143.3</v>
      </c>
      <c r="M3" s="174">
        <v>11485.112890168211</v>
      </c>
      <c r="N3" s="174">
        <v>11489.437716421464</v>
      </c>
      <c r="O3" s="174">
        <v>12638.86676847263</v>
      </c>
      <c r="P3" s="174">
        <v>12803.153481749709</v>
      </c>
      <c r="Q3" s="174">
        <v>12167.530428883578</v>
      </c>
    </row>
    <row r="5" spans="1:17" x14ac:dyDescent="0.25">
      <c r="A5" s="162" t="s">
        <v>154</v>
      </c>
      <c r="B5" s="174">
        <v>8003.9408824215016</v>
      </c>
      <c r="C5" s="174">
        <v>8487.4545235674141</v>
      </c>
      <c r="D5" s="174">
        <v>7924.0481673813756</v>
      </c>
      <c r="E5" s="174">
        <v>6317.7165908704828</v>
      </c>
      <c r="F5" s="174">
        <v>6056.6842032680761</v>
      </c>
      <c r="G5" s="174">
        <v>6590.0230877933582</v>
      </c>
      <c r="H5" s="174">
        <v>6108.9919938014664</v>
      </c>
      <c r="I5" s="174">
        <v>6062.7667086944821</v>
      </c>
      <c r="J5" s="174">
        <v>5884.3005805646308</v>
      </c>
      <c r="K5" s="174">
        <v>5621.0571754338307</v>
      </c>
      <c r="L5" s="174">
        <v>6409.5718066046229</v>
      </c>
      <c r="M5" s="174">
        <v>6113.8668387713897</v>
      </c>
      <c r="N5" s="174">
        <v>6423.5786965446259</v>
      </c>
      <c r="O5" s="174">
        <v>6767.0183486757742</v>
      </c>
      <c r="P5" s="174">
        <v>6646.9611767751721</v>
      </c>
      <c r="Q5" s="174">
        <v>7400.2448512034198</v>
      </c>
    </row>
    <row r="6" spans="1:17" x14ac:dyDescent="0.25">
      <c r="A6" s="173" t="s">
        <v>153</v>
      </c>
      <c r="B6" s="172">
        <v>8699.9357417625033</v>
      </c>
      <c r="C6" s="172">
        <v>8943.3537147892221</v>
      </c>
      <c r="D6" s="172">
        <v>8913.0340036922844</v>
      </c>
      <c r="E6" s="172">
        <v>8777.4311922640009</v>
      </c>
      <c r="F6" s="172">
        <v>8284.7206446567125</v>
      </c>
      <c r="G6" s="172">
        <v>9029.2685838907855</v>
      </c>
      <c r="H6" s="172">
        <v>8253.7194203662348</v>
      </c>
      <c r="I6" s="172">
        <v>7343.3576142476104</v>
      </c>
      <c r="J6" s="172">
        <v>6619.7748251887888</v>
      </c>
      <c r="K6" s="172">
        <v>6909.6803182072372</v>
      </c>
      <c r="L6" s="172">
        <v>6750.232841084382</v>
      </c>
      <c r="M6" s="172">
        <v>6440.8839729115007</v>
      </c>
      <c r="N6" s="172">
        <v>6769.867433529409</v>
      </c>
      <c r="O6" s="172">
        <v>7132.8218739791437</v>
      </c>
      <c r="P6" s="172">
        <v>7027.5038606862363</v>
      </c>
      <c r="Q6" s="172">
        <v>7790.5096218450308</v>
      </c>
    </row>
    <row r="7" spans="1:17" x14ac:dyDescent="0.25">
      <c r="A7" s="171" t="s">
        <v>152</v>
      </c>
      <c r="B7" s="170"/>
      <c r="C7" s="170">
        <v>832.08789315235083</v>
      </c>
      <c r="D7" s="170">
        <v>0</v>
      </c>
      <c r="E7" s="170">
        <v>0</v>
      </c>
      <c r="F7" s="170">
        <v>0</v>
      </c>
      <c r="G7" s="170">
        <v>744.54793923407306</v>
      </c>
      <c r="H7" s="170">
        <v>0</v>
      </c>
      <c r="I7" s="170">
        <v>0</v>
      </c>
      <c r="J7" s="170">
        <v>0</v>
      </c>
      <c r="K7" s="170">
        <v>289.9054930184484</v>
      </c>
      <c r="L7" s="170">
        <v>750.83849365062838</v>
      </c>
      <c r="M7" s="170">
        <v>534.74540503542073</v>
      </c>
      <c r="N7" s="170">
        <v>672.43947642121884</v>
      </c>
      <c r="O7" s="170">
        <v>1038.8674092596386</v>
      </c>
      <c r="P7" s="170">
        <v>471.62576477933857</v>
      </c>
      <c r="Q7" s="170">
        <v>1094.9086845426227</v>
      </c>
    </row>
    <row r="8" spans="1:17" x14ac:dyDescent="0.25">
      <c r="A8" s="169" t="s">
        <v>151</v>
      </c>
      <c r="B8" s="168"/>
      <c r="C8" s="168">
        <f t="shared" ref="C8:Q8" si="0">IF(B6=0,0,B6+C7-C6)</f>
        <v>588.66992012563242</v>
      </c>
      <c r="D8" s="168">
        <f t="shared" si="0"/>
        <v>30.319711096937681</v>
      </c>
      <c r="E8" s="168">
        <f t="shared" si="0"/>
        <v>135.60281142828353</v>
      </c>
      <c r="F8" s="168">
        <f t="shared" si="0"/>
        <v>492.71054760728839</v>
      </c>
      <c r="G8" s="168">
        <f t="shared" si="0"/>
        <v>0</v>
      </c>
      <c r="H8" s="168">
        <f t="shared" si="0"/>
        <v>775.54916352455075</v>
      </c>
      <c r="I8" s="168">
        <f t="shared" si="0"/>
        <v>910.36180611862437</v>
      </c>
      <c r="J8" s="168">
        <f t="shared" si="0"/>
        <v>723.58278905882162</v>
      </c>
      <c r="K8" s="168">
        <f t="shared" si="0"/>
        <v>0</v>
      </c>
      <c r="L8" s="168">
        <f t="shared" si="0"/>
        <v>910.28597077348331</v>
      </c>
      <c r="M8" s="168">
        <f t="shared" si="0"/>
        <v>844.09427320830218</v>
      </c>
      <c r="N8" s="168">
        <f t="shared" si="0"/>
        <v>343.45601580331095</v>
      </c>
      <c r="O8" s="168">
        <f t="shared" si="0"/>
        <v>675.91296880990376</v>
      </c>
      <c r="P8" s="168">
        <f t="shared" si="0"/>
        <v>576.94377807224555</v>
      </c>
      <c r="Q8" s="168">
        <f t="shared" si="0"/>
        <v>331.90292338382824</v>
      </c>
    </row>
    <row r="9" spans="1:17" x14ac:dyDescent="0.25">
      <c r="A9" s="167" t="s">
        <v>150</v>
      </c>
      <c r="B9" s="166">
        <f>B6-B5</f>
        <v>695.99485934100176</v>
      </c>
      <c r="C9" s="166">
        <f t="shared" ref="C9:Q9" si="1">C6-C5</f>
        <v>455.899191221808</v>
      </c>
      <c r="D9" s="166">
        <f t="shared" si="1"/>
        <v>988.98583631090878</v>
      </c>
      <c r="E9" s="166">
        <f t="shared" si="1"/>
        <v>2459.714601393518</v>
      </c>
      <c r="F9" s="166">
        <f t="shared" si="1"/>
        <v>2228.0364413886364</v>
      </c>
      <c r="G9" s="166">
        <f t="shared" si="1"/>
        <v>2439.2454960974273</v>
      </c>
      <c r="H9" s="166">
        <f t="shared" si="1"/>
        <v>2144.7274265647684</v>
      </c>
      <c r="I9" s="166">
        <f t="shared" si="1"/>
        <v>1280.5909055531283</v>
      </c>
      <c r="J9" s="166">
        <f t="shared" si="1"/>
        <v>735.47424462415802</v>
      </c>
      <c r="K9" s="166">
        <f t="shared" si="1"/>
        <v>1288.6231427734065</v>
      </c>
      <c r="L9" s="166">
        <f t="shared" si="1"/>
        <v>340.66103447975911</v>
      </c>
      <c r="M9" s="166">
        <f t="shared" si="1"/>
        <v>327.01713414011101</v>
      </c>
      <c r="N9" s="166">
        <f t="shared" si="1"/>
        <v>346.2887369847831</v>
      </c>
      <c r="O9" s="166">
        <f t="shared" si="1"/>
        <v>365.8035253033695</v>
      </c>
      <c r="P9" s="166">
        <f t="shared" si="1"/>
        <v>380.54268391106416</v>
      </c>
      <c r="Q9" s="166">
        <f t="shared" si="1"/>
        <v>390.26477064161099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1151.672270485044</v>
      </c>
      <c r="C12" s="163">
        <f t="shared" ref="C12:Q12" si="2">SUM(C13:C14,C18:C19,C25:C26)</f>
        <v>1221.3703599999999</v>
      </c>
      <c r="D12" s="163">
        <f t="shared" si="2"/>
        <v>1130.5821699999999</v>
      </c>
      <c r="E12" s="163">
        <f t="shared" si="2"/>
        <v>895.76376999999979</v>
      </c>
      <c r="F12" s="163">
        <f t="shared" si="2"/>
        <v>859.80526999999984</v>
      </c>
      <c r="G12" s="163">
        <f t="shared" si="2"/>
        <v>937.49809608051532</v>
      </c>
      <c r="H12" s="163">
        <f t="shared" si="2"/>
        <v>868.71620999999993</v>
      </c>
      <c r="I12" s="163">
        <f t="shared" si="2"/>
        <v>860.77433999999994</v>
      </c>
      <c r="J12" s="163">
        <f t="shared" si="2"/>
        <v>866.53387999999995</v>
      </c>
      <c r="K12" s="163">
        <f t="shared" si="2"/>
        <v>817.48942999999997</v>
      </c>
      <c r="L12" s="163">
        <f t="shared" si="2"/>
        <v>923.32876398793951</v>
      </c>
      <c r="M12" s="163">
        <f t="shared" si="2"/>
        <v>860.75719069854699</v>
      </c>
      <c r="N12" s="163">
        <f t="shared" si="2"/>
        <v>898.52367736459746</v>
      </c>
      <c r="O12" s="163">
        <f t="shared" si="2"/>
        <v>946.06103644354675</v>
      </c>
      <c r="P12" s="163">
        <f t="shared" si="2"/>
        <v>935.55945343926669</v>
      </c>
      <c r="Q12" s="163">
        <f t="shared" si="2"/>
        <v>1024.3871369753015</v>
      </c>
    </row>
    <row r="13" spans="1:17" x14ac:dyDescent="0.25">
      <c r="A13" s="54" t="s">
        <v>38</v>
      </c>
      <c r="B13" s="53">
        <v>4.1559335230581702</v>
      </c>
      <c r="C13" s="53">
        <v>2.9999199999999995</v>
      </c>
      <c r="D13" s="53">
        <v>4.6994199999999982</v>
      </c>
      <c r="E13" s="53">
        <v>4.6001999999999992</v>
      </c>
      <c r="F13" s="53">
        <v>5.8994999999999989</v>
      </c>
      <c r="G13" s="53">
        <v>6.5443793911416162</v>
      </c>
      <c r="H13" s="53">
        <v>3.5999499999999989</v>
      </c>
      <c r="I13" s="53">
        <v>2.8009300000000006</v>
      </c>
      <c r="J13" s="53">
        <v>3.5994399999999995</v>
      </c>
      <c r="K13" s="53">
        <v>0</v>
      </c>
      <c r="L13" s="53">
        <v>0.71653086725820492</v>
      </c>
      <c r="M13" s="53">
        <v>0.71651471869219308</v>
      </c>
      <c r="N13" s="53">
        <v>0.7165251091859729</v>
      </c>
      <c r="O13" s="53">
        <v>0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594.66003291144398</v>
      </c>
      <c r="C14" s="50">
        <f t="shared" ref="C14:Q14" si="3">SUM(C15:C17)</f>
        <v>617.99080000000004</v>
      </c>
      <c r="D14" s="50">
        <f t="shared" si="3"/>
        <v>527.55351999999993</v>
      </c>
      <c r="E14" s="50">
        <f t="shared" si="3"/>
        <v>306.57172999999989</v>
      </c>
      <c r="F14" s="50">
        <f t="shared" si="3"/>
        <v>261.21995000000004</v>
      </c>
      <c r="G14" s="50">
        <f t="shared" si="3"/>
        <v>343.341758287282</v>
      </c>
      <c r="H14" s="50">
        <f t="shared" si="3"/>
        <v>288.51047999999992</v>
      </c>
      <c r="I14" s="50">
        <f t="shared" si="3"/>
        <v>278.61189000000002</v>
      </c>
      <c r="J14" s="50">
        <f t="shared" si="3"/>
        <v>284.60088000000007</v>
      </c>
      <c r="K14" s="50">
        <f t="shared" si="3"/>
        <v>266.89709999999991</v>
      </c>
      <c r="L14" s="50">
        <f t="shared" si="3"/>
        <v>291.44617765332555</v>
      </c>
      <c r="M14" s="50">
        <f t="shared" si="3"/>
        <v>282.27144553314758</v>
      </c>
      <c r="N14" s="50">
        <f t="shared" si="3"/>
        <v>340.47331318784285</v>
      </c>
      <c r="O14" s="50">
        <f t="shared" si="3"/>
        <v>333.12111380765964</v>
      </c>
      <c r="P14" s="50">
        <f t="shared" si="3"/>
        <v>291.55880277246592</v>
      </c>
      <c r="Q14" s="50">
        <f t="shared" si="3"/>
        <v>342.17181652102681</v>
      </c>
    </row>
    <row r="15" spans="1:17" x14ac:dyDescent="0.25">
      <c r="A15" s="52" t="s">
        <v>66</v>
      </c>
      <c r="B15" s="50">
        <v>0</v>
      </c>
      <c r="C15" s="50">
        <v>135.13187999999997</v>
      </c>
      <c r="D15" s="50">
        <v>107.69019999999996</v>
      </c>
      <c r="E15" s="50">
        <v>113.17852999999995</v>
      </c>
      <c r="F15" s="50">
        <v>118.80437999999999</v>
      </c>
      <c r="G15" s="50">
        <v>129.25469630142493</v>
      </c>
      <c r="H15" s="50">
        <v>117.76678999999997</v>
      </c>
      <c r="I15" s="50">
        <v>109.95412000000003</v>
      </c>
      <c r="J15" s="50">
        <v>114.01471000000002</v>
      </c>
      <c r="K15" s="50">
        <v>107.62131999999997</v>
      </c>
      <c r="L15" s="50">
        <v>131.55846896200035</v>
      </c>
      <c r="M15" s="50">
        <v>111.04616455849458</v>
      </c>
      <c r="N15" s="50">
        <v>118.49106090586787</v>
      </c>
      <c r="O15" s="50">
        <v>111.96128717242675</v>
      </c>
      <c r="P15" s="50">
        <v>93.316094241949443</v>
      </c>
      <c r="Q15" s="50">
        <v>98.793554997800257</v>
      </c>
    </row>
    <row r="16" spans="1:17" x14ac:dyDescent="0.25">
      <c r="A16" s="52" t="s">
        <v>147</v>
      </c>
      <c r="B16" s="50">
        <v>572.78176876781663</v>
      </c>
      <c r="C16" s="50">
        <v>459.04883999999998</v>
      </c>
      <c r="D16" s="50">
        <v>404.66440999999998</v>
      </c>
      <c r="E16" s="50">
        <v>177.29040999999998</v>
      </c>
      <c r="F16" s="50">
        <v>125.01964999999998</v>
      </c>
      <c r="G16" s="50">
        <v>196.72426350311596</v>
      </c>
      <c r="H16" s="50">
        <v>148.55069999999998</v>
      </c>
      <c r="I16" s="50">
        <v>146.46434999999994</v>
      </c>
      <c r="J16" s="50">
        <v>143.48857000000004</v>
      </c>
      <c r="K16" s="50">
        <v>151.66597999999993</v>
      </c>
      <c r="L16" s="50">
        <v>149.37824961719866</v>
      </c>
      <c r="M16" s="50">
        <v>155.93919499928512</v>
      </c>
      <c r="N16" s="50">
        <v>208.60722642579734</v>
      </c>
      <c r="O16" s="50">
        <v>207.78501248866931</v>
      </c>
      <c r="P16" s="50">
        <v>193.46579134440464</v>
      </c>
      <c r="Q16" s="50">
        <v>238.60091013251755</v>
      </c>
    </row>
    <row r="17" spans="1:17" x14ac:dyDescent="0.25">
      <c r="A17" s="52" t="s">
        <v>146</v>
      </c>
      <c r="B17" s="50">
        <v>21.878264143627344</v>
      </c>
      <c r="C17" s="50">
        <v>23.810080000000031</v>
      </c>
      <c r="D17" s="50">
        <v>15.198909999999955</v>
      </c>
      <c r="E17" s="50">
        <v>16.102789999999942</v>
      </c>
      <c r="F17" s="50">
        <v>17.39592000000005</v>
      </c>
      <c r="G17" s="50">
        <v>17.362798482741169</v>
      </c>
      <c r="H17" s="50">
        <v>22.192989999999945</v>
      </c>
      <c r="I17" s="50">
        <v>22.193420000000032</v>
      </c>
      <c r="J17" s="50">
        <v>27.097600000000021</v>
      </c>
      <c r="K17" s="50">
        <v>7.6097999999999786</v>
      </c>
      <c r="L17" s="50">
        <v>10.509459074126539</v>
      </c>
      <c r="M17" s="50">
        <v>15.286085975367875</v>
      </c>
      <c r="N17" s="50">
        <v>13.37502585617761</v>
      </c>
      <c r="O17" s="50">
        <v>13.374814146563608</v>
      </c>
      <c r="P17" s="50">
        <v>4.7769171861118593</v>
      </c>
      <c r="Q17" s="50">
        <v>4.7773513907089846</v>
      </c>
    </row>
    <row r="18" spans="1:17" x14ac:dyDescent="0.25">
      <c r="A18" s="51" t="s">
        <v>41</v>
      </c>
      <c r="B18" s="50">
        <v>117.77487557506727</v>
      </c>
      <c r="C18" s="50">
        <v>180.19973999999996</v>
      </c>
      <c r="D18" s="50">
        <v>181.58399999999995</v>
      </c>
      <c r="E18" s="50">
        <v>179.80022</v>
      </c>
      <c r="F18" s="50">
        <v>182.20026999999996</v>
      </c>
      <c r="G18" s="50">
        <v>174.97865503071728</v>
      </c>
      <c r="H18" s="50">
        <v>155.80004</v>
      </c>
      <c r="I18" s="50">
        <v>154.61735999999999</v>
      </c>
      <c r="J18" s="50">
        <v>109.38689999999997</v>
      </c>
      <c r="K18" s="50">
        <v>113.60012999999999</v>
      </c>
      <c r="L18" s="50">
        <v>125.27791322234262</v>
      </c>
      <c r="M18" s="50">
        <v>104.56678927223224</v>
      </c>
      <c r="N18" s="50">
        <v>89.946908078772012</v>
      </c>
      <c r="O18" s="50">
        <v>84.840201005936251</v>
      </c>
      <c r="P18" s="50">
        <v>68.596579232200384</v>
      </c>
      <c r="Q18" s="50">
        <v>68.59651995427177</v>
      </c>
    </row>
    <row r="19" spans="1:17" x14ac:dyDescent="0.25">
      <c r="A19" s="51" t="s">
        <v>64</v>
      </c>
      <c r="B19" s="50">
        <f>SUM(B20:B24)</f>
        <v>60.356357667830864</v>
      </c>
      <c r="C19" s="50">
        <f t="shared" ref="C19:Q19" si="4">SUM(C20:C24)</f>
        <v>60.379610000000007</v>
      </c>
      <c r="D19" s="50">
        <f t="shared" si="4"/>
        <v>60.375769999999996</v>
      </c>
      <c r="E19" s="50">
        <f t="shared" si="4"/>
        <v>60.392119999999984</v>
      </c>
      <c r="F19" s="50">
        <f t="shared" si="4"/>
        <v>62.785079999999994</v>
      </c>
      <c r="G19" s="50">
        <f t="shared" si="4"/>
        <v>68.527919898275968</v>
      </c>
      <c r="H19" s="50">
        <f t="shared" si="4"/>
        <v>76.106039999999979</v>
      </c>
      <c r="I19" s="50">
        <f t="shared" si="4"/>
        <v>76.006879999999981</v>
      </c>
      <c r="J19" s="50">
        <f t="shared" si="4"/>
        <v>119.28564999999996</v>
      </c>
      <c r="K19" s="50">
        <f t="shared" si="4"/>
        <v>110.19225</v>
      </c>
      <c r="L19" s="50">
        <f t="shared" si="4"/>
        <v>159.45710415604267</v>
      </c>
      <c r="M19" s="50">
        <f t="shared" si="4"/>
        <v>133.73106488530979</v>
      </c>
      <c r="N19" s="50">
        <f t="shared" si="4"/>
        <v>134.5398943532868</v>
      </c>
      <c r="O19" s="50">
        <f t="shared" si="4"/>
        <v>194.99671869213282</v>
      </c>
      <c r="P19" s="50">
        <f t="shared" si="4"/>
        <v>244.88868254098003</v>
      </c>
      <c r="Q19" s="50">
        <f t="shared" si="4"/>
        <v>262.37213792371074</v>
      </c>
    </row>
    <row r="20" spans="1:17" x14ac:dyDescent="0.25">
      <c r="A20" s="52" t="s">
        <v>34</v>
      </c>
      <c r="B20" s="50">
        <v>60.356357667830864</v>
      </c>
      <c r="C20" s="50">
        <v>60.17889000000001</v>
      </c>
      <c r="D20" s="50">
        <v>60.175509999999996</v>
      </c>
      <c r="E20" s="50">
        <v>60.191799999999986</v>
      </c>
      <c r="F20" s="50">
        <v>61.089089999999992</v>
      </c>
      <c r="G20" s="50">
        <v>66.855925359060393</v>
      </c>
      <c r="H20" s="50">
        <v>74.406289999999984</v>
      </c>
      <c r="I20" s="50">
        <v>74.306699999999978</v>
      </c>
      <c r="J20" s="50">
        <v>117.58631999999996</v>
      </c>
      <c r="K20" s="50">
        <v>108.49605</v>
      </c>
      <c r="L20" s="50">
        <v>155.46836206003172</v>
      </c>
      <c r="M20" s="50">
        <v>125.56245907219198</v>
      </c>
      <c r="N20" s="50">
        <v>122.31115497975173</v>
      </c>
      <c r="O20" s="50">
        <v>179.44762965205774</v>
      </c>
      <c r="P20" s="50">
        <v>208.82295679136314</v>
      </c>
      <c r="Q20" s="50">
        <v>182.16770328235728</v>
      </c>
    </row>
    <row r="21" spans="1:17" x14ac:dyDescent="0.25">
      <c r="A21" s="52" t="s">
        <v>63</v>
      </c>
      <c r="B21" s="50">
        <v>0</v>
      </c>
      <c r="C21" s="50">
        <v>0.20071999999999998</v>
      </c>
      <c r="D21" s="50">
        <v>0.20025999999999997</v>
      </c>
      <c r="E21" s="50">
        <v>0.20032</v>
      </c>
      <c r="F21" s="50">
        <v>1.6959899999999999</v>
      </c>
      <c r="G21" s="50">
        <v>1.6719945392155728</v>
      </c>
      <c r="H21" s="50">
        <v>1.6997500000000001</v>
      </c>
      <c r="I21" s="50">
        <v>1.7001800000000002</v>
      </c>
      <c r="J21" s="50">
        <v>1.6993299999999998</v>
      </c>
      <c r="K21" s="50">
        <v>1.6961999999999999</v>
      </c>
      <c r="L21" s="50">
        <v>3.9887420960109501</v>
      </c>
      <c r="M21" s="50">
        <v>8.1686058131177948</v>
      </c>
      <c r="N21" s="50">
        <v>12.228739373535058</v>
      </c>
      <c r="O21" s="50">
        <v>15.549089040075065</v>
      </c>
      <c r="P21" s="50">
        <v>36.065725749616881</v>
      </c>
      <c r="Q21" s="50">
        <v>80.204434641353444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0</v>
      </c>
      <c r="C25" s="50">
        <v>7.2999999999999963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</row>
    <row r="26" spans="1:17" x14ac:dyDescent="0.25">
      <c r="A26" s="49" t="s">
        <v>30</v>
      </c>
      <c r="B26" s="48">
        <v>374.72507080764382</v>
      </c>
      <c r="C26" s="48">
        <v>352.50028999999995</v>
      </c>
      <c r="D26" s="48">
        <v>356.36946000000006</v>
      </c>
      <c r="E26" s="48">
        <v>344.39949999999999</v>
      </c>
      <c r="F26" s="48">
        <v>347.70046999999988</v>
      </c>
      <c r="G26" s="48">
        <v>344.10538347309847</v>
      </c>
      <c r="H26" s="48">
        <v>344.69970000000001</v>
      </c>
      <c r="I26" s="48">
        <v>348.73727999999994</v>
      </c>
      <c r="J26" s="48">
        <v>349.66100999999992</v>
      </c>
      <c r="K26" s="48">
        <v>326.79995000000008</v>
      </c>
      <c r="L26" s="48">
        <v>346.43103808897047</v>
      </c>
      <c r="M26" s="48">
        <v>339.47137628916516</v>
      </c>
      <c r="N26" s="48">
        <v>332.84703663550982</v>
      </c>
      <c r="O26" s="48">
        <v>333.10300293781796</v>
      </c>
      <c r="P26" s="48">
        <v>330.51538889362047</v>
      </c>
      <c r="Q26" s="48">
        <v>351.24666257629201</v>
      </c>
    </row>
    <row r="28" spans="1:17" x14ac:dyDescent="0.25">
      <c r="A28" s="162" t="s">
        <v>112</v>
      </c>
      <c r="B28" s="161">
        <f>AGR_emi!B5</f>
        <v>2138.1587373623274</v>
      </c>
      <c r="C28" s="161">
        <f>AGR_emi!C5</f>
        <v>2290.6224284156997</v>
      </c>
      <c r="D28" s="161">
        <f>AGR_emi!D5</f>
        <v>2031.4798132233957</v>
      </c>
      <c r="E28" s="161">
        <f>AGR_emi!E5</f>
        <v>1338.9160181753159</v>
      </c>
      <c r="F28" s="161">
        <f>AGR_emi!F5</f>
        <v>1206.5180463595443</v>
      </c>
      <c r="G28" s="161">
        <f>AGR_emi!G5</f>
        <v>1442.0719350936188</v>
      </c>
      <c r="H28" s="161">
        <f>AGR_emi!H5</f>
        <v>1221.2096412730318</v>
      </c>
      <c r="I28" s="161">
        <f>AGR_emi!I5</f>
        <v>1188.1552649514124</v>
      </c>
      <c r="J28" s="161">
        <f>AGR_emi!J5</f>
        <v>1104.4025126435163</v>
      </c>
      <c r="K28" s="161">
        <f>AGR_emi!K5</f>
        <v>1046.3365950965638</v>
      </c>
      <c r="L28" s="161">
        <f>AGR_emi!L5</f>
        <v>1142.1412281926409</v>
      </c>
      <c r="M28" s="161">
        <f>AGR_emi!M5</f>
        <v>1075.1379831402903</v>
      </c>
      <c r="N28" s="161">
        <f>AGR_emi!N5</f>
        <v>1217.6727191795514</v>
      </c>
      <c r="O28" s="161">
        <f>AGR_emi!O5</f>
        <v>1183.0378053945058</v>
      </c>
      <c r="P28" s="161">
        <f>AGR_emi!P5</f>
        <v>1023.3402589510985</v>
      </c>
      <c r="Q28" s="161">
        <f>AGR_emi!Q5</f>
        <v>1177.8403114930336</v>
      </c>
    </row>
    <row r="30" spans="1:17" x14ac:dyDescent="0.25">
      <c r="A30" s="160" t="s">
        <v>145</v>
      </c>
      <c r="B30" s="159">
        <f t="shared" ref="B30:Q30" si="5">IF(B$12=0,"",B$12/B$3*1000)</f>
        <v>92.680049559474838</v>
      </c>
      <c r="C30" s="159">
        <f t="shared" si="5"/>
        <v>100.62127844301678</v>
      </c>
      <c r="D30" s="159">
        <f t="shared" si="5"/>
        <v>93.882727291667564</v>
      </c>
      <c r="E30" s="159">
        <f t="shared" si="5"/>
        <v>68.339381099710835</v>
      </c>
      <c r="F30" s="159">
        <f t="shared" si="5"/>
        <v>63.425959185386901</v>
      </c>
      <c r="G30" s="159">
        <f t="shared" si="5"/>
        <v>89.748473567980213</v>
      </c>
      <c r="H30" s="159">
        <f t="shared" si="5"/>
        <v>83.534336366877142</v>
      </c>
      <c r="I30" s="159">
        <f t="shared" si="5"/>
        <v>79.840690223388691</v>
      </c>
      <c r="J30" s="159">
        <f t="shared" si="5"/>
        <v>72.746669921363576</v>
      </c>
      <c r="K30" s="159">
        <f t="shared" si="5"/>
        <v>83.01643549553684</v>
      </c>
      <c r="L30" s="159">
        <f t="shared" si="5"/>
        <v>76.036066307176753</v>
      </c>
      <c r="M30" s="159">
        <f t="shared" si="5"/>
        <v>74.945470621833849</v>
      </c>
      <c r="N30" s="159">
        <f t="shared" si="5"/>
        <v>78.204321181041607</v>
      </c>
      <c r="O30" s="159">
        <f t="shared" si="5"/>
        <v>74.853311912700505</v>
      </c>
      <c r="P30" s="159">
        <f t="shared" si="5"/>
        <v>73.072579718181345</v>
      </c>
      <c r="Q30" s="159">
        <f t="shared" si="5"/>
        <v>84.190226025125568</v>
      </c>
    </row>
    <row r="31" spans="1:17" x14ac:dyDescent="0.25">
      <c r="A31" s="158" t="s">
        <v>144</v>
      </c>
      <c r="B31" s="157">
        <f t="shared" ref="B31:Q31" si="6">IF(B$12=0,"",B$12/B$5*1000)</f>
        <v>143.88815302401616</v>
      </c>
      <c r="C31" s="157">
        <f t="shared" si="6"/>
        <v>143.90302258569727</v>
      </c>
      <c r="D31" s="157">
        <f t="shared" si="6"/>
        <v>142.67734699720009</v>
      </c>
      <c r="E31" s="157">
        <f t="shared" si="6"/>
        <v>141.78600086215286</v>
      </c>
      <c r="F31" s="157">
        <f t="shared" si="6"/>
        <v>141.9597326101408</v>
      </c>
      <c r="G31" s="157">
        <f t="shared" si="6"/>
        <v>142.26021420426201</v>
      </c>
      <c r="H31" s="157">
        <f t="shared" si="6"/>
        <v>142.20287256579306</v>
      </c>
      <c r="I31" s="157">
        <f t="shared" si="6"/>
        <v>141.97715026137854</v>
      </c>
      <c r="J31" s="157">
        <f t="shared" si="6"/>
        <v>147.26200134338674</v>
      </c>
      <c r="K31" s="157">
        <f t="shared" si="6"/>
        <v>145.43339526463836</v>
      </c>
      <c r="L31" s="157">
        <f t="shared" si="6"/>
        <v>144.0546719574173</v>
      </c>
      <c r="M31" s="157">
        <f t="shared" si="6"/>
        <v>140.78769024539636</v>
      </c>
      <c r="N31" s="157">
        <f t="shared" si="6"/>
        <v>139.87898643600826</v>
      </c>
      <c r="O31" s="157">
        <f t="shared" si="6"/>
        <v>139.80470979935791</v>
      </c>
      <c r="P31" s="157">
        <f t="shared" si="6"/>
        <v>140.74995002350249</v>
      </c>
      <c r="Q31" s="157">
        <f t="shared" si="6"/>
        <v>138.42611394252947</v>
      </c>
    </row>
    <row r="32" spans="1:17" x14ac:dyDescent="0.25">
      <c r="A32" s="158" t="s">
        <v>143</v>
      </c>
      <c r="B32" s="157">
        <f>IF(AGR_ued!B$5=0,"",AGR_ued!B$5/B$5*1000)</f>
        <v>54.83170527650153</v>
      </c>
      <c r="C32" s="157">
        <f>IF(AGR_ued!C$5=0,"",AGR_ued!C$5/C$5*1000)</f>
        <v>54.83170527650153</v>
      </c>
      <c r="D32" s="157">
        <f>IF(AGR_ued!D$5=0,"",AGR_ued!D$5/D$5*1000)</f>
        <v>54.831705276501545</v>
      </c>
      <c r="E32" s="157">
        <f>IF(AGR_ued!E$5=0,"",AGR_ued!E$5/E$5*1000)</f>
        <v>54.831705276501545</v>
      </c>
      <c r="F32" s="157">
        <f>IF(AGR_ued!F$5=0,"",AGR_ued!F$5/F$5*1000)</f>
        <v>54.83170527650153</v>
      </c>
      <c r="G32" s="157">
        <f>IF(AGR_ued!G$5=0,"",AGR_ued!G$5/G$5*1000)</f>
        <v>54.831705276501538</v>
      </c>
      <c r="H32" s="157">
        <f>IF(AGR_ued!H$5=0,"",AGR_ued!H$5/H$5*1000)</f>
        <v>54.831705276501538</v>
      </c>
      <c r="I32" s="157">
        <f>IF(AGR_ued!I$5=0,"",AGR_ued!I$5/I$5*1000)</f>
        <v>54.83170527650153</v>
      </c>
      <c r="J32" s="157">
        <f>IF(AGR_ued!J$5=0,"",AGR_ued!J$5/J$5*1000)</f>
        <v>54.83170527650153</v>
      </c>
      <c r="K32" s="157">
        <f>IF(AGR_ued!K$5=0,"",AGR_ued!K$5/K$5*1000)</f>
        <v>54.831705276501538</v>
      </c>
      <c r="L32" s="157">
        <f>IF(AGR_ued!L$5=0,"",AGR_ued!L$5/L$5*1000)</f>
        <v>54.831705276501545</v>
      </c>
      <c r="M32" s="157">
        <f>IF(AGR_ued!M$5=0,"",AGR_ued!M$5/M$5*1000)</f>
        <v>54.831705276501538</v>
      </c>
      <c r="N32" s="157">
        <f>IF(AGR_ued!N$5=0,"",AGR_ued!N$5/N$5*1000)</f>
        <v>54.831705276501552</v>
      </c>
      <c r="O32" s="157">
        <f>IF(AGR_ued!O$5=0,"",AGR_ued!O$5/O$5*1000)</f>
        <v>54.831705276501545</v>
      </c>
      <c r="P32" s="157">
        <f>IF(AGR_ued!P$5=0,"",AGR_ued!P$5/P$5*1000)</f>
        <v>54.831705276501559</v>
      </c>
      <c r="Q32" s="157">
        <f>IF(AGR_ued!Q$5=0,"",AGR_ued!Q$5/Q$5*1000)</f>
        <v>54.83170527650153</v>
      </c>
    </row>
    <row r="33" spans="1:17" x14ac:dyDescent="0.25">
      <c r="A33" s="156" t="s">
        <v>142</v>
      </c>
      <c r="B33" s="155">
        <f t="shared" ref="B33:Q33" si="7">IF(B$12=0,"",B$28/B$12)</f>
        <v>1.8565687410896938</v>
      </c>
      <c r="C33" s="155">
        <f t="shared" si="7"/>
        <v>1.8754527729129598</v>
      </c>
      <c r="D33" s="155">
        <f t="shared" si="7"/>
        <v>1.7968440217161712</v>
      </c>
      <c r="E33" s="155">
        <f t="shared" si="7"/>
        <v>1.4947199954015959</v>
      </c>
      <c r="F33" s="155">
        <f t="shared" si="7"/>
        <v>1.4032456981329557</v>
      </c>
      <c r="G33" s="155">
        <f t="shared" si="7"/>
        <v>1.5382131879761909</v>
      </c>
      <c r="H33" s="155">
        <f t="shared" si="7"/>
        <v>1.4057636167201621</v>
      </c>
      <c r="I33" s="155">
        <f t="shared" si="7"/>
        <v>1.3803330440256996</v>
      </c>
      <c r="J33" s="155">
        <f t="shared" si="7"/>
        <v>1.2745058654181143</v>
      </c>
      <c r="K33" s="155">
        <f t="shared" si="7"/>
        <v>1.2799389896656692</v>
      </c>
      <c r="L33" s="155">
        <f t="shared" si="7"/>
        <v>1.2369821809293917</v>
      </c>
      <c r="M33" s="155">
        <f t="shared" si="7"/>
        <v>1.2490607046428073</v>
      </c>
      <c r="N33" s="155">
        <f t="shared" si="7"/>
        <v>1.3551926898031554</v>
      </c>
      <c r="O33" s="155">
        <f t="shared" si="7"/>
        <v>1.2504878224789886</v>
      </c>
      <c r="P33" s="155">
        <f t="shared" si="7"/>
        <v>1.0938270734041919</v>
      </c>
      <c r="Q33" s="155">
        <f t="shared" si="7"/>
        <v>1.1497999818416618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1151.6722704850442</v>
      </c>
      <c r="C5" s="55">
        <f t="shared" ref="C5:Q5" si="0">SUM(C6:C9,C16:C17,C25:C27)</f>
        <v>1221.3703599999997</v>
      </c>
      <c r="D5" s="55">
        <f t="shared" si="0"/>
        <v>1130.5821699999997</v>
      </c>
      <c r="E5" s="55">
        <f t="shared" si="0"/>
        <v>895.76376999999979</v>
      </c>
      <c r="F5" s="55">
        <f t="shared" si="0"/>
        <v>859.80527000000006</v>
      </c>
      <c r="G5" s="55">
        <f t="shared" si="0"/>
        <v>937.49809608051532</v>
      </c>
      <c r="H5" s="55">
        <f t="shared" si="0"/>
        <v>868.71621000000005</v>
      </c>
      <c r="I5" s="55">
        <f t="shared" si="0"/>
        <v>860.77434000000005</v>
      </c>
      <c r="J5" s="55">
        <f t="shared" si="0"/>
        <v>866.53387999999995</v>
      </c>
      <c r="K5" s="55">
        <f t="shared" si="0"/>
        <v>817.48942999999986</v>
      </c>
      <c r="L5" s="55">
        <f t="shared" si="0"/>
        <v>923.32876398793928</v>
      </c>
      <c r="M5" s="55">
        <f t="shared" si="0"/>
        <v>860.75719069854699</v>
      </c>
      <c r="N5" s="55">
        <f t="shared" si="0"/>
        <v>898.52367736459746</v>
      </c>
      <c r="O5" s="55">
        <f t="shared" si="0"/>
        <v>946.06103644354675</v>
      </c>
      <c r="P5" s="55">
        <f t="shared" si="0"/>
        <v>935.55945343926692</v>
      </c>
      <c r="Q5" s="55">
        <f t="shared" si="0"/>
        <v>1024.3871369753015</v>
      </c>
    </row>
    <row r="6" spans="1:17" x14ac:dyDescent="0.25">
      <c r="A6" s="185" t="s">
        <v>162</v>
      </c>
      <c r="B6" s="206">
        <v>51.508649101540584</v>
      </c>
      <c r="C6" s="206">
        <v>48.363039787999988</v>
      </c>
      <c r="D6" s="206">
        <v>48.893889912000006</v>
      </c>
      <c r="E6" s="206">
        <v>47.366829024199994</v>
      </c>
      <c r="F6" s="206">
        <v>47.889424408000004</v>
      </c>
      <c r="G6" s="206">
        <v>47.260928908818371</v>
      </c>
      <c r="H6" s="206">
        <v>47.450972574599994</v>
      </c>
      <c r="I6" s="206">
        <v>48.034682127599993</v>
      </c>
      <c r="J6" s="206">
        <v>48.350371326039998</v>
      </c>
      <c r="K6" s="206">
        <v>45.124699575059992</v>
      </c>
      <c r="L6" s="206">
        <v>47.821583461572885</v>
      </c>
      <c r="M6" s="206">
        <v>46.936690055334978</v>
      </c>
      <c r="N6" s="206">
        <v>46.037460636374988</v>
      </c>
      <c r="O6" s="206">
        <v>46.097130007625744</v>
      </c>
      <c r="P6" s="206">
        <v>45.819196913501635</v>
      </c>
      <c r="Q6" s="206">
        <v>48.68871713231249</v>
      </c>
    </row>
    <row r="7" spans="1:17" x14ac:dyDescent="0.25">
      <c r="A7" s="183" t="s">
        <v>161</v>
      </c>
      <c r="B7" s="205">
        <v>73.583784430772283</v>
      </c>
      <c r="C7" s="205">
        <v>69.090056839999974</v>
      </c>
      <c r="D7" s="205">
        <v>69.848414160000004</v>
      </c>
      <c r="E7" s="205">
        <v>67.666898606000004</v>
      </c>
      <c r="F7" s="205">
        <v>68.413463440000001</v>
      </c>
      <c r="G7" s="205">
        <v>67.515612726883376</v>
      </c>
      <c r="H7" s="205">
        <v>67.787103678000022</v>
      </c>
      <c r="I7" s="205">
        <v>68.620974467999986</v>
      </c>
      <c r="J7" s="205">
        <v>69.071959037199989</v>
      </c>
      <c r="K7" s="205">
        <v>64.463856535800019</v>
      </c>
      <c r="L7" s="205">
        <v>68.316547802246973</v>
      </c>
      <c r="M7" s="205">
        <v>67.052414364764246</v>
      </c>
      <c r="N7" s="205">
        <v>65.767800909107123</v>
      </c>
      <c r="O7" s="205">
        <v>65.853042868036809</v>
      </c>
      <c r="P7" s="205">
        <v>65.455995590716626</v>
      </c>
      <c r="Q7" s="205">
        <v>69.555310189017845</v>
      </c>
    </row>
    <row r="8" spans="1:17" x14ac:dyDescent="0.25">
      <c r="A8" s="183" t="s">
        <v>160</v>
      </c>
      <c r="B8" s="205">
        <v>58.867027544617841</v>
      </c>
      <c r="C8" s="205">
        <v>55.272045471999988</v>
      </c>
      <c r="D8" s="205">
        <v>55.878731328000001</v>
      </c>
      <c r="E8" s="205">
        <v>54.133518884799983</v>
      </c>
      <c r="F8" s="205">
        <v>54.730770751999998</v>
      </c>
      <c r="G8" s="205">
        <v>54.012490181506692</v>
      </c>
      <c r="H8" s="205">
        <v>54.229682942400004</v>
      </c>
      <c r="I8" s="205">
        <v>54.896779574399972</v>
      </c>
      <c r="J8" s="205">
        <v>55.257567229759985</v>
      </c>
      <c r="K8" s="205">
        <v>51.571085228640015</v>
      </c>
      <c r="L8" s="205">
        <v>54.653238241797567</v>
      </c>
      <c r="M8" s="205">
        <v>53.641931491811427</v>
      </c>
      <c r="N8" s="205">
        <v>52.614240727285697</v>
      </c>
      <c r="O8" s="205">
        <v>52.682434294429427</v>
      </c>
      <c r="P8" s="205">
        <v>52.364796472573303</v>
      </c>
      <c r="Q8" s="205">
        <v>55.644248151214285</v>
      </c>
    </row>
    <row r="9" spans="1:17" x14ac:dyDescent="0.25">
      <c r="A9" s="181" t="s">
        <v>159</v>
      </c>
      <c r="B9" s="204">
        <f>SUM(B10:B15)</f>
        <v>136.12297307564668</v>
      </c>
      <c r="C9" s="204">
        <f t="shared" ref="C9:Q9" si="1">SUM(C10:C15)</f>
        <v>172.17091035999999</v>
      </c>
      <c r="D9" s="204">
        <f t="shared" si="1"/>
        <v>160.11469864</v>
      </c>
      <c r="E9" s="204">
        <f t="shared" si="1"/>
        <v>121.30013939999995</v>
      </c>
      <c r="F9" s="204">
        <f t="shared" si="1"/>
        <v>112.66305600000001</v>
      </c>
      <c r="G9" s="204">
        <f t="shared" si="1"/>
        <v>130.5463967736317</v>
      </c>
      <c r="H9" s="204">
        <f t="shared" si="1"/>
        <v>115.2836322</v>
      </c>
      <c r="I9" s="204">
        <f t="shared" si="1"/>
        <v>112.64815319999997</v>
      </c>
      <c r="J9" s="204">
        <f t="shared" si="1"/>
        <v>86.024296279999973</v>
      </c>
      <c r="K9" s="204">
        <f t="shared" si="1"/>
        <v>89.613346419999985</v>
      </c>
      <c r="L9" s="204">
        <f t="shared" si="1"/>
        <v>96.965981554711348</v>
      </c>
      <c r="M9" s="204">
        <f t="shared" si="1"/>
        <v>84.186089306876639</v>
      </c>
      <c r="N9" s="204">
        <f t="shared" si="1"/>
        <v>80.160641799484694</v>
      </c>
      <c r="O9" s="204">
        <f t="shared" si="1"/>
        <v>76.755771952680163</v>
      </c>
      <c r="P9" s="204">
        <f t="shared" si="1"/>
        <v>64.708218800748341</v>
      </c>
      <c r="Q9" s="204">
        <f t="shared" si="1"/>
        <v>69.40223262405847</v>
      </c>
    </row>
    <row r="10" spans="1:17" x14ac:dyDescent="0.25">
      <c r="A10" s="202" t="s">
        <v>35</v>
      </c>
      <c r="B10" s="203">
        <v>52.382391693478553</v>
      </c>
      <c r="C10" s="203">
        <v>41.454867662063123</v>
      </c>
      <c r="D10" s="203">
        <v>36.604094695217384</v>
      </c>
      <c r="E10" s="203">
        <v>17.73408338136262</v>
      </c>
      <c r="F10" s="203">
        <v>12.986722848231246</v>
      </c>
      <c r="G10" s="203">
        <v>19.584514256299027</v>
      </c>
      <c r="H10" s="203">
        <v>15.135017765698546</v>
      </c>
      <c r="I10" s="203">
        <v>14.903868146100217</v>
      </c>
      <c r="J10" s="203">
        <v>14.047624479979087</v>
      </c>
      <c r="K10" s="203">
        <v>14.810882911525782</v>
      </c>
      <c r="L10" s="203">
        <v>14.818904794507187</v>
      </c>
      <c r="M10" s="203">
        <v>14.981977098865254</v>
      </c>
      <c r="N10" s="203">
        <v>18.629008577048431</v>
      </c>
      <c r="O10" s="203">
        <v>18.37469077940267</v>
      </c>
      <c r="P10" s="203">
        <v>16.66971703074233</v>
      </c>
      <c r="Q10" s="203">
        <v>19.75576415985288</v>
      </c>
    </row>
    <row r="11" spans="1:17" x14ac:dyDescent="0.25">
      <c r="A11" s="202" t="s">
        <v>166</v>
      </c>
      <c r="B11" s="201">
        <v>76.934432728385787</v>
      </c>
      <c r="C11" s="201">
        <v>116.36603689793685</v>
      </c>
      <c r="D11" s="201">
        <v>116.38321474478261</v>
      </c>
      <c r="E11" s="201">
        <v>97.501049048637327</v>
      </c>
      <c r="F11" s="201">
        <v>94.043180351768768</v>
      </c>
      <c r="G11" s="201">
        <v>104.43456267865109</v>
      </c>
      <c r="H11" s="201">
        <v>94.384432824301456</v>
      </c>
      <c r="I11" s="201">
        <v>92.111877393899746</v>
      </c>
      <c r="J11" s="201">
        <v>67.675456986020876</v>
      </c>
      <c r="K11" s="201">
        <v>70.321796187474206</v>
      </c>
      <c r="L11" s="201">
        <v>77.298777682468597</v>
      </c>
      <c r="M11" s="201">
        <v>64.994807742667547</v>
      </c>
      <c r="N11" s="201">
        <v>57.523601132462026</v>
      </c>
      <c r="O11" s="201">
        <v>54.543292575643491</v>
      </c>
      <c r="P11" s="201">
        <v>44.803090829968596</v>
      </c>
      <c r="Q11" s="201">
        <v>46.176356833002671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7.2999999999999972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6.8061486537823335</v>
      </c>
      <c r="C15" s="201">
        <v>7.0500057999999992</v>
      </c>
      <c r="D15" s="201">
        <v>7.1273892000000005</v>
      </c>
      <c r="E15" s="201">
        <v>6.0650069699999998</v>
      </c>
      <c r="F15" s="201">
        <v>5.6331528000000004</v>
      </c>
      <c r="G15" s="201">
        <v>6.5273198386815858</v>
      </c>
      <c r="H15" s="201">
        <v>5.7641816099999987</v>
      </c>
      <c r="I15" s="201">
        <v>5.6324076599999975</v>
      </c>
      <c r="J15" s="201">
        <v>4.3012148139999988</v>
      </c>
      <c r="K15" s="201">
        <v>4.4806673209999985</v>
      </c>
      <c r="L15" s="201">
        <v>4.8482990777355672</v>
      </c>
      <c r="M15" s="201">
        <v>4.2093044653438314</v>
      </c>
      <c r="N15" s="201">
        <v>4.0080320899742343</v>
      </c>
      <c r="O15" s="201">
        <v>3.8377885976340083</v>
      </c>
      <c r="P15" s="201">
        <v>3.2354109400374176</v>
      </c>
      <c r="Q15" s="201">
        <v>3.4701116312029234</v>
      </c>
    </row>
    <row r="16" spans="1:17" x14ac:dyDescent="0.25">
      <c r="A16" s="198" t="s">
        <v>158</v>
      </c>
      <c r="B16" s="197">
        <v>458.22541501425343</v>
      </c>
      <c r="C16" s="197">
        <v>367.23907199999991</v>
      </c>
      <c r="D16" s="197">
        <v>323.73152799999997</v>
      </c>
      <c r="E16" s="197">
        <v>141.83232799999996</v>
      </c>
      <c r="F16" s="197">
        <v>100.01571999999999</v>
      </c>
      <c r="G16" s="197">
        <v>157.37941080249274</v>
      </c>
      <c r="H16" s="197">
        <v>118.84055999999997</v>
      </c>
      <c r="I16" s="197">
        <v>117.17148</v>
      </c>
      <c r="J16" s="197">
        <v>114.79085600000002</v>
      </c>
      <c r="K16" s="197">
        <v>121.33278399999993</v>
      </c>
      <c r="L16" s="197">
        <v>119.50259969375892</v>
      </c>
      <c r="M16" s="197">
        <v>124.75135599942811</v>
      </c>
      <c r="N16" s="197">
        <v>166.88578114063793</v>
      </c>
      <c r="O16" s="197">
        <v>166.22800999093548</v>
      </c>
      <c r="P16" s="197">
        <v>154.77263307552374</v>
      </c>
      <c r="Q16" s="197">
        <v>190.88072810601409</v>
      </c>
    </row>
    <row r="17" spans="1:17" x14ac:dyDescent="0.25">
      <c r="A17" s="198" t="s">
        <v>157</v>
      </c>
      <c r="B17" s="197">
        <f>SUM(B18:B24)</f>
        <v>166.49368949056998</v>
      </c>
      <c r="C17" s="197">
        <f t="shared" ref="C17:Q17" si="2">SUM(C18:C24)</f>
        <v>318.14813983999989</v>
      </c>
      <c r="D17" s="197">
        <f t="shared" si="2"/>
        <v>281.30729615999985</v>
      </c>
      <c r="E17" s="197">
        <f t="shared" si="2"/>
        <v>287.20519316999992</v>
      </c>
      <c r="F17" s="197">
        <f t="shared" si="2"/>
        <v>300.05839079999998</v>
      </c>
      <c r="G17" s="197">
        <f t="shared" si="2"/>
        <v>304.12525432984938</v>
      </c>
      <c r="H17" s="197">
        <f t="shared" si="2"/>
        <v>289.71447140999987</v>
      </c>
      <c r="I17" s="197">
        <f t="shared" si="2"/>
        <v>281.99126046000003</v>
      </c>
      <c r="J17" s="197">
        <f t="shared" si="2"/>
        <v>314.61938973400004</v>
      </c>
      <c r="K17" s="197">
        <f t="shared" si="2"/>
        <v>278.15737770099997</v>
      </c>
      <c r="L17" s="197">
        <f t="shared" si="2"/>
        <v>359.30231374354639</v>
      </c>
      <c r="M17" s="197">
        <f t="shared" si="2"/>
        <v>310.32010576844948</v>
      </c>
      <c r="N17" s="197">
        <f t="shared" si="2"/>
        <v>314.29396082190738</v>
      </c>
      <c r="O17" s="197">
        <f t="shared" si="2"/>
        <v>365.50063966020036</v>
      </c>
      <c r="P17" s="197">
        <f t="shared" si="2"/>
        <v>381.0599919556355</v>
      </c>
      <c r="Q17" s="197">
        <f t="shared" si="2"/>
        <v>406.783588894839</v>
      </c>
    </row>
    <row r="18" spans="1:17" x14ac:dyDescent="0.25">
      <c r="A18" s="200" t="s">
        <v>38</v>
      </c>
      <c r="B18" s="199">
        <v>4.1559335230581702</v>
      </c>
      <c r="C18" s="199">
        <v>2.9999199999999995</v>
      </c>
      <c r="D18" s="199">
        <v>4.6994199999999982</v>
      </c>
      <c r="E18" s="199">
        <v>4.6001999999999992</v>
      </c>
      <c r="F18" s="199">
        <v>5.8994999999999989</v>
      </c>
      <c r="G18" s="199">
        <v>6.5443793911416162</v>
      </c>
      <c r="H18" s="199">
        <v>3.5999499999999998</v>
      </c>
      <c r="I18" s="199">
        <v>2.8009300000000001</v>
      </c>
      <c r="J18" s="199">
        <v>3.5994400000000004</v>
      </c>
      <c r="K18" s="199">
        <v>0</v>
      </c>
      <c r="L18" s="199">
        <v>0.71653086725820481</v>
      </c>
      <c r="M18" s="199">
        <v>0.71651471869219319</v>
      </c>
      <c r="N18" s="199">
        <v>0.71652510918597301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135.13187999999994</v>
      </c>
      <c r="D19" s="199">
        <v>107.69019999999996</v>
      </c>
      <c r="E19" s="199">
        <v>113.17852999999995</v>
      </c>
      <c r="F19" s="199">
        <v>118.80437999999999</v>
      </c>
      <c r="G19" s="199">
        <v>129.25469630142493</v>
      </c>
      <c r="H19" s="199">
        <v>117.76678999999994</v>
      </c>
      <c r="I19" s="199">
        <v>109.95412000000003</v>
      </c>
      <c r="J19" s="199">
        <v>114.01470999999998</v>
      </c>
      <c r="K19" s="199">
        <v>107.62131999999997</v>
      </c>
      <c r="L19" s="199">
        <v>131.55846896200038</v>
      </c>
      <c r="M19" s="199">
        <v>111.04616455849458</v>
      </c>
      <c r="N19" s="199">
        <v>118.49106090586787</v>
      </c>
      <c r="O19" s="199">
        <v>111.96128717242675</v>
      </c>
      <c r="P19" s="199">
        <v>93.316094241949443</v>
      </c>
      <c r="Q19" s="199">
        <v>98.793554997800271</v>
      </c>
    </row>
    <row r="20" spans="1:17" x14ac:dyDescent="0.25">
      <c r="A20" s="200" t="s">
        <v>35</v>
      </c>
      <c r="B20" s="199">
        <v>39.262691309372094</v>
      </c>
      <c r="C20" s="199">
        <v>31.992946737936848</v>
      </c>
      <c r="D20" s="199">
        <v>28.142210904782573</v>
      </c>
      <c r="E20" s="199">
        <v>10.632382218637382</v>
      </c>
      <c r="F20" s="199">
        <v>7.0164211517687587</v>
      </c>
      <c r="G20" s="199">
        <v>11.8913679041995</v>
      </c>
      <c r="H20" s="199">
        <v>8.6330942343014581</v>
      </c>
      <c r="I20" s="199">
        <v>8.53042785389977</v>
      </c>
      <c r="J20" s="199">
        <v>8.9105467200209123</v>
      </c>
      <c r="K20" s="199">
        <v>9.4556738884742213</v>
      </c>
      <c r="L20" s="199">
        <v>9.0816151442446014</v>
      </c>
      <c r="M20" s="199">
        <v>9.9682941010203567</v>
      </c>
      <c r="N20" s="199">
        <v>14.748147651079126</v>
      </c>
      <c r="O20" s="199">
        <v>14.870911218784414</v>
      </c>
      <c r="P20" s="199">
        <v>14.284809584362403</v>
      </c>
      <c r="Q20" s="199">
        <v>18.420381461349887</v>
      </c>
    </row>
    <row r="21" spans="1:17" x14ac:dyDescent="0.25">
      <c r="A21" s="200" t="s">
        <v>167</v>
      </c>
      <c r="B21" s="199">
        <v>21.878264143627344</v>
      </c>
      <c r="C21" s="199">
        <v>23.810080000000028</v>
      </c>
      <c r="D21" s="199">
        <v>15.198909999999955</v>
      </c>
      <c r="E21" s="199">
        <v>16.102789999999946</v>
      </c>
      <c r="F21" s="199">
        <v>17.395920000000054</v>
      </c>
      <c r="G21" s="199">
        <v>17.362798482741169</v>
      </c>
      <c r="H21" s="199">
        <v>22.192989999999945</v>
      </c>
      <c r="I21" s="199">
        <v>22.193420000000032</v>
      </c>
      <c r="J21" s="199">
        <v>27.097600000000014</v>
      </c>
      <c r="K21" s="199">
        <v>7.6097999999999768</v>
      </c>
      <c r="L21" s="199">
        <v>10.509459074126539</v>
      </c>
      <c r="M21" s="199">
        <v>15.286085975367875</v>
      </c>
      <c r="N21" s="199">
        <v>13.37502585617761</v>
      </c>
      <c r="O21" s="199">
        <v>13.374814146563606</v>
      </c>
      <c r="P21" s="199">
        <v>4.7769171861118593</v>
      </c>
      <c r="Q21" s="199">
        <v>4.7773513907089846</v>
      </c>
    </row>
    <row r="22" spans="1:17" x14ac:dyDescent="0.25">
      <c r="A22" s="200" t="s">
        <v>166</v>
      </c>
      <c r="B22" s="199">
        <v>40.840442846681491</v>
      </c>
      <c r="C22" s="199">
        <v>64.034423102063101</v>
      </c>
      <c r="D22" s="199">
        <v>65.401045255217369</v>
      </c>
      <c r="E22" s="199">
        <v>82.499490951362645</v>
      </c>
      <c r="F22" s="199">
        <v>89.853079648231201</v>
      </c>
      <c r="G22" s="199">
        <v>72.216086891281776</v>
      </c>
      <c r="H22" s="199">
        <v>63.115357175698534</v>
      </c>
      <c r="I22" s="199">
        <v>64.205662606100219</v>
      </c>
      <c r="J22" s="199">
        <v>43.41077301397911</v>
      </c>
      <c r="K22" s="199">
        <v>44.974533812525785</v>
      </c>
      <c r="L22" s="199">
        <v>51.967877635884953</v>
      </c>
      <c r="M22" s="199">
        <v>47.740587342682524</v>
      </c>
      <c r="N22" s="199">
        <v>44.652046319845034</v>
      </c>
      <c r="O22" s="199">
        <v>45.845997470367827</v>
      </c>
      <c r="P22" s="199">
        <v>59.859214151848668</v>
      </c>
      <c r="Q22" s="199">
        <v>102.62459776262259</v>
      </c>
    </row>
    <row r="23" spans="1:17" x14ac:dyDescent="0.25">
      <c r="A23" s="200" t="s">
        <v>165</v>
      </c>
      <c r="B23" s="199">
        <v>60.356357667830864</v>
      </c>
      <c r="C23" s="199">
        <v>60.178889999999996</v>
      </c>
      <c r="D23" s="199">
        <v>60.175510000000003</v>
      </c>
      <c r="E23" s="199">
        <v>60.191800000000001</v>
      </c>
      <c r="F23" s="199">
        <v>61.089089999999992</v>
      </c>
      <c r="G23" s="199">
        <v>66.855925359060379</v>
      </c>
      <c r="H23" s="199">
        <v>74.406289999999984</v>
      </c>
      <c r="I23" s="199">
        <v>74.306699999999992</v>
      </c>
      <c r="J23" s="199">
        <v>117.58631999999997</v>
      </c>
      <c r="K23" s="199">
        <v>108.49605</v>
      </c>
      <c r="L23" s="199">
        <v>155.46836206003169</v>
      </c>
      <c r="M23" s="199">
        <v>125.56245907219196</v>
      </c>
      <c r="N23" s="199">
        <v>122.31115497975173</v>
      </c>
      <c r="O23" s="199">
        <v>179.44762965205774</v>
      </c>
      <c r="P23" s="199">
        <v>208.82295679136314</v>
      </c>
      <c r="Q23" s="199">
        <v>182.16770328235728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22.91127075071266</v>
      </c>
      <c r="C25" s="197">
        <v>18.361953599999993</v>
      </c>
      <c r="D25" s="197">
        <v>16.186576399999986</v>
      </c>
      <c r="E25" s="197">
        <v>7.0916163999999968</v>
      </c>
      <c r="F25" s="197">
        <v>5.0007859999999971</v>
      </c>
      <c r="G25" s="197">
        <v>7.8689705401246313</v>
      </c>
      <c r="H25" s="197">
        <v>5.9420279999999988</v>
      </c>
      <c r="I25" s="197">
        <v>5.8585739999999991</v>
      </c>
      <c r="J25" s="197">
        <v>5.7395427999999997</v>
      </c>
      <c r="K25" s="197">
        <v>6.0666391999999965</v>
      </c>
      <c r="L25" s="197">
        <v>5.9751299846879444</v>
      </c>
      <c r="M25" s="197">
        <v>6.2375677999714041</v>
      </c>
      <c r="N25" s="197">
        <v>8.3442890570318919</v>
      </c>
      <c r="O25" s="197">
        <v>8.3114004995467745</v>
      </c>
      <c r="P25" s="197">
        <v>7.7386316537761841</v>
      </c>
      <c r="Q25" s="197">
        <v>9.5440364053006981</v>
      </c>
    </row>
    <row r="26" spans="1:17" x14ac:dyDescent="0.25">
      <c r="A26" s="198" t="s">
        <v>155</v>
      </c>
      <c r="B26" s="197">
        <v>44.150270658463356</v>
      </c>
      <c r="C26" s="197">
        <v>41.454034103999987</v>
      </c>
      <c r="D26" s="197">
        <v>41.909048495999997</v>
      </c>
      <c r="E26" s="197">
        <v>40.600139163599991</v>
      </c>
      <c r="F26" s="197">
        <v>41.048078064000002</v>
      </c>
      <c r="G26" s="197">
        <v>40.509367636130015</v>
      </c>
      <c r="H26" s="197">
        <v>40.672262206799985</v>
      </c>
      <c r="I26" s="197">
        <v>41.172584680799993</v>
      </c>
      <c r="J26" s="197">
        <v>41.443175422319989</v>
      </c>
      <c r="K26" s="197">
        <v>38.678313921480012</v>
      </c>
      <c r="L26" s="197">
        <v>40.989928681348182</v>
      </c>
      <c r="M26" s="197">
        <v>40.231448618858543</v>
      </c>
      <c r="N26" s="197">
        <v>39.460680545464264</v>
      </c>
      <c r="O26" s="197">
        <v>39.511825720822067</v>
      </c>
      <c r="P26" s="197">
        <v>39.273597354429967</v>
      </c>
      <c r="Q26" s="197">
        <v>41.73318611341071</v>
      </c>
    </row>
    <row r="27" spans="1:17" x14ac:dyDescent="0.25">
      <c r="A27" s="196" t="s">
        <v>45</v>
      </c>
      <c r="B27" s="195">
        <v>139.80919041846732</v>
      </c>
      <c r="C27" s="195">
        <v>131.27110799599998</v>
      </c>
      <c r="D27" s="195">
        <v>132.71198690400001</v>
      </c>
      <c r="E27" s="195">
        <v>128.56710735140001</v>
      </c>
      <c r="F27" s="195">
        <v>129.98558053599999</v>
      </c>
      <c r="G27" s="195">
        <v>128.2796641810784</v>
      </c>
      <c r="H27" s="195">
        <v>128.7954969882</v>
      </c>
      <c r="I27" s="195">
        <v>130.37985148920004</v>
      </c>
      <c r="J27" s="195">
        <v>131.23672217067994</v>
      </c>
      <c r="K27" s="195">
        <v>122.48132741802</v>
      </c>
      <c r="L27" s="195">
        <v>129.80144082426926</v>
      </c>
      <c r="M27" s="195">
        <v>127.39958729305216</v>
      </c>
      <c r="N27" s="195">
        <v>124.95882172730354</v>
      </c>
      <c r="O27" s="195">
        <v>125.1207814492699</v>
      </c>
      <c r="P27" s="195">
        <v>124.36639162236159</v>
      </c>
      <c r="Q27" s="195">
        <v>132.15508935913383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1.0000000000000002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0.99999999999999978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1.0000000000000002</v>
      </c>
      <c r="M31" s="194">
        <f t="shared" si="3"/>
        <v>1</v>
      </c>
      <c r="N31" s="194">
        <f t="shared" si="3"/>
        <v>0.99999999999999989</v>
      </c>
      <c r="O31" s="194">
        <f t="shared" si="3"/>
        <v>1</v>
      </c>
      <c r="P31" s="194">
        <f t="shared" si="3"/>
        <v>1</v>
      </c>
      <c r="Q31" s="194">
        <f t="shared" si="3"/>
        <v>0.99999999999999978</v>
      </c>
    </row>
    <row r="32" spans="1:17" x14ac:dyDescent="0.25">
      <c r="A32" s="185" t="s">
        <v>162</v>
      </c>
      <c r="B32" s="193">
        <f t="shared" ref="B32:Q32" si="4">IF(B$6=0,0,B$6/B$5)</f>
        <v>4.4725092738272611E-2</v>
      </c>
      <c r="C32" s="193">
        <f t="shared" si="4"/>
        <v>3.9597358321353075E-2</v>
      </c>
      <c r="D32" s="193">
        <f t="shared" si="4"/>
        <v>4.3246648681891049E-2</v>
      </c>
      <c r="E32" s="193">
        <f t="shared" si="4"/>
        <v>5.2878705983163403E-2</v>
      </c>
      <c r="F32" s="193">
        <f t="shared" si="4"/>
        <v>5.5697988927190453E-2</v>
      </c>
      <c r="G32" s="193">
        <f t="shared" si="4"/>
        <v>5.0411759881333618E-2</v>
      </c>
      <c r="H32" s="193">
        <f t="shared" si="4"/>
        <v>5.4621949065046214E-2</v>
      </c>
      <c r="I32" s="193">
        <f t="shared" si="4"/>
        <v>5.5804035849395778E-2</v>
      </c>
      <c r="J32" s="193">
        <f t="shared" si="4"/>
        <v>5.5797439017664263E-2</v>
      </c>
      <c r="K32" s="193">
        <f t="shared" si="4"/>
        <v>5.5199122972219961E-2</v>
      </c>
      <c r="L32" s="193">
        <f t="shared" si="4"/>
        <v>5.179258496727341E-2</v>
      </c>
      <c r="M32" s="193">
        <f t="shared" si="4"/>
        <v>5.4529535811653845E-2</v>
      </c>
      <c r="N32" s="193">
        <f t="shared" si="4"/>
        <v>5.1236780728366037E-2</v>
      </c>
      <c r="O32" s="193">
        <f t="shared" si="4"/>
        <v>4.8725323453669624E-2</v>
      </c>
      <c r="P32" s="193">
        <f t="shared" si="4"/>
        <v>4.8975184575456861E-2</v>
      </c>
      <c r="Q32" s="193">
        <f t="shared" si="4"/>
        <v>4.7529606117541867E-2</v>
      </c>
    </row>
    <row r="33" spans="1:17" x14ac:dyDescent="0.25">
      <c r="A33" s="183" t="s">
        <v>161</v>
      </c>
      <c r="B33" s="192">
        <f t="shared" ref="B33:Q33" si="5">IF(B$7=0,0,B$7/B$5)</f>
        <v>6.3892989626103749E-2</v>
      </c>
      <c r="C33" s="192">
        <f t="shared" si="5"/>
        <v>5.65676547447901E-2</v>
      </c>
      <c r="D33" s="192">
        <f t="shared" si="5"/>
        <v>6.1780926688415776E-2</v>
      </c>
      <c r="E33" s="192">
        <f t="shared" si="5"/>
        <v>7.5541008547376304E-2</v>
      </c>
      <c r="F33" s="192">
        <f t="shared" si="5"/>
        <v>7.9568555610272068E-2</v>
      </c>
      <c r="G33" s="192">
        <f t="shared" si="5"/>
        <v>7.2016799830476583E-2</v>
      </c>
      <c r="H33" s="192">
        <f t="shared" si="5"/>
        <v>7.8031355807208908E-2</v>
      </c>
      <c r="I33" s="192">
        <f t="shared" si="5"/>
        <v>7.972005121342253E-2</v>
      </c>
      <c r="J33" s="192">
        <f t="shared" si="5"/>
        <v>7.9710627168091797E-2</v>
      </c>
      <c r="K33" s="192">
        <f t="shared" si="5"/>
        <v>7.8855889960314271E-2</v>
      </c>
      <c r="L33" s="192">
        <f t="shared" si="5"/>
        <v>7.3989407096104867E-2</v>
      </c>
      <c r="M33" s="192">
        <f t="shared" si="5"/>
        <v>7.7899336873791206E-2</v>
      </c>
      <c r="N33" s="192">
        <f t="shared" si="5"/>
        <v>7.3195401040522898E-2</v>
      </c>
      <c r="O33" s="192">
        <f t="shared" si="5"/>
        <v>6.960760493381378E-2</v>
      </c>
      <c r="P33" s="192">
        <f t="shared" si="5"/>
        <v>6.9964549393509809E-2</v>
      </c>
      <c r="Q33" s="192">
        <f t="shared" si="5"/>
        <v>6.7899437310774108E-2</v>
      </c>
    </row>
    <row r="34" spans="1:17" x14ac:dyDescent="0.25">
      <c r="A34" s="183" t="s">
        <v>160</v>
      </c>
      <c r="B34" s="192">
        <f t="shared" ref="B34:Q34" si="6">IF(B$8=0,0,B$8/B$5)</f>
        <v>5.1114391700883013E-2</v>
      </c>
      <c r="C34" s="192">
        <f t="shared" si="6"/>
        <v>4.5254123795832088E-2</v>
      </c>
      <c r="D34" s="192">
        <f t="shared" si="6"/>
        <v>4.9424741350732618E-2</v>
      </c>
      <c r="E34" s="192">
        <f t="shared" si="6"/>
        <v>6.0432806837901018E-2</v>
      </c>
      <c r="F34" s="192">
        <f t="shared" si="6"/>
        <v>6.3654844488217663E-2</v>
      </c>
      <c r="G34" s="192">
        <f t="shared" si="6"/>
        <v>5.7613439864381256E-2</v>
      </c>
      <c r="H34" s="192">
        <f t="shared" si="6"/>
        <v>6.2425084645767112E-2</v>
      </c>
      <c r="I34" s="192">
        <f t="shared" si="6"/>
        <v>6.377604097073801E-2</v>
      </c>
      <c r="J34" s="192">
        <f t="shared" si="6"/>
        <v>6.3768501734473432E-2</v>
      </c>
      <c r="K34" s="192">
        <f t="shared" si="6"/>
        <v>6.3084711968251411E-2</v>
      </c>
      <c r="L34" s="192">
        <f t="shared" si="6"/>
        <v>5.9191525676883884E-2</v>
      </c>
      <c r="M34" s="192">
        <f t="shared" si="6"/>
        <v>6.2319469499032998E-2</v>
      </c>
      <c r="N34" s="192">
        <f t="shared" si="6"/>
        <v>5.8556320832418324E-2</v>
      </c>
      <c r="O34" s="192">
        <f t="shared" si="6"/>
        <v>5.5686083947051004E-2</v>
      </c>
      <c r="P34" s="192">
        <f t="shared" si="6"/>
        <v>5.5971639514807846E-2</v>
      </c>
      <c r="Q34" s="192">
        <f t="shared" si="6"/>
        <v>5.4319549848619288E-2</v>
      </c>
    </row>
    <row r="35" spans="1:17" x14ac:dyDescent="0.25">
      <c r="A35" s="181" t="s">
        <v>159</v>
      </c>
      <c r="B35" s="191">
        <f t="shared" ref="B35:Q35" si="7">IF(B$9=0,0,B$9/B$5)</f>
        <v>0.11819592827247323</v>
      </c>
      <c r="C35" s="191">
        <f t="shared" si="7"/>
        <v>0.14096535825545992</v>
      </c>
      <c r="D35" s="191">
        <f t="shared" si="7"/>
        <v>0.14162146095051192</v>
      </c>
      <c r="E35" s="191">
        <f t="shared" si="7"/>
        <v>0.13541532205527801</v>
      </c>
      <c r="F35" s="191">
        <f t="shared" si="7"/>
        <v>0.13103322337161297</v>
      </c>
      <c r="G35" s="191">
        <f t="shared" si="7"/>
        <v>0.13924977268691963</v>
      </c>
      <c r="H35" s="191">
        <f t="shared" si="7"/>
        <v>0.13270574541253236</v>
      </c>
      <c r="I35" s="191">
        <f t="shared" si="7"/>
        <v>0.13086839136027215</v>
      </c>
      <c r="J35" s="191">
        <f t="shared" si="7"/>
        <v>9.9274013706192279E-2</v>
      </c>
      <c r="K35" s="191">
        <f t="shared" si="7"/>
        <v>0.10962018973138282</v>
      </c>
      <c r="L35" s="191">
        <f t="shared" si="7"/>
        <v>0.10501782824993627</v>
      </c>
      <c r="M35" s="191">
        <f t="shared" si="7"/>
        <v>9.7804688960606262E-2</v>
      </c>
      <c r="N35" s="191">
        <f t="shared" si="7"/>
        <v>8.9213722263389611E-2</v>
      </c>
      <c r="O35" s="191">
        <f t="shared" si="7"/>
        <v>8.1131944976005066E-2</v>
      </c>
      <c r="P35" s="191">
        <f t="shared" si="7"/>
        <v>6.9165266368556827E-2</v>
      </c>
      <c r="Q35" s="191">
        <f t="shared" si="7"/>
        <v>6.7750003996518163E-2</v>
      </c>
    </row>
    <row r="36" spans="1:17" x14ac:dyDescent="0.25">
      <c r="A36" s="179" t="s">
        <v>158</v>
      </c>
      <c r="B36" s="190">
        <f t="shared" ref="B36:Q36" si="8">IF(B$16=0,0,B$16/B$5)</f>
        <v>0.39787830857581113</v>
      </c>
      <c r="C36" s="190">
        <f t="shared" si="8"/>
        <v>0.30067789757072538</v>
      </c>
      <c r="D36" s="190">
        <f t="shared" si="8"/>
        <v>0.28634055674166525</v>
      </c>
      <c r="E36" s="190">
        <f t="shared" si="8"/>
        <v>0.15833675434316793</v>
      </c>
      <c r="F36" s="190">
        <f t="shared" si="8"/>
        <v>0.1163236880369435</v>
      </c>
      <c r="G36" s="190">
        <f t="shared" si="8"/>
        <v>0.16787171244449811</v>
      </c>
      <c r="H36" s="190">
        <f t="shared" si="8"/>
        <v>0.13680021004788198</v>
      </c>
      <c r="I36" s="190">
        <f t="shared" si="8"/>
        <v>0.1361233421526018</v>
      </c>
      <c r="J36" s="190">
        <f t="shared" si="8"/>
        <v>0.13247128433108701</v>
      </c>
      <c r="K36" s="190">
        <f t="shared" si="8"/>
        <v>0.14842122668179325</v>
      </c>
      <c r="L36" s="190">
        <f t="shared" si="8"/>
        <v>0.12942583872034544</v>
      </c>
      <c r="M36" s="190">
        <f t="shared" si="8"/>
        <v>0.1449321101786977</v>
      </c>
      <c r="N36" s="190">
        <f t="shared" si="8"/>
        <v>0.18573331493068718</v>
      </c>
      <c r="O36" s="190">
        <f t="shared" si="8"/>
        <v>0.17570537585589976</v>
      </c>
      <c r="P36" s="190">
        <f t="shared" si="8"/>
        <v>0.16543324158240791</v>
      </c>
      <c r="Q36" s="190">
        <f t="shared" si="8"/>
        <v>0.18633651401522464</v>
      </c>
    </row>
    <row r="37" spans="1:17" x14ac:dyDescent="0.25">
      <c r="A37" s="179" t="s">
        <v>157</v>
      </c>
      <c r="B37" s="190">
        <f t="shared" ref="B37:Q37" si="9">IF(B$17=0,0,B$17/B$5)</f>
        <v>0.14456689959240629</v>
      </c>
      <c r="C37" s="190">
        <f t="shared" si="9"/>
        <v>0.26048457557132793</v>
      </c>
      <c r="D37" s="190">
        <f t="shared" si="9"/>
        <v>0.24881632102866078</v>
      </c>
      <c r="E37" s="190">
        <f t="shared" si="9"/>
        <v>0.32062604314751419</v>
      </c>
      <c r="F37" s="190">
        <f t="shared" si="9"/>
        <v>0.34898412613823587</v>
      </c>
      <c r="G37" s="190">
        <f t="shared" si="9"/>
        <v>0.32440093009397442</v>
      </c>
      <c r="H37" s="190">
        <f t="shared" si="9"/>
        <v>0.33349725500114685</v>
      </c>
      <c r="I37" s="190">
        <f t="shared" si="9"/>
        <v>0.32760184331238312</v>
      </c>
      <c r="J37" s="190">
        <f t="shared" si="9"/>
        <v>0.36307800190570744</v>
      </c>
      <c r="K37" s="190">
        <f t="shared" si="9"/>
        <v>0.34025807245116307</v>
      </c>
      <c r="L37" s="190">
        <f t="shared" si="9"/>
        <v>0.38913800561317691</v>
      </c>
      <c r="M37" s="190">
        <f t="shared" si="9"/>
        <v>0.360519910982805</v>
      </c>
      <c r="N37" s="190">
        <f t="shared" si="9"/>
        <v>0.34978929185677438</v>
      </c>
      <c r="O37" s="190">
        <f t="shared" si="9"/>
        <v>0.38633938570623133</v>
      </c>
      <c r="P37" s="190">
        <f t="shared" si="9"/>
        <v>0.40730708300236584</v>
      </c>
      <c r="Q37" s="190">
        <f t="shared" si="9"/>
        <v>0.39709946973362548</v>
      </c>
    </row>
    <row r="38" spans="1:17" x14ac:dyDescent="0.25">
      <c r="A38" s="179" t="s">
        <v>156</v>
      </c>
      <c r="B38" s="190">
        <f t="shared" ref="B38:Q38" si="10">IF(B$25=0,0,B$25/B$5)</f>
        <v>1.9893915428790546E-2</v>
      </c>
      <c r="C38" s="190">
        <f t="shared" si="10"/>
        <v>1.5033894878536267E-2</v>
      </c>
      <c r="D38" s="190">
        <f t="shared" si="10"/>
        <v>1.4317027837083253E-2</v>
      </c>
      <c r="E38" s="190">
        <f t="shared" si="10"/>
        <v>7.9168377171583964E-3</v>
      </c>
      <c r="F38" s="190">
        <f t="shared" si="10"/>
        <v>5.8161844018471721E-3</v>
      </c>
      <c r="G38" s="190">
        <f t="shared" si="10"/>
        <v>8.3935856222249004E-3</v>
      </c>
      <c r="H38" s="190">
        <f t="shared" si="10"/>
        <v>6.8400105023940999E-3</v>
      </c>
      <c r="I38" s="190">
        <f t="shared" si="10"/>
        <v>6.806167107630089E-3</v>
      </c>
      <c r="J38" s="190">
        <f t="shared" si="10"/>
        <v>6.6235642165543484E-3</v>
      </c>
      <c r="K38" s="190">
        <f t="shared" si="10"/>
        <v>7.4210613340896618E-3</v>
      </c>
      <c r="L38" s="190">
        <f t="shared" si="10"/>
        <v>6.4712919360172694E-3</v>
      </c>
      <c r="M38" s="190">
        <f t="shared" si="10"/>
        <v>7.2466055089348827E-3</v>
      </c>
      <c r="N38" s="190">
        <f t="shared" si="10"/>
        <v>9.2866657465343529E-3</v>
      </c>
      <c r="O38" s="190">
        <f t="shared" si="10"/>
        <v>8.78526879279499E-3</v>
      </c>
      <c r="P38" s="190">
        <f t="shared" si="10"/>
        <v>8.2716620791203916E-3</v>
      </c>
      <c r="Q38" s="190">
        <f t="shared" si="10"/>
        <v>9.3168257007612242E-3</v>
      </c>
    </row>
    <row r="39" spans="1:17" x14ac:dyDescent="0.25">
      <c r="A39" s="179" t="s">
        <v>155</v>
      </c>
      <c r="B39" s="190">
        <f t="shared" ref="B39:Q39" si="11">IF(B$26=0,0,B$26/B$5)</f>
        <v>3.8335793775662236E-2</v>
      </c>
      <c r="C39" s="190">
        <f t="shared" si="11"/>
        <v>3.3940592846874063E-2</v>
      </c>
      <c r="D39" s="190">
        <f t="shared" si="11"/>
        <v>3.706855601304946E-2</v>
      </c>
      <c r="E39" s="190">
        <f t="shared" si="11"/>
        <v>4.5324605128425767E-2</v>
      </c>
      <c r="F39" s="190">
        <f t="shared" si="11"/>
        <v>4.7741133366163244E-2</v>
      </c>
      <c r="G39" s="190">
        <f t="shared" si="11"/>
        <v>4.3210079898285937E-2</v>
      </c>
      <c r="H39" s="190">
        <f t="shared" si="11"/>
        <v>4.6818813484325317E-2</v>
      </c>
      <c r="I39" s="190">
        <f t="shared" si="11"/>
        <v>4.7832030728053525E-2</v>
      </c>
      <c r="J39" s="190">
        <f t="shared" si="11"/>
        <v>4.7826376300855067E-2</v>
      </c>
      <c r="K39" s="190">
        <f t="shared" si="11"/>
        <v>4.7313533976188558E-2</v>
      </c>
      <c r="L39" s="190">
        <f t="shared" si="11"/>
        <v>4.4393644257662922E-2</v>
      </c>
      <c r="M39" s="190">
        <f t="shared" si="11"/>
        <v>4.6739602124274714E-2</v>
      </c>
      <c r="N39" s="190">
        <f t="shared" si="11"/>
        <v>4.3917240624313729E-2</v>
      </c>
      <c r="O39" s="190">
        <f t="shared" si="11"/>
        <v>4.176456296028825E-2</v>
      </c>
      <c r="P39" s="190">
        <f t="shared" si="11"/>
        <v>4.1978729636105876E-2</v>
      </c>
      <c r="Q39" s="190">
        <f t="shared" si="11"/>
        <v>4.0739662386464461E-2</v>
      </c>
    </row>
    <row r="40" spans="1:17" x14ac:dyDescent="0.25">
      <c r="A40" s="177" t="s">
        <v>45</v>
      </c>
      <c r="B40" s="189">
        <f t="shared" ref="B40:Q40" si="12">IF(B$27=0,0,B$27/B$5)</f>
        <v>0.12139668028959712</v>
      </c>
      <c r="C40" s="189">
        <f t="shared" si="12"/>
        <v>0.10747854401510122</v>
      </c>
      <c r="D40" s="189">
        <f t="shared" si="12"/>
        <v>0.11738376070798999</v>
      </c>
      <c r="E40" s="189">
        <f t="shared" si="12"/>
        <v>0.14352791624001499</v>
      </c>
      <c r="F40" s="189">
        <f t="shared" si="12"/>
        <v>0.15118025565951693</v>
      </c>
      <c r="G40" s="189">
        <f t="shared" si="12"/>
        <v>0.13683191967790551</v>
      </c>
      <c r="H40" s="189">
        <f t="shared" si="12"/>
        <v>0.14825957603369688</v>
      </c>
      <c r="I40" s="189">
        <f t="shared" si="12"/>
        <v>0.1514680973055029</v>
      </c>
      <c r="J40" s="189">
        <f t="shared" si="12"/>
        <v>0.15145019161937437</v>
      </c>
      <c r="K40" s="189">
        <f t="shared" si="12"/>
        <v>0.14982619092459706</v>
      </c>
      <c r="L40" s="189">
        <f t="shared" si="12"/>
        <v>0.14057987348259926</v>
      </c>
      <c r="M40" s="189">
        <f t="shared" si="12"/>
        <v>0.1480087400602034</v>
      </c>
      <c r="N40" s="189">
        <f t="shared" si="12"/>
        <v>0.13907126197699352</v>
      </c>
      <c r="O40" s="189">
        <f t="shared" si="12"/>
        <v>0.13225444937424616</v>
      </c>
      <c r="P40" s="189">
        <f t="shared" si="12"/>
        <v>0.13293264384766862</v>
      </c>
      <c r="Q40" s="189">
        <f t="shared" si="12"/>
        <v>0.12900893089047072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143.88815302401616</v>
      </c>
      <c r="C44" s="186">
        <f t="shared" si="13"/>
        <v>143.90302258569722</v>
      </c>
      <c r="D44" s="186">
        <f t="shared" si="13"/>
        <v>142.67734699720006</v>
      </c>
      <c r="E44" s="186">
        <f t="shared" si="13"/>
        <v>141.78600086215286</v>
      </c>
      <c r="F44" s="186">
        <f t="shared" si="13"/>
        <v>141.95973261014086</v>
      </c>
      <c r="G44" s="186">
        <f t="shared" si="13"/>
        <v>142.26021420426201</v>
      </c>
      <c r="H44" s="186">
        <f t="shared" si="13"/>
        <v>142.20287256579303</v>
      </c>
      <c r="I44" s="186">
        <f t="shared" si="13"/>
        <v>141.97715026137854</v>
      </c>
      <c r="J44" s="186">
        <f t="shared" si="13"/>
        <v>147.26200134338671</v>
      </c>
      <c r="K44" s="186">
        <f t="shared" si="13"/>
        <v>145.43339526463836</v>
      </c>
      <c r="L44" s="186">
        <f t="shared" si="13"/>
        <v>144.0546719574173</v>
      </c>
      <c r="M44" s="186">
        <f t="shared" si="13"/>
        <v>140.78769024539636</v>
      </c>
      <c r="N44" s="186">
        <f t="shared" si="13"/>
        <v>139.87898643600829</v>
      </c>
      <c r="O44" s="186">
        <f t="shared" si="13"/>
        <v>139.80470979935791</v>
      </c>
      <c r="P44" s="186">
        <f t="shared" si="13"/>
        <v>140.74995002350252</v>
      </c>
      <c r="Q44" s="186">
        <f t="shared" si="13"/>
        <v>138.42611394252947</v>
      </c>
    </row>
    <row r="45" spans="1:17" x14ac:dyDescent="0.25">
      <c r="A45" s="185" t="s">
        <v>162</v>
      </c>
      <c r="B45" s="184">
        <f>IF(B$6=0,0,B$6/AGR!B$5*1000)</f>
        <v>6.4354109879378854</v>
      </c>
      <c r="C45" s="184">
        <f>IF(C$6=0,0,C$6/AGR!C$5*1000)</f>
        <v>5.6981795488516171</v>
      </c>
      <c r="D45" s="184">
        <f>IF(D$6=0,0,D$6/AGR!D$5*1000)</f>
        <v>6.1703171004521735</v>
      </c>
      <c r="E45" s="184">
        <f>IF(E$6=0,0,E$6/AGR!E$5*1000)</f>
        <v>7.4974602521183344</v>
      </c>
      <c r="F45" s="184">
        <f>IF(F$6=0,0,F$6/AGR!F$5*1000)</f>
        <v>7.9068716150265432</v>
      </c>
      <c r="G45" s="184">
        <f>IF(G$6=0,0,G$6/AGR!G$5*1000)</f>
        <v>7.1715877591323434</v>
      </c>
      <c r="H45" s="184">
        <f>IF(H$6=0,0,H$6/AGR!H$5*1000)</f>
        <v>7.7673980621920071</v>
      </c>
      <c r="I45" s="184">
        <f>IF(I$6=0,0,I$6/AGR!I$5*1000)</f>
        <v>7.9228979829810209</v>
      </c>
      <c r="J45" s="184">
        <f>IF(J$6=0,0,J$6/AGR!J$5*1000)</f>
        <v>8.2168425395768132</v>
      </c>
      <c r="K45" s="184">
        <f>IF(K$6=0,0,K$6/AGR!K$5*1000)</f>
        <v>8.0277958694802436</v>
      </c>
      <c r="L45" s="184">
        <f>IF(L$6=0,0,L$6/AGR!L$5*1000)</f>
        <v>7.460963837287232</v>
      </c>
      <c r="M45" s="184">
        <f>IF(M$6=0,0,M$6/AGR!M$5*1000)</f>
        <v>7.6770873970763693</v>
      </c>
      <c r="N45" s="184">
        <f>IF(N$6=0,0,N$6/AGR!N$5*1000)</f>
        <v>7.1669489565278424</v>
      </c>
      <c r="O45" s="184">
        <f>IF(O$6=0,0,O$6/AGR!O$5*1000)</f>
        <v>6.8120297053201293</v>
      </c>
      <c r="P45" s="184">
        <f>IF(P$6=0,0,P$6/AGR!P$5*1000)</f>
        <v>6.8932547813873644</v>
      </c>
      <c r="Q45" s="184">
        <f>IF(Q$6=0,0,Q$6/AGR!Q$5*1000)</f>
        <v>6.5793386720703957</v>
      </c>
    </row>
    <row r="46" spans="1:17" x14ac:dyDescent="0.25">
      <c r="A46" s="183" t="s">
        <v>161</v>
      </c>
      <c r="B46" s="182">
        <f>IF(B$7=0,0,B$7/AGR!B$5*1000)</f>
        <v>9.1934442684826969</v>
      </c>
      <c r="C46" s="182">
        <f>IF(C$7=0,0,C$7/AGR!C$5*1000)</f>
        <v>8.1402564983594523</v>
      </c>
      <c r="D46" s="182">
        <f>IF(D$7=0,0,D$7/AGR!D$5*1000)</f>
        <v>8.8147387149316749</v>
      </c>
      <c r="E46" s="182">
        <f>IF(E$7=0,0,E$7/AGR!E$5*1000)</f>
        <v>10.710657503026194</v>
      </c>
      <c r="F46" s="182">
        <f>IF(F$7=0,0,F$7/AGR!F$5*1000)</f>
        <v>11.295530878609346</v>
      </c>
      <c r="G46" s="182">
        <f>IF(G$7=0,0,G$7/AGR!G$5*1000)</f>
        <v>10.24512537018906</v>
      </c>
      <c r="H46" s="182">
        <f>IF(H$7=0,0,H$7/AGR!H$5*1000)</f>
        <v>11.096282945988587</v>
      </c>
      <c r="I46" s="182">
        <f>IF(I$7=0,0,I$7/AGR!I$5*1000)</f>
        <v>11.318425689972885</v>
      </c>
      <c r="J46" s="182">
        <f>IF(J$7=0,0,J$7/AGR!J$5*1000)</f>
        <v>11.738346485109732</v>
      </c>
      <c r="K46" s="182">
        <f>IF(K$7=0,0,K$7/AGR!K$5*1000)</f>
        <v>11.468279813543212</v>
      </c>
      <c r="L46" s="182">
        <f>IF(L$7=0,0,L$7/AGR!L$5*1000)</f>
        <v>10.658519767553187</v>
      </c>
      <c r="M46" s="182">
        <f>IF(M$7=0,0,M$7/AGR!M$5*1000)</f>
        <v>10.967267710109098</v>
      </c>
      <c r="N46" s="182">
        <f>IF(N$7=0,0,N$7/AGR!N$5*1000)</f>
        <v>10.23849850932549</v>
      </c>
      <c r="O46" s="182">
        <f>IF(O$7=0,0,O$7/AGR!O$5*1000)</f>
        <v>9.7314710076001898</v>
      </c>
      <c r="P46" s="182">
        <f>IF(P$7=0,0,P$7/AGR!P$5*1000)</f>
        <v>9.8475068305533782</v>
      </c>
      <c r="Q46" s="182">
        <f>IF(Q$7=0,0,Q$7/AGR!Q$5*1000)</f>
        <v>9.3990552458148517</v>
      </c>
    </row>
    <row r="47" spans="1:17" x14ac:dyDescent="0.25">
      <c r="A47" s="183" t="s">
        <v>160</v>
      </c>
      <c r="B47" s="182">
        <f>IF(B$8=0,0,B$8/AGR!B$5*1000)</f>
        <v>7.3547554147861591</v>
      </c>
      <c r="C47" s="182">
        <f>IF(C$8=0,0,C$8/AGR!C$5*1000)</f>
        <v>6.5122051986875631</v>
      </c>
      <c r="D47" s="182">
        <f>IF(D$8=0,0,D$8/AGR!D$5*1000)</f>
        <v>7.0517909719453398</v>
      </c>
      <c r="E47" s="182">
        <f>IF(E$8=0,0,E$8/AGR!E$5*1000)</f>
        <v>8.5685260024209526</v>
      </c>
      <c r="F47" s="182">
        <f>IF(F$8=0,0,F$8/AGR!F$5*1000)</f>
        <v>9.0364247028874765</v>
      </c>
      <c r="G47" s="182">
        <f>IF(G$8=0,0,G$8/AGR!G$5*1000)</f>
        <v>8.1961002961512452</v>
      </c>
      <c r="H47" s="182">
        <f>IF(H$8=0,0,H$8/AGR!H$5*1000)</f>
        <v>8.8770263567908678</v>
      </c>
      <c r="I47" s="182">
        <f>IF(I$8=0,0,I$8/AGR!I$5*1000)</f>
        <v>9.0547405519783055</v>
      </c>
      <c r="J47" s="182">
        <f>IF(J$8=0,0,J$8/AGR!J$5*1000)</f>
        <v>9.3906771880877855</v>
      </c>
      <c r="K47" s="182">
        <f>IF(K$8=0,0,K$8/AGR!K$5*1000)</f>
        <v>9.1746238508345694</v>
      </c>
      <c r="L47" s="182">
        <f>IF(L$8=0,0,L$8/AGR!L$5*1000)</f>
        <v>8.5268158140425481</v>
      </c>
      <c r="M47" s="182">
        <f>IF(M$8=0,0,M$8/AGR!M$5*1000)</f>
        <v>8.7738141680872825</v>
      </c>
      <c r="N47" s="182">
        <f>IF(N$8=0,0,N$8/AGR!N$5*1000)</f>
        <v>8.190798807460391</v>
      </c>
      <c r="O47" s="182">
        <f>IF(O$8=0,0,O$8/AGR!O$5*1000)</f>
        <v>7.7851768060801492</v>
      </c>
      <c r="P47" s="182">
        <f>IF(P$8=0,0,P$8/AGR!P$5*1000)</f>
        <v>7.8780054644427038</v>
      </c>
      <c r="Q47" s="182">
        <f>IF(Q$8=0,0,Q$8/AGR!Q$5*1000)</f>
        <v>7.5192441966518819</v>
      </c>
    </row>
    <row r="48" spans="1:17" x14ac:dyDescent="0.25">
      <c r="A48" s="181" t="s">
        <v>159</v>
      </c>
      <c r="B48" s="180">
        <f>IF(B$9=0,0,B$9/AGR!B$5*1000)</f>
        <v>17.00699381408527</v>
      </c>
      <c r="C48" s="180">
        <f>IF(C$9=0,0,C$9/AGR!C$5*1000)</f>
        <v>20.285341132836347</v>
      </c>
      <c r="D48" s="180">
        <f>IF(D$9=0,0,D$9/AGR!D$5*1000)</f>
        <v>20.206174326286611</v>
      </c>
      <c r="E48" s="180">
        <f>IF(E$9=0,0,E$9/AGR!E$5*1000)</f>
        <v>19.199996969678356</v>
      </c>
      <c r="F48" s="180">
        <f>IF(F$9=0,0,F$9/AGR!F$5*1000)</f>
        <v>18.601441352879039</v>
      </c>
      <c r="G48" s="180">
        <f>IF(G$9=0,0,G$9/AGR!G$5*1000)</f>
        <v>19.809702490335983</v>
      </c>
      <c r="H48" s="180">
        <f>IF(H$9=0,0,H$9/AGR!H$5*1000)</f>
        <v>18.871138203646918</v>
      </c>
      <c r="I48" s="180">
        <f>IF(I$9=0,0,I$9/AGR!I$5*1000)</f>
        <v>18.580321264622256</v>
      </c>
      <c r="J48" s="180">
        <f>IF(J$9=0,0,J$9/AGR!J$5*1000)</f>
        <v>14.61928993976468</v>
      </c>
      <c r="K48" s="180">
        <f>IF(K$9=0,0,K$9/AGR!K$5*1000)</f>
        <v>15.942436382188847</v>
      </c>
      <c r="L48" s="180">
        <f>IF(L$9=0,0,L$9/AGR!L$5*1000)</f>
        <v>15.128308798224957</v>
      </c>
      <c r="M48" s="180">
        <f>IF(M$9=0,0,M$9/AGR!M$5*1000)</f>
        <v>13.769696253933171</v>
      </c>
      <c r="N48" s="180">
        <f>IF(N$9=0,0,N$9/AGR!N$5*1000)</f>
        <v>12.479125046386486</v>
      </c>
      <c r="O48" s="180">
        <f>IF(O$9=0,0,O$9/AGR!O$5*1000)</f>
        <v>11.342628022827864</v>
      </c>
      <c r="P48" s="180">
        <f>IF(P$9=0,0,P$9/AGR!P$5*1000)</f>
        <v>9.735007784736613</v>
      </c>
      <c r="Q48" s="180">
        <f>IF(Q$9=0,0,Q$9/AGR!Q$5*1000)</f>
        <v>9.3783697728288491</v>
      </c>
    </row>
    <row r="49" spans="1:17" x14ac:dyDescent="0.25">
      <c r="A49" s="179" t="s">
        <v>158</v>
      </c>
      <c r="B49" s="178">
        <f>IF(B$16=0,0,B$16/AGR!B$5*1000)</f>
        <v>57.249974949293041</v>
      </c>
      <c r="C49" s="178">
        <f>IF(C$16=0,0,C$16/AGR!C$5*1000)</f>
        <v>43.268458285140056</v>
      </c>
      <c r="D49" s="178">
        <f>IF(D$16=0,0,D$16/AGR!D$5*1000)</f>
        <v>40.854310973602033</v>
      </c>
      <c r="E49" s="178">
        <f>IF(E$16=0,0,E$16/AGR!E$5*1000)</f>
        <v>22.449935187810901</v>
      </c>
      <c r="F49" s="178">
        <f>IF(F$16=0,0,F$16/AGR!F$5*1000)</f>
        <v>16.51327964994994</v>
      </c>
      <c r="G49" s="178">
        <f>IF(G$16=0,0,G$16/AGR!G$5*1000)</f>
        <v>23.88146577119058</v>
      </c>
      <c r="H49" s="178">
        <f>IF(H$16=0,0,H$16/AGR!H$5*1000)</f>
        <v>19.453382836412686</v>
      </c>
      <c r="I49" s="178">
        <f>IF(I$16=0,0,I$16/AGR!I$5*1000)</f>
        <v>19.32640420288099</v>
      </c>
      <c r="J49" s="178">
        <f>IF(J$16=0,0,J$16/AGR!J$5*1000)</f>
        <v>19.507986451124697</v>
      </c>
      <c r="K49" s="178">
        <f>IF(K$16=0,0,K$16/AGR!K$5*1000)</f>
        <v>21.585402925675723</v>
      </c>
      <c r="L49" s="178">
        <f>IF(L$16=0,0,L$16/AGR!L$5*1000)</f>
        <v>18.644396739672956</v>
      </c>
      <c r="M49" s="178">
        <f>IF(M$16=0,0,M$16/AGR!M$5*1000)</f>
        <v>20.404657034450146</v>
      </c>
      <c r="N49" s="178">
        <f>IF(N$16=0,0,N$16/AGR!N$5*1000)</f>
        <v>25.980187839904442</v>
      </c>
      <c r="O49" s="178">
        <f>IF(O$16=0,0,O$16/AGR!O$5*1000)</f>
        <v>24.564439081721176</v>
      </c>
      <c r="P49" s="178">
        <f>IF(P$16=0,0,P$16/AGR!P$5*1000)</f>
        <v>23.284720484949929</v>
      </c>
      <c r="Q49" s="178">
        <f>IF(Q$16=0,0,Q$16/AGR!Q$5*1000)</f>
        <v>25.793839520725218</v>
      </c>
    </row>
    <row r="50" spans="1:17" x14ac:dyDescent="0.25">
      <c r="A50" s="179" t="s">
        <v>157</v>
      </c>
      <c r="B50" s="178">
        <f>IF(B$17=0,0,B$17/AGR!B$5*1000)</f>
        <v>20.801464170759743</v>
      </c>
      <c r="C50" s="178">
        <f>IF(C$17=0,0,C$17/AGR!C$5*1000)</f>
        <v>37.484517761666559</v>
      </c>
      <c r="D50" s="178">
        <f>IF(D$17=0,0,D$17/AGR!D$5*1000)</f>
        <v>35.500452573972957</v>
      </c>
      <c r="E50" s="178">
        <f>IF(E$17=0,0,E$17/AGR!E$5*1000)</f>
        <v>45.46028443014211</v>
      </c>
      <c r="F50" s="178">
        <f>IF(F$17=0,0,F$17/AGR!F$5*1000)</f>
        <v>49.541693231767631</v>
      </c>
      <c r="G50" s="178">
        <f>IF(G$17=0,0,G$17/AGR!G$5*1000)</f>
        <v>46.149345803230631</v>
      </c>
      <c r="H50" s="178">
        <f>IF(H$17=0,0,H$17/AGR!H$5*1000)</f>
        <v>47.424267653969885</v>
      </c>
      <c r="I50" s="178">
        <f>IF(I$17=0,0,I$17/AGR!I$5*1000)</f>
        <v>46.511976133866817</v>
      </c>
      <c r="J50" s="178">
        <f>IF(J$17=0,0,J$17/AGR!J$5*1000)</f>
        <v>53.467593204392458</v>
      </c>
      <c r="K50" s="178">
        <f>IF(K$17=0,0,K$17/AGR!K$5*1000)</f>
        <v>49.484886742773952</v>
      </c>
      <c r="L50" s="178">
        <f>IF(L$17=0,0,L$17/AGR!L$5*1000)</f>
        <v>56.057147744769793</v>
      </c>
      <c r="M50" s="178">
        <f>IF(M$17=0,0,M$17/AGR!M$5*1000)</f>
        <v>50.756765554745016</v>
      </c>
      <c r="N50" s="178">
        <f>IF(N$17=0,0,N$17/AGR!N$5*1000)</f>
        <v>48.92817161109469</v>
      </c>
      <c r="O50" s="178">
        <f>IF(O$17=0,0,O$17/AGR!O$5*1000)</f>
        <v>54.01206570272187</v>
      </c>
      <c r="P50" s="178">
        <f>IF(P$17=0,0,P$17/AGR!P$5*1000)</f>
        <v>57.328451576801584</v>
      </c>
      <c r="Q50" s="178">
        <f>IF(Q$17=0,0,Q$17/AGR!Q$5*1000)</f>
        <v>54.968936443864862</v>
      </c>
    </row>
    <row r="51" spans="1:17" x14ac:dyDescent="0.25">
      <c r="A51" s="179" t="s">
        <v>156</v>
      </c>
      <c r="B51" s="178">
        <f>IF(B$25=0,0,B$25/AGR!B$5*1000)</f>
        <v>2.8624987474646506</v>
      </c>
      <c r="C51" s="178">
        <f>IF(C$25=0,0,C$25/AGR!C$5*1000)</f>
        <v>2.1634229142570023</v>
      </c>
      <c r="D51" s="178">
        <f>IF(D$25=0,0,D$25/AGR!D$5*1000)</f>
        <v>2.0427155486800999</v>
      </c>
      <c r="E51" s="178">
        <f>IF(E$25=0,0,E$25/AGR!E$5*1000)</f>
        <v>1.1224967593905448</v>
      </c>
      <c r="F51" s="178">
        <f>IF(F$25=0,0,F$25/AGR!F$5*1000)</f>
        <v>0.82566398249749662</v>
      </c>
      <c r="G51" s="178">
        <f>IF(G$25=0,0,G$25/AGR!G$5*1000)</f>
        <v>1.1940732885595282</v>
      </c>
      <c r="H51" s="178">
        <f>IF(H$25=0,0,H$25/AGR!H$5*1000)</f>
        <v>0.97266914182063446</v>
      </c>
      <c r="I51" s="178">
        <f>IF(I$25=0,0,I$25/AGR!I$5*1000)</f>
        <v>0.96632021014404956</v>
      </c>
      <c r="J51" s="178">
        <f>IF(J$25=0,0,J$25/AGR!J$5*1000)</f>
        <v>0.97539932255623474</v>
      </c>
      <c r="K51" s="178">
        <f>IF(K$25=0,0,K$25/AGR!K$5*1000)</f>
        <v>1.0792701462837861</v>
      </c>
      <c r="L51" s="178">
        <f>IF(L$25=0,0,L$25/AGR!L$5*1000)</f>
        <v>0.93221983698364752</v>
      </c>
      <c r="M51" s="178">
        <f>IF(M$25=0,0,M$25/AGR!M$5*1000)</f>
        <v>1.020232851722507</v>
      </c>
      <c r="N51" s="178">
        <f>IF(N$25=0,0,N$25/AGR!N$5*1000)</f>
        <v>1.2990093919952215</v>
      </c>
      <c r="O51" s="178">
        <f>IF(O$25=0,0,O$25/AGR!O$5*1000)</f>
        <v>1.2282219540860588</v>
      </c>
      <c r="P51" s="178">
        <f>IF(P$25=0,0,P$25/AGR!P$5*1000)</f>
        <v>1.1642360242474961</v>
      </c>
      <c r="Q51" s="178">
        <f>IF(Q$25=0,0,Q$25/AGR!Q$5*1000)</f>
        <v>1.2896919760362602</v>
      </c>
    </row>
    <row r="52" spans="1:17" x14ac:dyDescent="0.25">
      <c r="A52" s="179" t="s">
        <v>155</v>
      </c>
      <c r="B52" s="178">
        <f>IF(B$26=0,0,B$26/AGR!B$5*1000)</f>
        <v>5.516066561089616</v>
      </c>
      <c r="C52" s="178">
        <f>IF(C$26=0,0,C$26/AGR!C$5*1000)</f>
        <v>4.8841538990156721</v>
      </c>
      <c r="D52" s="178">
        <f>IF(D$26=0,0,D$26/AGR!D$5*1000)</f>
        <v>5.2888432289590046</v>
      </c>
      <c r="E52" s="178">
        <f>IF(E$26=0,0,E$26/AGR!E$5*1000)</f>
        <v>6.4263945018157145</v>
      </c>
      <c r="F52" s="178">
        <f>IF(F$26=0,0,F$26/AGR!F$5*1000)</f>
        <v>6.7773185271656082</v>
      </c>
      <c r="G52" s="178">
        <f>IF(G$26=0,0,G$26/AGR!G$5*1000)</f>
        <v>6.1470752221134335</v>
      </c>
      <c r="H52" s="178">
        <f>IF(H$26=0,0,H$26/AGR!H$5*1000)</f>
        <v>6.6577697675931473</v>
      </c>
      <c r="I52" s="178">
        <f>IF(I$26=0,0,I$26/AGR!I$5*1000)</f>
        <v>6.7910554139837318</v>
      </c>
      <c r="J52" s="178">
        <f>IF(J$26=0,0,J$26/AGR!J$5*1000)</f>
        <v>7.0430078910658391</v>
      </c>
      <c r="K52" s="178">
        <f>IF(K$26=0,0,K$26/AGR!K$5*1000)</f>
        <v>6.8809678881259257</v>
      </c>
      <c r="L52" s="178">
        <f>IF(L$26=0,0,L$26/AGR!L$5*1000)</f>
        <v>6.3951118605319124</v>
      </c>
      <c r="M52" s="178">
        <f>IF(M$26=0,0,M$26/AGR!M$5*1000)</f>
        <v>6.5803606260654579</v>
      </c>
      <c r="N52" s="178">
        <f>IF(N$26=0,0,N$26/AGR!N$5*1000)</f>
        <v>6.1430991055952919</v>
      </c>
      <c r="O52" s="178">
        <f>IF(O$26=0,0,O$26/AGR!O$5*1000)</f>
        <v>5.8388826045601112</v>
      </c>
      <c r="P52" s="178">
        <f>IF(P$26=0,0,P$26/AGR!P$5*1000)</f>
        <v>5.9085040983320249</v>
      </c>
      <c r="Q52" s="178">
        <f>IF(Q$26=0,0,Q$26/AGR!Q$5*1000)</f>
        <v>5.6394331474889112</v>
      </c>
    </row>
    <row r="53" spans="1:17" x14ac:dyDescent="0.25">
      <c r="A53" s="177" t="s">
        <v>45</v>
      </c>
      <c r="B53" s="176">
        <f>IF(B$27=0,0,B$27/AGR!B$5*1000)</f>
        <v>17.467544110117117</v>
      </c>
      <c r="C53" s="176">
        <f>IF(C$27=0,0,C$27/AGR!C$5*1000)</f>
        <v>15.466487346882964</v>
      </c>
      <c r="D53" s="176">
        <f>IF(D$27=0,0,D$27/AGR!D$5*1000)</f>
        <v>16.748003558370183</v>
      </c>
      <c r="E53" s="176">
        <f>IF(E$27=0,0,E$27/AGR!E$5*1000)</f>
        <v>20.35024925574977</v>
      </c>
      <c r="F53" s="176">
        <f>IF(F$27=0,0,F$27/AGR!F$5*1000)</f>
        <v>21.461508669357759</v>
      </c>
      <c r="G53" s="176">
        <f>IF(G$27=0,0,G$27/AGR!G$5*1000)</f>
        <v>19.465738203359212</v>
      </c>
      <c r="H53" s="176">
        <f>IF(H$27=0,0,H$27/AGR!H$5*1000)</f>
        <v>21.082937597378304</v>
      </c>
      <c r="I53" s="176">
        <f>IF(I$27=0,0,I$27/AGR!I$5*1000)</f>
        <v>21.505008810948496</v>
      </c>
      <c r="J53" s="176">
        <f>IF(J$27=0,0,J$27/AGR!J$5*1000)</f>
        <v>22.302858321708484</v>
      </c>
      <c r="K53" s="176">
        <f>IF(K$27=0,0,K$27/AGR!K$5*1000)</f>
        <v>21.789731645732097</v>
      </c>
      <c r="L53" s="176">
        <f>IF(L$27=0,0,L$27/AGR!L$5*1000)</f>
        <v>20.251187558351059</v>
      </c>
      <c r="M53" s="176">
        <f>IF(M$27=0,0,M$27/AGR!M$5*1000)</f>
        <v>20.8378086492073</v>
      </c>
      <c r="N53" s="176">
        <f>IF(N$27=0,0,N$27/AGR!N$5*1000)</f>
        <v>19.453147167718431</v>
      </c>
      <c r="O53" s="176">
        <f>IF(O$27=0,0,O$27/AGR!O$5*1000)</f>
        <v>18.489794914440353</v>
      </c>
      <c r="P53" s="176">
        <f>IF(P$27=0,0,P$27/AGR!P$5*1000)</f>
        <v>18.710262978051418</v>
      </c>
      <c r="Q53" s="176">
        <f>IF(Q$27=0,0,Q$27/AGR!Q$5*1000)</f>
        <v>17.858204967048209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438.86972751547739</v>
      </c>
      <c r="C5" s="55">
        <f t="shared" ref="C5:Q5" si="0">SUM(C6:C9,C16:C17,C25:C27)</f>
        <v>465.3816049839582</v>
      </c>
      <c r="D5" s="55">
        <f t="shared" si="0"/>
        <v>434.48907371065775</v>
      </c>
      <c r="E5" s="55">
        <f t="shared" si="0"/>
        <v>346.4111741310744</v>
      </c>
      <c r="F5" s="55">
        <f t="shared" si="0"/>
        <v>332.09832318643765</v>
      </c>
      <c r="G5" s="55">
        <f t="shared" si="0"/>
        <v>361.34220371522605</v>
      </c>
      <c r="H5" s="55">
        <f t="shared" si="0"/>
        <v>334.96644854062953</v>
      </c>
      <c r="I5" s="55">
        <f t="shared" si="0"/>
        <v>332.43183733132105</v>
      </c>
      <c r="J5" s="55">
        <f t="shared" si="0"/>
        <v>322.64623519186671</v>
      </c>
      <c r="K5" s="55">
        <f t="shared" si="0"/>
        <v>308.21215038575201</v>
      </c>
      <c r="L5" s="55">
        <f t="shared" si="0"/>
        <v>351.44775224831824</v>
      </c>
      <c r="M5" s="55">
        <f t="shared" si="0"/>
        <v>335.23374460328898</v>
      </c>
      <c r="N5" s="55">
        <f t="shared" si="0"/>
        <v>352.21577390934891</v>
      </c>
      <c r="O5" s="55">
        <f t="shared" si="0"/>
        <v>371.0471556952682</v>
      </c>
      <c r="P5" s="55">
        <f t="shared" si="0"/>
        <v>364.4642162292842</v>
      </c>
      <c r="Q5" s="55">
        <f t="shared" si="0"/>
        <v>405.76804465513385</v>
      </c>
    </row>
    <row r="6" spans="1:17" x14ac:dyDescent="0.25">
      <c r="A6" s="185" t="s">
        <v>162</v>
      </c>
      <c r="B6" s="206">
        <v>23.009273896971379</v>
      </c>
      <c r="C6" s="206">
        <v>21.652100407253688</v>
      </c>
      <c r="D6" s="206">
        <v>21.889761650972773</v>
      </c>
      <c r="E6" s="206">
        <v>21.206097517874998</v>
      </c>
      <c r="F6" s="206">
        <v>21.440063119954718</v>
      </c>
      <c r="G6" s="206">
        <v>21.158686107396377</v>
      </c>
      <c r="H6" s="206">
        <v>21.243768528834391</v>
      </c>
      <c r="I6" s="206">
        <v>21.505094903388816</v>
      </c>
      <c r="J6" s="206">
        <v>21.646428745348945</v>
      </c>
      <c r="K6" s="206">
        <v>20.202297670478199</v>
      </c>
      <c r="L6" s="206">
        <v>22.036752004110141</v>
      </c>
      <c r="M6" s="206">
        <v>22.04577402522639</v>
      </c>
      <c r="N6" s="206">
        <v>22.039437191558982</v>
      </c>
      <c r="O6" s="206">
        <v>22.541095779127108</v>
      </c>
      <c r="P6" s="206">
        <v>22.566945137448343</v>
      </c>
      <c r="Q6" s="206">
        <v>24.324878164979403</v>
      </c>
    </row>
    <row r="7" spans="1:17" x14ac:dyDescent="0.25">
      <c r="A7" s="183" t="s">
        <v>161</v>
      </c>
      <c r="B7" s="205">
        <v>8.606143476663938</v>
      </c>
      <c r="C7" s="205">
        <v>8.0985207751595443</v>
      </c>
      <c r="D7" s="205">
        <v>8.1874130527449722</v>
      </c>
      <c r="E7" s="205">
        <v>7.9317026098325236</v>
      </c>
      <c r="F7" s="205">
        <v>8.0192126090232048</v>
      </c>
      <c r="G7" s="205">
        <v>7.9139693513717324</v>
      </c>
      <c r="H7" s="205">
        <v>7.9457926731121917</v>
      </c>
      <c r="I7" s="205">
        <v>8.0435364039105703</v>
      </c>
      <c r="J7" s="205">
        <v>8.0963994072136494</v>
      </c>
      <c r="K7" s="205">
        <v>7.5562520177263872</v>
      </c>
      <c r="L7" s="205">
        <v>8.2423917571773746</v>
      </c>
      <c r="M7" s="205">
        <v>8.2457662577602093</v>
      </c>
      <c r="N7" s="205">
        <v>8.2433960960604686</v>
      </c>
      <c r="O7" s="205">
        <v>8.4310311253205672</v>
      </c>
      <c r="P7" s="205">
        <v>8.4406995436934533</v>
      </c>
      <c r="Q7" s="205">
        <v>9.0982180697035133</v>
      </c>
    </row>
    <row r="8" spans="1:17" x14ac:dyDescent="0.25">
      <c r="A8" s="183" t="s">
        <v>160</v>
      </c>
      <c r="B8" s="205">
        <v>37.754843672457895</v>
      </c>
      <c r="C8" s="205">
        <v>35.527921033780444</v>
      </c>
      <c r="D8" s="205">
        <v>35.917888276718799</v>
      </c>
      <c r="E8" s="205">
        <v>34.796095707985472</v>
      </c>
      <c r="F8" s="205">
        <v>35.179998945036978</v>
      </c>
      <c r="G8" s="205">
        <v>34.71830053726751</v>
      </c>
      <c r="H8" s="205">
        <v>34.857908311726199</v>
      </c>
      <c r="I8" s="205">
        <v>35.28670656337772</v>
      </c>
      <c r="J8" s="205">
        <v>35.518614668462888</v>
      </c>
      <c r="K8" s="205">
        <v>33.149007386702472</v>
      </c>
      <c r="L8" s="205">
        <v>36.159077886999881</v>
      </c>
      <c r="M8" s="205">
        <v>36.173881700383085</v>
      </c>
      <c r="N8" s="205">
        <v>36.1634838857644</v>
      </c>
      <c r="O8" s="205">
        <v>36.986632049213121</v>
      </c>
      <c r="P8" s="205">
        <v>37.029047054867839</v>
      </c>
      <c r="Q8" s="205">
        <v>39.913557315307756</v>
      </c>
    </row>
    <row r="9" spans="1:17" x14ac:dyDescent="0.25">
      <c r="A9" s="181" t="s">
        <v>159</v>
      </c>
      <c r="B9" s="204">
        <f>SUM(B10:B15)</f>
        <v>84.537337215500898</v>
      </c>
      <c r="C9" s="204">
        <f t="shared" ref="C9:Q9" si="1">SUM(C10:C15)</f>
        <v>109.00965724089954</v>
      </c>
      <c r="D9" s="204">
        <f t="shared" si="1"/>
        <v>101.09567891639159</v>
      </c>
      <c r="E9" s="204">
        <f t="shared" si="1"/>
        <v>77.322729658053404</v>
      </c>
      <c r="F9" s="204">
        <f t="shared" si="1"/>
        <v>72.036564806082751</v>
      </c>
      <c r="G9" s="204">
        <f t="shared" si="1"/>
        <v>83.185338091727814</v>
      </c>
      <c r="H9" s="204">
        <f t="shared" si="1"/>
        <v>73.5958396716468</v>
      </c>
      <c r="I9" s="204">
        <f t="shared" si="1"/>
        <v>71.906142187471104</v>
      </c>
      <c r="J9" s="204">
        <f t="shared" si="1"/>
        <v>54.743487340044702</v>
      </c>
      <c r="K9" s="204">
        <f t="shared" si="1"/>
        <v>57.016297400344378</v>
      </c>
      <c r="L9" s="204">
        <f t="shared" si="1"/>
        <v>63.57962579458259</v>
      </c>
      <c r="M9" s="204">
        <f t="shared" si="1"/>
        <v>56.123809925432226</v>
      </c>
      <c r="N9" s="204">
        <f t="shared" si="1"/>
        <v>54.174392611402254</v>
      </c>
      <c r="O9" s="204">
        <f t="shared" si="1"/>
        <v>52.948411911461832</v>
      </c>
      <c r="P9" s="204">
        <f t="shared" si="1"/>
        <v>44.878192590872544</v>
      </c>
      <c r="Q9" s="204">
        <f t="shared" si="1"/>
        <v>48.69351415581837</v>
      </c>
    </row>
    <row r="10" spans="1:17" x14ac:dyDescent="0.25">
      <c r="A10" s="202" t="s">
        <v>35</v>
      </c>
      <c r="B10" s="203">
        <v>30.09493577839325</v>
      </c>
      <c r="C10" s="203">
        <v>23.869719676002575</v>
      </c>
      <c r="D10" s="203">
        <v>21.076643797087165</v>
      </c>
      <c r="E10" s="203">
        <v>10.211288152569978</v>
      </c>
      <c r="F10" s="203">
        <v>7.4777571701404844</v>
      </c>
      <c r="G10" s="203">
        <v>11.276766557292355</v>
      </c>
      <c r="H10" s="203">
        <v>8.7147457399593442</v>
      </c>
      <c r="I10" s="203">
        <v>8.5816497506534706</v>
      </c>
      <c r="J10" s="203">
        <v>8.08862450567438</v>
      </c>
      <c r="K10" s="203">
        <v>8.5281088371618861</v>
      </c>
      <c r="L10" s="203">
        <v>8.7826400337398844</v>
      </c>
      <c r="M10" s="203">
        <v>9.050391441713618</v>
      </c>
      <c r="N10" s="203">
        <v>11.470021326290937</v>
      </c>
      <c r="O10" s="203">
        <v>11.555973032198173</v>
      </c>
      <c r="P10" s="203">
        <v>10.559390991366699</v>
      </c>
      <c r="Q10" s="203">
        <v>12.694088396207329</v>
      </c>
    </row>
    <row r="11" spans="1:17" x14ac:dyDescent="0.25">
      <c r="A11" s="202" t="s">
        <v>166</v>
      </c>
      <c r="B11" s="201">
        <v>49.037012804693234</v>
      </c>
      <c r="C11" s="201">
        <v>74.334972077253994</v>
      </c>
      <c r="D11" s="201">
        <v>74.345945337147228</v>
      </c>
      <c r="E11" s="201">
        <v>62.283961469705496</v>
      </c>
      <c r="F11" s="201">
        <v>60.075064613881651</v>
      </c>
      <c r="G11" s="201">
        <v>66.713110694202896</v>
      </c>
      <c r="H11" s="201">
        <v>60.293057713012949</v>
      </c>
      <c r="I11" s="201">
        <v>58.841342513576457</v>
      </c>
      <c r="J11" s="201">
        <v>43.231284139921222</v>
      </c>
      <c r="K11" s="201">
        <v>44.921773529187881</v>
      </c>
      <c r="L11" s="201">
        <v>50.824925999357291</v>
      </c>
      <c r="M11" s="201">
        <v>43.55841328988096</v>
      </c>
      <c r="N11" s="201">
        <v>39.293046503442547</v>
      </c>
      <c r="O11" s="201">
        <v>38.055986542343263</v>
      </c>
      <c r="P11" s="201">
        <v>31.485730397354388</v>
      </c>
      <c r="Q11" s="201">
        <v>32.917171029945763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</v>
      </c>
      <c r="C14" s="201">
        <v>5.1934695042148453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5.4053886324144171</v>
      </c>
      <c r="C15" s="201">
        <v>5.6114959834281324</v>
      </c>
      <c r="D15" s="201">
        <v>5.6730897821572084</v>
      </c>
      <c r="E15" s="201">
        <v>4.8274800357779304</v>
      </c>
      <c r="F15" s="201">
        <v>4.4837430220606249</v>
      </c>
      <c r="G15" s="201">
        <v>5.1954608402325686</v>
      </c>
      <c r="H15" s="201">
        <v>4.5880362186744978</v>
      </c>
      <c r="I15" s="201">
        <v>4.4831499232411742</v>
      </c>
      <c r="J15" s="201">
        <v>3.4235786944490987</v>
      </c>
      <c r="K15" s="201">
        <v>3.5664150339946086</v>
      </c>
      <c r="L15" s="201">
        <v>3.9720597614854158</v>
      </c>
      <c r="M15" s="201">
        <v>3.5150051938376534</v>
      </c>
      <c r="N15" s="201">
        <v>3.4113247816687662</v>
      </c>
      <c r="O15" s="201">
        <v>3.3364523369203987</v>
      </c>
      <c r="P15" s="201">
        <v>2.8330712021514617</v>
      </c>
      <c r="Q15" s="201">
        <v>3.0822547296652782</v>
      </c>
    </row>
    <row r="16" spans="1:17" x14ac:dyDescent="0.25">
      <c r="A16" s="198" t="s">
        <v>158</v>
      </c>
      <c r="B16" s="197">
        <v>149.73150488446217</v>
      </c>
      <c r="C16" s="197">
        <v>120.26702995590651</v>
      </c>
      <c r="D16" s="197">
        <v>106.01875547612586</v>
      </c>
      <c r="E16" s="197">
        <v>46.448632895717488</v>
      </c>
      <c r="F16" s="197">
        <v>32.75412261498569</v>
      </c>
      <c r="G16" s="197">
        <v>51.540143074499213</v>
      </c>
      <c r="H16" s="197">
        <v>38.919064661770804</v>
      </c>
      <c r="I16" s="197">
        <v>38.372458078583485</v>
      </c>
      <c r="J16" s="197">
        <v>37.592828132449256</v>
      </c>
      <c r="K16" s="197">
        <v>39.735242463420498</v>
      </c>
      <c r="L16" s="197">
        <v>40.28211337414875</v>
      </c>
      <c r="M16" s="197">
        <v>42.861703588135889</v>
      </c>
      <c r="N16" s="197">
        <v>58.441282458342592</v>
      </c>
      <c r="O16" s="197">
        <v>59.458863696438002</v>
      </c>
      <c r="P16" s="197">
        <v>55.761023109083013</v>
      </c>
      <c r="Q16" s="197">
        <v>69.758267696803642</v>
      </c>
    </row>
    <row r="17" spans="1:17" x14ac:dyDescent="0.25">
      <c r="A17" s="198" t="s">
        <v>157</v>
      </c>
      <c r="B17" s="197">
        <f>SUM(B18:B24)</f>
        <v>43.970626310359187</v>
      </c>
      <c r="C17" s="197">
        <f t="shared" ref="C17:Q17" si="2">SUM(C18:C24)</f>
        <v>85.671383952990027</v>
      </c>
      <c r="D17" s="197">
        <f t="shared" si="2"/>
        <v>75.834787643652874</v>
      </c>
      <c r="E17" s="197">
        <f t="shared" si="2"/>
        <v>77.801943199670674</v>
      </c>
      <c r="F17" s="197">
        <f t="shared" si="2"/>
        <v>81.369025689697168</v>
      </c>
      <c r="G17" s="197">
        <f t="shared" si="2"/>
        <v>81.920836476079131</v>
      </c>
      <c r="H17" s="197">
        <f t="shared" si="2"/>
        <v>77.622806155273125</v>
      </c>
      <c r="I17" s="197">
        <f t="shared" si="2"/>
        <v>75.578802304537803</v>
      </c>
      <c r="J17" s="197">
        <f t="shared" si="2"/>
        <v>82.808295450430165</v>
      </c>
      <c r="K17" s="197">
        <f t="shared" si="2"/>
        <v>73.636721507869908</v>
      </c>
      <c r="L17" s="197">
        <f t="shared" si="2"/>
        <v>97.354274627540718</v>
      </c>
      <c r="M17" s="197">
        <f t="shared" si="2"/>
        <v>85.865277824445286</v>
      </c>
      <c r="N17" s="197">
        <f t="shared" si="2"/>
        <v>88.714653312615155</v>
      </c>
      <c r="O17" s="197">
        <f t="shared" si="2"/>
        <v>104.33094397186952</v>
      </c>
      <c r="P17" s="197">
        <f t="shared" si="2"/>
        <v>109.47091955467394</v>
      </c>
      <c r="Q17" s="197">
        <f t="shared" si="2"/>
        <v>120.60034274351727</v>
      </c>
    </row>
    <row r="18" spans="1:17" x14ac:dyDescent="0.25">
      <c r="A18" s="200" t="s">
        <v>38</v>
      </c>
      <c r="B18" s="199">
        <v>1.0124827425102862</v>
      </c>
      <c r="C18" s="199">
        <v>0.73247431326045265</v>
      </c>
      <c r="D18" s="199">
        <v>1.1474320772628723</v>
      </c>
      <c r="E18" s="199">
        <v>1.1232060641152883</v>
      </c>
      <c r="F18" s="199">
        <v>1.4404491490039872</v>
      </c>
      <c r="G18" s="199">
        <v>1.5979058775708403</v>
      </c>
      <c r="H18" s="199">
        <v>0.87898040748485551</v>
      </c>
      <c r="I18" s="199">
        <v>0.68388799642677156</v>
      </c>
      <c r="J18" s="199">
        <v>0.87885588353096233</v>
      </c>
      <c r="K18" s="199">
        <v>0</v>
      </c>
      <c r="L18" s="199">
        <v>0.18007557882829622</v>
      </c>
      <c r="M18" s="199">
        <v>0.18354150601976602</v>
      </c>
      <c r="N18" s="199">
        <v>0.18707546652810383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36.606926535167382</v>
      </c>
      <c r="D19" s="199">
        <v>29.173036295783671</v>
      </c>
      <c r="E19" s="199">
        <v>30.659812718273713</v>
      </c>
      <c r="F19" s="199">
        <v>32.183843003709484</v>
      </c>
      <c r="G19" s="199">
        <v>35.014810508309615</v>
      </c>
      <c r="H19" s="199">
        <v>31.90276217434765</v>
      </c>
      <c r="I19" s="199">
        <v>29.786327201834084</v>
      </c>
      <c r="J19" s="199">
        <v>30.886332025414102</v>
      </c>
      <c r="K19" s="199">
        <v>29.154376856577002</v>
      </c>
      <c r="L19" s="199">
        <v>36.682713088105125</v>
      </c>
      <c r="M19" s="199">
        <v>31.559888536609154</v>
      </c>
      <c r="N19" s="199">
        <v>34.323671262344135</v>
      </c>
      <c r="O19" s="199">
        <v>33.127451461692552</v>
      </c>
      <c r="P19" s="199">
        <v>27.809991725881016</v>
      </c>
      <c r="Q19" s="199">
        <v>29.865511815642847</v>
      </c>
    </row>
    <row r="20" spans="1:17" x14ac:dyDescent="0.25">
      <c r="A20" s="200" t="s">
        <v>35</v>
      </c>
      <c r="B20" s="199">
        <v>10.612600741753235</v>
      </c>
      <c r="C20" s="199">
        <v>8.6668183028251935</v>
      </c>
      <c r="D20" s="199">
        <v>7.623662507533842</v>
      </c>
      <c r="E20" s="199">
        <v>2.880288757704538</v>
      </c>
      <c r="F20" s="199">
        <v>1.9007329258099088</v>
      </c>
      <c r="G20" s="199">
        <v>3.2213451871732897</v>
      </c>
      <c r="H20" s="199">
        <v>2.3386860776764951</v>
      </c>
      <c r="I20" s="199">
        <v>2.3108739829657852</v>
      </c>
      <c r="J20" s="199">
        <v>2.4138473405978096</v>
      </c>
      <c r="K20" s="199">
        <v>2.5615210813012923</v>
      </c>
      <c r="L20" s="199">
        <v>2.5322450568282262</v>
      </c>
      <c r="M20" s="199">
        <v>2.8330402223178406</v>
      </c>
      <c r="N20" s="199">
        <v>4.2721414411699667</v>
      </c>
      <c r="O20" s="199">
        <v>4.4000511429699243</v>
      </c>
      <c r="P20" s="199">
        <v>4.2571481326349723</v>
      </c>
      <c r="Q20" s="199">
        <v>5.5685223615532671</v>
      </c>
    </row>
    <row r="21" spans="1:17" x14ac:dyDescent="0.25">
      <c r="A21" s="200" t="s">
        <v>167</v>
      </c>
      <c r="B21" s="199">
        <v>5.5126273800042869</v>
      </c>
      <c r="C21" s="199">
        <v>6.0127108535373237</v>
      </c>
      <c r="D21" s="199">
        <v>3.8381496878186283</v>
      </c>
      <c r="E21" s="199">
        <v>4.0664046574069408</v>
      </c>
      <c r="F21" s="199">
        <v>4.3929561341779282</v>
      </c>
      <c r="G21" s="199">
        <v>4.3845920250985744</v>
      </c>
      <c r="H21" s="199">
        <v>5.6043504198828735</v>
      </c>
      <c r="I21" s="199">
        <v>5.6044590069043165</v>
      </c>
      <c r="J21" s="199">
        <v>6.8429015620616509</v>
      </c>
      <c r="K21" s="199">
        <v>1.9216872456223646</v>
      </c>
      <c r="L21" s="199">
        <v>2.7316623551572352</v>
      </c>
      <c r="M21" s="199">
        <v>4.0497872773666224</v>
      </c>
      <c r="N21" s="199">
        <v>3.611659442184215</v>
      </c>
      <c r="O21" s="199">
        <v>3.6890276938672422</v>
      </c>
      <c r="P21" s="199">
        <v>1.3270767330073547</v>
      </c>
      <c r="Q21" s="199">
        <v>1.346271185996581</v>
      </c>
    </row>
    <row r="22" spans="1:17" x14ac:dyDescent="0.25">
      <c r="A22" s="200" t="s">
        <v>166</v>
      </c>
      <c r="B22" s="199">
        <v>11.953679273401901</v>
      </c>
      <c r="C22" s="199">
        <v>18.78401153480856</v>
      </c>
      <c r="D22" s="199">
        <v>19.184899760937473</v>
      </c>
      <c r="E22" s="199">
        <v>24.200598905626777</v>
      </c>
      <c r="F22" s="199">
        <v>26.357718283184919</v>
      </c>
      <c r="G22" s="199">
        <v>21.184040449657292</v>
      </c>
      <c r="H22" s="199">
        <v>18.514410527635199</v>
      </c>
      <c r="I22" s="199">
        <v>18.834243342377452</v>
      </c>
      <c r="J22" s="199">
        <v>12.734220463419273</v>
      </c>
      <c r="K22" s="199">
        <v>13.192937813472762</v>
      </c>
      <c r="L22" s="199">
        <v>15.690869672772514</v>
      </c>
      <c r="M22" s="199">
        <v>14.692275104416321</v>
      </c>
      <c r="N22" s="199">
        <v>14.006154371056379</v>
      </c>
      <c r="O22" s="199">
        <v>14.688957216897906</v>
      </c>
      <c r="P22" s="199">
        <v>19.317223908853052</v>
      </c>
      <c r="Q22" s="199">
        <v>33.594038261028459</v>
      </c>
    </row>
    <row r="23" spans="1:17" x14ac:dyDescent="0.25">
      <c r="A23" s="200" t="s">
        <v>165</v>
      </c>
      <c r="B23" s="199">
        <v>14.879236172689472</v>
      </c>
      <c r="C23" s="199">
        <v>14.868442413391119</v>
      </c>
      <c r="D23" s="199">
        <v>14.867607314316386</v>
      </c>
      <c r="E23" s="199">
        <v>14.871632096543411</v>
      </c>
      <c r="F23" s="199">
        <v>15.093326193810935</v>
      </c>
      <c r="G23" s="199">
        <v>16.51814242826952</v>
      </c>
      <c r="H23" s="199">
        <v>18.383616548246057</v>
      </c>
      <c r="I23" s="199">
        <v>18.3590107740294</v>
      </c>
      <c r="J23" s="199">
        <v>29.052138175406373</v>
      </c>
      <c r="K23" s="199">
        <v>26.80619851089649</v>
      </c>
      <c r="L23" s="199">
        <v>39.536708875849321</v>
      </c>
      <c r="M23" s="199">
        <v>32.546745177715586</v>
      </c>
      <c r="N23" s="199">
        <v>32.313951329332362</v>
      </c>
      <c r="O23" s="199">
        <v>48.425456456441886</v>
      </c>
      <c r="P23" s="199">
        <v>56.759479054297557</v>
      </c>
      <c r="Q23" s="199">
        <v>50.225999119296112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5.2406204082184331</v>
      </c>
      <c r="C25" s="197">
        <v>4.2093602953438678</v>
      </c>
      <c r="D25" s="197">
        <v>3.7106690006944589</v>
      </c>
      <c r="E25" s="197">
        <v>1.6257076536763175</v>
      </c>
      <c r="F25" s="197">
        <v>1.1463981715927809</v>
      </c>
      <c r="G25" s="197">
        <v>1.803911113076291</v>
      </c>
      <c r="H25" s="197">
        <v>1.3621718735321025</v>
      </c>
      <c r="I25" s="197">
        <v>1.3430405783692811</v>
      </c>
      <c r="J25" s="197">
        <v>1.3157534378992646</v>
      </c>
      <c r="K25" s="197">
        <v>1.3907381932746352</v>
      </c>
      <c r="L25" s="197">
        <v>1.409878739932702</v>
      </c>
      <c r="M25" s="197">
        <v>1.500164703001682</v>
      </c>
      <c r="N25" s="197">
        <v>2.0454518090229259</v>
      </c>
      <c r="O25" s="197">
        <v>2.0810672728994013</v>
      </c>
      <c r="P25" s="197">
        <v>1.9516424142940965</v>
      </c>
      <c r="Q25" s="197">
        <v>2.4415476329842867</v>
      </c>
    </row>
    <row r="26" spans="1:17" x14ac:dyDescent="0.25">
      <c r="A26" s="198" t="s">
        <v>155</v>
      </c>
      <c r="B26" s="197">
        <v>19.821360014880028</v>
      </c>
      <c r="C26" s="197">
        <v>18.652221672540318</v>
      </c>
      <c r="D26" s="197">
        <v>18.856955168018423</v>
      </c>
      <c r="E26" s="197">
        <v>18.26801207611253</v>
      </c>
      <c r="F26" s="197">
        <v>18.469561957724867</v>
      </c>
      <c r="G26" s="197">
        <v>18.227169473250836</v>
      </c>
      <c r="H26" s="197">
        <v>18.300463802911654</v>
      </c>
      <c r="I26" s="197">
        <v>18.525583646963252</v>
      </c>
      <c r="J26" s="197">
        <v>18.647335814212056</v>
      </c>
      <c r="K26" s="197">
        <v>17.403287780716479</v>
      </c>
      <c r="L26" s="197">
        <v>18.983580141987449</v>
      </c>
      <c r="M26" s="197">
        <v>18.991352170318621</v>
      </c>
      <c r="N26" s="197">
        <v>18.985893299167863</v>
      </c>
      <c r="O26" s="197">
        <v>19.418047547636043</v>
      </c>
      <c r="P26" s="197">
        <v>19.440315500972286</v>
      </c>
      <c r="Q26" s="197">
        <v>20.954688513209227</v>
      </c>
    </row>
    <row r="27" spans="1:17" x14ac:dyDescent="0.25">
      <c r="A27" s="196" t="s">
        <v>45</v>
      </c>
      <c r="B27" s="195">
        <v>66.198017635963424</v>
      </c>
      <c r="C27" s="195">
        <v>62.293409650084321</v>
      </c>
      <c r="D27" s="195">
        <v>62.977164525337962</v>
      </c>
      <c r="E27" s="195">
        <v>61.010252812150938</v>
      </c>
      <c r="F27" s="195">
        <v>61.683375272339497</v>
      </c>
      <c r="G27" s="195">
        <v>60.873849490557049</v>
      </c>
      <c r="H27" s="195">
        <v>61.118632861822263</v>
      </c>
      <c r="I27" s="195">
        <v>61.870472664718996</v>
      </c>
      <c r="J27" s="195">
        <v>62.277092195805793</v>
      </c>
      <c r="K27" s="195">
        <v>58.122305965219056</v>
      </c>
      <c r="L27" s="195">
        <v>63.400057921838616</v>
      </c>
      <c r="M27" s="195">
        <v>63.426014408585623</v>
      </c>
      <c r="N27" s="195">
        <v>63.407783245414272</v>
      </c>
      <c r="O27" s="195">
        <v>64.851062341302594</v>
      </c>
      <c r="P27" s="195">
        <v>64.925431323378646</v>
      </c>
      <c r="Q27" s="195">
        <v>69.983030362810354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0.99999999999999978</v>
      </c>
      <c r="C31" s="194">
        <f t="shared" si="3"/>
        <v>1.0000000000000002</v>
      </c>
      <c r="D31" s="194">
        <f t="shared" si="3"/>
        <v>0.99999999999999978</v>
      </c>
      <c r="E31" s="194">
        <f t="shared" si="3"/>
        <v>1</v>
      </c>
      <c r="F31" s="194">
        <f t="shared" si="3"/>
        <v>1</v>
      </c>
      <c r="G31" s="194">
        <f t="shared" si="3"/>
        <v>0.99999999999999978</v>
      </c>
      <c r="H31" s="194">
        <f t="shared" si="3"/>
        <v>1</v>
      </c>
      <c r="I31" s="194">
        <f t="shared" si="3"/>
        <v>0.99999999999999989</v>
      </c>
      <c r="J31" s="194">
        <f t="shared" si="3"/>
        <v>1</v>
      </c>
      <c r="K31" s="194">
        <f t="shared" si="3"/>
        <v>1</v>
      </c>
      <c r="L31" s="194">
        <f t="shared" si="3"/>
        <v>0.99999999999999989</v>
      </c>
      <c r="M31" s="194">
        <f t="shared" si="3"/>
        <v>1</v>
      </c>
      <c r="N31" s="194">
        <f t="shared" si="3"/>
        <v>1</v>
      </c>
      <c r="O31" s="194">
        <f t="shared" si="3"/>
        <v>0.99999999999999989</v>
      </c>
      <c r="P31" s="194">
        <f t="shared" si="3"/>
        <v>0.99999999999999989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5.2428482655277067E-2</v>
      </c>
      <c r="C32" s="193">
        <f t="shared" si="4"/>
        <v>4.6525475384872679E-2</v>
      </c>
      <c r="D32" s="193">
        <f t="shared" si="4"/>
        <v>5.0380465184148612E-2</v>
      </c>
      <c r="E32" s="193">
        <f t="shared" si="4"/>
        <v>6.1216551605379435E-2</v>
      </c>
      <c r="F32" s="193">
        <f t="shared" si="4"/>
        <v>6.4559383842231616E-2</v>
      </c>
      <c r="G32" s="193">
        <f t="shared" si="4"/>
        <v>5.8555811886484059E-2</v>
      </c>
      <c r="H32" s="193">
        <f t="shared" si="4"/>
        <v>6.3420586215092653E-2</v>
      </c>
      <c r="I32" s="193">
        <f t="shared" si="4"/>
        <v>6.4690238684797147E-2</v>
      </c>
      <c r="J32" s="193">
        <f t="shared" si="4"/>
        <v>6.7090287703114065E-2</v>
      </c>
      <c r="K32" s="193">
        <f t="shared" si="4"/>
        <v>6.5546726970995201E-2</v>
      </c>
      <c r="L32" s="193">
        <f t="shared" si="4"/>
        <v>6.2702782598933499E-2</v>
      </c>
      <c r="M32" s="193">
        <f t="shared" si="4"/>
        <v>6.5762395284266667E-2</v>
      </c>
      <c r="N32" s="193">
        <f t="shared" si="4"/>
        <v>6.2573680181715413E-2</v>
      </c>
      <c r="O32" s="193">
        <f t="shared" si="4"/>
        <v>6.0749948983949496E-2</v>
      </c>
      <c r="P32" s="193">
        <f t="shared" si="4"/>
        <v>6.1918136630597205E-2</v>
      </c>
      <c r="Q32" s="193">
        <f t="shared" si="4"/>
        <v>5.994774227638687E-2</v>
      </c>
    </row>
    <row r="33" spans="1:17" x14ac:dyDescent="0.25">
      <c r="A33" s="183" t="s">
        <v>161</v>
      </c>
      <c r="B33" s="192">
        <f t="shared" ref="B33:Q33" si="5">IF(B$7=0,0,B$7/B$5)</f>
        <v>1.9609790644218972E-2</v>
      </c>
      <c r="C33" s="192">
        <f t="shared" si="5"/>
        <v>1.7401892744425732E-2</v>
      </c>
      <c r="D33" s="192">
        <f t="shared" si="5"/>
        <v>1.884377202589281E-2</v>
      </c>
      <c r="E33" s="192">
        <f t="shared" si="5"/>
        <v>2.2896786253296036E-2</v>
      </c>
      <c r="F33" s="192">
        <f t="shared" si="5"/>
        <v>2.4147103580891241E-2</v>
      </c>
      <c r="G33" s="192">
        <f t="shared" si="5"/>
        <v>2.1901591538442976E-2</v>
      </c>
      <c r="H33" s="192">
        <f t="shared" si="5"/>
        <v>2.3721159858637042E-2</v>
      </c>
      <c r="I33" s="192">
        <f t="shared" si="5"/>
        <v>2.419604713099098E-2</v>
      </c>
      <c r="J33" s="192">
        <f t="shared" si="5"/>
        <v>2.5093735875761875E-2</v>
      </c>
      <c r="K33" s="192">
        <f t="shared" si="5"/>
        <v>2.4516398877426269E-2</v>
      </c>
      <c r="L33" s="192">
        <f t="shared" si="5"/>
        <v>2.3452680247485681E-2</v>
      </c>
      <c r="M33" s="192">
        <f t="shared" si="5"/>
        <v>2.4597065153802271E-2</v>
      </c>
      <c r="N33" s="192">
        <f t="shared" si="5"/>
        <v>2.3404392155878011E-2</v>
      </c>
      <c r="O33" s="192">
        <f t="shared" si="5"/>
        <v>2.2722263183833063E-2</v>
      </c>
      <c r="P33" s="192">
        <f t="shared" si="5"/>
        <v>2.3159199635619139E-2</v>
      </c>
      <c r="Q33" s="192">
        <f t="shared" si="5"/>
        <v>2.2422214340304142E-2</v>
      </c>
    </row>
    <row r="34" spans="1:17" x14ac:dyDescent="0.25">
      <c r="A34" s="183" t="s">
        <v>160</v>
      </c>
      <c r="B34" s="192">
        <f t="shared" ref="B34:Q34" si="6">IF(B$8=0,0,B$8/B$5)</f>
        <v>8.6027450301015385E-2</v>
      </c>
      <c r="C34" s="192">
        <f t="shared" si="6"/>
        <v>7.634148117007139E-2</v>
      </c>
      <c r="D34" s="192">
        <f t="shared" si="6"/>
        <v>8.266695401559819E-2</v>
      </c>
      <c r="E34" s="192">
        <f t="shared" si="6"/>
        <v>0.10044738249355488</v>
      </c>
      <c r="F34" s="192">
        <f t="shared" si="6"/>
        <v>0.10593247989778971</v>
      </c>
      <c r="G34" s="192">
        <f t="shared" si="6"/>
        <v>9.6081498868117315E-2</v>
      </c>
      <c r="H34" s="192">
        <f t="shared" si="6"/>
        <v>0.10406388002020486</v>
      </c>
      <c r="I34" s="192">
        <f t="shared" si="6"/>
        <v>0.10614719350183334</v>
      </c>
      <c r="J34" s="192">
        <f t="shared" si="6"/>
        <v>0.11008532192337896</v>
      </c>
      <c r="K34" s="192">
        <f t="shared" si="6"/>
        <v>0.10755256515751846</v>
      </c>
      <c r="L34" s="192">
        <f t="shared" si="6"/>
        <v>0.10288606956703879</v>
      </c>
      <c r="M34" s="192">
        <f t="shared" si="6"/>
        <v>0.10790644522731672</v>
      </c>
      <c r="N34" s="192">
        <f t="shared" si="6"/>
        <v>0.10267423143596043</v>
      </c>
      <c r="O34" s="192">
        <f t="shared" si="6"/>
        <v>9.9681756028846435E-2</v>
      </c>
      <c r="P34" s="192">
        <f t="shared" si="6"/>
        <v>0.10159858061778249</v>
      </c>
      <c r="Q34" s="192">
        <f t="shared" si="6"/>
        <v>9.8365452482170379E-2</v>
      </c>
    </row>
    <row r="35" spans="1:17" x14ac:dyDescent="0.25">
      <c r="A35" s="181" t="s">
        <v>159</v>
      </c>
      <c r="B35" s="191">
        <f t="shared" ref="B35:Q35" si="7">IF(B$9=0,0,B$9/B$5)</f>
        <v>0.19262512749303165</v>
      </c>
      <c r="C35" s="191">
        <f t="shared" si="7"/>
        <v>0.23423714232249709</v>
      </c>
      <c r="D35" s="191">
        <f t="shared" si="7"/>
        <v>0.23267714893957248</v>
      </c>
      <c r="E35" s="191">
        <f t="shared" si="7"/>
        <v>0.22321084142856251</v>
      </c>
      <c r="F35" s="191">
        <f t="shared" si="7"/>
        <v>0.21691336503870853</v>
      </c>
      <c r="G35" s="191">
        <f t="shared" si="7"/>
        <v>0.23021207386360609</v>
      </c>
      <c r="H35" s="191">
        <f t="shared" si="7"/>
        <v>0.21971107850438951</v>
      </c>
      <c r="I35" s="191">
        <f t="shared" si="7"/>
        <v>0.21630341655815966</v>
      </c>
      <c r="J35" s="191">
        <f t="shared" si="7"/>
        <v>0.16967031184321929</v>
      </c>
      <c r="K35" s="191">
        <f t="shared" si="7"/>
        <v>0.18499042730464696</v>
      </c>
      <c r="L35" s="191">
        <f t="shared" si="7"/>
        <v>0.18090776050734247</v>
      </c>
      <c r="M35" s="191">
        <f t="shared" si="7"/>
        <v>0.16741694661988271</v>
      </c>
      <c r="N35" s="191">
        <f t="shared" si="7"/>
        <v>0.15381023970080715</v>
      </c>
      <c r="O35" s="191">
        <f t="shared" si="7"/>
        <v>0.14269995362785384</v>
      </c>
      <c r="P35" s="191">
        <f t="shared" si="7"/>
        <v>0.12313470182389512</v>
      </c>
      <c r="Q35" s="191">
        <f t="shared" si="7"/>
        <v>0.1200033240596939</v>
      </c>
    </row>
    <row r="36" spans="1:17" x14ac:dyDescent="0.25">
      <c r="A36" s="179" t="s">
        <v>158</v>
      </c>
      <c r="B36" s="190">
        <f t="shared" ref="B36:Q36" si="8">IF(B$16=0,0,B$16/B$5)</f>
        <v>0.34117528618827248</v>
      </c>
      <c r="C36" s="190">
        <f t="shared" si="8"/>
        <v>0.25842669471229346</v>
      </c>
      <c r="D36" s="190">
        <f t="shared" si="8"/>
        <v>0.24400787474514871</v>
      </c>
      <c r="E36" s="190">
        <f t="shared" si="8"/>
        <v>0.13408526157456555</v>
      </c>
      <c r="F36" s="190">
        <f t="shared" si="8"/>
        <v>9.8627786797338801E-2</v>
      </c>
      <c r="G36" s="190">
        <f t="shared" si="8"/>
        <v>0.1426352707892323</v>
      </c>
      <c r="H36" s="190">
        <f t="shared" si="8"/>
        <v>0.11618794906574097</v>
      </c>
      <c r="I36" s="190">
        <f t="shared" si="8"/>
        <v>0.11542955207487918</v>
      </c>
      <c r="J36" s="190">
        <f t="shared" si="8"/>
        <v>0.11651407650888622</v>
      </c>
      <c r="K36" s="190">
        <f t="shared" si="8"/>
        <v>0.12892172619959558</v>
      </c>
      <c r="L36" s="190">
        <f t="shared" si="8"/>
        <v>0.1146176440635964</v>
      </c>
      <c r="M36" s="190">
        <f t="shared" si="8"/>
        <v>0.12785617282907435</v>
      </c>
      <c r="N36" s="190">
        <f t="shared" si="8"/>
        <v>0.16592465978932516</v>
      </c>
      <c r="O36" s="190">
        <f t="shared" si="8"/>
        <v>0.16024611099638797</v>
      </c>
      <c r="P36" s="190">
        <f t="shared" si="8"/>
        <v>0.15299450707666673</v>
      </c>
      <c r="Q36" s="190">
        <f t="shared" si="8"/>
        <v>0.17191661249739826</v>
      </c>
    </row>
    <row r="37" spans="1:17" x14ac:dyDescent="0.25">
      <c r="A37" s="179" t="s">
        <v>157</v>
      </c>
      <c r="B37" s="190">
        <f t="shared" ref="B37:Q37" si="9">IF(B$17=0,0,B$17/B$5)</f>
        <v>0.10019061136726159</v>
      </c>
      <c r="C37" s="190">
        <f t="shared" si="9"/>
        <v>0.18408846210400417</v>
      </c>
      <c r="D37" s="190">
        <f t="shared" si="9"/>
        <v>0.17453784739856093</v>
      </c>
      <c r="E37" s="190">
        <f t="shared" si="9"/>
        <v>0.22459420772100186</v>
      </c>
      <c r="F37" s="190">
        <f t="shared" si="9"/>
        <v>0.2450148646008585</v>
      </c>
      <c r="G37" s="190">
        <f t="shared" si="9"/>
        <v>0.22671261655513947</v>
      </c>
      <c r="H37" s="190">
        <f t="shared" si="9"/>
        <v>0.23173307802455301</v>
      </c>
      <c r="I37" s="190">
        <f t="shared" si="9"/>
        <v>0.2273512757119335</v>
      </c>
      <c r="J37" s="190">
        <f t="shared" si="9"/>
        <v>0.25665353076624897</v>
      </c>
      <c r="K37" s="190">
        <f t="shared" si="9"/>
        <v>0.23891569951316877</v>
      </c>
      <c r="L37" s="190">
        <f t="shared" si="9"/>
        <v>0.27700923965151519</v>
      </c>
      <c r="M37" s="190">
        <f t="shared" si="9"/>
        <v>0.25613554484515594</v>
      </c>
      <c r="N37" s="190">
        <f t="shared" si="9"/>
        <v>0.25187586668235923</v>
      </c>
      <c r="O37" s="190">
        <f t="shared" si="9"/>
        <v>0.28117974324954514</v>
      </c>
      <c r="P37" s="190">
        <f t="shared" si="9"/>
        <v>0.30036122801643128</v>
      </c>
      <c r="Q37" s="190">
        <f t="shared" si="9"/>
        <v>0.297214983614633</v>
      </c>
    </row>
    <row r="38" spans="1:17" x14ac:dyDescent="0.25">
      <c r="A38" s="179" t="s">
        <v>156</v>
      </c>
      <c r="B38" s="190">
        <f t="shared" ref="B38:Q38" si="10">IF(B$25=0,0,B$25/B$5)</f>
        <v>1.1941175432369312E-2</v>
      </c>
      <c r="C38" s="190">
        <f t="shared" si="10"/>
        <v>9.044964928274217E-3</v>
      </c>
      <c r="D38" s="190">
        <f t="shared" si="10"/>
        <v>8.5403045213641657E-3</v>
      </c>
      <c r="E38" s="190">
        <f t="shared" si="10"/>
        <v>4.6930000389109423E-3</v>
      </c>
      <c r="F38" s="190">
        <f t="shared" si="10"/>
        <v>3.4519842213993988E-3</v>
      </c>
      <c r="G38" s="190">
        <f t="shared" si="10"/>
        <v>4.9922513742622606E-3</v>
      </c>
      <c r="H38" s="190">
        <f t="shared" si="10"/>
        <v>4.0665919809782939E-3</v>
      </c>
      <c r="I38" s="190">
        <f t="shared" si="10"/>
        <v>4.0400479964580772E-3</v>
      </c>
      <c r="J38" s="190">
        <f t="shared" si="10"/>
        <v>4.0780064801215826E-3</v>
      </c>
      <c r="K38" s="190">
        <f t="shared" si="10"/>
        <v>4.5122756891122426E-3</v>
      </c>
      <c r="L38" s="190">
        <f t="shared" si="10"/>
        <v>4.0116311198841893E-3</v>
      </c>
      <c r="M38" s="190">
        <f t="shared" si="10"/>
        <v>4.4749811949180603E-3</v>
      </c>
      <c r="N38" s="190">
        <f t="shared" si="10"/>
        <v>5.8073827481371449E-3</v>
      </c>
      <c r="O38" s="190">
        <f t="shared" si="10"/>
        <v>5.6086328677008648E-3</v>
      </c>
      <c r="P38" s="190">
        <f t="shared" si="10"/>
        <v>5.3548258714823174E-3</v>
      </c>
      <c r="Q38" s="190">
        <f t="shared" si="10"/>
        <v>6.0171018027291466E-3</v>
      </c>
    </row>
    <row r="39" spans="1:17" x14ac:dyDescent="0.25">
      <c r="A39" s="179" t="s">
        <v>155</v>
      </c>
      <c r="B39" s="190">
        <f t="shared" ref="B39:Q39" si="11">IF(B$26=0,0,B$26/B$5)</f>
        <v>4.5164564270797188E-2</v>
      </c>
      <c r="C39" s="190">
        <f t="shared" si="11"/>
        <v>4.0079413265986873E-2</v>
      </c>
      <c r="D39" s="190">
        <f t="shared" si="11"/>
        <v>4.3400297749664384E-2</v>
      </c>
      <c r="E39" s="190">
        <f t="shared" si="11"/>
        <v>5.2735054294756424E-2</v>
      </c>
      <c r="F39" s="190">
        <f t="shared" si="11"/>
        <v>5.5614740178486798E-2</v>
      </c>
      <c r="G39" s="190">
        <f t="shared" si="11"/>
        <v>5.0442957633633288E-2</v>
      </c>
      <c r="H39" s="190">
        <f t="shared" si="11"/>
        <v>5.4633721922426839E-2</v>
      </c>
      <c r="I39" s="190">
        <f t="shared" si="11"/>
        <v>5.572746520213577E-2</v>
      </c>
      <c r="J39" s="190">
        <f t="shared" si="11"/>
        <v>5.7794989621134496E-2</v>
      </c>
      <c r="K39" s="190">
        <f t="shared" si="11"/>
        <v>5.646528781858496E-2</v>
      </c>
      <c r="L39" s="190">
        <f t="shared" si="11"/>
        <v>5.4015369341655226E-2</v>
      </c>
      <c r="M39" s="190">
        <f t="shared" si="11"/>
        <v>5.6651075484040921E-2</v>
      </c>
      <c r="N39" s="190">
        <f t="shared" si="11"/>
        <v>5.3904153946422437E-2</v>
      </c>
      <c r="O39" s="190">
        <f t="shared" si="11"/>
        <v>5.2333099040337616E-2</v>
      </c>
      <c r="P39" s="190">
        <f t="shared" si="11"/>
        <v>5.3339435355547762E-2</v>
      </c>
      <c r="Q39" s="190">
        <f t="shared" si="11"/>
        <v>5.1642037339383925E-2</v>
      </c>
    </row>
    <row r="40" spans="1:17" x14ac:dyDescent="0.25">
      <c r="A40" s="177" t="s">
        <v>45</v>
      </c>
      <c r="B40" s="189">
        <f t="shared" ref="B40:Q40" si="12">IF(B$27=0,0,B$27/B$5)</f>
        <v>0.15083751164775622</v>
      </c>
      <c r="C40" s="189">
        <f t="shared" si="12"/>
        <v>0.13385447336757453</v>
      </c>
      <c r="D40" s="189">
        <f t="shared" si="12"/>
        <v>0.14494533542004964</v>
      </c>
      <c r="E40" s="189">
        <f t="shared" si="12"/>
        <v>0.1761209145899722</v>
      </c>
      <c r="F40" s="189">
        <f t="shared" si="12"/>
        <v>0.1857382918422954</v>
      </c>
      <c r="G40" s="189">
        <f t="shared" si="12"/>
        <v>0.168465927491082</v>
      </c>
      <c r="H40" s="189">
        <f t="shared" si="12"/>
        <v>0.18246195440797683</v>
      </c>
      <c r="I40" s="189">
        <f t="shared" si="12"/>
        <v>0.18611476313881228</v>
      </c>
      <c r="J40" s="189">
        <f t="shared" si="12"/>
        <v>0.19301973927813454</v>
      </c>
      <c r="K40" s="189">
        <f t="shared" si="12"/>
        <v>0.18857889246895157</v>
      </c>
      <c r="L40" s="189">
        <f t="shared" si="12"/>
        <v>0.18039682290254852</v>
      </c>
      <c r="M40" s="189">
        <f t="shared" si="12"/>
        <v>0.18919937336154241</v>
      </c>
      <c r="N40" s="189">
        <f t="shared" si="12"/>
        <v>0.18002539335939499</v>
      </c>
      <c r="O40" s="189">
        <f t="shared" si="12"/>
        <v>0.17477849202154552</v>
      </c>
      <c r="P40" s="189">
        <f t="shared" si="12"/>
        <v>0.17813938497197787</v>
      </c>
      <c r="Q40" s="189">
        <f t="shared" si="12"/>
        <v>0.17247053158730033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0.3810717152464223</v>
      </c>
      <c r="C44" s="213">
        <f>IF(C$5=0,0,C$5/AGR_fec!C$5)</f>
        <v>0.38103233894095673</v>
      </c>
      <c r="D44" s="213">
        <f>IF(D$5=0,0,D$5/AGR_fec!D$5)</f>
        <v>0.38430561284250386</v>
      </c>
      <c r="E44" s="213">
        <f>IF(E$5=0,0,E$5/AGR_fec!E$5)</f>
        <v>0.38672157295564041</v>
      </c>
      <c r="F44" s="213">
        <f>IF(F$5=0,0,F$5/AGR_fec!F$5)</f>
        <v>0.38624829920667691</v>
      </c>
      <c r="G44" s="213">
        <f>IF(G$5=0,0,G$5/AGR_fec!G$5)</f>
        <v>0.38543246671745007</v>
      </c>
      <c r="H44" s="213">
        <f>IF(H$5=0,0,H$5/AGR_fec!H$5)</f>
        <v>0.38558788783350723</v>
      </c>
      <c r="I44" s="213">
        <f>IF(I$5=0,0,I$5/AGR_fec!I$5)</f>
        <v>0.38620091455249589</v>
      </c>
      <c r="J44" s="213">
        <f>IF(J$5=0,0,J$5/AGR_fec!J$5)</f>
        <v>0.37234116592402217</v>
      </c>
      <c r="K44" s="213">
        <f>IF(K$5=0,0,K$5/AGR_fec!K$5)</f>
        <v>0.37702279573908626</v>
      </c>
      <c r="L44" s="213">
        <f>IF(L$5=0,0,L$5/AGR_fec!L$5)</f>
        <v>0.38063121821352564</v>
      </c>
      <c r="M44" s="213">
        <f>IF(M$5=0,0,M$5/AGR_fec!M$5)</f>
        <v>0.38946377471587573</v>
      </c>
      <c r="N44" s="213">
        <f>IF(N$5=0,0,N$5/AGR_fec!N$5)</f>
        <v>0.39199387037012823</v>
      </c>
      <c r="O44" s="213">
        <f>IF(O$5=0,0,O$5/AGR_fec!O$5)</f>
        <v>0.39220213221138117</v>
      </c>
      <c r="P44" s="213">
        <f>IF(P$5=0,0,P$5/AGR_fec!P$5)</f>
        <v>0.38956820423272426</v>
      </c>
      <c r="Q44" s="213">
        <f>IF(Q$5=0,0,Q$5/AGR_fec!Q$5)</f>
        <v>0.39610810211190411</v>
      </c>
    </row>
    <row r="45" spans="1:17" x14ac:dyDescent="0.25">
      <c r="A45" s="185" t="s">
        <v>162</v>
      </c>
      <c r="B45" s="212">
        <f>IF(B$6=0,0,B$6/AGR_fec!B$6)</f>
        <v>0.44670699578264011</v>
      </c>
      <c r="C45" s="212">
        <f>IF(C$6=0,0,C$6/AGR_fec!C$6)</f>
        <v>0.44769932787860217</v>
      </c>
      <c r="D45" s="212">
        <f>IF(D$6=0,0,D$6/AGR_fec!D$6)</f>
        <v>0.44769932787860223</v>
      </c>
      <c r="E45" s="212">
        <f>IF(E$6=0,0,E$6/AGR_fec!E$6)</f>
        <v>0.44769932787860206</v>
      </c>
      <c r="F45" s="212">
        <f>IF(F$6=0,0,F$6/AGR_fec!F$6)</f>
        <v>0.447699327878602</v>
      </c>
      <c r="G45" s="212">
        <f>IF(G$6=0,0,G$6/AGR_fec!G$6)</f>
        <v>0.447699327878602</v>
      </c>
      <c r="H45" s="212">
        <f>IF(H$6=0,0,H$6/AGR_fec!H$6)</f>
        <v>0.44769932787860195</v>
      </c>
      <c r="I45" s="212">
        <f>IF(I$6=0,0,I$6/AGR_fec!I$6)</f>
        <v>0.44769932787860206</v>
      </c>
      <c r="J45" s="212">
        <f>IF(J$6=0,0,J$6/AGR_fec!J$6)</f>
        <v>0.44769932787860217</v>
      </c>
      <c r="K45" s="212">
        <f>IF(K$6=0,0,K$6/AGR_fec!K$6)</f>
        <v>0.44769932787860206</v>
      </c>
      <c r="L45" s="212">
        <f>IF(L$6=0,0,L$6/AGR_fec!L$6)</f>
        <v>0.46081184287462607</v>
      </c>
      <c r="M45" s="212">
        <f>IF(M$6=0,0,M$6/AGR_fec!M$6)</f>
        <v>0.46969170598173859</v>
      </c>
      <c r="N45" s="212">
        <f>IF(N$6=0,0,N$6/AGR_fec!N$6)</f>
        <v>0.4787283418092188</v>
      </c>
      <c r="O45" s="212">
        <f>IF(O$6=0,0,O$6/AGR_fec!O$6)</f>
        <v>0.48899130543264158</v>
      </c>
      <c r="P45" s="212">
        <f>IF(P$6=0,0,P$6/AGR_fec!P$6)</f>
        <v>0.49252162101510982</v>
      </c>
      <c r="Q45" s="212">
        <f>IF(Q$6=0,0,Q$6/AGR_fec!Q$6)</f>
        <v>0.49959989906647356</v>
      </c>
    </row>
    <row r="46" spans="1:17" x14ac:dyDescent="0.25">
      <c r="A46" s="183" t="s">
        <v>161</v>
      </c>
      <c r="B46" s="211">
        <f>IF(B$7=0,0,B$7/AGR_fec!B$7)</f>
        <v>0.11695706524527301</v>
      </c>
      <c r="C46" s="211">
        <f>IF(C$7=0,0,C$7/AGR_fec!C$7)</f>
        <v>0.11721687816691551</v>
      </c>
      <c r="D46" s="211">
        <f>IF(D$7=0,0,D$7/AGR_fec!D$7)</f>
        <v>0.11721687816691545</v>
      </c>
      <c r="E46" s="211">
        <f>IF(E$7=0,0,E$7/AGR_fec!E$7)</f>
        <v>0.11721687816691545</v>
      </c>
      <c r="F46" s="211">
        <f>IF(F$7=0,0,F$7/AGR_fec!F$7)</f>
        <v>0.11721687816691545</v>
      </c>
      <c r="G46" s="211">
        <f>IF(G$7=0,0,G$7/AGR_fec!G$7)</f>
        <v>0.11721687816691541</v>
      </c>
      <c r="H46" s="211">
        <f>IF(H$7=0,0,H$7/AGR_fec!H$7)</f>
        <v>0.11721687816691541</v>
      </c>
      <c r="I46" s="211">
        <f>IF(I$7=0,0,I$7/AGR_fec!I$7)</f>
        <v>0.11721687816691545</v>
      </c>
      <c r="J46" s="211">
        <f>IF(J$7=0,0,J$7/AGR_fec!J$7)</f>
        <v>0.11721687816691551</v>
      </c>
      <c r="K46" s="211">
        <f>IF(K$7=0,0,K$7/AGR_fec!K$7)</f>
        <v>0.11721687816691545</v>
      </c>
      <c r="L46" s="211">
        <f>IF(L$7=0,0,L$7/AGR_fec!L$7)</f>
        <v>0.1206500038766051</v>
      </c>
      <c r="M46" s="211">
        <f>IF(M$7=0,0,M$7/AGR_fec!M$7)</f>
        <v>0.12297493439838497</v>
      </c>
      <c r="N46" s="211">
        <f>IF(N$7=0,0,N$7/AGR_fec!N$7)</f>
        <v>0.12534091123790295</v>
      </c>
      <c r="O46" s="211">
        <f>IF(O$7=0,0,O$7/AGR_fec!O$7)</f>
        <v>0.12802796587874529</v>
      </c>
      <c r="P46" s="211">
        <f>IF(P$7=0,0,P$7/AGR_fec!P$7)</f>
        <v>0.12895227499817549</v>
      </c>
      <c r="Q46" s="211">
        <f>IF(Q$7=0,0,Q$7/AGR_fec!Q$7)</f>
        <v>0.13080551355430572</v>
      </c>
    </row>
    <row r="47" spans="1:17" x14ac:dyDescent="0.25">
      <c r="A47" s="183" t="s">
        <v>160</v>
      </c>
      <c r="B47" s="211">
        <f>IF(B$8=0,0,B$8/AGR_fec!B$8)</f>
        <v>0.64135807849040594</v>
      </c>
      <c r="C47" s="211">
        <f>IF(C$8=0,0,C$8/AGR_fec!C$8)</f>
        <v>0.64278281598567533</v>
      </c>
      <c r="D47" s="211">
        <f>IF(D$8=0,0,D$8/AGR_fec!D$8)</f>
        <v>0.64278281598567499</v>
      </c>
      <c r="E47" s="211">
        <f>IF(E$8=0,0,E$8/AGR_fec!E$8)</f>
        <v>0.64278281598567544</v>
      </c>
      <c r="F47" s="211">
        <f>IF(F$8=0,0,F$8/AGR_fec!F$8)</f>
        <v>0.64278281598567499</v>
      </c>
      <c r="G47" s="211">
        <f>IF(G$8=0,0,G$8/AGR_fec!G$8)</f>
        <v>0.64278281598567533</v>
      </c>
      <c r="H47" s="211">
        <f>IF(H$8=0,0,H$8/AGR_fec!H$8)</f>
        <v>0.64278281598567499</v>
      </c>
      <c r="I47" s="211">
        <f>IF(I$8=0,0,I$8/AGR_fec!I$8)</f>
        <v>0.64278281598567544</v>
      </c>
      <c r="J47" s="211">
        <f>IF(J$8=0,0,J$8/AGR_fec!J$8)</f>
        <v>0.64278281598567522</v>
      </c>
      <c r="K47" s="211">
        <f>IF(K$8=0,0,K$8/AGR_fec!K$8)</f>
        <v>0.64278281598567488</v>
      </c>
      <c r="L47" s="211">
        <f>IF(L$8=0,0,L$8/AGR_fec!L$8)</f>
        <v>0.66160906563348398</v>
      </c>
      <c r="M47" s="211">
        <f>IF(M$8=0,0,M$8/AGR_fec!M$8)</f>
        <v>0.67435829945655701</v>
      </c>
      <c r="N47" s="211">
        <f>IF(N$8=0,0,N$8/AGR_fec!N$8)</f>
        <v>0.68733261918973299</v>
      </c>
      <c r="O47" s="211">
        <f>IF(O$8=0,0,O$8/AGR_fec!O$8)</f>
        <v>0.70206763496355828</v>
      </c>
      <c r="P47" s="211">
        <f>IF(P$8=0,0,P$8/AGR_fec!P$8)</f>
        <v>0.70713627378008148</v>
      </c>
      <c r="Q47" s="211">
        <f>IF(Q$8=0,0,Q$8/AGR_fec!Q$8)</f>
        <v>0.7172988878714277</v>
      </c>
    </row>
    <row r="48" spans="1:17" x14ac:dyDescent="0.25">
      <c r="A48" s="181" t="s">
        <v>159</v>
      </c>
      <c r="B48" s="210">
        <f>IF(B$9=0,0,B$9/AGR_fec!B$9)</f>
        <v>0.62103651797644432</v>
      </c>
      <c r="C48" s="210">
        <f>IF(C$9=0,0,C$9/AGR_fec!C$9)</f>
        <v>0.63314794010768882</v>
      </c>
      <c r="D48" s="210">
        <f>IF(D$9=0,0,D$9/AGR_fec!D$9)</f>
        <v>0.63139536704056087</v>
      </c>
      <c r="E48" s="210">
        <f>IF(E$9=0,0,E$9/AGR_fec!E$9)</f>
        <v>0.63744963559418166</v>
      </c>
      <c r="F48" s="210">
        <f>IF(F$9=0,0,F$9/AGR_fec!F$9)</f>
        <v>0.63939828514932828</v>
      </c>
      <c r="G48" s="210">
        <f>IF(G$9=0,0,G$9/AGR_fec!G$9)</f>
        <v>0.63720899348889526</v>
      </c>
      <c r="H48" s="210">
        <f>IF(H$9=0,0,H$9/AGR_fec!H$9)</f>
        <v>0.63838932090523426</v>
      </c>
      <c r="I48" s="210">
        <f>IF(I$9=0,0,I$9/AGR_fec!I$9)</f>
        <v>0.63832508696175527</v>
      </c>
      <c r="J48" s="210">
        <f>IF(J$9=0,0,J$9/AGR_fec!J$9)</f>
        <v>0.6363723936998037</v>
      </c>
      <c r="K48" s="210">
        <f>IF(K$9=0,0,K$9/AGR_fec!K$9)</f>
        <v>0.63624783224945425</v>
      </c>
      <c r="L48" s="210">
        <f>IF(L$9=0,0,L$9/AGR_fec!L$9)</f>
        <v>0.65569001391182646</v>
      </c>
      <c r="M48" s="210">
        <f>IF(M$9=0,0,M$9/AGR_fec!M$9)</f>
        <v>0.66666370165798661</v>
      </c>
      <c r="N48" s="210">
        <f>IF(N$9=0,0,N$9/AGR_fec!N$9)</f>
        <v>0.67582284017779048</v>
      </c>
      <c r="O48" s="210">
        <f>IF(O$9=0,0,O$9/AGR_fec!O$9)</f>
        <v>0.68982971005886651</v>
      </c>
      <c r="P48" s="210">
        <f>IF(P$9=0,0,P$9/AGR_fec!P$9)</f>
        <v>0.69354702420511583</v>
      </c>
      <c r="Q48" s="210">
        <f>IF(Q$9=0,0,Q$9/AGR_fec!Q$9)</f>
        <v>0.7016130795039961</v>
      </c>
    </row>
    <row r="49" spans="1:17" x14ac:dyDescent="0.25">
      <c r="A49" s="179" t="s">
        <v>158</v>
      </c>
      <c r="B49" s="209">
        <f>IF(B$16=0,0,B$16/AGR_fec!B$16)</f>
        <v>0.32676385896187066</v>
      </c>
      <c r="C49" s="209">
        <f>IF(C$16=0,0,C$16/AGR_fec!C$16)</f>
        <v>0.32748974476198039</v>
      </c>
      <c r="D49" s="209">
        <f>IF(D$16=0,0,D$16/AGR_fec!D$16)</f>
        <v>0.32748974476198028</v>
      </c>
      <c r="E49" s="209">
        <f>IF(E$16=0,0,E$16/AGR_fec!E$16)</f>
        <v>0.32748974476198051</v>
      </c>
      <c r="F49" s="209">
        <f>IF(F$16=0,0,F$16/AGR_fec!F$16)</f>
        <v>0.32748974476198034</v>
      </c>
      <c r="G49" s="209">
        <f>IF(G$16=0,0,G$16/AGR_fec!G$16)</f>
        <v>0.32748974476198039</v>
      </c>
      <c r="H49" s="209">
        <f>IF(H$16=0,0,H$16/AGR_fec!H$16)</f>
        <v>0.32748974476198039</v>
      </c>
      <c r="I49" s="209">
        <f>IF(I$16=0,0,I$16/AGR_fec!I$16)</f>
        <v>0.32748974476198034</v>
      </c>
      <c r="J49" s="209">
        <f>IF(J$16=0,0,J$16/AGR_fec!J$16)</f>
        <v>0.32748974476198045</v>
      </c>
      <c r="K49" s="209">
        <f>IF(K$16=0,0,K$16/AGR_fec!K$16)</f>
        <v>0.32748974476198056</v>
      </c>
      <c r="L49" s="209">
        <f>IF(L$16=0,0,L$16/AGR_fec!L$16)</f>
        <v>0.33708148171987007</v>
      </c>
      <c r="M49" s="209">
        <f>IF(M$16=0,0,M$16/AGR_fec!M$16)</f>
        <v>0.34357705569414715</v>
      </c>
      <c r="N49" s="209">
        <f>IF(N$16=0,0,N$16/AGR_fec!N$16)</f>
        <v>0.35018730810321685</v>
      </c>
      <c r="O49" s="209">
        <f>IF(O$16=0,0,O$16/AGR_fec!O$16)</f>
        <v>0.35769461295770993</v>
      </c>
      <c r="P49" s="209">
        <f>IF(P$16=0,0,P$16/AGR_fec!P$16)</f>
        <v>0.360277020562631</v>
      </c>
      <c r="Q49" s="209">
        <f>IF(Q$16=0,0,Q$16/AGR_fec!Q$16)</f>
        <v>0.36545474437870068</v>
      </c>
    </row>
    <row r="50" spans="1:17" x14ac:dyDescent="0.25">
      <c r="A50" s="179" t="s">
        <v>157</v>
      </c>
      <c r="B50" s="209">
        <f>IF(B$17=0,0,B$17/AGR_fec!B$17)</f>
        <v>0.26409785526946133</v>
      </c>
      <c r="C50" s="209">
        <f>IF(C$17=0,0,C$17/AGR_fec!C$17)</f>
        <v>0.26928142341512695</v>
      </c>
      <c r="D50" s="209">
        <f>IF(D$17=0,0,D$17/AGR_fec!D$17)</f>
        <v>0.26957988178351455</v>
      </c>
      <c r="E50" s="209">
        <f>IF(E$17=0,0,E$17/AGR_fec!E$17)</f>
        <v>0.27089323260815429</v>
      </c>
      <c r="F50" s="209">
        <f>IF(F$17=0,0,F$17/AGR_fec!F$17)</f>
        <v>0.27117730476643337</v>
      </c>
      <c r="G50" s="209">
        <f>IF(G$17=0,0,G$17/AGR_fec!G$17)</f>
        <v>0.2693654516018229</v>
      </c>
      <c r="H50" s="209">
        <f>IF(H$17=0,0,H$17/AGR_fec!H$17)</f>
        <v>0.26792864635823599</v>
      </c>
      <c r="I50" s="209">
        <f>IF(I$17=0,0,I$17/AGR_fec!I$17)</f>
        <v>0.26801824347765035</v>
      </c>
      <c r="J50" s="209">
        <f>IF(J$17=0,0,J$17/AGR_fec!J$17)</f>
        <v>0.26320150045565138</v>
      </c>
      <c r="K50" s="209">
        <f>IF(K$17=0,0,K$17/AGR_fec!K$17)</f>
        <v>0.2647304274885145</v>
      </c>
      <c r="L50" s="209">
        <f>IF(L$17=0,0,L$17/AGR_fec!L$17)</f>
        <v>0.27095365352149597</v>
      </c>
      <c r="M50" s="209">
        <f>IF(M$17=0,0,M$17/AGR_fec!M$17)</f>
        <v>0.27669904794539835</v>
      </c>
      <c r="N50" s="209">
        <f>IF(N$17=0,0,N$17/AGR_fec!N$17)</f>
        <v>0.2822664905193159</v>
      </c>
      <c r="O50" s="209">
        <f>IF(O$17=0,0,O$17/AGR_fec!O$17)</f>
        <v>0.28544667957042208</v>
      </c>
      <c r="P50" s="209">
        <f>IF(P$17=0,0,P$17/AGR_fec!P$17)</f>
        <v>0.28728001329359965</v>
      </c>
      <c r="Q50" s="209">
        <f>IF(Q$17=0,0,Q$17/AGR_fec!Q$17)</f>
        <v>0.29647297982489323</v>
      </c>
    </row>
    <row r="51" spans="1:17" x14ac:dyDescent="0.25">
      <c r="A51" s="179" t="s">
        <v>156</v>
      </c>
      <c r="B51" s="209">
        <f>IF(B$25=0,0,B$25/AGR_fec!B$25)</f>
        <v>0.22873547544522044</v>
      </c>
      <c r="C51" s="209">
        <f>IF(C$25=0,0,C$25/AGR_fec!C$25)</f>
        <v>0.22924359722507248</v>
      </c>
      <c r="D51" s="209">
        <f>IF(D$25=0,0,D$25/AGR_fec!D$25)</f>
        <v>0.2292435972250724</v>
      </c>
      <c r="E51" s="209">
        <f>IF(E$25=0,0,E$25/AGR_fec!E$25)</f>
        <v>0.22924359722507245</v>
      </c>
      <c r="F51" s="209">
        <f>IF(F$25=0,0,F$25/AGR_fec!F$25)</f>
        <v>0.22924359722507254</v>
      </c>
      <c r="G51" s="209">
        <f>IF(G$25=0,0,G$25/AGR_fec!G$25)</f>
        <v>0.22924359722507234</v>
      </c>
      <c r="H51" s="209">
        <f>IF(H$25=0,0,H$25/AGR_fec!H$25)</f>
        <v>0.22924359722507243</v>
      </c>
      <c r="I51" s="209">
        <f>IF(I$25=0,0,I$25/AGR_fec!I$25)</f>
        <v>0.2292435972250724</v>
      </c>
      <c r="J51" s="209">
        <f>IF(J$25=0,0,J$25/AGR_fec!J$25)</f>
        <v>0.22924359722507245</v>
      </c>
      <c r="K51" s="209">
        <f>IF(K$25=0,0,K$25/AGR_fec!K$25)</f>
        <v>0.22924359722507251</v>
      </c>
      <c r="L51" s="209">
        <f>IF(L$25=0,0,L$25/AGR_fec!L$25)</f>
        <v>0.2359578358204259</v>
      </c>
      <c r="M51" s="209">
        <f>IF(M$25=0,0,M$25/AGR_fec!M$25)</f>
        <v>0.24050475299179264</v>
      </c>
      <c r="N51" s="209">
        <f>IF(N$25=0,0,N$25/AGR_fec!N$25)</f>
        <v>0.24513194533921193</v>
      </c>
      <c r="O51" s="209">
        <f>IF(O$25=0,0,O$25/AGR_fec!O$25)</f>
        <v>0.25038707652373182</v>
      </c>
      <c r="P51" s="209">
        <f>IF(P$25=0,0,P$25/AGR_fec!P$25)</f>
        <v>0.25219476796544033</v>
      </c>
      <c r="Q51" s="209">
        <f>IF(Q$25=0,0,Q$25/AGR_fec!Q$25)</f>
        <v>0.25581918690379957</v>
      </c>
    </row>
    <row r="52" spans="1:17" x14ac:dyDescent="0.25">
      <c r="A52" s="179" t="s">
        <v>155</v>
      </c>
      <c r="B52" s="209">
        <f>IF(B$26=0,0,B$26/AGR_fec!B$26)</f>
        <v>0.4489521744546856</v>
      </c>
      <c r="C52" s="209">
        <f>IF(C$26=0,0,C$26/AGR_fec!C$26)</f>
        <v>0.44994949407687501</v>
      </c>
      <c r="D52" s="209">
        <f>IF(D$26=0,0,D$26/AGR_fec!D$26)</f>
        <v>0.44994949407687512</v>
      </c>
      <c r="E52" s="209">
        <f>IF(E$26=0,0,E$26/AGR_fec!E$26)</f>
        <v>0.4499494940768749</v>
      </c>
      <c r="F52" s="209">
        <f>IF(F$26=0,0,F$26/AGR_fec!F$26)</f>
        <v>0.4499494940768749</v>
      </c>
      <c r="G52" s="209">
        <f>IF(G$26=0,0,G$26/AGR_fec!G$26)</f>
        <v>0.44994949407687501</v>
      </c>
      <c r="H52" s="209">
        <f>IF(H$26=0,0,H$26/AGR_fec!H$26)</f>
        <v>0.44994949407687496</v>
      </c>
      <c r="I52" s="209">
        <f>IF(I$26=0,0,I$26/AGR_fec!I$26)</f>
        <v>0.44994949407687501</v>
      </c>
      <c r="J52" s="209">
        <f>IF(J$26=0,0,J$26/AGR_fec!J$26)</f>
        <v>0.4499494940768749</v>
      </c>
      <c r="K52" s="209">
        <f>IF(K$26=0,0,K$26/AGR_fec!K$26)</f>
        <v>0.4499494940768749</v>
      </c>
      <c r="L52" s="209">
        <f>IF(L$26=0,0,L$26/AGR_fec!L$26)</f>
        <v>0.46312791343366322</v>
      </c>
      <c r="M52" s="209">
        <f>IF(M$26=0,0,M$26/AGR_fec!M$26)</f>
        <v>0.47205240731541542</v>
      </c>
      <c r="N52" s="209">
        <f>IF(N$26=0,0,N$26/AGR_fec!N$26)</f>
        <v>0.48113446186751491</v>
      </c>
      <c r="O52" s="209">
        <f>IF(O$26=0,0,O$26/AGR_fec!O$26)</f>
        <v>0.49144900781952627</v>
      </c>
      <c r="P52" s="209">
        <f>IF(P$26=0,0,P$26/AGR_fec!P$26)</f>
        <v>0.49499706699975793</v>
      </c>
      <c r="Q52" s="209">
        <f>IF(Q$26=0,0,Q$26/AGR_fec!Q$26)</f>
        <v>0.50211092094105803</v>
      </c>
    </row>
    <row r="53" spans="1:17" x14ac:dyDescent="0.25">
      <c r="A53" s="177" t="s">
        <v>45</v>
      </c>
      <c r="B53" s="208">
        <f>IF(B$27=0,0,B$27/AGR_fec!B$27)</f>
        <v>0.47348831244801604</v>
      </c>
      <c r="C53" s="208">
        <f>IF(C$27=0,0,C$27/AGR_fec!C$27)</f>
        <v>0.47454013759053887</v>
      </c>
      <c r="D53" s="208">
        <f>IF(D$27=0,0,D$27/AGR_fec!D$27)</f>
        <v>0.47454013759053887</v>
      </c>
      <c r="E53" s="208">
        <f>IF(E$27=0,0,E$27/AGR_fec!E$27)</f>
        <v>0.47454013759053881</v>
      </c>
      <c r="F53" s="208">
        <f>IF(F$27=0,0,F$27/AGR_fec!F$27)</f>
        <v>0.47454013759053881</v>
      </c>
      <c r="G53" s="208">
        <f>IF(G$27=0,0,G$27/AGR_fec!G$27)</f>
        <v>0.47454013759053876</v>
      </c>
      <c r="H53" s="208">
        <f>IF(H$27=0,0,H$27/AGR_fec!H$27)</f>
        <v>0.47454013759053887</v>
      </c>
      <c r="I53" s="208">
        <f>IF(I$27=0,0,I$27/AGR_fec!I$27)</f>
        <v>0.47454013759053876</v>
      </c>
      <c r="J53" s="208">
        <f>IF(J$27=0,0,J$27/AGR_fec!J$27)</f>
        <v>0.47454013759053898</v>
      </c>
      <c r="K53" s="208">
        <f>IF(K$27=0,0,K$27/AGR_fec!K$27)</f>
        <v>0.47454013759053892</v>
      </c>
      <c r="L53" s="208">
        <f>IF(L$27=0,0,L$27/AGR_fec!L$27)</f>
        <v>0.48843878403223834</v>
      </c>
      <c r="M53" s="208">
        <f>IF(M$27=0,0,M$27/AGR_fec!M$27)</f>
        <v>0.49785101942826004</v>
      </c>
      <c r="N53" s="208">
        <f>IF(N$27=0,0,N$27/AGR_fec!N$27)</f>
        <v>0.50742942650170375</v>
      </c>
      <c r="O53" s="208">
        <f>IF(O$27=0,0,O$27/AGR_fec!O$27)</f>
        <v>0.51830768310535524</v>
      </c>
      <c r="P53" s="208">
        <f>IF(P$27=0,0,P$27/AGR_fec!P$27)</f>
        <v>0.52204965084558086</v>
      </c>
      <c r="Q53" s="208">
        <f>IF(Q$27=0,0,Q$27/AGR_fec!Q$27)</f>
        <v>0.52955229119198133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2138.1587373623274</v>
      </c>
      <c r="C5" s="55">
        <f t="shared" ref="C5:Q5" si="0">SUM(C6:C9,C16:C17,C25:C27)</f>
        <v>2290.6224284156997</v>
      </c>
      <c r="D5" s="55">
        <f t="shared" si="0"/>
        <v>2031.4798132233957</v>
      </c>
      <c r="E5" s="55">
        <f t="shared" si="0"/>
        <v>1338.9160181753159</v>
      </c>
      <c r="F5" s="55">
        <f t="shared" si="0"/>
        <v>1206.5180463595443</v>
      </c>
      <c r="G5" s="55">
        <f t="shared" si="0"/>
        <v>1442.0719350936188</v>
      </c>
      <c r="H5" s="55">
        <f t="shared" si="0"/>
        <v>1221.2096412730318</v>
      </c>
      <c r="I5" s="55">
        <f t="shared" si="0"/>
        <v>1188.1552649514124</v>
      </c>
      <c r="J5" s="55">
        <f t="shared" si="0"/>
        <v>1104.4025126435163</v>
      </c>
      <c r="K5" s="55">
        <f t="shared" si="0"/>
        <v>1046.3365950965638</v>
      </c>
      <c r="L5" s="55">
        <f t="shared" si="0"/>
        <v>1142.1412281926409</v>
      </c>
      <c r="M5" s="55">
        <f t="shared" si="0"/>
        <v>1075.1379831402903</v>
      </c>
      <c r="N5" s="55">
        <f t="shared" si="0"/>
        <v>1217.6727191795514</v>
      </c>
      <c r="O5" s="55">
        <f t="shared" si="0"/>
        <v>1183.0378053945058</v>
      </c>
      <c r="P5" s="55">
        <f t="shared" si="0"/>
        <v>1023.3402589510985</v>
      </c>
      <c r="Q5" s="55">
        <f t="shared" si="0"/>
        <v>1177.8403114930336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343.2153123121941</v>
      </c>
      <c r="C9" s="204">
        <f t="shared" ref="C9:Q9" si="1">SUM(C10:C15)</f>
        <v>401.62619761140388</v>
      </c>
      <c r="D9" s="204">
        <f t="shared" si="1"/>
        <v>386.6203777311519</v>
      </c>
      <c r="E9" s="204">
        <f t="shared" si="1"/>
        <v>283.77364881108673</v>
      </c>
      <c r="F9" s="204">
        <f t="shared" si="1"/>
        <v>259.14123719560303</v>
      </c>
      <c r="G9" s="204">
        <f t="shared" si="1"/>
        <v>303.73300777482183</v>
      </c>
      <c r="H9" s="204">
        <f t="shared" si="1"/>
        <v>266.25233654290054</v>
      </c>
      <c r="I9" s="204">
        <f t="shared" si="1"/>
        <v>260.23679863481186</v>
      </c>
      <c r="J9" s="204">
        <f t="shared" si="1"/>
        <v>200.10576658113712</v>
      </c>
      <c r="K9" s="204">
        <f t="shared" si="1"/>
        <v>208.69108488629718</v>
      </c>
      <c r="L9" s="204">
        <f t="shared" si="1"/>
        <v>221.93110574913592</v>
      </c>
      <c r="M9" s="204">
        <f t="shared" si="1"/>
        <v>188.07840099313177</v>
      </c>
      <c r="N9" s="204">
        <f t="shared" si="1"/>
        <v>176.7355477409798</v>
      </c>
      <c r="O9" s="204">
        <f t="shared" si="1"/>
        <v>165.27414055759684</v>
      </c>
      <c r="P9" s="204">
        <f t="shared" si="1"/>
        <v>120.68723602654254</v>
      </c>
      <c r="Q9" s="204">
        <f t="shared" si="1"/>
        <v>111.28962997783007</v>
      </c>
    </row>
    <row r="10" spans="1:17" x14ac:dyDescent="0.25">
      <c r="A10" s="202" t="s">
        <v>35</v>
      </c>
      <c r="B10" s="203">
        <v>162.5121167788117</v>
      </c>
      <c r="C10" s="203">
        <v>128.6103607862967</v>
      </c>
      <c r="D10" s="203">
        <v>113.56123153942269</v>
      </c>
      <c r="E10" s="203">
        <v>55.018553683106958</v>
      </c>
      <c r="F10" s="203">
        <v>40.290253114742171</v>
      </c>
      <c r="G10" s="203">
        <v>60.759365217610124</v>
      </c>
      <c r="H10" s="203">
        <v>46.955163654637168</v>
      </c>
      <c r="I10" s="203">
        <v>46.238040729182472</v>
      </c>
      <c r="J10" s="203">
        <v>43.58161428202736</v>
      </c>
      <c r="K10" s="203">
        <v>45.949561589316303</v>
      </c>
      <c r="L10" s="203">
        <v>45.974448829889248</v>
      </c>
      <c r="M10" s="203">
        <v>46.480367412689034</v>
      </c>
      <c r="N10" s="203">
        <v>57.794986434796321</v>
      </c>
      <c r="O10" s="203">
        <v>57.005986118205513</v>
      </c>
      <c r="P10" s="203">
        <v>51.716443506855207</v>
      </c>
      <c r="Q10" s="203">
        <v>61.290654137893775</v>
      </c>
    </row>
    <row r="11" spans="1:17" x14ac:dyDescent="0.25">
      <c r="A11" s="202" t="s">
        <v>166</v>
      </c>
      <c r="B11" s="201">
        <v>180.70319553338237</v>
      </c>
      <c r="C11" s="201">
        <v>273.01583682510721</v>
      </c>
      <c r="D11" s="201">
        <v>273.05914619172921</v>
      </c>
      <c r="E11" s="201">
        <v>228.75509512797979</v>
      </c>
      <c r="F11" s="201">
        <v>218.85098408086085</v>
      </c>
      <c r="G11" s="201">
        <v>242.97364255721169</v>
      </c>
      <c r="H11" s="201">
        <v>219.29717288826336</v>
      </c>
      <c r="I11" s="201">
        <v>213.99875790562939</v>
      </c>
      <c r="J11" s="201">
        <v>156.52415229910977</v>
      </c>
      <c r="K11" s="201">
        <v>162.74152329698089</v>
      </c>
      <c r="L11" s="201">
        <v>175.95665691924668</v>
      </c>
      <c r="M11" s="201">
        <v>141.59803358044275</v>
      </c>
      <c r="N11" s="201">
        <v>118.94056130618348</v>
      </c>
      <c r="O11" s="201">
        <v>108.26815443939132</v>
      </c>
      <c r="P11" s="201">
        <v>68.970792519687322</v>
      </c>
      <c r="Q11" s="201">
        <v>49.9989758399363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1421.6071421780218</v>
      </c>
      <c r="C16" s="197">
        <v>1139.3294010673535</v>
      </c>
      <c r="D16" s="197">
        <v>1004.3507786199264</v>
      </c>
      <c r="E16" s="197">
        <v>440.02328083496639</v>
      </c>
      <c r="F16" s="197">
        <v>310.29065002353593</v>
      </c>
      <c r="G16" s="197">
        <v>488.25684280657651</v>
      </c>
      <c r="H16" s="197">
        <v>368.69318754652795</v>
      </c>
      <c r="I16" s="197">
        <v>363.51500237582405</v>
      </c>
      <c r="J16" s="197">
        <v>356.12930972249291</v>
      </c>
      <c r="K16" s="197">
        <v>376.42511013793904</v>
      </c>
      <c r="L16" s="197">
        <v>370.74711193879182</v>
      </c>
      <c r="M16" s="197">
        <v>387.03095217811864</v>
      </c>
      <c r="N16" s="197">
        <v>517.74958486340051</v>
      </c>
      <c r="O16" s="197">
        <v>515.70890328246605</v>
      </c>
      <c r="P16" s="197">
        <v>480.16952657900674</v>
      </c>
      <c r="Q16" s="197">
        <v>592.19195943378645</v>
      </c>
    </row>
    <row r="17" spans="1:17" x14ac:dyDescent="0.25">
      <c r="A17" s="198" t="s">
        <v>157</v>
      </c>
      <c r="B17" s="197">
        <f>SUM(B18:B24)</f>
        <v>302.25592576321066</v>
      </c>
      <c r="C17" s="197">
        <f t="shared" ref="C17:Q17" si="2">SUM(C18:C24)</f>
        <v>692.70035968357479</v>
      </c>
      <c r="D17" s="197">
        <f t="shared" si="2"/>
        <v>590.2911179413212</v>
      </c>
      <c r="E17" s="197">
        <f t="shared" si="2"/>
        <v>593.11792448751453</v>
      </c>
      <c r="F17" s="197">
        <f t="shared" si="2"/>
        <v>621.5716266392285</v>
      </c>
      <c r="G17" s="197">
        <f t="shared" si="2"/>
        <v>625.66924237189176</v>
      </c>
      <c r="H17" s="197">
        <f t="shared" si="2"/>
        <v>567.82945780627688</v>
      </c>
      <c r="I17" s="197">
        <f t="shared" si="2"/>
        <v>546.22771382198505</v>
      </c>
      <c r="J17" s="197">
        <f t="shared" si="2"/>
        <v>530.36097085376173</v>
      </c>
      <c r="K17" s="197">
        <f t="shared" si="2"/>
        <v>442.39914456543067</v>
      </c>
      <c r="L17" s="197">
        <f t="shared" si="2"/>
        <v>530.92565490777383</v>
      </c>
      <c r="M17" s="197">
        <f t="shared" si="2"/>
        <v>480.67708236013397</v>
      </c>
      <c r="N17" s="197">
        <f t="shared" si="2"/>
        <v>497.30010733200112</v>
      </c>
      <c r="O17" s="197">
        <f t="shared" si="2"/>
        <v>476.26931639031955</v>
      </c>
      <c r="P17" s="197">
        <f t="shared" si="2"/>
        <v>398.47502001659882</v>
      </c>
      <c r="Q17" s="197">
        <f t="shared" si="2"/>
        <v>444.74912410972786</v>
      </c>
    </row>
    <row r="18" spans="1:17" x14ac:dyDescent="0.25">
      <c r="A18" s="200" t="s">
        <v>38</v>
      </c>
      <c r="B18" s="199">
        <v>16.460459100725593</v>
      </c>
      <c r="C18" s="199">
        <v>11.881821542976001</v>
      </c>
      <c r="D18" s="199">
        <v>18.613052946575991</v>
      </c>
      <c r="E18" s="199">
        <v>18.220071022559999</v>
      </c>
      <c r="F18" s="199">
        <v>23.366225163599999</v>
      </c>
      <c r="G18" s="199">
        <v>25.920407222550811</v>
      </c>
      <c r="H18" s="199">
        <v>14.258368044359996</v>
      </c>
      <c r="I18" s="199">
        <v>11.093679302904</v>
      </c>
      <c r="J18" s="199">
        <v>14.256348080831998</v>
      </c>
      <c r="K18" s="199">
        <v>0</v>
      </c>
      <c r="L18" s="199">
        <v>2.8379729775446725</v>
      </c>
      <c r="M18" s="199">
        <v>2.837909017712569</v>
      </c>
      <c r="N18" s="199">
        <v>2.8379501714742803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357.00096792110406</v>
      </c>
      <c r="D19" s="199">
        <v>284.50359482616</v>
      </c>
      <c r="E19" s="199">
        <v>299.00305359392405</v>
      </c>
      <c r="F19" s="199">
        <v>313.86582243410408</v>
      </c>
      <c r="G19" s="199">
        <v>341.47420792160267</v>
      </c>
      <c r="H19" s="199">
        <v>311.12464371073196</v>
      </c>
      <c r="I19" s="199">
        <v>290.48457896769605</v>
      </c>
      <c r="J19" s="199">
        <v>301.21213311946815</v>
      </c>
      <c r="K19" s="199">
        <v>284.32162276545603</v>
      </c>
      <c r="L19" s="199">
        <v>347.56047764341508</v>
      </c>
      <c r="M19" s="199">
        <v>293.36961959908189</v>
      </c>
      <c r="N19" s="199">
        <v>313.03807386823394</v>
      </c>
      <c r="O19" s="199">
        <v>295.78725531124894</v>
      </c>
      <c r="P19" s="199">
        <v>246.52906454785438</v>
      </c>
      <c r="Q19" s="199">
        <v>260.99980817688277</v>
      </c>
    </row>
    <row r="20" spans="1:17" x14ac:dyDescent="0.25">
      <c r="A20" s="200" t="s">
        <v>35</v>
      </c>
      <c r="B20" s="199">
        <v>121.80931165679262</v>
      </c>
      <c r="C20" s="199">
        <v>99.255519427173951</v>
      </c>
      <c r="D20" s="199">
        <v>87.308924184562471</v>
      </c>
      <c r="E20" s="199">
        <v>32.986102483886327</v>
      </c>
      <c r="F20" s="199">
        <v>21.767876889965049</v>
      </c>
      <c r="G20" s="199">
        <v>36.89200334370512</v>
      </c>
      <c r="H20" s="199">
        <v>26.783473854668454</v>
      </c>
      <c r="I20" s="199">
        <v>26.464959745982302</v>
      </c>
      <c r="J20" s="199">
        <v>27.644247662471219</v>
      </c>
      <c r="K20" s="199">
        <v>29.335460438271532</v>
      </c>
      <c r="L20" s="199">
        <v>28.174973557869169</v>
      </c>
      <c r="M20" s="199">
        <v>30.925823022934647</v>
      </c>
      <c r="N20" s="199">
        <v>45.754930537883737</v>
      </c>
      <c r="O20" s="199">
        <v>46.135794538287698</v>
      </c>
      <c r="P20" s="199">
        <v>44.317461808946099</v>
      </c>
      <c r="Q20" s="199">
        <v>57.147737748863364</v>
      </c>
    </row>
    <row r="21" spans="1:17" x14ac:dyDescent="0.25">
      <c r="A21" s="200" t="s">
        <v>167</v>
      </c>
      <c r="B21" s="199">
        <v>68.060335217709735</v>
      </c>
      <c r="C21" s="199">
        <v>74.325675344076132</v>
      </c>
      <c r="D21" s="199">
        <v>46.421137212551862</v>
      </c>
      <c r="E21" s="199">
        <v>49.34997074026785</v>
      </c>
      <c r="F21" s="199">
        <v>53.471639497824171</v>
      </c>
      <c r="G21" s="199">
        <v>53.367311394102209</v>
      </c>
      <c r="H21" s="199">
        <v>69.017821292987847</v>
      </c>
      <c r="I21" s="199">
        <v>69.018802553304127</v>
      </c>
      <c r="J21" s="199">
        <v>86.845012381980098</v>
      </c>
      <c r="K21" s="199">
        <v>24.660190035359932</v>
      </c>
      <c r="L21" s="199">
        <v>34.056776516702023</v>
      </c>
      <c r="M21" s="199">
        <v>49.535833405532763</v>
      </c>
      <c r="N21" s="199">
        <v>43.342884089094781</v>
      </c>
      <c r="O21" s="199">
        <v>43.34219802647636</v>
      </c>
      <c r="P21" s="199">
        <v>15.479997581105367</v>
      </c>
      <c r="Q21" s="199">
        <v>15.481404657228177</v>
      </c>
    </row>
    <row r="22" spans="1:17" x14ac:dyDescent="0.25">
      <c r="A22" s="200" t="s">
        <v>166</v>
      </c>
      <c r="B22" s="199">
        <v>95.925819787982704</v>
      </c>
      <c r="C22" s="199">
        <v>150.2363754482447</v>
      </c>
      <c r="D22" s="199">
        <v>153.4444087714709</v>
      </c>
      <c r="E22" s="199">
        <v>193.55872664687627</v>
      </c>
      <c r="F22" s="199">
        <v>209.10006265373516</v>
      </c>
      <c r="G22" s="199">
        <v>168.01531248993095</v>
      </c>
      <c r="H22" s="199">
        <v>146.6451509035287</v>
      </c>
      <c r="I22" s="199">
        <v>149.16569325209863</v>
      </c>
      <c r="J22" s="199">
        <v>100.40322960901025</v>
      </c>
      <c r="K22" s="199">
        <v>104.08187132634319</v>
      </c>
      <c r="L22" s="199">
        <v>118.29545421224289</v>
      </c>
      <c r="M22" s="199">
        <v>104.00789731487215</v>
      </c>
      <c r="N22" s="199">
        <v>92.326268665314331</v>
      </c>
      <c r="O22" s="199">
        <v>91.004068514306553</v>
      </c>
      <c r="P22" s="199">
        <v>92.148496078692972</v>
      </c>
      <c r="Q22" s="199">
        <v>111.12017352675352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71.080357108901069</v>
      </c>
      <c r="C25" s="197">
        <v>56.966470053367658</v>
      </c>
      <c r="D25" s="197">
        <v>50.217538930996277</v>
      </c>
      <c r="E25" s="197">
        <v>22.001164041748311</v>
      </c>
      <c r="F25" s="197">
        <v>15.514532501176799</v>
      </c>
      <c r="G25" s="197">
        <v>24.412842140328813</v>
      </c>
      <c r="H25" s="197">
        <v>18.434659377326401</v>
      </c>
      <c r="I25" s="197">
        <v>18.175750118791193</v>
      </c>
      <c r="J25" s="197">
        <v>17.806465486124637</v>
      </c>
      <c r="K25" s="197">
        <v>18.821255506896946</v>
      </c>
      <c r="L25" s="197">
        <v>18.537355596939598</v>
      </c>
      <c r="M25" s="197">
        <v>19.351547608905928</v>
      </c>
      <c r="N25" s="197">
        <v>25.887479243170013</v>
      </c>
      <c r="O25" s="197">
        <v>25.785445164123306</v>
      </c>
      <c r="P25" s="197">
        <v>24.008476328950323</v>
      </c>
      <c r="Q25" s="197">
        <v>29.609597971689293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1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1.0000000000000002</v>
      </c>
      <c r="H31" s="194">
        <f t="shared" si="3"/>
        <v>1</v>
      </c>
      <c r="I31" s="194">
        <f t="shared" si="3"/>
        <v>0.99999999999999989</v>
      </c>
      <c r="J31" s="194">
        <f t="shared" si="3"/>
        <v>1</v>
      </c>
      <c r="K31" s="194">
        <f t="shared" si="3"/>
        <v>1</v>
      </c>
      <c r="L31" s="194">
        <f t="shared" si="3"/>
        <v>1.0000000000000002</v>
      </c>
      <c r="M31" s="194">
        <f t="shared" si="3"/>
        <v>0.99999999999999989</v>
      </c>
      <c r="N31" s="194">
        <f t="shared" si="3"/>
        <v>1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0.16051909819174179</v>
      </c>
      <c r="C35" s="191">
        <f t="shared" si="7"/>
        <v>0.17533496251024971</v>
      </c>
      <c r="D35" s="191">
        <f t="shared" si="7"/>
        <v>0.19031465398501424</v>
      </c>
      <c r="E35" s="191">
        <f t="shared" si="7"/>
        <v>0.21194282909380338</v>
      </c>
      <c r="F35" s="191">
        <f t="shared" si="7"/>
        <v>0.21478438551127857</v>
      </c>
      <c r="G35" s="191">
        <f t="shared" si="7"/>
        <v>0.21062264675104686</v>
      </c>
      <c r="H35" s="191">
        <f t="shared" si="7"/>
        <v>0.21802344785400626</v>
      </c>
      <c r="I35" s="191">
        <f t="shared" si="7"/>
        <v>0.21902591884357286</v>
      </c>
      <c r="J35" s="191">
        <f t="shared" si="7"/>
        <v>0.18118916272850613</v>
      </c>
      <c r="K35" s="191">
        <f t="shared" si="7"/>
        <v>0.19944928416370414</v>
      </c>
      <c r="L35" s="191">
        <f t="shared" si="7"/>
        <v>0.19431143913815849</v>
      </c>
      <c r="M35" s="191">
        <f t="shared" si="7"/>
        <v>0.17493419816104683</v>
      </c>
      <c r="N35" s="191">
        <f t="shared" si="7"/>
        <v>0.14514207714209235</v>
      </c>
      <c r="O35" s="191">
        <f t="shared" si="7"/>
        <v>0.13970317753495892</v>
      </c>
      <c r="P35" s="191">
        <f t="shared" si="7"/>
        <v>0.11793461165130387</v>
      </c>
      <c r="Q35" s="191">
        <f t="shared" si="7"/>
        <v>9.448617855230225E-2</v>
      </c>
    </row>
    <row r="36" spans="1:17" x14ac:dyDescent="0.25">
      <c r="A36" s="179" t="s">
        <v>158</v>
      </c>
      <c r="B36" s="190">
        <f t="shared" ref="B36:Q36" si="8">IF(B$16=0,0,B$16/B$5)</f>
        <v>0.66487446293708907</v>
      </c>
      <c r="C36" s="190">
        <f t="shared" si="8"/>
        <v>0.49738856431933498</v>
      </c>
      <c r="D36" s="190">
        <f t="shared" si="8"/>
        <v>0.49439367897350645</v>
      </c>
      <c r="E36" s="190">
        <f t="shared" si="8"/>
        <v>0.32864143446026822</v>
      </c>
      <c r="F36" s="190">
        <f t="shared" si="8"/>
        <v>0.25717862319571871</v>
      </c>
      <c r="G36" s="190">
        <f t="shared" si="8"/>
        <v>0.33858008808338613</v>
      </c>
      <c r="H36" s="190">
        <f t="shared" si="8"/>
        <v>0.30190818601971503</v>
      </c>
      <c r="I36" s="190">
        <f t="shared" si="8"/>
        <v>0.30594907340724481</v>
      </c>
      <c r="J36" s="190">
        <f t="shared" si="8"/>
        <v>0.32246332803975231</v>
      </c>
      <c r="K36" s="190">
        <f t="shared" si="8"/>
        <v>0.35975527559867071</v>
      </c>
      <c r="L36" s="190">
        <f t="shared" si="8"/>
        <v>0.32460706503474474</v>
      </c>
      <c r="M36" s="190">
        <f t="shared" si="8"/>
        <v>0.35998258665150012</v>
      </c>
      <c r="N36" s="190">
        <f t="shared" si="8"/>
        <v>0.42519601261351403</v>
      </c>
      <c r="O36" s="190">
        <f t="shared" si="8"/>
        <v>0.43591920810213958</v>
      </c>
      <c r="P36" s="190">
        <f t="shared" si="8"/>
        <v>0.46921786021706025</v>
      </c>
      <c r="Q36" s="190">
        <f t="shared" si="8"/>
        <v>0.50277779904062059</v>
      </c>
    </row>
    <row r="37" spans="1:17" x14ac:dyDescent="0.25">
      <c r="A37" s="179" t="s">
        <v>157</v>
      </c>
      <c r="B37" s="190">
        <f t="shared" ref="B37:Q37" si="9">IF(B$17=0,0,B$17/B$5)</f>
        <v>0.14136271572431483</v>
      </c>
      <c r="C37" s="190">
        <f t="shared" si="9"/>
        <v>0.30240704495444864</v>
      </c>
      <c r="D37" s="190">
        <f t="shared" si="9"/>
        <v>0.29057198309280402</v>
      </c>
      <c r="E37" s="190">
        <f t="shared" si="9"/>
        <v>0.442983664722915</v>
      </c>
      <c r="F37" s="190">
        <f t="shared" si="9"/>
        <v>0.51517806013321676</v>
      </c>
      <c r="G37" s="190">
        <f t="shared" si="9"/>
        <v>0.43386826076139784</v>
      </c>
      <c r="H37" s="190">
        <f t="shared" si="9"/>
        <v>0.46497295682529294</v>
      </c>
      <c r="I37" s="190">
        <f t="shared" si="9"/>
        <v>0.45972755407881993</v>
      </c>
      <c r="J37" s="190">
        <f t="shared" si="9"/>
        <v>0.48022434282975401</v>
      </c>
      <c r="K37" s="190">
        <f t="shared" si="9"/>
        <v>0.42280767645769168</v>
      </c>
      <c r="L37" s="190">
        <f t="shared" si="9"/>
        <v>0.46485114257535975</v>
      </c>
      <c r="M37" s="190">
        <f t="shared" si="9"/>
        <v>0.44708408585487802</v>
      </c>
      <c r="N37" s="190">
        <f t="shared" si="9"/>
        <v>0.40840210961371792</v>
      </c>
      <c r="O37" s="190">
        <f t="shared" si="9"/>
        <v>0.40258165395779449</v>
      </c>
      <c r="P37" s="190">
        <f t="shared" si="9"/>
        <v>0.38938663512078286</v>
      </c>
      <c r="Q37" s="190">
        <f t="shared" si="9"/>
        <v>0.37759713245504617</v>
      </c>
    </row>
    <row r="38" spans="1:17" x14ac:dyDescent="0.25">
      <c r="A38" s="179" t="s">
        <v>156</v>
      </c>
      <c r="B38" s="190">
        <f t="shared" ref="B38:Q38" si="10">IF(B$25=0,0,B$25/B$5)</f>
        <v>3.3243723146854441E-2</v>
      </c>
      <c r="C38" s="190">
        <f t="shared" si="10"/>
        <v>2.486942821596674E-2</v>
      </c>
      <c r="D38" s="190">
        <f t="shared" si="10"/>
        <v>2.4719683948675304E-2</v>
      </c>
      <c r="E38" s="190">
        <f t="shared" si="10"/>
        <v>1.6432071723013406E-2</v>
      </c>
      <c r="F38" s="190">
        <f t="shared" si="10"/>
        <v>1.2858931159785937E-2</v>
      </c>
      <c r="G38" s="190">
        <f t="shared" si="10"/>
        <v>1.6929004404169296E-2</v>
      </c>
      <c r="H38" s="190">
        <f t="shared" si="10"/>
        <v>1.5095409300985754E-2</v>
      </c>
      <c r="I38" s="190">
        <f t="shared" si="10"/>
        <v>1.5297453670362232E-2</v>
      </c>
      <c r="J38" s="190">
        <f t="shared" si="10"/>
        <v>1.6123166401987608E-2</v>
      </c>
      <c r="K38" s="190">
        <f t="shared" si="10"/>
        <v>1.7987763779933531E-2</v>
      </c>
      <c r="L38" s="190">
        <f t="shared" si="10"/>
        <v>1.6230353251737242E-2</v>
      </c>
      <c r="M38" s="190">
        <f t="shared" si="10"/>
        <v>1.7999129332575001E-2</v>
      </c>
      <c r="N38" s="190">
        <f t="shared" si="10"/>
        <v>2.1259800630675691E-2</v>
      </c>
      <c r="O38" s="190">
        <f t="shared" si="10"/>
        <v>2.1795960405106982E-2</v>
      </c>
      <c r="P38" s="190">
        <f t="shared" si="10"/>
        <v>2.3460893010852999E-2</v>
      </c>
      <c r="Q38" s="190">
        <f t="shared" si="10"/>
        <v>2.5138889952031007E-2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1.8565687410896934</v>
      </c>
      <c r="C44" s="213">
        <f>IF(C$5=0,0,C$5/AGR_fec!C$5)</f>
        <v>1.8754527729129602</v>
      </c>
      <c r="D44" s="213">
        <f>IF(D$5=0,0,D$5/AGR_fec!D$5)</f>
        <v>1.7968440217161714</v>
      </c>
      <c r="E44" s="213">
        <f>IF(E$5=0,0,E$5/AGR_fec!E$5)</f>
        <v>1.4947199954015959</v>
      </c>
      <c r="F44" s="213">
        <f>IF(F$5=0,0,F$5/AGR_fec!F$5)</f>
        <v>1.4032456981329555</v>
      </c>
      <c r="G44" s="213">
        <f>IF(G$5=0,0,G$5/AGR_fec!G$5)</f>
        <v>1.5382131879761909</v>
      </c>
      <c r="H44" s="213">
        <f>IF(H$5=0,0,H$5/AGR_fec!H$5)</f>
        <v>1.4057636167201619</v>
      </c>
      <c r="I44" s="213">
        <f>IF(I$5=0,0,I$5/AGR_fec!I$5)</f>
        <v>1.3803330440256993</v>
      </c>
      <c r="J44" s="213">
        <f>IF(J$5=0,0,J$5/AGR_fec!J$5)</f>
        <v>1.2745058654181143</v>
      </c>
      <c r="K44" s="213">
        <f>IF(K$5=0,0,K$5/AGR_fec!K$5)</f>
        <v>1.2799389896656694</v>
      </c>
      <c r="L44" s="213">
        <f>IF(L$5=0,0,L$5/AGR_fec!L$5)</f>
        <v>1.2369821809293919</v>
      </c>
      <c r="M44" s="213">
        <f>IF(M$5=0,0,M$5/AGR_fec!M$5)</f>
        <v>1.2490607046428073</v>
      </c>
      <c r="N44" s="213">
        <f>IF(N$5=0,0,N$5/AGR_fec!N$5)</f>
        <v>1.3551926898031554</v>
      </c>
      <c r="O44" s="213">
        <f>IF(O$5=0,0,O$5/AGR_fec!O$5)</f>
        <v>1.2504878224789886</v>
      </c>
      <c r="P44" s="213">
        <f>IF(P$5=0,0,P$5/AGR_fec!P$5)</f>
        <v>1.0938270734041917</v>
      </c>
      <c r="Q44" s="213">
        <f>IF(Q$5=0,0,Q$5/AGR_fec!Q$5)</f>
        <v>1.1497999818416618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2.5213621518644134</v>
      </c>
      <c r="C48" s="210">
        <f>IF(C$9=0,0,C$9/AGR_fec!C$9)</f>
        <v>2.3327180925722319</v>
      </c>
      <c r="D48" s="210">
        <f>IF(D$9=0,0,D$9/AGR_fec!D$9)</f>
        <v>2.4146463817192987</v>
      </c>
      <c r="E48" s="210">
        <f>IF(E$9=0,0,E$9/AGR_fec!E$9)</f>
        <v>2.3394338227041382</v>
      </c>
      <c r="F48" s="210">
        <f>IF(F$9=0,0,F$9/AGR_fec!F$9)</f>
        <v>2.3001438661099605</v>
      </c>
      <c r="G48" s="210">
        <f>IF(G$9=0,0,G$9/AGR_fec!G$9)</f>
        <v>2.3266288099969303</v>
      </c>
      <c r="H48" s="210">
        <f>IF(H$9=0,0,H$9/AGR_fec!H$9)</f>
        <v>2.3095415321490931</v>
      </c>
      <c r="I48" s="210">
        <f>IF(I$9=0,0,I$9/AGR_fec!I$9)</f>
        <v>2.3101736801026576</v>
      </c>
      <c r="J48" s="210">
        <f>IF(J$9=0,0,J$9/AGR_fec!J$9)</f>
        <v>2.3261540661700275</v>
      </c>
      <c r="K48" s="210">
        <f>IF(K$9=0,0,K$9/AGR_fec!K$9)</f>
        <v>2.3287946854278094</v>
      </c>
      <c r="L48" s="210">
        <f>IF(L$9=0,0,L$9/AGR_fec!L$9)</f>
        <v>2.2887522220761021</v>
      </c>
      <c r="M48" s="210">
        <f>IF(M$9=0,0,M$9/AGR_fec!M$9)</f>
        <v>2.2340793181109175</v>
      </c>
      <c r="N48" s="210">
        <f>IF(N$9=0,0,N$9/AGR_fec!N$9)</f>
        <v>2.2047671247826255</v>
      </c>
      <c r="O48" s="210">
        <f>IF(O$9=0,0,O$9/AGR_fec!O$9)</f>
        <v>2.1532470634193888</v>
      </c>
      <c r="P48" s="210">
        <f>IF(P$9=0,0,P$9/AGR_fec!P$9)</f>
        <v>1.8650990285819273</v>
      </c>
      <c r="Q48" s="210">
        <f>IF(Q$9=0,0,Q$9/AGR_fec!Q$9)</f>
        <v>1.6035453870867438</v>
      </c>
    </row>
    <row r="49" spans="1:17" x14ac:dyDescent="0.25">
      <c r="A49" s="179" t="s">
        <v>158</v>
      </c>
      <c r="B49" s="209">
        <f>IF(B$16=0,0,B$16/AGR_fec!B$16)</f>
        <v>3.1024187999999993</v>
      </c>
      <c r="C49" s="209">
        <f>IF(C$16=0,0,C$16/AGR_fec!C$16)</f>
        <v>3.1024188000000006</v>
      </c>
      <c r="D49" s="209">
        <f>IF(D$16=0,0,D$16/AGR_fec!D$16)</f>
        <v>3.1024188000000001</v>
      </c>
      <c r="E49" s="209">
        <f>IF(E$16=0,0,E$16/AGR_fec!E$16)</f>
        <v>3.1024188000000006</v>
      </c>
      <c r="F49" s="209">
        <f>IF(F$16=0,0,F$16/AGR_fec!F$16)</f>
        <v>3.1024187999999997</v>
      </c>
      <c r="G49" s="209">
        <f>IF(G$16=0,0,G$16/AGR_fec!G$16)</f>
        <v>3.1024187999999997</v>
      </c>
      <c r="H49" s="209">
        <f>IF(H$16=0,0,H$16/AGR_fec!H$16)</f>
        <v>3.1024188000000006</v>
      </c>
      <c r="I49" s="209">
        <f>IF(I$16=0,0,I$16/AGR_fec!I$16)</f>
        <v>3.1024188000000006</v>
      </c>
      <c r="J49" s="209">
        <f>IF(J$16=0,0,J$16/AGR_fec!J$16)</f>
        <v>3.1024188000000006</v>
      </c>
      <c r="K49" s="209">
        <f>IF(K$16=0,0,K$16/AGR_fec!K$16)</f>
        <v>3.1024188000000006</v>
      </c>
      <c r="L49" s="209">
        <f>IF(L$16=0,0,L$16/AGR_fec!L$16)</f>
        <v>3.1024187999999993</v>
      </c>
      <c r="M49" s="209">
        <f>IF(M$16=0,0,M$16/AGR_fec!M$16)</f>
        <v>3.1024188000000006</v>
      </c>
      <c r="N49" s="209">
        <f>IF(N$16=0,0,N$16/AGR_fec!N$16)</f>
        <v>3.1024187999999997</v>
      </c>
      <c r="O49" s="209">
        <f>IF(O$16=0,0,O$16/AGR_fec!O$16)</f>
        <v>3.1024188000000001</v>
      </c>
      <c r="P49" s="209">
        <f>IF(P$16=0,0,P$16/AGR_fec!P$16)</f>
        <v>3.1024188000000006</v>
      </c>
      <c r="Q49" s="209">
        <f>IF(Q$16=0,0,Q$16/AGR_fec!Q$16)</f>
        <v>3.1024187999999997</v>
      </c>
    </row>
    <row r="50" spans="1:17" x14ac:dyDescent="0.25">
      <c r="A50" s="179" t="s">
        <v>157</v>
      </c>
      <c r="B50" s="209">
        <f>IF(B$17=0,0,B$17/AGR_fec!B$17)</f>
        <v>1.8154197116301523</v>
      </c>
      <c r="C50" s="209">
        <f>IF(C$17=0,0,C$17/AGR_fec!C$17)</f>
        <v>2.1772887310670472</v>
      </c>
      <c r="D50" s="209">
        <f>IF(D$17=0,0,D$17/AGR_fec!D$17)</f>
        <v>2.0983853813929514</v>
      </c>
      <c r="E50" s="209">
        <f>IF(E$17=0,0,E$17/AGR_fec!E$17)</f>
        <v>2.0651364898420952</v>
      </c>
      <c r="F50" s="209">
        <f>IF(F$17=0,0,F$17/AGR_fec!F$17)</f>
        <v>2.0715022332220965</v>
      </c>
      <c r="G50" s="209">
        <f>IF(G$17=0,0,G$17/AGR_fec!G$17)</f>
        <v>2.0572748677204586</v>
      </c>
      <c r="H50" s="209">
        <f>IF(H$17=0,0,H$17/AGR_fec!H$17)</f>
        <v>1.9599623554968801</v>
      </c>
      <c r="I50" s="209">
        <f>IF(I$17=0,0,I$17/AGR_fec!I$17)</f>
        <v>1.9370377398609717</v>
      </c>
      <c r="J50" s="209">
        <f>IF(J$17=0,0,J$17/AGR_fec!J$17)</f>
        <v>1.685722457545175</v>
      </c>
      <c r="K50" s="209">
        <f>IF(K$17=0,0,K$17/AGR_fec!K$17)</f>
        <v>1.5904634571331748</v>
      </c>
      <c r="L50" s="209">
        <f>IF(L$17=0,0,L$17/AGR_fec!L$17)</f>
        <v>1.4776572112105137</v>
      </c>
      <c r="M50" s="209">
        <f>IF(M$17=0,0,M$17/AGR_fec!M$17)</f>
        <v>1.5489717663308584</v>
      </c>
      <c r="N50" s="209">
        <f>IF(N$17=0,0,N$17/AGR_fec!N$17)</f>
        <v>1.5822770059962845</v>
      </c>
      <c r="O50" s="209">
        <f>IF(O$17=0,0,O$17/AGR_fec!O$17)</f>
        <v>1.3030601446637655</v>
      </c>
      <c r="P50" s="209">
        <f>IF(P$17=0,0,P$17/AGR_fec!P$17)</f>
        <v>1.0457015389403326</v>
      </c>
      <c r="Q50" s="209">
        <f>IF(Q$17=0,0,Q$17/AGR_fec!Q$17)</f>
        <v>1.0933310395289906</v>
      </c>
    </row>
    <row r="51" spans="1:17" x14ac:dyDescent="0.25">
      <c r="A51" s="179" t="s">
        <v>156</v>
      </c>
      <c r="B51" s="209">
        <f>IF(B$25=0,0,B$25/AGR_fec!B$25)</f>
        <v>3.1024188000000001</v>
      </c>
      <c r="C51" s="209">
        <f>IF(C$25=0,0,C$25/AGR_fec!C$25)</f>
        <v>3.1024188000000001</v>
      </c>
      <c r="D51" s="209">
        <f>IF(D$25=0,0,D$25/AGR_fec!D$25)</f>
        <v>3.1024188000000001</v>
      </c>
      <c r="E51" s="209">
        <f>IF(E$25=0,0,E$25/AGR_fec!E$25)</f>
        <v>3.1024188000000001</v>
      </c>
      <c r="F51" s="209">
        <f>IF(F$25=0,0,F$25/AGR_fec!F$25)</f>
        <v>3.1024188000000015</v>
      </c>
      <c r="G51" s="209">
        <f>IF(G$25=0,0,G$25/AGR_fec!G$25)</f>
        <v>3.1024188000000001</v>
      </c>
      <c r="H51" s="209">
        <f>IF(H$25=0,0,H$25/AGR_fec!H$25)</f>
        <v>3.102418800000001</v>
      </c>
      <c r="I51" s="209">
        <f>IF(I$25=0,0,I$25/AGR_fec!I$25)</f>
        <v>3.1024187999999993</v>
      </c>
      <c r="J51" s="209">
        <f>IF(J$25=0,0,J$25/AGR_fec!J$25)</f>
        <v>3.1024187999999997</v>
      </c>
      <c r="K51" s="209">
        <f>IF(K$25=0,0,K$25/AGR_fec!K$25)</f>
        <v>3.1024187999999997</v>
      </c>
      <c r="L51" s="209">
        <f>IF(L$25=0,0,L$25/AGR_fec!L$25)</f>
        <v>3.102418800000001</v>
      </c>
      <c r="M51" s="209">
        <f>IF(M$25=0,0,M$25/AGR_fec!M$25)</f>
        <v>3.1024188000000006</v>
      </c>
      <c r="N51" s="209">
        <f>IF(N$25=0,0,N$25/AGR_fec!N$25)</f>
        <v>3.1024187999999997</v>
      </c>
      <c r="O51" s="209">
        <f>IF(O$25=0,0,O$25/AGR_fec!O$25)</f>
        <v>3.1024188000000001</v>
      </c>
      <c r="P51" s="209">
        <f>IF(P$25=0,0,P$25/AGR_fec!P$25)</f>
        <v>3.1024187999999997</v>
      </c>
      <c r="Q51" s="209">
        <f>IF(Q$25=0,0,Q$25/AGR_fec!Q$25)</f>
        <v>3.1024187999999988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1566501.9303426456</v>
      </c>
      <c r="C3" s="98">
        <f t="shared" si="0"/>
        <v>1600635.2498612413</v>
      </c>
      <c r="D3" s="98">
        <f t="shared" si="0"/>
        <v>1635793.637256433</v>
      </c>
      <c r="E3" s="98">
        <f t="shared" si="0"/>
        <v>1691536.4899192194</v>
      </c>
      <c r="F3" s="98">
        <f t="shared" si="0"/>
        <v>1738993.0076217579</v>
      </c>
      <c r="G3" s="98">
        <f t="shared" si="0"/>
        <v>1788493.4637087542</v>
      </c>
      <c r="H3" s="98">
        <f t="shared" si="0"/>
        <v>1832577.1679440346</v>
      </c>
      <c r="I3" s="98">
        <f t="shared" si="0"/>
        <v>1884241.5364026781</v>
      </c>
      <c r="J3" s="98">
        <f t="shared" si="0"/>
        <v>1916711.5555555548</v>
      </c>
      <c r="K3" s="98">
        <f t="shared" si="0"/>
        <v>1923730.1499200524</v>
      </c>
      <c r="L3" s="98">
        <f t="shared" si="0"/>
        <v>1948774.3443020331</v>
      </c>
      <c r="M3" s="98">
        <f t="shared" si="0"/>
        <v>1996217.9271683276</v>
      </c>
      <c r="N3" s="98">
        <f t="shared" si="0"/>
        <v>2028469.1194266805</v>
      </c>
      <c r="O3" s="98">
        <f t="shared" si="0"/>
        <v>2050362.7308856635</v>
      </c>
      <c r="P3" s="98">
        <f t="shared" si="0"/>
        <v>2073948.93398799</v>
      </c>
      <c r="Q3" s="98">
        <f t="shared" si="0"/>
        <v>2097419.3896508534</v>
      </c>
    </row>
    <row r="4" spans="1:17" ht="12.95" customHeight="1" x14ac:dyDescent="0.25">
      <c r="A4" s="90" t="s">
        <v>44</v>
      </c>
      <c r="B4" s="89">
        <f t="shared" ref="B4" si="1">SUM(B5:B14)</f>
        <v>1566501.9303426456</v>
      </c>
      <c r="C4" s="89">
        <f t="shared" ref="C4:Q4" si="2">SUM(C5:C14)</f>
        <v>1600635.2498612413</v>
      </c>
      <c r="D4" s="89">
        <f t="shared" si="2"/>
        <v>1635793.637256433</v>
      </c>
      <c r="E4" s="89">
        <f t="shared" si="2"/>
        <v>1691536.4899192194</v>
      </c>
      <c r="F4" s="89">
        <f t="shared" si="2"/>
        <v>1738993.0076217579</v>
      </c>
      <c r="G4" s="89">
        <f t="shared" si="2"/>
        <v>1788493.4637087542</v>
      </c>
      <c r="H4" s="89">
        <f t="shared" si="2"/>
        <v>1832577.1679440346</v>
      </c>
      <c r="I4" s="89">
        <f t="shared" si="2"/>
        <v>1884241.5364026781</v>
      </c>
      <c r="J4" s="89">
        <f t="shared" si="2"/>
        <v>1916711.5555555548</v>
      </c>
      <c r="K4" s="89">
        <f t="shared" si="2"/>
        <v>1923730.1499200524</v>
      </c>
      <c r="L4" s="89">
        <f t="shared" si="2"/>
        <v>1948774.3443020331</v>
      </c>
      <c r="M4" s="89">
        <f t="shared" si="2"/>
        <v>1996217.9271683276</v>
      </c>
      <c r="N4" s="89">
        <f t="shared" si="2"/>
        <v>2028469.1194266805</v>
      </c>
      <c r="O4" s="89">
        <f t="shared" si="2"/>
        <v>2050362.7308856635</v>
      </c>
      <c r="P4" s="89">
        <f t="shared" si="2"/>
        <v>2073948.93398799</v>
      </c>
      <c r="Q4" s="89">
        <f t="shared" si="2"/>
        <v>2097419.3896508534</v>
      </c>
    </row>
    <row r="5" spans="1:17" ht="12" customHeight="1" x14ac:dyDescent="0.25">
      <c r="A5" s="88" t="s">
        <v>38</v>
      </c>
      <c r="B5" s="87">
        <v>4536.3760225053556</v>
      </c>
      <c r="C5" s="87">
        <v>3786.0909307811708</v>
      </c>
      <c r="D5" s="87">
        <v>1572.4305968673182</v>
      </c>
      <c r="E5" s="87">
        <v>1950.4091762468397</v>
      </c>
      <c r="F5" s="87">
        <v>1985.0503694359418</v>
      </c>
      <c r="G5" s="87">
        <v>2646.0596701391228</v>
      </c>
      <c r="H5" s="87">
        <v>2716.2389072022906</v>
      </c>
      <c r="I5" s="87">
        <v>2799.8766098604206</v>
      </c>
      <c r="J5" s="87">
        <v>3081.0897966623511</v>
      </c>
      <c r="K5" s="87">
        <v>3849.8104530651431</v>
      </c>
      <c r="L5" s="87">
        <v>4489.5070189873186</v>
      </c>
      <c r="M5" s="87">
        <v>4590.3061208808831</v>
      </c>
      <c r="N5" s="87">
        <v>4766.2367474196299</v>
      </c>
      <c r="O5" s="87">
        <v>4502.1157987246543</v>
      </c>
      <c r="P5" s="87">
        <v>3927.0143274855104</v>
      </c>
      <c r="Q5" s="87">
        <v>2574.9712629914147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176489.42031279605</v>
      </c>
      <c r="C7" s="87">
        <v>156819.78821434153</v>
      </c>
      <c r="D7" s="87">
        <v>156547.35225871761</v>
      </c>
      <c r="E7" s="87">
        <v>105223.73991420458</v>
      </c>
      <c r="F7" s="87">
        <v>152225.78343761669</v>
      </c>
      <c r="G7" s="87">
        <v>188345.56455737419</v>
      </c>
      <c r="H7" s="87">
        <v>190213.41706002795</v>
      </c>
      <c r="I7" s="87">
        <v>207124.63632760447</v>
      </c>
      <c r="J7" s="87">
        <v>155554.09744171827</v>
      </c>
      <c r="K7" s="87">
        <v>153125.30459281831</v>
      </c>
      <c r="L7" s="87">
        <v>146239.49253173644</v>
      </c>
      <c r="M7" s="87">
        <v>163452.22626471831</v>
      </c>
      <c r="N7" s="87">
        <v>166981.14445864211</v>
      </c>
      <c r="O7" s="87">
        <v>169299.402068789</v>
      </c>
      <c r="P7" s="87">
        <v>200295.34618368125</v>
      </c>
      <c r="Q7" s="87">
        <v>201417.67182953798</v>
      </c>
    </row>
    <row r="8" spans="1:17" ht="12" customHeight="1" x14ac:dyDescent="0.25">
      <c r="A8" s="88" t="s">
        <v>101</v>
      </c>
      <c r="B8" s="87">
        <v>1034.3024824097649</v>
      </c>
      <c r="C8" s="87">
        <v>1097.1755587877094</v>
      </c>
      <c r="D8" s="87">
        <v>1210.8965649645206</v>
      </c>
      <c r="E8" s="87">
        <v>1299.137178726714</v>
      </c>
      <c r="F8" s="87">
        <v>1396.9215724039118</v>
      </c>
      <c r="G8" s="87">
        <v>1534.1756116194401</v>
      </c>
      <c r="H8" s="87">
        <v>1592.6963227807896</v>
      </c>
      <c r="I8" s="87">
        <v>1646.6612685343173</v>
      </c>
      <c r="J8" s="87">
        <v>1787.3782099409273</v>
      </c>
      <c r="K8" s="87">
        <v>1877.52411566606</v>
      </c>
      <c r="L8" s="87">
        <v>1961.9434324452227</v>
      </c>
      <c r="M8" s="87">
        <v>2043.7924459093167</v>
      </c>
      <c r="N8" s="87">
        <v>2138.5923716182615</v>
      </c>
      <c r="O8" s="87">
        <v>2267.3881876393866</v>
      </c>
      <c r="P8" s="87">
        <v>2456.3664506642522</v>
      </c>
      <c r="Q8" s="87">
        <v>2602.815899913026</v>
      </c>
    </row>
    <row r="9" spans="1:17" ht="12" customHeight="1" x14ac:dyDescent="0.25">
      <c r="A9" s="88" t="s">
        <v>106</v>
      </c>
      <c r="B9" s="87">
        <v>867137.17635871482</v>
      </c>
      <c r="C9" s="87">
        <v>870113.39832829149</v>
      </c>
      <c r="D9" s="87">
        <v>922106.3881705472</v>
      </c>
      <c r="E9" s="87">
        <v>1049808.141984219</v>
      </c>
      <c r="F9" s="87">
        <v>1088813.9014096383</v>
      </c>
      <c r="G9" s="87">
        <v>1067972.7067659241</v>
      </c>
      <c r="H9" s="87">
        <v>1079188.7534363221</v>
      </c>
      <c r="I9" s="87">
        <v>1101223.7512977156</v>
      </c>
      <c r="J9" s="87">
        <v>1272733.2438835695</v>
      </c>
      <c r="K9" s="87">
        <v>1270540.753540799</v>
      </c>
      <c r="L9" s="87">
        <v>1305439.7298375312</v>
      </c>
      <c r="M9" s="87">
        <v>1360408.7393070948</v>
      </c>
      <c r="N9" s="87">
        <v>1370404.3140813559</v>
      </c>
      <c r="O9" s="87">
        <v>1378775.4754295379</v>
      </c>
      <c r="P9" s="87">
        <v>1329053.4350909654</v>
      </c>
      <c r="Q9" s="87">
        <v>1304644.9663537694</v>
      </c>
    </row>
    <row r="10" spans="1:17" ht="12" customHeight="1" x14ac:dyDescent="0.25">
      <c r="A10" s="88" t="s">
        <v>34</v>
      </c>
      <c r="B10" s="87">
        <v>5058.9190228492125</v>
      </c>
      <c r="C10" s="87">
        <v>5208.3844885825638</v>
      </c>
      <c r="D10" s="87">
        <v>6359.3208745943202</v>
      </c>
      <c r="E10" s="87">
        <v>7585.5223574534029</v>
      </c>
      <c r="F10" s="87">
        <v>7684.3697705334835</v>
      </c>
      <c r="G10" s="87">
        <v>7697.8742365648641</v>
      </c>
      <c r="H10" s="87">
        <v>7742.2111147290425</v>
      </c>
      <c r="I10" s="87">
        <v>7918.9827029467233</v>
      </c>
      <c r="J10" s="87">
        <v>5765.6625201297284</v>
      </c>
      <c r="K10" s="87">
        <v>5495.2478332224673</v>
      </c>
      <c r="L10" s="87">
        <v>5630.6441693919915</v>
      </c>
      <c r="M10" s="87">
        <v>5927.3218509407507</v>
      </c>
      <c r="N10" s="87">
        <v>6017.361571533268</v>
      </c>
      <c r="O10" s="87">
        <v>9588.1690185074149</v>
      </c>
      <c r="P10" s="87">
        <v>10575.297884956977</v>
      </c>
      <c r="Q10" s="87">
        <v>9471.0069829319582</v>
      </c>
    </row>
    <row r="11" spans="1:17" ht="12" customHeight="1" x14ac:dyDescent="0.25">
      <c r="A11" s="88" t="s">
        <v>61</v>
      </c>
      <c r="B11" s="87">
        <v>111.05592384420186</v>
      </c>
      <c r="C11" s="87">
        <v>112.47240540647236</v>
      </c>
      <c r="D11" s="87">
        <v>139.39080367773951</v>
      </c>
      <c r="E11" s="87">
        <v>143.77910965154121</v>
      </c>
      <c r="F11" s="87">
        <v>145.87030950844181</v>
      </c>
      <c r="G11" s="87">
        <v>147.25698613186472</v>
      </c>
      <c r="H11" s="87">
        <v>157.90958076804557</v>
      </c>
      <c r="I11" s="87">
        <v>168.17384149905749</v>
      </c>
      <c r="J11" s="87">
        <v>179.81531069911784</v>
      </c>
      <c r="K11" s="87">
        <v>183.28111132118769</v>
      </c>
      <c r="L11" s="87">
        <v>187.21853682789063</v>
      </c>
      <c r="M11" s="87">
        <v>187.22245725271083</v>
      </c>
      <c r="N11" s="87">
        <v>187.30704130216077</v>
      </c>
      <c r="O11" s="87">
        <v>190.79110182035339</v>
      </c>
      <c r="P11" s="87">
        <v>208.20583595432285</v>
      </c>
      <c r="Q11" s="87">
        <v>211.04177851109711</v>
      </c>
    </row>
    <row r="12" spans="1:17" ht="12" customHeight="1" x14ac:dyDescent="0.25">
      <c r="A12" s="88" t="s">
        <v>42</v>
      </c>
      <c r="B12" s="87">
        <v>187158.58296561128</v>
      </c>
      <c r="C12" s="87">
        <v>177712.59508752666</v>
      </c>
      <c r="D12" s="87">
        <v>127151.73388216498</v>
      </c>
      <c r="E12" s="87">
        <v>120882.29718680136</v>
      </c>
      <c r="F12" s="87">
        <v>63950.707369820491</v>
      </c>
      <c r="G12" s="87">
        <v>65319.817392789657</v>
      </c>
      <c r="H12" s="87">
        <v>75346.260154057309</v>
      </c>
      <c r="I12" s="87">
        <v>76242.964386067368</v>
      </c>
      <c r="J12" s="87">
        <v>78448.544005573363</v>
      </c>
      <c r="K12" s="87">
        <v>79816.724865704819</v>
      </c>
      <c r="L12" s="87">
        <v>79989.474424022745</v>
      </c>
      <c r="M12" s="87">
        <v>81501.747530891618</v>
      </c>
      <c r="N12" s="87">
        <v>83529.624503999468</v>
      </c>
      <c r="O12" s="87">
        <v>84010.549024216787</v>
      </c>
      <c r="P12" s="87">
        <v>91151.932306564631</v>
      </c>
      <c r="Q12" s="87">
        <v>91971.809338627296</v>
      </c>
    </row>
    <row r="13" spans="1:17" ht="12" customHeight="1" x14ac:dyDescent="0.25">
      <c r="A13" s="88" t="s">
        <v>105</v>
      </c>
      <c r="B13" s="87">
        <v>10102.927398799924</v>
      </c>
      <c r="C13" s="87">
        <v>16920.659843292855</v>
      </c>
      <c r="D13" s="87">
        <v>25081.800880435072</v>
      </c>
      <c r="E13" s="87">
        <v>31657.810884903374</v>
      </c>
      <c r="F13" s="87">
        <v>41585.476430530216</v>
      </c>
      <c r="G13" s="87">
        <v>54001.119033102223</v>
      </c>
      <c r="H13" s="87">
        <v>65852.037127513395</v>
      </c>
      <c r="I13" s="87">
        <v>76130.051938266741</v>
      </c>
      <c r="J13" s="87">
        <v>80442.970160364304</v>
      </c>
      <c r="K13" s="87">
        <v>87093.237556418768</v>
      </c>
      <c r="L13" s="87">
        <v>91633.613404019241</v>
      </c>
      <c r="M13" s="87">
        <v>98424.38563312836</v>
      </c>
      <c r="N13" s="87">
        <v>118511.98139015064</v>
      </c>
      <c r="O13" s="87">
        <v>147088.5497776391</v>
      </c>
      <c r="P13" s="87">
        <v>201670.70768204078</v>
      </c>
      <c r="Q13" s="87">
        <v>289068.78672666388</v>
      </c>
    </row>
    <row r="14" spans="1:17" ht="12" customHeight="1" x14ac:dyDescent="0.25">
      <c r="A14" s="51" t="s">
        <v>104</v>
      </c>
      <c r="B14" s="94">
        <v>314873.169855115</v>
      </c>
      <c r="C14" s="94">
        <v>368864.68500423071</v>
      </c>
      <c r="D14" s="94">
        <v>395624.32322446391</v>
      </c>
      <c r="E14" s="94">
        <v>372985.65212701267</v>
      </c>
      <c r="F14" s="94">
        <v>381204.9269522705</v>
      </c>
      <c r="G14" s="94">
        <v>400828.88945510861</v>
      </c>
      <c r="H14" s="94">
        <v>409767.6442406337</v>
      </c>
      <c r="I14" s="94">
        <v>410986.43803018349</v>
      </c>
      <c r="J14" s="94">
        <v>318718.7542268972</v>
      </c>
      <c r="K14" s="94">
        <v>321748.26585103659</v>
      </c>
      <c r="L14" s="94">
        <v>313202.72094707086</v>
      </c>
      <c r="M14" s="94">
        <v>279682.1855575107</v>
      </c>
      <c r="N14" s="94">
        <v>275932.55726065888</v>
      </c>
      <c r="O14" s="94">
        <v>254640.29047878881</v>
      </c>
      <c r="P14" s="94">
        <v>234610.62822567683</v>
      </c>
      <c r="Q14" s="94">
        <v>195456.3194779075</v>
      </c>
    </row>
    <row r="15" spans="1:17" ht="12" hidden="1" customHeight="1" x14ac:dyDescent="0.25">
      <c r="A15" s="97" t="s">
        <v>103</v>
      </c>
      <c r="B15" s="96">
        <f t="shared" ref="B15" si="3">SUM(B5:B12)</f>
        <v>1241525.8330887307</v>
      </c>
      <c r="C15" s="96">
        <f t="shared" ref="C15:Q15" si="4">SUM(C5:C12)</f>
        <v>1214849.9050137177</v>
      </c>
      <c r="D15" s="96">
        <f t="shared" si="4"/>
        <v>1215087.5131515339</v>
      </c>
      <c r="E15" s="96">
        <f t="shared" si="4"/>
        <v>1286893.0269073034</v>
      </c>
      <c r="F15" s="96">
        <f t="shared" si="4"/>
        <v>1316202.6042389572</v>
      </c>
      <c r="G15" s="96">
        <f t="shared" si="4"/>
        <v>1333663.4552205433</v>
      </c>
      <c r="H15" s="96">
        <f t="shared" si="4"/>
        <v>1356957.4865758875</v>
      </c>
      <c r="I15" s="96">
        <f t="shared" si="4"/>
        <v>1397125.0464342278</v>
      </c>
      <c r="J15" s="96">
        <f t="shared" si="4"/>
        <v>1517549.8311682933</v>
      </c>
      <c r="K15" s="96">
        <f t="shared" si="4"/>
        <v>1514888.6465125969</v>
      </c>
      <c r="L15" s="96">
        <f t="shared" si="4"/>
        <v>1543938.0099509431</v>
      </c>
      <c r="M15" s="96">
        <f t="shared" si="4"/>
        <v>1618111.3559776885</v>
      </c>
      <c r="N15" s="96">
        <f t="shared" si="4"/>
        <v>1634024.5807758709</v>
      </c>
      <c r="O15" s="96">
        <f t="shared" si="4"/>
        <v>1648633.8906292357</v>
      </c>
      <c r="P15" s="96">
        <f t="shared" si="4"/>
        <v>1637667.5980802723</v>
      </c>
      <c r="Q15" s="96">
        <f t="shared" si="4"/>
        <v>1612894.2834462821</v>
      </c>
    </row>
    <row r="16" spans="1:17" ht="12.95" customHeight="1" x14ac:dyDescent="0.25">
      <c r="A16" s="90" t="s">
        <v>102</v>
      </c>
      <c r="B16" s="89">
        <f t="shared" ref="B16" si="5">SUM(B17:B18)</f>
        <v>414208.74269473139</v>
      </c>
      <c r="C16" s="89">
        <f t="shared" ref="C16:Q16" si="6">SUM(C17:C18)</f>
        <v>450804.9242813717</v>
      </c>
      <c r="D16" s="89">
        <f t="shared" si="6"/>
        <v>490947.24629946804</v>
      </c>
      <c r="E16" s="89">
        <f t="shared" si="6"/>
        <v>525620.4997220306</v>
      </c>
      <c r="F16" s="89">
        <f t="shared" si="6"/>
        <v>563882.17444236786</v>
      </c>
      <c r="G16" s="89">
        <f t="shared" si="6"/>
        <v>587055.09389215475</v>
      </c>
      <c r="H16" s="89">
        <f t="shared" si="6"/>
        <v>626282.66392836685</v>
      </c>
      <c r="I16" s="89">
        <f t="shared" si="6"/>
        <v>664128.92086671921</v>
      </c>
      <c r="J16" s="89">
        <f t="shared" si="6"/>
        <v>670479.47595113982</v>
      </c>
      <c r="K16" s="89">
        <f t="shared" si="6"/>
        <v>703581.96246767417</v>
      </c>
      <c r="L16" s="89">
        <f t="shared" si="6"/>
        <v>708287.26176737493</v>
      </c>
      <c r="M16" s="89">
        <f t="shared" si="6"/>
        <v>725608.56607348879</v>
      </c>
      <c r="N16" s="89">
        <f t="shared" si="6"/>
        <v>737192.79862433916</v>
      </c>
      <c r="O16" s="89">
        <f t="shared" si="6"/>
        <v>758632.591535124</v>
      </c>
      <c r="P16" s="89">
        <f t="shared" si="6"/>
        <v>788800.86806474347</v>
      </c>
      <c r="Q16" s="89">
        <f t="shared" si="6"/>
        <v>827027.53290349385</v>
      </c>
    </row>
    <row r="17" spans="1:17" ht="12.95" customHeight="1" x14ac:dyDescent="0.25">
      <c r="A17" s="88" t="s">
        <v>101</v>
      </c>
      <c r="B17" s="95">
        <v>3366.7426947312674</v>
      </c>
      <c r="C17" s="95">
        <v>3441.9242813717842</v>
      </c>
      <c r="D17" s="95">
        <v>4383.2462994681273</v>
      </c>
      <c r="E17" s="95">
        <v>4971.4997220306232</v>
      </c>
      <c r="F17" s="95">
        <v>5013.1744423675837</v>
      </c>
      <c r="G17" s="95">
        <v>5206.0938921550014</v>
      </c>
      <c r="H17" s="95">
        <v>6297.6639283669465</v>
      </c>
      <c r="I17" s="95">
        <v>7279.9208667192943</v>
      </c>
      <c r="J17" s="95">
        <v>7570.4759511400944</v>
      </c>
      <c r="K17" s="95">
        <v>8800.9624676740114</v>
      </c>
      <c r="L17" s="95">
        <v>8827.2617673747736</v>
      </c>
      <c r="M17" s="95">
        <v>9494.5660734888334</v>
      </c>
      <c r="N17" s="95">
        <v>10722.798624339135</v>
      </c>
      <c r="O17" s="95">
        <v>12762.591535123971</v>
      </c>
      <c r="P17" s="95">
        <v>16076.868064743112</v>
      </c>
      <c r="Q17" s="95">
        <v>21414.532903493564</v>
      </c>
    </row>
    <row r="18" spans="1:17" ht="12" customHeight="1" x14ac:dyDescent="0.25">
      <c r="A18" s="88" t="s">
        <v>100</v>
      </c>
      <c r="B18" s="95">
        <v>410842.00000000012</v>
      </c>
      <c r="C18" s="95">
        <v>447362.99999999994</v>
      </c>
      <c r="D18" s="95">
        <v>486563.99999999988</v>
      </c>
      <c r="E18" s="95">
        <v>520648.99999999994</v>
      </c>
      <c r="F18" s="95">
        <v>558869.00000000023</v>
      </c>
      <c r="G18" s="95">
        <v>581848.99999999977</v>
      </c>
      <c r="H18" s="95">
        <v>619984.99999999988</v>
      </c>
      <c r="I18" s="95">
        <v>656848.99999999988</v>
      </c>
      <c r="J18" s="95">
        <v>662908.99999999977</v>
      </c>
      <c r="K18" s="95">
        <v>694781.00000000012</v>
      </c>
      <c r="L18" s="95">
        <v>699460.00000000012</v>
      </c>
      <c r="M18" s="95">
        <v>716114</v>
      </c>
      <c r="N18" s="95">
        <v>726470</v>
      </c>
      <c r="O18" s="95">
        <v>745870</v>
      </c>
      <c r="P18" s="95">
        <v>772724.00000000035</v>
      </c>
      <c r="Q18" s="95">
        <v>805613.00000000023</v>
      </c>
    </row>
    <row r="19" spans="1:17" ht="12.95" customHeight="1" x14ac:dyDescent="0.25">
      <c r="A19" s="90" t="s">
        <v>47</v>
      </c>
      <c r="B19" s="89">
        <f t="shared" ref="B19" si="7">SUM(B20:B26)</f>
        <v>1566501.9303426456</v>
      </c>
      <c r="C19" s="89">
        <f t="shared" ref="C19:Q19" si="8">SUM(C20:C26)</f>
        <v>1600635.2498612413</v>
      </c>
      <c r="D19" s="89">
        <f t="shared" si="8"/>
        <v>1635793.637256433</v>
      </c>
      <c r="E19" s="89">
        <f t="shared" si="8"/>
        <v>1691536.4899192196</v>
      </c>
      <c r="F19" s="89">
        <f t="shared" si="8"/>
        <v>1738993.0076217582</v>
      </c>
      <c r="G19" s="89">
        <f t="shared" si="8"/>
        <v>1788493.4637087546</v>
      </c>
      <c r="H19" s="89">
        <f t="shared" si="8"/>
        <v>1832577.1679440346</v>
      </c>
      <c r="I19" s="89">
        <f t="shared" si="8"/>
        <v>1884241.5364026781</v>
      </c>
      <c r="J19" s="89">
        <f t="shared" si="8"/>
        <v>1916711.555555555</v>
      </c>
      <c r="K19" s="89">
        <f t="shared" si="8"/>
        <v>1923730.1499200531</v>
      </c>
      <c r="L19" s="89">
        <f t="shared" si="8"/>
        <v>1948774.3443020335</v>
      </c>
      <c r="M19" s="89">
        <f t="shared" si="8"/>
        <v>1996217.9271683283</v>
      </c>
      <c r="N19" s="89">
        <f t="shared" si="8"/>
        <v>2028469.1194266807</v>
      </c>
      <c r="O19" s="89">
        <f t="shared" si="8"/>
        <v>2050362.7308856642</v>
      </c>
      <c r="P19" s="89">
        <f t="shared" si="8"/>
        <v>2073948.9339879907</v>
      </c>
      <c r="Q19" s="89">
        <f t="shared" si="8"/>
        <v>2097419.3896508543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72789.931483396838</v>
      </c>
      <c r="Q21" s="87">
        <v>73503.949126229447</v>
      </c>
    </row>
    <row r="22" spans="1:17" ht="12" customHeight="1" x14ac:dyDescent="0.25">
      <c r="A22" s="88" t="s">
        <v>99</v>
      </c>
      <c r="B22" s="87">
        <v>64786.855192192546</v>
      </c>
      <c r="C22" s="87">
        <v>72293.141637410008</v>
      </c>
      <c r="D22" s="87">
        <v>78257.365320320227</v>
      </c>
      <c r="E22" s="87">
        <v>93494.423910014768</v>
      </c>
      <c r="F22" s="87">
        <v>89715.614040870947</v>
      </c>
      <c r="G22" s="87">
        <v>83215.536618495957</v>
      </c>
      <c r="H22" s="87">
        <v>82610.483885994312</v>
      </c>
      <c r="I22" s="87">
        <v>81182.21874586062</v>
      </c>
      <c r="J22" s="87">
        <v>79256.501469361625</v>
      </c>
      <c r="K22" s="87">
        <v>74605.406665438524</v>
      </c>
      <c r="L22" s="87">
        <v>73696.220231540137</v>
      </c>
      <c r="M22" s="87">
        <v>70640.429822211008</v>
      </c>
      <c r="N22" s="87">
        <v>66992.849792605455</v>
      </c>
      <c r="O22" s="87">
        <v>62971.286887704082</v>
      </c>
      <c r="P22" s="87">
        <v>59350.597146000931</v>
      </c>
      <c r="Q22" s="87">
        <v>55310.034301088155</v>
      </c>
    </row>
    <row r="23" spans="1:17" ht="12" customHeight="1" x14ac:dyDescent="0.25">
      <c r="A23" s="88" t="s">
        <v>98</v>
      </c>
      <c r="B23" s="87">
        <v>639658.7018504485</v>
      </c>
      <c r="C23" s="87">
        <v>675197.60541760607</v>
      </c>
      <c r="D23" s="87">
        <v>740638.85168221232</v>
      </c>
      <c r="E23" s="87">
        <v>857111.73588712374</v>
      </c>
      <c r="F23" s="87">
        <v>884527.95739658084</v>
      </c>
      <c r="G23" s="87">
        <v>890285.68906472984</v>
      </c>
      <c r="H23" s="87">
        <v>891338.88025170052</v>
      </c>
      <c r="I23" s="87">
        <v>892215.56029733329</v>
      </c>
      <c r="J23" s="87">
        <v>893270.3670841268</v>
      </c>
      <c r="K23" s="87">
        <v>902777.7398748087</v>
      </c>
      <c r="L23" s="87">
        <v>924210.59348066151</v>
      </c>
      <c r="M23" s="87">
        <v>924653.52973228879</v>
      </c>
      <c r="N23" s="87">
        <v>927095.96927545173</v>
      </c>
      <c r="O23" s="87">
        <v>930009.08301374223</v>
      </c>
      <c r="P23" s="87">
        <v>934511.68845053075</v>
      </c>
      <c r="Q23" s="87">
        <v>943451.46249199077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41512.622639422007</v>
      </c>
      <c r="C25" s="87">
        <v>42183.124137162609</v>
      </c>
      <c r="D25" s="87">
        <v>46523.695091021611</v>
      </c>
      <c r="E25" s="87">
        <v>48628.053556271632</v>
      </c>
      <c r="F25" s="87">
        <v>50645.638739259426</v>
      </c>
      <c r="G25" s="87">
        <v>61826.768073118248</v>
      </c>
      <c r="H25" s="87">
        <v>62011.013599464117</v>
      </c>
      <c r="I25" s="87">
        <v>63694.197011977223</v>
      </c>
      <c r="J25" s="87">
        <v>65398.880331538487</v>
      </c>
      <c r="K25" s="87">
        <v>67220.45249289088</v>
      </c>
      <c r="L25" s="87">
        <v>69056.915376469697</v>
      </c>
      <c r="M25" s="87">
        <v>69767.897018075513</v>
      </c>
      <c r="N25" s="87">
        <v>70387.512731629831</v>
      </c>
      <c r="O25" s="87">
        <v>73385.239725243024</v>
      </c>
      <c r="P25" s="87">
        <v>85829.099396360427</v>
      </c>
      <c r="Q25" s="87">
        <v>86974.495719414204</v>
      </c>
    </row>
    <row r="26" spans="1:17" ht="12" customHeight="1" x14ac:dyDescent="0.25">
      <c r="A26" s="88" t="s">
        <v>30</v>
      </c>
      <c r="B26" s="94">
        <v>820543.75066058256</v>
      </c>
      <c r="C26" s="94">
        <v>810961.37866906275</v>
      </c>
      <c r="D26" s="94">
        <v>770373.72516287887</v>
      </c>
      <c r="E26" s="94">
        <v>692302.27656580938</v>
      </c>
      <c r="F26" s="94">
        <v>714103.79744504706</v>
      </c>
      <c r="G26" s="94">
        <v>753165.46995241055</v>
      </c>
      <c r="H26" s="94">
        <v>796616.79020687565</v>
      </c>
      <c r="I26" s="94">
        <v>847149.56034750701</v>
      </c>
      <c r="J26" s="94">
        <v>878785.80667052825</v>
      </c>
      <c r="K26" s="94">
        <v>879126.55088691495</v>
      </c>
      <c r="L26" s="94">
        <v>881810.61521336227</v>
      </c>
      <c r="M26" s="94">
        <v>931156.07059575291</v>
      </c>
      <c r="N26" s="94">
        <v>963992.78762699349</v>
      </c>
      <c r="O26" s="94">
        <v>983997.12125897501</v>
      </c>
      <c r="P26" s="94">
        <v>921467.61751170177</v>
      </c>
      <c r="Q26" s="94">
        <v>938179.44801213173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1566501.9303426456</v>
      </c>
      <c r="C29" s="89">
        <f t="shared" ref="C29:Q29" si="10">SUM(C30:C33)</f>
        <v>1600635.2498612413</v>
      </c>
      <c r="D29" s="89">
        <f t="shared" si="10"/>
        <v>1635793.6372564328</v>
      </c>
      <c r="E29" s="89">
        <f t="shared" si="10"/>
        <v>1691536.4899192192</v>
      </c>
      <c r="F29" s="89">
        <f t="shared" si="10"/>
        <v>1738993.0076217577</v>
      </c>
      <c r="G29" s="89">
        <f t="shared" si="10"/>
        <v>1788493.4637087539</v>
      </c>
      <c r="H29" s="89">
        <f t="shared" si="10"/>
        <v>1832577.1679440346</v>
      </c>
      <c r="I29" s="89">
        <f t="shared" si="10"/>
        <v>1884241.5364026783</v>
      </c>
      <c r="J29" s="89">
        <f t="shared" si="10"/>
        <v>1916711.555555555</v>
      </c>
      <c r="K29" s="89">
        <f t="shared" si="10"/>
        <v>1923730.1499200528</v>
      </c>
      <c r="L29" s="89">
        <f t="shared" si="10"/>
        <v>1948774.3443020338</v>
      </c>
      <c r="M29" s="89">
        <f t="shared" si="10"/>
        <v>1996217.9271683283</v>
      </c>
      <c r="N29" s="89">
        <f t="shared" si="10"/>
        <v>2028469.1194266798</v>
      </c>
      <c r="O29" s="89">
        <f t="shared" si="10"/>
        <v>2050362.7308856631</v>
      </c>
      <c r="P29" s="89">
        <f t="shared" si="10"/>
        <v>2073948.9339879893</v>
      </c>
      <c r="Q29" s="89">
        <f t="shared" si="10"/>
        <v>2097419.3896508538</v>
      </c>
    </row>
    <row r="30" spans="1:17" ht="12" customHeight="1" x14ac:dyDescent="0.25">
      <c r="A30" s="88" t="s">
        <v>66</v>
      </c>
      <c r="B30" s="87">
        <v>0</v>
      </c>
      <c r="C30" s="87">
        <v>325919.85300820222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92088.665160550023</v>
      </c>
      <c r="Q30" s="87">
        <v>142077.44691466982</v>
      </c>
    </row>
    <row r="31" spans="1:17" ht="12" customHeight="1" x14ac:dyDescent="0.25">
      <c r="A31" s="88" t="s">
        <v>98</v>
      </c>
      <c r="B31" s="87">
        <v>799704.55052085675</v>
      </c>
      <c r="C31" s="87">
        <v>828985.68601450173</v>
      </c>
      <c r="D31" s="87">
        <v>833893.13534491707</v>
      </c>
      <c r="E31" s="87">
        <v>845735.10293709941</v>
      </c>
      <c r="F31" s="87">
        <v>881266.31727626477</v>
      </c>
      <c r="G31" s="87">
        <v>886095.11822080694</v>
      </c>
      <c r="H31" s="87">
        <v>930060.12396776106</v>
      </c>
      <c r="I31" s="87">
        <v>940300.90128369525</v>
      </c>
      <c r="J31" s="87">
        <v>947066.84443243442</v>
      </c>
      <c r="K31" s="87">
        <v>953053.68462946324</v>
      </c>
      <c r="L31" s="87">
        <v>955760.35086372658</v>
      </c>
      <c r="M31" s="87">
        <v>960862.44033420295</v>
      </c>
      <c r="N31" s="87">
        <v>970660.29571932834</v>
      </c>
      <c r="O31" s="87">
        <v>974389.66227983439</v>
      </c>
      <c r="P31" s="87">
        <v>977964.90281131829</v>
      </c>
      <c r="Q31" s="87">
        <v>985677.70295392827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766797.37982178887</v>
      </c>
      <c r="C33" s="86">
        <v>445729.71083853737</v>
      </c>
      <c r="D33" s="86">
        <v>801900.5019115156</v>
      </c>
      <c r="E33" s="86">
        <v>845801.38698211964</v>
      </c>
      <c r="F33" s="86">
        <v>857726.6903454928</v>
      </c>
      <c r="G33" s="86">
        <v>902398.34548794699</v>
      </c>
      <c r="H33" s="86">
        <v>902517.0439762735</v>
      </c>
      <c r="I33" s="86">
        <v>943940.6351189831</v>
      </c>
      <c r="J33" s="86">
        <v>969644.71112312062</v>
      </c>
      <c r="K33" s="86">
        <v>970676.46529058961</v>
      </c>
      <c r="L33" s="86">
        <v>993013.9934383072</v>
      </c>
      <c r="M33" s="86">
        <v>1035355.4868341252</v>
      </c>
      <c r="N33" s="86">
        <v>1057808.8237073515</v>
      </c>
      <c r="O33" s="86">
        <v>1075973.0686058286</v>
      </c>
      <c r="P33" s="86">
        <v>1003895.3660161211</v>
      </c>
      <c r="Q33" s="86">
        <v>969664.23978225561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15430.630236517631</v>
      </c>
      <c r="C3" s="106">
        <f t="shared" ref="C3:Q3" si="1">SUM(C4,C16,C19,C29)</f>
        <v>15889.377457599097</v>
      </c>
      <c r="D3" s="106">
        <f t="shared" si="1"/>
        <v>13725.002327636732</v>
      </c>
      <c r="E3" s="106">
        <f t="shared" si="1"/>
        <v>13423.883885786156</v>
      </c>
      <c r="F3" s="106">
        <f t="shared" si="1"/>
        <v>14195.93758776992</v>
      </c>
      <c r="G3" s="106">
        <f t="shared" si="1"/>
        <v>14445.684338930043</v>
      </c>
      <c r="H3" s="106">
        <f t="shared" si="1"/>
        <v>13272.68185756704</v>
      </c>
      <c r="I3" s="106">
        <f t="shared" si="1"/>
        <v>12733.501985911425</v>
      </c>
      <c r="J3" s="106">
        <f t="shared" si="1"/>
        <v>15380.139826558108</v>
      </c>
      <c r="K3" s="106">
        <f t="shared" si="1"/>
        <v>13222.329226567812</v>
      </c>
      <c r="L3" s="106">
        <f t="shared" si="1"/>
        <v>13925.934747709118</v>
      </c>
      <c r="M3" s="106">
        <f t="shared" si="1"/>
        <v>13467.149183506172</v>
      </c>
      <c r="N3" s="106">
        <f t="shared" si="1"/>
        <v>13624.887918770266</v>
      </c>
      <c r="O3" s="106">
        <f t="shared" si="1"/>
        <v>13982.290366618057</v>
      </c>
      <c r="P3" s="106">
        <f t="shared" si="1"/>
        <v>12403.952007285536</v>
      </c>
      <c r="Q3" s="106">
        <f t="shared" si="1"/>
        <v>12626.148678425525</v>
      </c>
    </row>
    <row r="4" spans="1:17" ht="12.95" customHeight="1" x14ac:dyDescent="0.25">
      <c r="A4" s="90" t="s">
        <v>44</v>
      </c>
      <c r="B4" s="101">
        <f t="shared" ref="B4" si="2">SUM(B5:B15)</f>
        <v>12102.756338101919</v>
      </c>
      <c r="C4" s="101">
        <f t="shared" ref="C4:Q4" si="3">SUM(C5:C15)</f>
        <v>12326.49860235752</v>
      </c>
      <c r="D4" s="101">
        <f t="shared" si="3"/>
        <v>10183.542306113468</v>
      </c>
      <c r="E4" s="101">
        <f t="shared" si="3"/>
        <v>9732.6812123714844</v>
      </c>
      <c r="F4" s="101">
        <f t="shared" si="3"/>
        <v>10393.815385706708</v>
      </c>
      <c r="G4" s="101">
        <f t="shared" si="3"/>
        <v>10556.512750560585</v>
      </c>
      <c r="H4" s="101">
        <f t="shared" si="3"/>
        <v>9296.2180376292581</v>
      </c>
      <c r="I4" s="101">
        <f t="shared" si="3"/>
        <v>8667.630114748672</v>
      </c>
      <c r="J4" s="101">
        <f t="shared" si="3"/>
        <v>11267.264141393955</v>
      </c>
      <c r="K4" s="101">
        <f t="shared" si="3"/>
        <v>9106.8869281451553</v>
      </c>
      <c r="L4" s="101">
        <f t="shared" si="3"/>
        <v>9782.1420451393351</v>
      </c>
      <c r="M4" s="101">
        <f t="shared" si="3"/>
        <v>9220.3320986234685</v>
      </c>
      <c r="N4" s="101">
        <f t="shared" si="3"/>
        <v>9323.8182231102001</v>
      </c>
      <c r="O4" s="101">
        <f t="shared" si="3"/>
        <v>9613.33158549363</v>
      </c>
      <c r="P4" s="101">
        <f t="shared" si="3"/>
        <v>7918.6045707872545</v>
      </c>
      <c r="Q4" s="101">
        <f t="shared" si="3"/>
        <v>8037.9215018110817</v>
      </c>
    </row>
    <row r="5" spans="1:17" ht="12" customHeight="1" x14ac:dyDescent="0.25">
      <c r="A5" s="88" t="s">
        <v>38</v>
      </c>
      <c r="B5" s="100">
        <v>44.592793451352222</v>
      </c>
      <c r="C5" s="100">
        <v>37.299299999999995</v>
      </c>
      <c r="D5" s="100">
        <v>12.499509999999995</v>
      </c>
      <c r="E5" s="100">
        <v>14.70054</v>
      </c>
      <c r="F5" s="100">
        <v>14.698769999999998</v>
      </c>
      <c r="G5" s="100">
        <v>33.4145502489352</v>
      </c>
      <c r="H5" s="100">
        <v>21.499829999999996</v>
      </c>
      <c r="I5" s="100">
        <v>15.603499999999999</v>
      </c>
      <c r="J5" s="100">
        <v>17.099309999999996</v>
      </c>
      <c r="K5" s="100">
        <v>53.50222999999999</v>
      </c>
      <c r="L5" s="100">
        <v>26.869119275662264</v>
      </c>
      <c r="M5" s="100">
        <v>27.06037254260578</v>
      </c>
      <c r="N5" s="100">
        <v>16.361108238837524</v>
      </c>
      <c r="O5" s="100">
        <v>24.434962830362807</v>
      </c>
      <c r="P5" s="100">
        <v>25.053820681862103</v>
      </c>
      <c r="Q5" s="100">
        <v>13.61352920635537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1488.8385475991875</v>
      </c>
      <c r="C7" s="100">
        <v>1308.9088541187482</v>
      </c>
      <c r="D7" s="100">
        <v>1081.5679053018939</v>
      </c>
      <c r="E7" s="100">
        <v>663.59251534738098</v>
      </c>
      <c r="F7" s="100">
        <v>992.31654674974288</v>
      </c>
      <c r="G7" s="100">
        <v>1214.7559235397246</v>
      </c>
      <c r="H7" s="100">
        <v>1058.2874803157781</v>
      </c>
      <c r="I7" s="100">
        <v>1046.6498794025442</v>
      </c>
      <c r="J7" s="100">
        <v>962.07253222398776</v>
      </c>
      <c r="K7" s="100">
        <v>825.56345187392128</v>
      </c>
      <c r="L7" s="100">
        <v>804.87506926780679</v>
      </c>
      <c r="M7" s="100">
        <v>916.07398888444447</v>
      </c>
      <c r="N7" s="100">
        <v>853.05535329843929</v>
      </c>
      <c r="O7" s="100">
        <v>826.49277696705815</v>
      </c>
      <c r="P7" s="100">
        <v>895.51425045417329</v>
      </c>
      <c r="Q7" s="100">
        <v>894.85442822502137</v>
      </c>
    </row>
    <row r="8" spans="1:17" ht="12" customHeight="1" x14ac:dyDescent="0.25">
      <c r="A8" s="88" t="s">
        <v>101</v>
      </c>
      <c r="B8" s="100">
        <v>5.4481768663100096</v>
      </c>
      <c r="C8" s="100">
        <v>5.7920694918534537</v>
      </c>
      <c r="D8" s="100">
        <v>5.157943110148679</v>
      </c>
      <c r="E8" s="100">
        <v>5.1158459660071447</v>
      </c>
      <c r="F8" s="100">
        <v>5.6860247051633372</v>
      </c>
      <c r="G8" s="100">
        <v>6.1785050456254034</v>
      </c>
      <c r="H8" s="100">
        <v>5.5331212995866261</v>
      </c>
      <c r="I8" s="100">
        <v>5.1957547361711702</v>
      </c>
      <c r="J8" s="100">
        <v>7.1796068156474071</v>
      </c>
      <c r="K8" s="100">
        <v>6.0823504159310069</v>
      </c>
      <c r="L8" s="100">
        <v>6.7425626179845892</v>
      </c>
      <c r="M8" s="100">
        <v>6.4456225080525247</v>
      </c>
      <c r="N8" s="100">
        <v>6.7361662548984311</v>
      </c>
      <c r="O8" s="100">
        <v>7.3181661969096696</v>
      </c>
      <c r="P8" s="100">
        <v>6.5365215160710664</v>
      </c>
      <c r="Q8" s="100">
        <v>7.1190301537775049</v>
      </c>
    </row>
    <row r="9" spans="1:17" ht="12" customHeight="1" x14ac:dyDescent="0.25">
      <c r="A9" s="88" t="s">
        <v>106</v>
      </c>
      <c r="B9" s="100">
        <v>6840.6696644358881</v>
      </c>
      <c r="C9" s="100">
        <v>6908.5449089700624</v>
      </c>
      <c r="D9" s="100">
        <v>5875.1043313910523</v>
      </c>
      <c r="E9" s="100">
        <v>6194.8773080307401</v>
      </c>
      <c r="F9" s="100">
        <v>6644.1326901122802</v>
      </c>
      <c r="G9" s="100">
        <v>6436.3047094603389</v>
      </c>
      <c r="H9" s="100">
        <v>5619.7540334969153</v>
      </c>
      <c r="I9" s="100">
        <v>5171.4592612056504</v>
      </c>
      <c r="J9" s="100">
        <v>7788.9797918416853</v>
      </c>
      <c r="K9" s="100">
        <v>6106.8326404695026</v>
      </c>
      <c r="L9" s="100">
        <v>6735.8200553666047</v>
      </c>
      <c r="M9" s="100">
        <v>6359.6012990253039</v>
      </c>
      <c r="N9" s="100">
        <v>6483.9991591515991</v>
      </c>
      <c r="O9" s="100">
        <v>6789.3374586833743</v>
      </c>
      <c r="P9" s="100">
        <v>5332.8388165089518</v>
      </c>
      <c r="Q9" s="100">
        <v>5466.009534026407</v>
      </c>
    </row>
    <row r="10" spans="1:17" ht="12" customHeight="1" x14ac:dyDescent="0.25">
      <c r="A10" s="88" t="s">
        <v>34</v>
      </c>
      <c r="B10" s="100">
        <v>60.380234507239777</v>
      </c>
      <c r="C10" s="100">
        <v>44.498539999999991</v>
      </c>
      <c r="D10" s="100">
        <v>52.997319999999974</v>
      </c>
      <c r="E10" s="100">
        <v>60.752840000000006</v>
      </c>
      <c r="F10" s="100">
        <v>60.797199999999997</v>
      </c>
      <c r="G10" s="100">
        <v>60.810657278159731</v>
      </c>
      <c r="H10" s="100">
        <v>48.884740000000008</v>
      </c>
      <c r="I10" s="100">
        <v>48.886329999999994</v>
      </c>
      <c r="J10" s="100">
        <v>29.593699999999998</v>
      </c>
      <c r="K10" s="100">
        <v>34.829469999999993</v>
      </c>
      <c r="L10" s="100">
        <v>46.263797143783364</v>
      </c>
      <c r="M10" s="100">
        <v>32.100959577236125</v>
      </c>
      <c r="N10" s="100">
        <v>30.620170075602768</v>
      </c>
      <c r="O10" s="100">
        <v>59.735290277090684</v>
      </c>
      <c r="P10" s="100">
        <v>54.218013942089499</v>
      </c>
      <c r="Q10" s="100">
        <v>49.894882437186418</v>
      </c>
    </row>
    <row r="11" spans="1:17" ht="12" customHeight="1" x14ac:dyDescent="0.25">
      <c r="A11" s="88" t="s">
        <v>61</v>
      </c>
      <c r="B11" s="100">
        <v>0.78819145887074205</v>
      </c>
      <c r="C11" s="100">
        <v>0.79999999999999971</v>
      </c>
      <c r="D11" s="100">
        <v>0.79999999999999982</v>
      </c>
      <c r="E11" s="100">
        <v>0.79999999999999971</v>
      </c>
      <c r="F11" s="100">
        <v>0.8</v>
      </c>
      <c r="G11" s="100">
        <v>0.78819145887074016</v>
      </c>
      <c r="H11" s="100">
        <v>0.79999999999999971</v>
      </c>
      <c r="I11" s="100">
        <v>0.79999999999999982</v>
      </c>
      <c r="J11" s="100">
        <v>0.8</v>
      </c>
      <c r="K11" s="100">
        <v>0.79999999999999971</v>
      </c>
      <c r="L11" s="100">
        <v>0.78819145887073983</v>
      </c>
      <c r="M11" s="100">
        <v>0.78819145887073994</v>
      </c>
      <c r="N11" s="100">
        <v>0.78819145887073794</v>
      </c>
      <c r="O11" s="100">
        <v>0.78819145887073871</v>
      </c>
      <c r="P11" s="100">
        <v>0.78819145887073983</v>
      </c>
      <c r="Q11" s="100">
        <v>0.78819145887073994</v>
      </c>
    </row>
    <row r="12" spans="1:17" ht="12" customHeight="1" x14ac:dyDescent="0.25">
      <c r="A12" s="88" t="s">
        <v>42</v>
      </c>
      <c r="B12" s="100">
        <v>1261.8953754961749</v>
      </c>
      <c r="C12" s="100">
        <v>1200.8418578620353</v>
      </c>
      <c r="D12" s="100">
        <v>693.26896180223321</v>
      </c>
      <c r="E12" s="100">
        <v>609.30553360002534</v>
      </c>
      <c r="F12" s="100">
        <v>333.19006290482213</v>
      </c>
      <c r="G12" s="100">
        <v>336.71561938778382</v>
      </c>
      <c r="H12" s="100">
        <v>335.04943058048769</v>
      </c>
      <c r="I12" s="100">
        <v>340.24204652128515</v>
      </c>
      <c r="J12" s="100">
        <v>341.64859651806813</v>
      </c>
      <c r="K12" s="100">
        <v>339.26415247978395</v>
      </c>
      <c r="L12" s="100">
        <v>338.67242034898129</v>
      </c>
      <c r="M12" s="100">
        <v>330.03559472353885</v>
      </c>
      <c r="N12" s="100">
        <v>352.70567016789431</v>
      </c>
      <c r="O12" s="100">
        <v>341.29171155298491</v>
      </c>
      <c r="P12" s="100">
        <v>327.6514011640092</v>
      </c>
      <c r="Q12" s="100">
        <v>337.11727402850687</v>
      </c>
    </row>
    <row r="13" spans="1:17" ht="12" customHeight="1" x14ac:dyDescent="0.25">
      <c r="A13" s="88" t="s">
        <v>105</v>
      </c>
      <c r="B13" s="100">
        <v>43.446593003340261</v>
      </c>
      <c r="C13" s="100">
        <v>72.926765731526629</v>
      </c>
      <c r="D13" s="100">
        <v>87.23027784275672</v>
      </c>
      <c r="E13" s="100">
        <v>101.78154614220637</v>
      </c>
      <c r="F13" s="100">
        <v>138.19583093828186</v>
      </c>
      <c r="G13" s="100">
        <v>177.55573663576573</v>
      </c>
      <c r="H13" s="100">
        <v>186.7844866832101</v>
      </c>
      <c r="I13" s="100">
        <v>196.12832180926168</v>
      </c>
      <c r="J13" s="100">
        <v>263.78692142713692</v>
      </c>
      <c r="K13" s="100">
        <v>230.3427395890499</v>
      </c>
      <c r="L13" s="100">
        <v>257.08996421852083</v>
      </c>
      <c r="M13" s="100">
        <v>249.0110040019394</v>
      </c>
      <c r="N13" s="100">
        <v>292.15868568157856</v>
      </c>
      <c r="O13" s="100">
        <v>328.95245474896683</v>
      </c>
      <c r="P13" s="100">
        <v>323.22655636357609</v>
      </c>
      <c r="Q13" s="100">
        <v>429.55095874162646</v>
      </c>
    </row>
    <row r="14" spans="1:17" ht="12" customHeight="1" x14ac:dyDescent="0.25">
      <c r="A14" s="51" t="s">
        <v>104</v>
      </c>
      <c r="B14" s="22">
        <v>2244.9212070101889</v>
      </c>
      <c r="C14" s="22">
        <v>2635.6861177886085</v>
      </c>
      <c r="D14" s="22">
        <v>2281.1218123390759</v>
      </c>
      <c r="E14" s="22">
        <v>1988.0954992876013</v>
      </c>
      <c r="F14" s="22">
        <v>2100.2389966693331</v>
      </c>
      <c r="G14" s="22">
        <v>2184.9822697649279</v>
      </c>
      <c r="H14" s="22">
        <v>1926.9311822032039</v>
      </c>
      <c r="I14" s="22">
        <v>1755.3698311310688</v>
      </c>
      <c r="J14" s="22">
        <v>1732.7253689274955</v>
      </c>
      <c r="K14" s="22">
        <v>1410.7928839713666</v>
      </c>
      <c r="L14" s="22">
        <v>1456.8431305716192</v>
      </c>
      <c r="M14" s="22">
        <v>1194.825762585846</v>
      </c>
      <c r="N14" s="22">
        <v>1181.5341053889508</v>
      </c>
      <c r="O14" s="22">
        <v>1124.2946594445048</v>
      </c>
      <c r="P14" s="22">
        <v>861.56076728557468</v>
      </c>
      <c r="Q14" s="22">
        <v>745.22958109423132</v>
      </c>
    </row>
    <row r="15" spans="1:17" ht="12" customHeight="1" x14ac:dyDescent="0.25">
      <c r="A15" s="105" t="s">
        <v>108</v>
      </c>
      <c r="B15" s="104">
        <v>111.77555427336624</v>
      </c>
      <c r="C15" s="104">
        <v>111.20018839468486</v>
      </c>
      <c r="D15" s="104">
        <v>93.794244326307336</v>
      </c>
      <c r="E15" s="104">
        <v>93.659583997522844</v>
      </c>
      <c r="F15" s="104">
        <v>103.75926362708336</v>
      </c>
      <c r="G15" s="104">
        <v>105.00658774045266</v>
      </c>
      <c r="H15" s="104">
        <v>92.693733050074613</v>
      </c>
      <c r="I15" s="104">
        <v>87.295189942689888</v>
      </c>
      <c r="J15" s="104">
        <v>123.37831363993531</v>
      </c>
      <c r="K15" s="104">
        <v>98.877009345600541</v>
      </c>
      <c r="L15" s="104">
        <v>108.17773486950145</v>
      </c>
      <c r="M15" s="104">
        <v>104.38930331563091</v>
      </c>
      <c r="N15" s="104">
        <v>105.85961339352939</v>
      </c>
      <c r="O15" s="104">
        <v>110.6859133335047</v>
      </c>
      <c r="P15" s="104">
        <v>91.216231412074762</v>
      </c>
      <c r="Q15" s="104">
        <v>93.744092439099447</v>
      </c>
    </row>
    <row r="16" spans="1:17" ht="12.95" customHeight="1" x14ac:dyDescent="0.25">
      <c r="A16" s="90" t="s">
        <v>102</v>
      </c>
      <c r="B16" s="101">
        <f t="shared" ref="B16" si="4">SUM(B17:B18)</f>
        <v>232.44719115941513</v>
      </c>
      <c r="C16" s="101">
        <f t="shared" ref="C16:Q16" si="5">SUM(C17:C18)</f>
        <v>247.56484221933485</v>
      </c>
      <c r="D16" s="101">
        <f t="shared" si="5"/>
        <v>263.83032024316515</v>
      </c>
      <c r="E16" s="101">
        <f t="shared" si="5"/>
        <v>277.84934188671451</v>
      </c>
      <c r="F16" s="101">
        <f t="shared" si="5"/>
        <v>294.13657235942622</v>
      </c>
      <c r="G16" s="101">
        <f t="shared" si="5"/>
        <v>302.61843628077196</v>
      </c>
      <c r="H16" s="101">
        <f t="shared" si="5"/>
        <v>319.53721533516057</v>
      </c>
      <c r="I16" s="101">
        <f t="shared" si="5"/>
        <v>334.87203605554902</v>
      </c>
      <c r="J16" s="101">
        <f t="shared" si="5"/>
        <v>335.78758510455253</v>
      </c>
      <c r="K16" s="101">
        <f t="shared" si="5"/>
        <v>345.21488319298908</v>
      </c>
      <c r="L16" s="101">
        <f t="shared" si="5"/>
        <v>341.09089334446298</v>
      </c>
      <c r="M16" s="101">
        <f t="shared" si="5"/>
        <v>345.05763436604769</v>
      </c>
      <c r="N16" s="101">
        <f t="shared" si="5"/>
        <v>343.62706569558992</v>
      </c>
      <c r="O16" s="101">
        <f t="shared" si="5"/>
        <v>344.29335399943267</v>
      </c>
      <c r="P16" s="101">
        <f t="shared" si="5"/>
        <v>348.85290001946066</v>
      </c>
      <c r="Q16" s="101">
        <f t="shared" si="5"/>
        <v>348.38018783129229</v>
      </c>
    </row>
    <row r="17" spans="1:17" ht="12.95" customHeight="1" x14ac:dyDescent="0.25">
      <c r="A17" s="88" t="s">
        <v>101</v>
      </c>
      <c r="B17" s="103">
        <v>0.61441076900171854</v>
      </c>
      <c r="C17" s="103">
        <v>0.65471654276942071</v>
      </c>
      <c r="D17" s="103">
        <v>0.86934974900549256</v>
      </c>
      <c r="E17" s="103">
        <v>1.0041346100737998</v>
      </c>
      <c r="F17" s="103">
        <v>1.042668249931914</v>
      </c>
      <c r="G17" s="103">
        <v>1.0831768112745157</v>
      </c>
      <c r="H17" s="103">
        <v>1.3500983792783745</v>
      </c>
      <c r="I17" s="103">
        <v>1.5905708451413429</v>
      </c>
      <c r="J17" s="103">
        <v>1.6304462782205031</v>
      </c>
      <c r="K17" s="103">
        <v>1.9412811869685713</v>
      </c>
      <c r="L17" s="103">
        <v>1.8991183194453147</v>
      </c>
      <c r="M17" s="103">
        <v>2.0652945711431916</v>
      </c>
      <c r="N17" s="103">
        <v>2.3652419160939959</v>
      </c>
      <c r="O17" s="103">
        <v>2.9030394086185636</v>
      </c>
      <c r="P17" s="103">
        <v>3.8239304251564055</v>
      </c>
      <c r="Q17" s="103">
        <v>5.250779625398744</v>
      </c>
    </row>
    <row r="18" spans="1:17" ht="12" customHeight="1" x14ac:dyDescent="0.25">
      <c r="A18" s="88" t="s">
        <v>100</v>
      </c>
      <c r="B18" s="103">
        <v>231.8327803904134</v>
      </c>
      <c r="C18" s="103">
        <v>246.91012567656543</v>
      </c>
      <c r="D18" s="103">
        <v>262.96097049415965</v>
      </c>
      <c r="E18" s="103">
        <v>276.84520727664074</v>
      </c>
      <c r="F18" s="103">
        <v>293.0939041094943</v>
      </c>
      <c r="G18" s="103">
        <v>301.53525946949742</v>
      </c>
      <c r="H18" s="103">
        <v>318.18711695588217</v>
      </c>
      <c r="I18" s="103">
        <v>333.2814652104077</v>
      </c>
      <c r="J18" s="103">
        <v>334.15713882633202</v>
      </c>
      <c r="K18" s="103">
        <v>343.2736020060205</v>
      </c>
      <c r="L18" s="103">
        <v>339.19177502501765</v>
      </c>
      <c r="M18" s="103">
        <v>342.99233979490452</v>
      </c>
      <c r="N18" s="103">
        <v>341.2618237794959</v>
      </c>
      <c r="O18" s="103">
        <v>341.39031459081411</v>
      </c>
      <c r="P18" s="103">
        <v>345.02896959430427</v>
      </c>
      <c r="Q18" s="103">
        <v>343.12940820589353</v>
      </c>
    </row>
    <row r="19" spans="1:17" ht="12.95" customHeight="1" x14ac:dyDescent="0.25">
      <c r="A19" s="90" t="s">
        <v>47</v>
      </c>
      <c r="B19" s="101">
        <f t="shared" ref="B19" si="6">SUM(B20:B27)</f>
        <v>1429.2071881324669</v>
      </c>
      <c r="C19" s="101">
        <f t="shared" ref="C19:Q19" si="7">SUM(C20:C27)</f>
        <v>1457.116873531462</v>
      </c>
      <c r="D19" s="101">
        <f t="shared" si="7"/>
        <v>1500.9253280666308</v>
      </c>
      <c r="E19" s="101">
        <f t="shared" si="7"/>
        <v>1571.830952117748</v>
      </c>
      <c r="F19" s="101">
        <f t="shared" si="7"/>
        <v>1612.7649424534743</v>
      </c>
      <c r="G19" s="101">
        <f t="shared" si="7"/>
        <v>1646.6349480187773</v>
      </c>
      <c r="H19" s="101">
        <f t="shared" si="7"/>
        <v>1678.4352044821408</v>
      </c>
      <c r="I19" s="101">
        <f t="shared" si="7"/>
        <v>1713.3025506743322</v>
      </c>
      <c r="J19" s="101">
        <f t="shared" si="7"/>
        <v>1736.424754100816</v>
      </c>
      <c r="K19" s="101">
        <f t="shared" si="7"/>
        <v>1733.2331450412184</v>
      </c>
      <c r="L19" s="101">
        <f t="shared" si="7"/>
        <v>1751.5804693825389</v>
      </c>
      <c r="M19" s="101">
        <f t="shared" si="7"/>
        <v>1806.4061354811315</v>
      </c>
      <c r="N19" s="101">
        <f t="shared" si="7"/>
        <v>1831.8498893904793</v>
      </c>
      <c r="O19" s="101">
        <f t="shared" si="7"/>
        <v>1863.3459791851888</v>
      </c>
      <c r="P19" s="101">
        <f t="shared" si="7"/>
        <v>1916.6251426841227</v>
      </c>
      <c r="Q19" s="101">
        <f t="shared" si="7"/>
        <v>1962.7742087633337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70.811435714920805</v>
      </c>
      <c r="Q21" s="100">
        <v>71.304922600271794</v>
      </c>
    </row>
    <row r="22" spans="1:17" ht="12" customHeight="1" x14ac:dyDescent="0.25">
      <c r="A22" s="88" t="s">
        <v>99</v>
      </c>
      <c r="B22" s="100">
        <v>70.340484901483322</v>
      </c>
      <c r="C22" s="100">
        <v>78.014425881251611</v>
      </c>
      <c r="D22" s="100">
        <v>84.523284698105755</v>
      </c>
      <c r="E22" s="100">
        <v>100.9494346526189</v>
      </c>
      <c r="F22" s="100">
        <v>96.742903250257058</v>
      </c>
      <c r="G22" s="100">
        <v>89.417470780518258</v>
      </c>
      <c r="H22" s="100">
        <v>88.541639684221749</v>
      </c>
      <c r="I22" s="100">
        <v>86.65640059745553</v>
      </c>
      <c r="J22" s="100">
        <v>84.464687776011758</v>
      </c>
      <c r="K22" s="100">
        <v>79.077598126078513</v>
      </c>
      <c r="L22" s="100">
        <v>77.870894397350938</v>
      </c>
      <c r="M22" s="100">
        <v>75.309162306366588</v>
      </c>
      <c r="N22" s="100">
        <v>71.370058253888018</v>
      </c>
      <c r="O22" s="100">
        <v>67.019558542241953</v>
      </c>
      <c r="P22" s="100">
        <v>63.258189575616043</v>
      </c>
      <c r="Q22" s="100">
        <v>58.726052016360889</v>
      </c>
    </row>
    <row r="23" spans="1:17" ht="12" customHeight="1" x14ac:dyDescent="0.25">
      <c r="A23" s="88" t="s">
        <v>98</v>
      </c>
      <c r="B23" s="100">
        <v>648.19182200456135</v>
      </c>
      <c r="C23" s="100">
        <v>680.0572713627846</v>
      </c>
      <c r="D23" s="100">
        <v>746.61104479360995</v>
      </c>
      <c r="E23" s="100">
        <v>863.75862983579418</v>
      </c>
      <c r="F23" s="100">
        <v>890.2242560350337</v>
      </c>
      <c r="G23" s="100">
        <v>892.8615733101866</v>
      </c>
      <c r="H23" s="100">
        <v>891.64508879991638</v>
      </c>
      <c r="I23" s="100">
        <v>888.88647694494182</v>
      </c>
      <c r="J23" s="100">
        <v>888.50522677761955</v>
      </c>
      <c r="K23" s="100">
        <v>893.10143328334868</v>
      </c>
      <c r="L23" s="100">
        <v>911.46011215251337</v>
      </c>
      <c r="M23" s="100">
        <v>920.99945228734168</v>
      </c>
      <c r="N23" s="100">
        <v>923.97376453139725</v>
      </c>
      <c r="O23" s="100">
        <v>927.38234988465285</v>
      </c>
      <c r="P23" s="100">
        <v>934.52189218179456</v>
      </c>
      <c r="Q23" s="100">
        <v>941.4336880510557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33.127294542006567</v>
      </c>
      <c r="C25" s="100">
        <v>33.458302137964907</v>
      </c>
      <c r="D25" s="100">
        <v>36.93283819776687</v>
      </c>
      <c r="E25" s="100">
        <v>38.591566399974809</v>
      </c>
      <c r="F25" s="100">
        <v>40.140287095177953</v>
      </c>
      <c r="G25" s="100">
        <v>48.829451655621732</v>
      </c>
      <c r="H25" s="100">
        <v>48.85044941951211</v>
      </c>
      <c r="I25" s="100">
        <v>49.972023478714924</v>
      </c>
      <c r="J25" s="100">
        <v>51.226883481931935</v>
      </c>
      <c r="K25" s="100">
        <v>52.368717520216045</v>
      </c>
      <c r="L25" s="100">
        <v>53.632058124929763</v>
      </c>
      <c r="M25" s="100">
        <v>54.745144743357862</v>
      </c>
      <c r="N25" s="100">
        <v>55.314838595326655</v>
      </c>
      <c r="O25" s="100">
        <v>57.772157367549305</v>
      </c>
      <c r="P25" s="100">
        <v>67.87752564781276</v>
      </c>
      <c r="Q25" s="100">
        <v>68.777312926277091</v>
      </c>
    </row>
    <row r="26" spans="1:17" ht="12" customHeight="1" x14ac:dyDescent="0.25">
      <c r="A26" s="88" t="s">
        <v>30</v>
      </c>
      <c r="B26" s="22">
        <v>677.54758668441548</v>
      </c>
      <c r="C26" s="22">
        <v>665.58687414946098</v>
      </c>
      <c r="D26" s="22">
        <v>632.85816037714812</v>
      </c>
      <c r="E26" s="22">
        <v>568.53132122936006</v>
      </c>
      <c r="F26" s="22">
        <v>585.65749607300552</v>
      </c>
      <c r="G26" s="22">
        <v>615.5264522724508</v>
      </c>
      <c r="H26" s="22">
        <v>649.39802657849066</v>
      </c>
      <c r="I26" s="22">
        <v>687.78764965321989</v>
      </c>
      <c r="J26" s="22">
        <v>712.22795606525278</v>
      </c>
      <c r="K26" s="22">
        <v>708.68539611157496</v>
      </c>
      <c r="L26" s="22">
        <v>708.61740470774464</v>
      </c>
      <c r="M26" s="22">
        <v>755.35237614406549</v>
      </c>
      <c r="N26" s="22">
        <v>781.19122800986747</v>
      </c>
      <c r="O26" s="22">
        <v>811.17191339074463</v>
      </c>
      <c r="P26" s="22">
        <v>780.1560995639785</v>
      </c>
      <c r="Q26" s="22">
        <v>822.53223316936828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1666.2195191238307</v>
      </c>
      <c r="C29" s="101">
        <f t="shared" ref="C29:Q29" si="9">SUM(C30:C33)</f>
        <v>1858.1971394907803</v>
      </c>
      <c r="D29" s="101">
        <f t="shared" si="9"/>
        <v>1776.7043732134689</v>
      </c>
      <c r="E29" s="101">
        <f t="shared" si="9"/>
        <v>1841.5223794102089</v>
      </c>
      <c r="F29" s="101">
        <f t="shared" si="9"/>
        <v>1895.220687250312</v>
      </c>
      <c r="G29" s="101">
        <f t="shared" si="9"/>
        <v>1939.9182040699068</v>
      </c>
      <c r="H29" s="101">
        <f t="shared" si="9"/>
        <v>1978.491400120482</v>
      </c>
      <c r="I29" s="101">
        <f t="shared" si="9"/>
        <v>2017.6972844328711</v>
      </c>
      <c r="J29" s="101">
        <f t="shared" si="9"/>
        <v>2040.6633459587856</v>
      </c>
      <c r="K29" s="101">
        <f t="shared" si="9"/>
        <v>2036.9942701884481</v>
      </c>
      <c r="L29" s="101">
        <f t="shared" si="9"/>
        <v>2051.1213398427803</v>
      </c>
      <c r="M29" s="101">
        <f t="shared" si="9"/>
        <v>2095.3533150355252</v>
      </c>
      <c r="N29" s="101">
        <f t="shared" si="9"/>
        <v>2125.5927405739967</v>
      </c>
      <c r="O29" s="101">
        <f t="shared" si="9"/>
        <v>2161.3194479398062</v>
      </c>
      <c r="P29" s="101">
        <f t="shared" si="9"/>
        <v>2219.8693937946973</v>
      </c>
      <c r="Q29" s="101">
        <f t="shared" si="9"/>
        <v>2277.0727800198165</v>
      </c>
    </row>
    <row r="30" spans="1:17" ht="12" customHeight="1" x14ac:dyDescent="0.25">
      <c r="A30" s="88" t="s">
        <v>66</v>
      </c>
      <c r="B30" s="100">
        <v>0</v>
      </c>
      <c r="C30" s="100">
        <v>432.9320699999999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112.52471463092098</v>
      </c>
      <c r="Q30" s="100">
        <v>173.48203588508525</v>
      </c>
    </row>
    <row r="31" spans="1:17" ht="12" customHeight="1" x14ac:dyDescent="0.25">
      <c r="A31" s="88" t="s">
        <v>98</v>
      </c>
      <c r="B31" s="100">
        <v>978.2818151751876</v>
      </c>
      <c r="C31" s="100">
        <v>1022.5187736325273</v>
      </c>
      <c r="D31" s="100">
        <v>1041.8083809561838</v>
      </c>
      <c r="E31" s="100">
        <v>1062.3093115573838</v>
      </c>
      <c r="F31" s="100">
        <v>1105.2709508975881</v>
      </c>
      <c r="G31" s="100">
        <v>1109.9127048650919</v>
      </c>
      <c r="H31" s="100">
        <v>1154.852828024302</v>
      </c>
      <c r="I31" s="100">
        <v>1161.0573562680954</v>
      </c>
      <c r="J31" s="100">
        <v>1164.7656582868217</v>
      </c>
      <c r="K31" s="100">
        <v>1165.2489146442474</v>
      </c>
      <c r="L31" s="100">
        <v>1163.3961467906086</v>
      </c>
      <c r="M31" s="100">
        <v>1168.7609319165388</v>
      </c>
      <c r="N31" s="100">
        <v>1178.3260404730893</v>
      </c>
      <c r="O31" s="100">
        <v>1179.3057195968427</v>
      </c>
      <c r="P31" s="100">
        <v>1172.9440384065588</v>
      </c>
      <c r="Q31" s="100">
        <v>1173.8599487782956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687.93770394864316</v>
      </c>
      <c r="C33" s="18">
        <v>402.74629585825306</v>
      </c>
      <c r="D33" s="18">
        <v>734.89599225728512</v>
      </c>
      <c r="E33" s="18">
        <v>779.21306785282502</v>
      </c>
      <c r="F33" s="18">
        <v>789.9497363527239</v>
      </c>
      <c r="G33" s="18">
        <v>830.0054992048149</v>
      </c>
      <c r="H33" s="18">
        <v>823.63857209618016</v>
      </c>
      <c r="I33" s="18">
        <v>856.6399281647756</v>
      </c>
      <c r="J33" s="18">
        <v>875.89768767196404</v>
      </c>
      <c r="K33" s="18">
        <v>871.74535554420072</v>
      </c>
      <c r="L33" s="18">
        <v>887.7251930521719</v>
      </c>
      <c r="M33" s="18">
        <v>926.59238311898639</v>
      </c>
      <c r="N33" s="18">
        <v>947.26670010090754</v>
      </c>
      <c r="O33" s="18">
        <v>982.01372834296376</v>
      </c>
      <c r="P33" s="18">
        <v>934.40064075721784</v>
      </c>
      <c r="Q33" s="18">
        <v>929.73079535643569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10183.009781276618</v>
      </c>
      <c r="C3" s="106">
        <f t="shared" ref="C3:Q3" si="1">SUM(C4,C16,C19,C29)</f>
        <v>10521.875116917407</v>
      </c>
      <c r="D3" s="106">
        <f t="shared" si="1"/>
        <v>9249.2338314525477</v>
      </c>
      <c r="E3" s="106">
        <f t="shared" si="1"/>
        <v>9166.1866454820447</v>
      </c>
      <c r="F3" s="106">
        <f t="shared" si="1"/>
        <v>9768.0499247425778</v>
      </c>
      <c r="G3" s="106">
        <f t="shared" si="1"/>
        <v>10030.497046164674</v>
      </c>
      <c r="H3" s="106">
        <f t="shared" si="1"/>
        <v>9326.1182500416326</v>
      </c>
      <c r="I3" s="106">
        <f t="shared" si="1"/>
        <v>9052.2444801012662</v>
      </c>
      <c r="J3" s="106">
        <f t="shared" si="1"/>
        <v>11099.892913691134</v>
      </c>
      <c r="K3" s="106">
        <f t="shared" si="1"/>
        <v>9623.7591620591156</v>
      </c>
      <c r="L3" s="106">
        <f t="shared" si="1"/>
        <v>10226.118994534476</v>
      </c>
      <c r="M3" s="106">
        <f t="shared" si="1"/>
        <v>9989.5527099247756</v>
      </c>
      <c r="N3" s="106">
        <f t="shared" si="1"/>
        <v>10290.781977532564</v>
      </c>
      <c r="O3" s="106">
        <f t="shared" si="1"/>
        <v>10747.643314596877</v>
      </c>
      <c r="P3" s="106">
        <f t="shared" si="1"/>
        <v>9726.0146771915424</v>
      </c>
      <c r="Q3" s="106">
        <f t="shared" si="1"/>
        <v>10231.092818905372</v>
      </c>
    </row>
    <row r="4" spans="1:17" ht="12.95" customHeight="1" x14ac:dyDescent="0.25">
      <c r="A4" s="90" t="s">
        <v>44</v>
      </c>
      <c r="B4" s="101">
        <f t="shared" ref="B4" si="2">SUM(B5:B15)</f>
        <v>8032.7236675377762</v>
      </c>
      <c r="C4" s="101">
        <f t="shared" ref="C4:Q4" si="3">SUM(C5:C15)</f>
        <v>8280.7064514361518</v>
      </c>
      <c r="D4" s="101">
        <f t="shared" si="3"/>
        <v>6900.860615885369</v>
      </c>
      <c r="E4" s="101">
        <f t="shared" si="3"/>
        <v>6699.4439530684967</v>
      </c>
      <c r="F4" s="101">
        <f t="shared" si="3"/>
        <v>7193.2872764575104</v>
      </c>
      <c r="G4" s="101">
        <f t="shared" si="3"/>
        <v>7362.3304892239366</v>
      </c>
      <c r="H4" s="101">
        <f t="shared" si="3"/>
        <v>6557.2132210742557</v>
      </c>
      <c r="I4" s="101">
        <f t="shared" si="3"/>
        <v>6174.1203216455324</v>
      </c>
      <c r="J4" s="101">
        <f t="shared" si="3"/>
        <v>8161.2495113035257</v>
      </c>
      <c r="K4" s="101">
        <f t="shared" si="3"/>
        <v>6642.7795225457321</v>
      </c>
      <c r="L4" s="101">
        <f t="shared" si="3"/>
        <v>7204.7131591255256</v>
      </c>
      <c r="M4" s="101">
        <f t="shared" si="3"/>
        <v>6849.950101461126</v>
      </c>
      <c r="N4" s="101">
        <f t="shared" si="3"/>
        <v>7069.3165523381304</v>
      </c>
      <c r="O4" s="101">
        <f t="shared" si="3"/>
        <v>7428.4723692666466</v>
      </c>
      <c r="P4" s="101">
        <f t="shared" si="3"/>
        <v>6279.0918468346508</v>
      </c>
      <c r="Q4" s="101">
        <f t="shared" si="3"/>
        <v>6656.101976207814</v>
      </c>
    </row>
    <row r="5" spans="1:17" ht="12" customHeight="1" x14ac:dyDescent="0.25">
      <c r="A5" s="88" t="s">
        <v>38</v>
      </c>
      <c r="B5" s="100">
        <v>23.028854801839579</v>
      </c>
      <c r="C5" s="100">
        <v>19.262308938939281</v>
      </c>
      <c r="D5" s="100">
        <v>6.4550654624982462</v>
      </c>
      <c r="E5" s="100">
        <v>7.7237943856942195</v>
      </c>
      <c r="F5" s="100">
        <v>7.7925695220968079</v>
      </c>
      <c r="G5" s="100">
        <v>18.014064924972782</v>
      </c>
      <c r="H5" s="100">
        <v>11.686288895200885</v>
      </c>
      <c r="I5" s="100">
        <v>8.5562699986195678</v>
      </c>
      <c r="J5" s="100">
        <v>9.437026971964416</v>
      </c>
      <c r="K5" s="100">
        <v>29.662354512433772</v>
      </c>
      <c r="L5" s="100">
        <v>14.946510959460046</v>
      </c>
      <c r="M5" s="100">
        <v>15.060420335421441</v>
      </c>
      <c r="N5" s="100">
        <v>9.1136792562733024</v>
      </c>
      <c r="O5" s="100">
        <v>13.631325414357317</v>
      </c>
      <c r="P5" s="100">
        <v>14.026786954298824</v>
      </c>
      <c r="Q5" s="100">
        <v>7.6817608397358335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887.16249564769748</v>
      </c>
      <c r="C7" s="100">
        <v>779.94678970924178</v>
      </c>
      <c r="D7" s="100">
        <v>646.37355798998021</v>
      </c>
      <c r="E7" s="100">
        <v>397.14712760265144</v>
      </c>
      <c r="F7" s="100">
        <v>606.42557994720073</v>
      </c>
      <c r="G7" s="100">
        <v>750.98677819457441</v>
      </c>
      <c r="H7" s="100">
        <v>657.22126216103879</v>
      </c>
      <c r="I7" s="100">
        <v>654.81914190539874</v>
      </c>
      <c r="J7" s="100">
        <v>611.20272311343126</v>
      </c>
      <c r="K7" s="100">
        <v>524.66138227194335</v>
      </c>
      <c r="L7" s="100">
        <v>512.05037882323779</v>
      </c>
      <c r="M7" s="100">
        <v>584.8807557248706</v>
      </c>
      <c r="N7" s="100">
        <v>545.04462565314623</v>
      </c>
      <c r="O7" s="100">
        <v>528.34653822338282</v>
      </c>
      <c r="P7" s="100">
        <v>576.08789971466751</v>
      </c>
      <c r="Q7" s="100">
        <v>575.78368354305985</v>
      </c>
    </row>
    <row r="8" spans="1:17" ht="12" customHeight="1" x14ac:dyDescent="0.25">
      <c r="A8" s="88" t="s">
        <v>101</v>
      </c>
      <c r="B8" s="100">
        <v>5.2767458144518802</v>
      </c>
      <c r="C8" s="100">
        <v>5.6330801370549892</v>
      </c>
      <c r="D8" s="100">
        <v>5.045877657790232</v>
      </c>
      <c r="E8" s="100">
        <v>5.0312177629316608</v>
      </c>
      <c r="F8" s="100">
        <v>5.62392408335376</v>
      </c>
      <c r="G8" s="100">
        <v>6.1525829790283026</v>
      </c>
      <c r="H8" s="100">
        <v>5.5353620513992725</v>
      </c>
      <c r="I8" s="100">
        <v>5.2224780756120213</v>
      </c>
      <c r="J8" s="100">
        <v>7.2663927160770223</v>
      </c>
      <c r="K8" s="100">
        <v>6.1883717313318405</v>
      </c>
      <c r="L8" s="100">
        <v>6.8949285437428776</v>
      </c>
      <c r="M8" s="100">
        <v>6.6248691313592643</v>
      </c>
      <c r="N8" s="100">
        <v>6.962228112724751</v>
      </c>
      <c r="O8" s="100">
        <v>7.6146416423079533</v>
      </c>
      <c r="P8" s="100">
        <v>6.8603983957533208</v>
      </c>
      <c r="Q8" s="100">
        <v>7.5333066099525423</v>
      </c>
    </row>
    <row r="9" spans="1:17" ht="12" customHeight="1" x14ac:dyDescent="0.25">
      <c r="A9" s="88" t="s">
        <v>106</v>
      </c>
      <c r="B9" s="100">
        <v>4354.8324318171599</v>
      </c>
      <c r="C9" s="100">
        <v>4435.9169979910157</v>
      </c>
      <c r="D9" s="100">
        <v>3830.3169858220326</v>
      </c>
      <c r="E9" s="100">
        <v>4128.4359628243974</v>
      </c>
      <c r="F9" s="100">
        <v>4477.4821026979052</v>
      </c>
      <c r="G9" s="100">
        <v>4363.2866240055473</v>
      </c>
      <c r="H9" s="100">
        <v>3845.0048003967404</v>
      </c>
      <c r="I9" s="100">
        <v>3574.9795201813022</v>
      </c>
      <c r="J9" s="100">
        <v>5492.8396391785172</v>
      </c>
      <c r="K9" s="100">
        <v>4338.1355369305538</v>
      </c>
      <c r="L9" s="100">
        <v>4830.2004252170691</v>
      </c>
      <c r="M9" s="100">
        <v>4606.7842136611553</v>
      </c>
      <c r="N9" s="100">
        <v>4740.9692076627034</v>
      </c>
      <c r="O9" s="100">
        <v>5007.0560745377925</v>
      </c>
      <c r="P9" s="100">
        <v>3958.5139445643208</v>
      </c>
      <c r="Q9" s="100">
        <v>4086.7306790520965</v>
      </c>
    </row>
    <row r="10" spans="1:17" ht="12" customHeight="1" x14ac:dyDescent="0.25">
      <c r="A10" s="88" t="s">
        <v>34</v>
      </c>
      <c r="B10" s="100">
        <v>29.742727411387346</v>
      </c>
      <c r="C10" s="100">
        <v>22.176397544992579</v>
      </c>
      <c r="D10" s="100">
        <v>27.192415470152184</v>
      </c>
      <c r="E10" s="100">
        <v>31.871623411818547</v>
      </c>
      <c r="F10" s="100">
        <v>32.123368556161758</v>
      </c>
      <c r="G10" s="100">
        <v>32.33895289951036</v>
      </c>
      <c r="H10" s="100">
        <v>26.180673847482488</v>
      </c>
      <c r="I10" s="100">
        <v>26.408392564090562</v>
      </c>
      <c r="J10" s="100">
        <v>16.512716524137083</v>
      </c>
      <c r="K10" s="100">
        <v>19.573938144317371</v>
      </c>
      <c r="L10" s="100">
        <v>26.288285411062795</v>
      </c>
      <c r="M10" s="100">
        <v>18.31411120765658</v>
      </c>
      <c r="N10" s="100">
        <v>17.480767956644112</v>
      </c>
      <c r="O10" s="100">
        <v>34.686264411589086</v>
      </c>
      <c r="P10" s="100">
        <v>31.572382082535992</v>
      </c>
      <c r="Q10" s="100">
        <v>29.188555568406393</v>
      </c>
    </row>
    <row r="11" spans="1:17" ht="12" customHeight="1" x14ac:dyDescent="0.25">
      <c r="A11" s="88" t="s">
        <v>61</v>
      </c>
      <c r="B11" s="100">
        <v>0.56657882126479775</v>
      </c>
      <c r="C11" s="100">
        <v>0.57659183164613992</v>
      </c>
      <c r="D11" s="100">
        <v>0.58227008593835661</v>
      </c>
      <c r="E11" s="100">
        <v>0.58437434069203864</v>
      </c>
      <c r="F11" s="100">
        <v>0.58634840221347695</v>
      </c>
      <c r="G11" s="100">
        <v>0.57974170216718535</v>
      </c>
      <c r="H11" s="100">
        <v>0.59231868632844098</v>
      </c>
      <c r="I11" s="100">
        <v>0.59614253767741376</v>
      </c>
      <c r="J11" s="100">
        <v>0.60002600629666625</v>
      </c>
      <c r="K11" s="100">
        <v>0.60259412559529102</v>
      </c>
      <c r="L11" s="100">
        <v>0.59638178488059423</v>
      </c>
      <c r="M11" s="100">
        <v>0.59854192250898119</v>
      </c>
      <c r="N11" s="100">
        <v>0.60077215661255623</v>
      </c>
      <c r="O11" s="100">
        <v>0.60347883147253889</v>
      </c>
      <c r="P11" s="100">
        <v>0.60761554049314592</v>
      </c>
      <c r="Q11" s="100">
        <v>0.60995009938991696</v>
      </c>
    </row>
    <row r="12" spans="1:17" ht="12" customHeight="1" x14ac:dyDescent="0.25">
      <c r="A12" s="88" t="s">
        <v>42</v>
      </c>
      <c r="B12" s="100">
        <v>954.83505657030435</v>
      </c>
      <c r="C12" s="100">
        <v>909.04857234190274</v>
      </c>
      <c r="D12" s="100">
        <v>524.90540724677123</v>
      </c>
      <c r="E12" s="100">
        <v>462.40979107601288</v>
      </c>
      <c r="F12" s="100">
        <v>253.52826525960336</v>
      </c>
      <c r="G12" s="100">
        <v>259.60540327140137</v>
      </c>
      <c r="H12" s="100">
        <v>263.14973363572403</v>
      </c>
      <c r="I12" s="100">
        <v>270.63814855103351</v>
      </c>
      <c r="J12" s="100">
        <v>275.4303950528448</v>
      </c>
      <c r="K12" s="100">
        <v>276.46908907357459</v>
      </c>
      <c r="L12" s="100">
        <v>275.99896515535062</v>
      </c>
      <c r="M12" s="100">
        <v>269.0826154766977</v>
      </c>
      <c r="N12" s="100">
        <v>287.75734322591398</v>
      </c>
      <c r="O12" s="100">
        <v>278.49218353872135</v>
      </c>
      <c r="P12" s="100">
        <v>268.02169217561277</v>
      </c>
      <c r="Q12" s="100">
        <v>275.8403775814532</v>
      </c>
    </row>
    <row r="13" spans="1:17" ht="12" customHeight="1" x14ac:dyDescent="0.25">
      <c r="A13" s="88" t="s">
        <v>105</v>
      </c>
      <c r="B13" s="100">
        <v>51.777525425288317</v>
      </c>
      <c r="C13" s="100">
        <v>88.823632728875054</v>
      </c>
      <c r="D13" s="100">
        <v>107.32264506688477</v>
      </c>
      <c r="E13" s="100">
        <v>125.79059834745452</v>
      </c>
      <c r="F13" s="100">
        <v>171.42935114400095</v>
      </c>
      <c r="G13" s="100">
        <v>220.82151727019297</v>
      </c>
      <c r="H13" s="100">
        <v>232.66342913620898</v>
      </c>
      <c r="I13" s="100">
        <v>244.55056476074824</v>
      </c>
      <c r="J13" s="100">
        <v>329.09972685107272</v>
      </c>
      <c r="K13" s="100">
        <v>287.54019637655813</v>
      </c>
      <c r="L13" s="100">
        <v>328.85486753155431</v>
      </c>
      <c r="M13" s="100">
        <v>336.2189159993971</v>
      </c>
      <c r="N13" s="100">
        <v>454.34962655829037</v>
      </c>
      <c r="O13" s="100">
        <v>588.12035839395617</v>
      </c>
      <c r="P13" s="100">
        <v>672.28850090311903</v>
      </c>
      <c r="Q13" s="100">
        <v>1005.1974497537981</v>
      </c>
    </row>
    <row r="14" spans="1:17" ht="12" customHeight="1" x14ac:dyDescent="0.25">
      <c r="A14" s="51" t="s">
        <v>104</v>
      </c>
      <c r="B14" s="22">
        <v>1613.7256969550169</v>
      </c>
      <c r="C14" s="22">
        <v>1908.1218918178001</v>
      </c>
      <c r="D14" s="22">
        <v>1658.8721467570153</v>
      </c>
      <c r="E14" s="22">
        <v>1446.7898793193215</v>
      </c>
      <c r="F14" s="22">
        <v>1534.5365032178897</v>
      </c>
      <c r="G14" s="22">
        <v>1605.5382362360906</v>
      </c>
      <c r="H14" s="22">
        <v>1422.4856192140576</v>
      </c>
      <c r="I14" s="22">
        <v>1301.0544731283605</v>
      </c>
      <c r="J14" s="22">
        <v>1295.4825512492491</v>
      </c>
      <c r="K14" s="22">
        <v>1061.0690500338233</v>
      </c>
      <c r="L14" s="22">
        <v>1100.7046808296661</v>
      </c>
      <c r="M14" s="22">
        <v>907.9963546864293</v>
      </c>
      <c r="N14" s="22">
        <v>901.17868836229036</v>
      </c>
      <c r="O14" s="22">
        <v>859.23559093956294</v>
      </c>
      <c r="P14" s="22">
        <v>659.89639509177425</v>
      </c>
      <c r="Q14" s="22">
        <v>573.79212072082191</v>
      </c>
    </row>
    <row r="15" spans="1:17" ht="12" customHeight="1" x14ac:dyDescent="0.25">
      <c r="A15" s="105" t="s">
        <v>108</v>
      </c>
      <c r="B15" s="104">
        <v>111.77555427336623</v>
      </c>
      <c r="C15" s="104">
        <v>111.2001883946849</v>
      </c>
      <c r="D15" s="104">
        <v>93.794244326307364</v>
      </c>
      <c r="E15" s="104">
        <v>93.659583997522844</v>
      </c>
      <c r="F15" s="104">
        <v>103.75926362708337</v>
      </c>
      <c r="G15" s="104">
        <v>105.00658774045264</v>
      </c>
      <c r="H15" s="104">
        <v>92.693733050074613</v>
      </c>
      <c r="I15" s="104">
        <v>87.295189942689873</v>
      </c>
      <c r="J15" s="104">
        <v>123.37831363993531</v>
      </c>
      <c r="K15" s="104">
        <v>98.877009345600499</v>
      </c>
      <c r="L15" s="104">
        <v>108.17773486950141</v>
      </c>
      <c r="M15" s="104">
        <v>104.38930331563095</v>
      </c>
      <c r="N15" s="104">
        <v>105.8596133935294</v>
      </c>
      <c r="O15" s="104">
        <v>110.68591333350473</v>
      </c>
      <c r="P15" s="104">
        <v>91.216231412074762</v>
      </c>
      <c r="Q15" s="104">
        <v>93.744092439099489</v>
      </c>
    </row>
    <row r="16" spans="1:17" ht="12.95" customHeight="1" x14ac:dyDescent="0.25">
      <c r="A16" s="90" t="s">
        <v>102</v>
      </c>
      <c r="B16" s="101">
        <f t="shared" ref="B16:Q16" si="4">SUM(B17:B18)</f>
        <v>388.73598885642849</v>
      </c>
      <c r="C16" s="101">
        <f t="shared" si="4"/>
        <v>425.32663580543203</v>
      </c>
      <c r="D16" s="101">
        <f t="shared" si="4"/>
        <v>464.46202356048911</v>
      </c>
      <c r="E16" s="101">
        <f t="shared" si="4"/>
        <v>499.46805766899354</v>
      </c>
      <c r="F16" s="101">
        <f t="shared" si="4"/>
        <v>539.5382023364582</v>
      </c>
      <c r="G16" s="101">
        <f t="shared" si="4"/>
        <v>564.68116098099324</v>
      </c>
      <c r="H16" s="101">
        <f t="shared" si="4"/>
        <v>607.8929532412418</v>
      </c>
      <c r="I16" s="101">
        <f t="shared" si="4"/>
        <v>649.29889560960214</v>
      </c>
      <c r="J16" s="101">
        <f t="shared" si="4"/>
        <v>661.29829594945954</v>
      </c>
      <c r="K16" s="101">
        <f t="shared" si="4"/>
        <v>693.96955341319858</v>
      </c>
      <c r="L16" s="101">
        <f t="shared" si="4"/>
        <v>697.94569955196971</v>
      </c>
      <c r="M16" s="101">
        <f t="shared" si="4"/>
        <v>730.81120506977231</v>
      </c>
      <c r="N16" s="101">
        <f t="shared" si="4"/>
        <v>758.33804919034822</v>
      </c>
      <c r="O16" s="101">
        <f t="shared" si="4"/>
        <v>796.10870403086255</v>
      </c>
      <c r="P16" s="101">
        <f t="shared" si="4"/>
        <v>857.75383525226493</v>
      </c>
      <c r="Q16" s="101">
        <f t="shared" si="4"/>
        <v>910.01883053269228</v>
      </c>
    </row>
    <row r="17" spans="1:17" ht="12.95" customHeight="1" x14ac:dyDescent="0.25">
      <c r="A17" s="88" t="s">
        <v>101</v>
      </c>
      <c r="B17" s="103">
        <v>1.0275175908153682</v>
      </c>
      <c r="C17" s="103">
        <v>1.1155695177048948</v>
      </c>
      <c r="D17" s="103">
        <v>1.5460613831412633</v>
      </c>
      <c r="E17" s="103">
        <v>1.8286771340234267</v>
      </c>
      <c r="F17" s="103">
        <v>1.9226846860210476</v>
      </c>
      <c r="G17" s="103">
        <v>2.028598529770858</v>
      </c>
      <c r="H17" s="103">
        <v>2.5972650015756322</v>
      </c>
      <c r="I17" s="103">
        <v>3.1258848809275799</v>
      </c>
      <c r="J17" s="103">
        <v>3.2484108592118033</v>
      </c>
      <c r="K17" s="103">
        <v>3.9600165771080151</v>
      </c>
      <c r="L17" s="103">
        <v>3.9176378215447416</v>
      </c>
      <c r="M17" s="103">
        <v>4.3452113714136855</v>
      </c>
      <c r="N17" s="103">
        <v>5.3253405117312447</v>
      </c>
      <c r="O17" s="103">
        <v>6.9269187166725503</v>
      </c>
      <c r="P17" s="103">
        <v>9.593866129689415</v>
      </c>
      <c r="Q17" s="103">
        <v>14.304297597601771</v>
      </c>
    </row>
    <row r="18" spans="1:17" ht="12" customHeight="1" x14ac:dyDescent="0.25">
      <c r="A18" s="88" t="s">
        <v>100</v>
      </c>
      <c r="B18" s="103">
        <v>387.70847126561313</v>
      </c>
      <c r="C18" s="103">
        <v>424.21106628772714</v>
      </c>
      <c r="D18" s="103">
        <v>462.91596217734786</v>
      </c>
      <c r="E18" s="103">
        <v>497.63938053497009</v>
      </c>
      <c r="F18" s="103">
        <v>537.61551765043714</v>
      </c>
      <c r="G18" s="103">
        <v>562.65256245122237</v>
      </c>
      <c r="H18" s="103">
        <v>605.29568823966622</v>
      </c>
      <c r="I18" s="103">
        <v>646.17301072867451</v>
      </c>
      <c r="J18" s="103">
        <v>658.0498850902477</v>
      </c>
      <c r="K18" s="103">
        <v>690.00953683609055</v>
      </c>
      <c r="L18" s="103">
        <v>694.02806173042495</v>
      </c>
      <c r="M18" s="103">
        <v>726.4659936983586</v>
      </c>
      <c r="N18" s="103">
        <v>753.01270867861695</v>
      </c>
      <c r="O18" s="103">
        <v>789.18178531419005</v>
      </c>
      <c r="P18" s="103">
        <v>848.15996912257549</v>
      </c>
      <c r="Q18" s="103">
        <v>895.71453293509046</v>
      </c>
    </row>
    <row r="19" spans="1:17" ht="12.95" customHeight="1" x14ac:dyDescent="0.25">
      <c r="A19" s="90" t="s">
        <v>47</v>
      </c>
      <c r="B19" s="101">
        <f t="shared" ref="B19" si="5">SUM(B20:B27)</f>
        <v>899.15697469905331</v>
      </c>
      <c r="C19" s="101">
        <f t="shared" ref="C19:Q19" si="6">SUM(C20:C27)</f>
        <v>916.88935563226471</v>
      </c>
      <c r="D19" s="101">
        <f t="shared" si="6"/>
        <v>941.76719149198232</v>
      </c>
      <c r="E19" s="101">
        <f t="shared" si="6"/>
        <v>979.60956649823447</v>
      </c>
      <c r="F19" s="101">
        <f t="shared" si="6"/>
        <v>1011.3476991390744</v>
      </c>
      <c r="G19" s="101">
        <f t="shared" si="6"/>
        <v>1042.8162879018621</v>
      </c>
      <c r="H19" s="101">
        <f t="shared" si="6"/>
        <v>1072.4895932811633</v>
      </c>
      <c r="I19" s="101">
        <f t="shared" si="6"/>
        <v>1105.6588806036013</v>
      </c>
      <c r="J19" s="101">
        <f t="shared" si="6"/>
        <v>1129.7441266730425</v>
      </c>
      <c r="K19" s="101">
        <f t="shared" si="6"/>
        <v>1133.8603810619556</v>
      </c>
      <c r="L19" s="101">
        <f t="shared" si="6"/>
        <v>1152.0137769189223</v>
      </c>
      <c r="M19" s="101">
        <f t="shared" si="6"/>
        <v>1199.6390971012947</v>
      </c>
      <c r="N19" s="101">
        <f t="shared" si="6"/>
        <v>1226.2960540908607</v>
      </c>
      <c r="O19" s="101">
        <f t="shared" si="6"/>
        <v>1257.4170595628791</v>
      </c>
      <c r="P19" s="101">
        <f t="shared" si="6"/>
        <v>1295.5234581863533</v>
      </c>
      <c r="Q19" s="101">
        <f t="shared" si="6"/>
        <v>1337.6943622531182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45.134075772984581</v>
      </c>
      <c r="Q21" s="100">
        <v>45.448681204947448</v>
      </c>
    </row>
    <row r="22" spans="1:17" ht="12" customHeight="1" x14ac:dyDescent="0.25">
      <c r="A22" s="88" t="s">
        <v>99</v>
      </c>
      <c r="B22" s="100">
        <v>37.195578279930778</v>
      </c>
      <c r="C22" s="100">
        <v>41.785582225012583</v>
      </c>
      <c r="D22" s="100">
        <v>45.731583254131451</v>
      </c>
      <c r="E22" s="100">
        <v>55.485200705139967</v>
      </c>
      <c r="F22" s="100">
        <v>53.274291008813975</v>
      </c>
      <c r="G22" s="100">
        <v>49.393190131582628</v>
      </c>
      <c r="H22" s="100">
        <v>49.161885130197739</v>
      </c>
      <c r="I22" s="100">
        <v>48.347696539582373</v>
      </c>
      <c r="J22" s="100">
        <v>47.346943533412997</v>
      </c>
      <c r="K22" s="100">
        <v>44.483766372727437</v>
      </c>
      <c r="L22" s="100">
        <v>44.094499286534607</v>
      </c>
      <c r="M22" s="100">
        <v>42.849690235389623</v>
      </c>
      <c r="N22" s="100">
        <v>40.798750960605489</v>
      </c>
      <c r="O22" s="100">
        <v>38.497577638845726</v>
      </c>
      <c r="P22" s="100">
        <v>36.549796010428501</v>
      </c>
      <c r="Q22" s="100">
        <v>34.142111100526705</v>
      </c>
    </row>
    <row r="23" spans="1:17" ht="12" customHeight="1" x14ac:dyDescent="0.25">
      <c r="A23" s="88" t="s">
        <v>98</v>
      </c>
      <c r="B23" s="100">
        <v>367.24232479776975</v>
      </c>
      <c r="C23" s="100">
        <v>387.0774619603431</v>
      </c>
      <c r="D23" s="100">
        <v>427.70322982378292</v>
      </c>
      <c r="E23" s="100">
        <v>499.16788244431501</v>
      </c>
      <c r="F23" s="100">
        <v>516.64638886858893</v>
      </c>
      <c r="G23" s="100">
        <v>519.99493124259629</v>
      </c>
      <c r="H23" s="100">
        <v>521.14583520014867</v>
      </c>
      <c r="I23" s="100">
        <v>521.56579009823167</v>
      </c>
      <c r="J23" s="100">
        <v>523.50034689660129</v>
      </c>
      <c r="K23" s="100">
        <v>528.74354129619292</v>
      </c>
      <c r="L23" s="100">
        <v>542.67037636391285</v>
      </c>
      <c r="M23" s="100">
        <v>550.79355567577124</v>
      </c>
      <c r="N23" s="100">
        <v>555.10953530620498</v>
      </c>
      <c r="O23" s="100">
        <v>559.71971497475181</v>
      </c>
      <c r="P23" s="100">
        <v>566.63958769220665</v>
      </c>
      <c r="Q23" s="100">
        <v>573.52847271402277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23.833322367774457</v>
      </c>
      <c r="C25" s="100">
        <v>24.137941295783239</v>
      </c>
      <c r="D25" s="100">
        <v>26.807096225979201</v>
      </c>
      <c r="E25" s="100">
        <v>28.137993584789037</v>
      </c>
      <c r="F25" s="100">
        <v>29.407381561941204</v>
      </c>
      <c r="G25" s="100">
        <v>36.182835864562236</v>
      </c>
      <c r="H25" s="100">
        <v>36.313072058089787</v>
      </c>
      <c r="I25" s="100">
        <v>37.315375149759689</v>
      </c>
      <c r="J25" s="100">
        <v>38.429933983972482</v>
      </c>
      <c r="K25" s="100">
        <v>39.473348072070273</v>
      </c>
      <c r="L25" s="100">
        <v>40.621282582135166</v>
      </c>
      <c r="M25" s="100">
        <v>41.632876906340044</v>
      </c>
      <c r="N25" s="100">
        <v>42.233489842757628</v>
      </c>
      <c r="O25" s="100">
        <v>44.334507754676387</v>
      </c>
      <c r="P25" s="100">
        <v>52.508802291530976</v>
      </c>
      <c r="Q25" s="100">
        <v>53.377862888036759</v>
      </c>
    </row>
    <row r="26" spans="1:17" ht="12" customHeight="1" x14ac:dyDescent="0.25">
      <c r="A26" s="88" t="s">
        <v>30</v>
      </c>
      <c r="B26" s="22">
        <v>470.88574925357835</v>
      </c>
      <c r="C26" s="22">
        <v>463.88837015112574</v>
      </c>
      <c r="D26" s="22">
        <v>441.52528218808874</v>
      </c>
      <c r="E26" s="22">
        <v>396.8184897639905</v>
      </c>
      <c r="F26" s="22">
        <v>412.01963769973037</v>
      </c>
      <c r="G26" s="22">
        <v>437.24533066312091</v>
      </c>
      <c r="H26" s="22">
        <v>465.86880089272699</v>
      </c>
      <c r="I26" s="22">
        <v>498.43001881602765</v>
      </c>
      <c r="J26" s="22">
        <v>520.4669022590557</v>
      </c>
      <c r="K26" s="22">
        <v>521.15972532096498</v>
      </c>
      <c r="L26" s="22">
        <v>524.62761868633982</v>
      </c>
      <c r="M26" s="22">
        <v>564.36297428379385</v>
      </c>
      <c r="N26" s="22">
        <v>588.15427798129247</v>
      </c>
      <c r="O26" s="22">
        <v>614.86525919460519</v>
      </c>
      <c r="P26" s="22">
        <v>594.6911964192027</v>
      </c>
      <c r="Q26" s="22">
        <v>631.19723434558455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862.39315018336038</v>
      </c>
      <c r="C29" s="101">
        <f t="shared" ref="C29:Q29" si="8">SUM(C30:C33)</f>
        <v>898.95267404355855</v>
      </c>
      <c r="D29" s="101">
        <f t="shared" si="8"/>
        <v>942.14400051470659</v>
      </c>
      <c r="E29" s="101">
        <f t="shared" si="8"/>
        <v>987.66506824632097</v>
      </c>
      <c r="F29" s="101">
        <f t="shared" si="8"/>
        <v>1023.8767468095332</v>
      </c>
      <c r="G29" s="101">
        <f t="shared" si="8"/>
        <v>1060.6691080578812</v>
      </c>
      <c r="H29" s="101">
        <f t="shared" si="8"/>
        <v>1088.5224824449729</v>
      </c>
      <c r="I29" s="101">
        <f t="shared" si="8"/>
        <v>1123.1663822425301</v>
      </c>
      <c r="J29" s="101">
        <f t="shared" si="8"/>
        <v>1147.6009797651059</v>
      </c>
      <c r="K29" s="101">
        <f t="shared" si="8"/>
        <v>1153.14970503823</v>
      </c>
      <c r="L29" s="101">
        <f t="shared" si="8"/>
        <v>1171.4463589380591</v>
      </c>
      <c r="M29" s="101">
        <f t="shared" si="8"/>
        <v>1209.152306292583</v>
      </c>
      <c r="N29" s="101">
        <f t="shared" si="8"/>
        <v>1236.8313219132251</v>
      </c>
      <c r="O29" s="101">
        <f t="shared" si="8"/>
        <v>1265.6451817364882</v>
      </c>
      <c r="P29" s="101">
        <f t="shared" si="8"/>
        <v>1293.6455369182731</v>
      </c>
      <c r="Q29" s="101">
        <f t="shared" si="8"/>
        <v>1327.2776499117476</v>
      </c>
    </row>
    <row r="30" spans="1:17" ht="12" customHeight="1" x14ac:dyDescent="0.25">
      <c r="A30" s="88" t="s">
        <v>66</v>
      </c>
      <c r="B30" s="100">
        <v>0</v>
      </c>
      <c r="C30" s="100">
        <v>185.99027128771667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54.759330689481772</v>
      </c>
      <c r="Q30" s="100">
        <v>84.429583961627003</v>
      </c>
    </row>
    <row r="31" spans="1:17" ht="12" customHeight="1" x14ac:dyDescent="0.25">
      <c r="A31" s="88" t="s">
        <v>98</v>
      </c>
      <c r="B31" s="100">
        <v>440.72763949211856</v>
      </c>
      <c r="C31" s="100">
        <v>466.10251770038599</v>
      </c>
      <c r="D31" s="100">
        <v>479.2802760963587</v>
      </c>
      <c r="E31" s="100">
        <v>493.84490477428483</v>
      </c>
      <c r="F31" s="100">
        <v>520.51870125856522</v>
      </c>
      <c r="G31" s="100">
        <v>528.05396463963655</v>
      </c>
      <c r="H31" s="100">
        <v>556.95353826866608</v>
      </c>
      <c r="I31" s="100">
        <v>566.06233641713766</v>
      </c>
      <c r="J31" s="100">
        <v>573.99533728906033</v>
      </c>
      <c r="K31" s="100">
        <v>580.45574322025413</v>
      </c>
      <c r="L31" s="100">
        <v>585.81579336904827</v>
      </c>
      <c r="M31" s="100">
        <v>594.96530743878418</v>
      </c>
      <c r="N31" s="100">
        <v>606.40833170358769</v>
      </c>
      <c r="O31" s="100">
        <v>611.808088221258</v>
      </c>
      <c r="P31" s="100">
        <v>611.0855170996482</v>
      </c>
      <c r="Q31" s="100">
        <v>614.16964868071352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421.66551069124176</v>
      </c>
      <c r="C33" s="18">
        <v>246.85988505545589</v>
      </c>
      <c r="D33" s="18">
        <v>462.86372441834789</v>
      </c>
      <c r="E33" s="18">
        <v>493.8201634720362</v>
      </c>
      <c r="F33" s="18">
        <v>503.35804555096792</v>
      </c>
      <c r="G33" s="18">
        <v>532.61514341824454</v>
      </c>
      <c r="H33" s="18">
        <v>531.56894417630667</v>
      </c>
      <c r="I33" s="18">
        <v>557.1040458253924</v>
      </c>
      <c r="J33" s="18">
        <v>573.60564247604543</v>
      </c>
      <c r="K33" s="18">
        <v>572.69396181797583</v>
      </c>
      <c r="L33" s="18">
        <v>585.63056556901086</v>
      </c>
      <c r="M33" s="18">
        <v>614.18699885379874</v>
      </c>
      <c r="N33" s="18">
        <v>630.42299020963753</v>
      </c>
      <c r="O33" s="18">
        <v>653.83709351523032</v>
      </c>
      <c r="P33" s="18">
        <v>627.80068912914317</v>
      </c>
      <c r="Q33" s="18">
        <v>628.67841726940696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0.65992183243286051</v>
      </c>
      <c r="C3" s="115">
        <f>IF(SER_hh_tes!C3=0,"",SER_hh_tes!C3/SER_hh_fec!C3)</f>
        <v>0.66219555454548773</v>
      </c>
      <c r="D3" s="115">
        <f>IF(SER_hh_tes!D3=0,"",SER_hh_tes!D3/SER_hh_fec!D3)</f>
        <v>0.67389670403393997</v>
      </c>
      <c r="E3" s="115">
        <f>IF(SER_hh_tes!E3=0,"",SER_hh_tes!E3/SER_hh_fec!E3)</f>
        <v>0.68282672313544346</v>
      </c>
      <c r="F3" s="115">
        <f>IF(SER_hh_tes!F3=0,"",SER_hh_tes!F3/SER_hh_fec!F3)</f>
        <v>0.68808769159128635</v>
      </c>
      <c r="G3" s="115">
        <f>IF(SER_hh_tes!G3=0,"",SER_hh_tes!G3/SER_hh_fec!G3)</f>
        <v>0.69435942325925204</v>
      </c>
      <c r="H3" s="115">
        <f>IF(SER_hh_tes!H3=0,"",SER_hh_tes!H3/SER_hh_fec!H3)</f>
        <v>0.70265514913435623</v>
      </c>
      <c r="I3" s="115">
        <f>IF(SER_hh_tes!I3=0,"",SER_hh_tes!I3/SER_hh_fec!I3)</f>
        <v>0.71089983651919408</v>
      </c>
      <c r="J3" s="115">
        <f>IF(SER_hh_tes!J3=0,"",SER_hh_tes!J3/SER_hh_fec!J3)</f>
        <v>0.72170299092626378</v>
      </c>
      <c r="K3" s="115">
        <f>IF(SER_hh_tes!K3=0,"",SER_hh_tes!K3/SER_hh_fec!K3)</f>
        <v>0.72784144133410023</v>
      </c>
      <c r="L3" s="115">
        <f>IF(SER_hh_tes!L3=0,"",SER_hh_tes!L3/SER_hh_fec!L3)</f>
        <v>0.73432190942993758</v>
      </c>
      <c r="M3" s="115">
        <f>IF(SER_hh_tes!M3=0,"",SER_hh_tes!M3/SER_hh_fec!M3)</f>
        <v>0.74177189053191994</v>
      </c>
      <c r="N3" s="115">
        <f>IF(SER_hh_tes!N3=0,"",SER_hh_tes!N3/SER_hh_fec!N3)</f>
        <v>0.75529296379425725</v>
      </c>
      <c r="O3" s="115">
        <f>IF(SER_hh_tes!O3=0,"",SER_hh_tes!O3/SER_hh_fec!O3)</f>
        <v>0.76866114440423006</v>
      </c>
      <c r="P3" s="115">
        <f>IF(SER_hh_tes!P3=0,"",SER_hh_tes!P3/SER_hh_fec!P3)</f>
        <v>0.78410611968499311</v>
      </c>
      <c r="Q3" s="115">
        <f>IF(SER_hh_tes!Q3=0,"",SER_hh_tes!Q3/SER_hh_fec!Q3)</f>
        <v>0.81030986403537142</v>
      </c>
    </row>
    <row r="4" spans="1:17" ht="12.95" customHeight="1" x14ac:dyDescent="0.25">
      <c r="A4" s="90" t="s">
        <v>44</v>
      </c>
      <c r="B4" s="110">
        <f>IF(SER_hh_tes!B4=0,"",SER_hh_tes!B4/SER_hh_fec!B4)</f>
        <v>0.66371026922595655</v>
      </c>
      <c r="C4" s="110">
        <f>IF(SER_hh_tes!C4=0,"",SER_hh_tes!C4/SER_hh_fec!C4)</f>
        <v>0.67178091026209297</v>
      </c>
      <c r="D4" s="110">
        <f>IF(SER_hh_tes!D4=0,"",SER_hh_tes!D4/SER_hh_fec!D4)</f>
        <v>0.67764834754431058</v>
      </c>
      <c r="E4" s="110">
        <f>IF(SER_hh_tes!E4=0,"",SER_hh_tes!E4/SER_hh_fec!E4)</f>
        <v>0.68834515452459755</v>
      </c>
      <c r="F4" s="110">
        <f>IF(SER_hh_tes!F4=0,"",SER_hh_tes!F4/SER_hh_fec!F4)</f>
        <v>0.6920737967262266</v>
      </c>
      <c r="G4" s="110">
        <f>IF(SER_hh_tes!G4=0,"",SER_hh_tes!G4/SER_hh_fec!G4)</f>
        <v>0.69742069783726379</v>
      </c>
      <c r="H4" s="110">
        <f>IF(SER_hh_tes!H4=0,"",SER_hh_tes!H4/SER_hh_fec!H4)</f>
        <v>0.70536353542181873</v>
      </c>
      <c r="I4" s="110">
        <f>IF(SER_hh_tes!I4=0,"",SER_hh_tes!I4/SER_hh_fec!I4)</f>
        <v>0.71231931218889566</v>
      </c>
      <c r="J4" s="110">
        <f>IF(SER_hh_tes!J4=0,"",SER_hh_tes!J4/SER_hh_fec!J4)</f>
        <v>0.7243328468106579</v>
      </c>
      <c r="K4" s="110">
        <f>IF(SER_hh_tes!K4=0,"",SER_hh_tes!K4/SER_hh_fec!K4)</f>
        <v>0.72942373996277343</v>
      </c>
      <c r="L4" s="110">
        <f>IF(SER_hh_tes!L4=0,"",SER_hh_tes!L4/SER_hh_fec!L4)</f>
        <v>0.73651692296836846</v>
      </c>
      <c r="M4" s="110">
        <f>IF(SER_hh_tes!M4=0,"",SER_hh_tes!M4/SER_hh_fec!M4)</f>
        <v>0.74291793703220044</v>
      </c>
      <c r="N4" s="110">
        <f>IF(SER_hh_tes!N4=0,"",SER_hh_tes!N4/SER_hh_fec!N4)</f>
        <v>0.75819973997519419</v>
      </c>
      <c r="O4" s="110">
        <f>IF(SER_hh_tes!O4=0,"",SER_hh_tes!O4/SER_hh_fec!O4)</f>
        <v>0.772726115104164</v>
      </c>
      <c r="P4" s="110">
        <f>IF(SER_hh_tes!P4=0,"",SER_hh_tes!P4/SER_hh_fec!P4)</f>
        <v>0.79295433819223959</v>
      </c>
      <c r="Q4" s="110">
        <f>IF(SER_hh_tes!Q4=0,"",SER_hh_tes!Q4/SER_hh_fec!Q4)</f>
        <v>0.82808745702580944</v>
      </c>
    </row>
    <row r="5" spans="1:17" ht="12" customHeight="1" x14ac:dyDescent="0.25">
      <c r="A5" s="88" t="s">
        <v>38</v>
      </c>
      <c r="B5" s="109">
        <f>IF(SER_hh_tes!B5=0,"",SER_hh_tes!B5/SER_hh_fec!B5)</f>
        <v>0.51642548087871043</v>
      </c>
      <c r="C5" s="109">
        <f>IF(SER_hh_tes!C5=0,"",SER_hh_tes!C5/SER_hh_fec!C5)</f>
        <v>0.51642548087871043</v>
      </c>
      <c r="D5" s="109">
        <f>IF(SER_hh_tes!D5=0,"",SER_hh_tes!D5/SER_hh_fec!D5)</f>
        <v>0.51642548087871032</v>
      </c>
      <c r="E5" s="109">
        <f>IF(SER_hh_tes!E5=0,"",SER_hh_tes!E5/SER_hh_fec!E5)</f>
        <v>0.5254088887683187</v>
      </c>
      <c r="F5" s="109">
        <f>IF(SER_hh_tes!F5=0,"",SER_hh_tes!F5/SER_hh_fec!F5)</f>
        <v>0.53015112979499701</v>
      </c>
      <c r="G5" s="109">
        <f>IF(SER_hh_tes!G5=0,"",SER_hh_tes!G5/SER_hh_fec!G5)</f>
        <v>0.53910840609164945</v>
      </c>
      <c r="H5" s="109">
        <f>IF(SER_hh_tes!H5=0,"",SER_hh_tes!H5/SER_hh_fec!H5)</f>
        <v>0.54355261856493231</v>
      </c>
      <c r="I5" s="109">
        <f>IF(SER_hh_tes!I5=0,"",SER_hh_tes!I5/SER_hh_fec!I5)</f>
        <v>0.54835581751655516</v>
      </c>
      <c r="J5" s="109">
        <f>IF(SER_hh_tes!J5=0,"",SER_hh_tes!J5/SER_hh_fec!J5)</f>
        <v>0.55189519179220792</v>
      </c>
      <c r="K5" s="109">
        <f>IF(SER_hh_tes!K5=0,"",SER_hh_tes!K5/SER_hh_fec!K5)</f>
        <v>0.55441342374764147</v>
      </c>
      <c r="L5" s="109">
        <f>IF(SER_hh_tes!L5=0,"",SER_hh_tes!L5/SER_hh_fec!L5)</f>
        <v>0.55627096690878219</v>
      </c>
      <c r="M5" s="109">
        <f>IF(SER_hh_tes!M5=0,"",SER_hh_tes!M5/SER_hh_fec!M5)</f>
        <v>0.5565488912508223</v>
      </c>
      <c r="N5" s="109">
        <f>IF(SER_hh_tes!N5=0,"",SER_hh_tes!N5/SER_hh_fec!N5)</f>
        <v>0.55703312533802052</v>
      </c>
      <c r="O5" s="109">
        <f>IF(SER_hh_tes!O5=0,"",SER_hh_tes!O5/SER_hh_fec!O5)</f>
        <v>0.55786151626222547</v>
      </c>
      <c r="P5" s="109">
        <f>IF(SER_hh_tes!P5=0,"",SER_hh_tes!P5/SER_hh_fec!P5)</f>
        <v>0.55986618298316548</v>
      </c>
      <c r="Q5" s="109">
        <f>IF(SER_hh_tes!Q5=0,"",SER_hh_tes!Q5/SER_hh_fec!Q5)</f>
        <v>0.56427401912427411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0.5958755548600505</v>
      </c>
      <c r="C7" s="109">
        <f>IF(SER_hh_tes!C7=0,"",SER_hh_tes!C7/SER_hh_fec!C7)</f>
        <v>0.59587555486005039</v>
      </c>
      <c r="D7" s="109">
        <f>IF(SER_hh_tes!D7=0,"",SER_hh_tes!D7/SER_hh_fec!D7)</f>
        <v>0.59762642254954901</v>
      </c>
      <c r="E7" s="109">
        <f>IF(SER_hh_tes!E7=0,"",SER_hh_tes!E7/SER_hh_fec!E7)</f>
        <v>0.59848042046518668</v>
      </c>
      <c r="F7" s="109">
        <f>IF(SER_hh_tes!F7=0,"",SER_hh_tes!F7/SER_hh_fec!F7)</f>
        <v>0.61112110035200107</v>
      </c>
      <c r="G7" s="109">
        <f>IF(SER_hh_tes!G7=0,"",SER_hh_tes!G7/SER_hh_fec!G7)</f>
        <v>0.61822030552956253</v>
      </c>
      <c r="H7" s="109">
        <f>IF(SER_hh_tes!H7=0,"",SER_hh_tes!H7/SER_hh_fec!H7)</f>
        <v>0.62102337444730349</v>
      </c>
      <c r="I7" s="109">
        <f>IF(SER_hh_tes!I7=0,"",SER_hh_tes!I7/SER_hh_fec!I7)</f>
        <v>0.62563341838742392</v>
      </c>
      <c r="J7" s="109">
        <f>IF(SER_hh_tes!J7=0,"",SER_hh_tes!J7/SER_hh_fec!J7)</f>
        <v>0.63529796625680224</v>
      </c>
      <c r="K7" s="109">
        <f>IF(SER_hh_tes!K7=0,"",SER_hh_tes!K7/SER_hh_fec!K7)</f>
        <v>0.63551914886860661</v>
      </c>
      <c r="L7" s="109">
        <f>IF(SER_hh_tes!L7=0,"",SER_hh_tes!L7/SER_hh_fec!L7)</f>
        <v>0.63618615903838216</v>
      </c>
      <c r="M7" s="109">
        <f>IF(SER_hh_tes!M7=0,"",SER_hh_tes!M7/SER_hh_fec!M7)</f>
        <v>0.63846453760477717</v>
      </c>
      <c r="N7" s="109">
        <f>IF(SER_hh_tes!N7=0,"",SER_hh_tes!N7/SER_hh_fec!N7)</f>
        <v>0.63893230790436606</v>
      </c>
      <c r="O7" s="109">
        <f>IF(SER_hh_tes!O7=0,"",SER_hh_tes!O7/SER_hh_fec!O7)</f>
        <v>0.63926334621124137</v>
      </c>
      <c r="P7" s="109">
        <f>IF(SER_hh_tes!P7=0,"",SER_hh_tes!P7/SER_hh_fec!P7)</f>
        <v>0.64330400038022406</v>
      </c>
      <c r="Q7" s="109">
        <f>IF(SER_hh_tes!Q7=0,"",SER_hh_tes!Q7/SER_hh_fec!Q7)</f>
        <v>0.64343837989956565</v>
      </c>
    </row>
    <row r="8" spans="1:17" ht="12" customHeight="1" x14ac:dyDescent="0.25">
      <c r="A8" s="88" t="s">
        <v>101</v>
      </c>
      <c r="B8" s="109">
        <f>IF(SER_hh_tes!B8=0,"",SER_hh_tes!B8/SER_hh_fec!B8)</f>
        <v>0.96853423520109805</v>
      </c>
      <c r="C8" s="109">
        <f>IF(SER_hh_tes!C8=0,"",SER_hh_tes!C8/SER_hh_fec!C8)</f>
        <v>0.97255050979238367</v>
      </c>
      <c r="D8" s="109">
        <f>IF(SER_hh_tes!D8=0,"",SER_hh_tes!D8/SER_hh_fec!D8)</f>
        <v>0.97827322830723962</v>
      </c>
      <c r="E8" s="109">
        <f>IF(SER_hh_tes!E8=0,"",SER_hh_tes!E8/SER_hh_fec!E8)</f>
        <v>0.98345763268913755</v>
      </c>
      <c r="F8" s="109">
        <f>IF(SER_hh_tes!F8=0,"",SER_hh_tes!F8/SER_hh_fec!F8)</f>
        <v>0.98907837636491713</v>
      </c>
      <c r="G8" s="109">
        <f>IF(SER_hh_tes!G8=0,"",SER_hh_tes!G8/SER_hh_fec!G8)</f>
        <v>0.99580447593622112</v>
      </c>
      <c r="H8" s="109">
        <f>IF(SER_hh_tes!H8=0,"",SER_hh_tes!H8/SER_hh_fec!H8)</f>
        <v>1.0004049706650773</v>
      </c>
      <c r="I8" s="109">
        <f>IF(SER_hh_tes!I8=0,"",SER_hh_tes!I8/SER_hh_fec!I8)</f>
        <v>1.0051433027149668</v>
      </c>
      <c r="J8" s="109">
        <f>IF(SER_hh_tes!J8=0,"",SER_hh_tes!J8/SER_hh_fec!J8)</f>
        <v>1.0120878347043283</v>
      </c>
      <c r="K8" s="109">
        <f>IF(SER_hh_tes!K8=0,"",SER_hh_tes!K8/SER_hh_fec!K8)</f>
        <v>1.0174309778540778</v>
      </c>
      <c r="L8" s="109">
        <f>IF(SER_hh_tes!L8=0,"",SER_hh_tes!L8/SER_hh_fec!L8)</f>
        <v>1.0225976285858851</v>
      </c>
      <c r="M8" s="109">
        <f>IF(SER_hh_tes!M8=0,"",SER_hh_tes!M8/SER_hh_fec!M8)</f>
        <v>1.027809047626169</v>
      </c>
      <c r="N8" s="109">
        <f>IF(SER_hh_tes!N8=0,"",SER_hh_tes!N8/SER_hh_fec!N8)</f>
        <v>1.033559423754117</v>
      </c>
      <c r="O8" s="109">
        <f>IF(SER_hh_tes!O8=0,"",SER_hh_tes!O8/SER_hh_fec!O8)</f>
        <v>1.0405122591399305</v>
      </c>
      <c r="P8" s="109">
        <f>IF(SER_hh_tes!P8=0,"",SER_hh_tes!P8/SER_hh_fec!P8)</f>
        <v>1.0495488126040666</v>
      </c>
      <c r="Q8" s="109">
        <f>IF(SER_hh_tes!Q8=0,"",SER_hh_tes!Q8/SER_hh_fec!Q8)</f>
        <v>1.058192822228069</v>
      </c>
    </row>
    <row r="9" spans="1:17" ht="12" customHeight="1" x14ac:dyDescent="0.25">
      <c r="A9" s="88" t="s">
        <v>106</v>
      </c>
      <c r="B9" s="109">
        <f>IF(SER_hh_tes!B9=0,"",SER_hh_tes!B9/SER_hh_fec!B9)</f>
        <v>0.63660908148475526</v>
      </c>
      <c r="C9" s="109">
        <f>IF(SER_hh_tes!C9=0,"",SER_hh_tes!C9/SER_hh_fec!C9)</f>
        <v>0.64209136025611069</v>
      </c>
      <c r="D9" s="109">
        <f>IF(SER_hh_tes!D9=0,"",SER_hh_tes!D9/SER_hh_fec!D9)</f>
        <v>0.65195727084477595</v>
      </c>
      <c r="E9" s="109">
        <f>IF(SER_hh_tes!E9=0,"",SER_hh_tes!E9/SER_hh_fec!E9)</f>
        <v>0.66642739759712311</v>
      </c>
      <c r="F9" s="109">
        <f>IF(SER_hh_tes!F9=0,"",SER_hh_tes!F9/SER_hh_fec!F9)</f>
        <v>0.6739001629755591</v>
      </c>
      <c r="G9" s="109">
        <f>IF(SER_hh_tes!G9=0,"",SER_hh_tes!G9/SER_hh_fec!G9)</f>
        <v>0.67791797016574018</v>
      </c>
      <c r="H9" s="109">
        <f>IF(SER_hh_tes!H9=0,"",SER_hh_tes!H9/SER_hh_fec!H9)</f>
        <v>0.68419449987994763</v>
      </c>
      <c r="I9" s="109">
        <f>IF(SER_hh_tes!I9=0,"",SER_hh_tes!I9/SER_hh_fec!I9)</f>
        <v>0.69129027990212721</v>
      </c>
      <c r="J9" s="109">
        <f>IF(SER_hh_tes!J9=0,"",SER_hh_tes!J9/SER_hh_fec!J9)</f>
        <v>0.70520655926361686</v>
      </c>
      <c r="K9" s="109">
        <f>IF(SER_hh_tes!K9=0,"",SER_hh_tes!K9/SER_hh_fec!K9)</f>
        <v>0.71037406661221869</v>
      </c>
      <c r="L9" s="109">
        <f>IF(SER_hh_tes!L9=0,"",SER_hh_tes!L9/SER_hh_fec!L9)</f>
        <v>0.7170916659759522</v>
      </c>
      <c r="M9" s="109">
        <f>IF(SER_hh_tes!M9=0,"",SER_hh_tes!M9/SER_hh_fec!M9)</f>
        <v>0.72438255120917849</v>
      </c>
      <c r="N9" s="109">
        <f>IF(SER_hh_tes!N9=0,"",SER_hh_tes!N9/SER_hh_fec!N9)</f>
        <v>0.73117979988804271</v>
      </c>
      <c r="O9" s="109">
        <f>IF(SER_hh_tes!O9=0,"",SER_hh_tes!O9/SER_hh_fec!O9)</f>
        <v>0.73748817244809461</v>
      </c>
      <c r="P9" s="109">
        <f>IF(SER_hh_tes!P9=0,"",SER_hh_tes!P9/SER_hh_fec!P9)</f>
        <v>0.74229019116607986</v>
      </c>
      <c r="Q9" s="109">
        <f>IF(SER_hh_tes!Q9=0,"",SER_hh_tes!Q9/SER_hh_fec!Q9)</f>
        <v>0.74766255960803329</v>
      </c>
    </row>
    <row r="10" spans="1:17" ht="12" customHeight="1" x14ac:dyDescent="0.25">
      <c r="A10" s="88" t="s">
        <v>34</v>
      </c>
      <c r="B10" s="109">
        <f>IF(SER_hh_tes!B10=0,"",SER_hh_tes!B10/SER_hh_fec!B10)</f>
        <v>0.4925904586843084</v>
      </c>
      <c r="C10" s="109">
        <f>IF(SER_hh_tes!C10=0,"",SER_hh_tes!C10/SER_hh_fec!C10)</f>
        <v>0.49836236301219283</v>
      </c>
      <c r="D10" s="109">
        <f>IF(SER_hh_tes!D10=0,"",SER_hh_tes!D10/SER_hh_fec!D10)</f>
        <v>0.51309038778097082</v>
      </c>
      <c r="E10" s="109">
        <f>IF(SER_hh_tes!E10=0,"",SER_hh_tes!E10/SER_hh_fec!E10)</f>
        <v>0.52461125128995689</v>
      </c>
      <c r="F10" s="109">
        <f>IF(SER_hh_tes!F10=0,"",SER_hh_tes!F10/SER_hh_fec!F10)</f>
        <v>0.52836921036103246</v>
      </c>
      <c r="G10" s="109">
        <f>IF(SER_hh_tes!G10=0,"",SER_hh_tes!G10/SER_hh_fec!G10)</f>
        <v>0.53179745700799985</v>
      </c>
      <c r="H10" s="109">
        <f>IF(SER_hh_tes!H10=0,"",SER_hh_tes!H10/SER_hh_fec!H10)</f>
        <v>0.53555923274793904</v>
      </c>
      <c r="I10" s="109">
        <f>IF(SER_hh_tes!I10=0,"",SER_hh_tes!I10/SER_hh_fec!I10)</f>
        <v>0.5401999406396546</v>
      </c>
      <c r="J10" s="109">
        <f>IF(SER_hh_tes!J10=0,"",SER_hh_tes!J10/SER_hh_fec!J10)</f>
        <v>0.55798080416227391</v>
      </c>
      <c r="K10" s="109">
        <f>IF(SER_hh_tes!K10=0,"",SER_hh_tes!K10/SER_hh_fec!K10)</f>
        <v>0.56199356878865436</v>
      </c>
      <c r="L10" s="109">
        <f>IF(SER_hh_tes!L10=0,"",SER_hh_tes!L10/SER_hh_fec!L10)</f>
        <v>0.56822584902318696</v>
      </c>
      <c r="M10" s="109">
        <f>IF(SER_hh_tes!M10=0,"",SER_hh_tes!M10/SER_hh_fec!M10)</f>
        <v>0.57051600478148123</v>
      </c>
      <c r="N10" s="109">
        <f>IF(SER_hh_tes!N10=0,"",SER_hh_tes!N10/SER_hh_fec!N10)</f>
        <v>0.5708906225368181</v>
      </c>
      <c r="O10" s="109">
        <f>IF(SER_hh_tes!O10=0,"",SER_hh_tes!O10/SER_hh_fec!O10)</f>
        <v>0.58066620670447722</v>
      </c>
      <c r="P10" s="109">
        <f>IF(SER_hh_tes!P10=0,"",SER_hh_tes!P10/SER_hh_fec!P10)</f>
        <v>0.58232273347855557</v>
      </c>
      <c r="Q10" s="109">
        <f>IF(SER_hh_tes!Q10=0,"",SER_hh_tes!Q10/SER_hh_fec!Q10)</f>
        <v>0.58500098893212948</v>
      </c>
    </row>
    <row r="11" spans="1:17" ht="12" customHeight="1" x14ac:dyDescent="0.25">
      <c r="A11" s="88" t="s">
        <v>61</v>
      </c>
      <c r="B11" s="109">
        <f>IF(SER_hh_tes!B11=0,"",SER_hh_tes!B11/SER_hh_fec!B11)</f>
        <v>0.71883400268831477</v>
      </c>
      <c r="C11" s="109">
        <f>IF(SER_hh_tes!C11=0,"",SER_hh_tes!C11/SER_hh_fec!C11)</f>
        <v>0.72073978955767515</v>
      </c>
      <c r="D11" s="109">
        <f>IF(SER_hh_tes!D11=0,"",SER_hh_tes!D11/SER_hh_fec!D11)</f>
        <v>0.7278376074229459</v>
      </c>
      <c r="E11" s="109">
        <f>IF(SER_hh_tes!E11=0,"",SER_hh_tes!E11/SER_hh_fec!E11)</f>
        <v>0.73046792586504861</v>
      </c>
      <c r="F11" s="109">
        <f>IF(SER_hh_tes!F11=0,"",SER_hh_tes!F11/SER_hh_fec!F11)</f>
        <v>0.73293550276684616</v>
      </c>
      <c r="G11" s="109">
        <f>IF(SER_hh_tes!G11=0,"",SER_hh_tes!G11/SER_hh_fec!G11)</f>
        <v>0.73553410867683655</v>
      </c>
      <c r="H11" s="109">
        <f>IF(SER_hh_tes!H11=0,"",SER_hh_tes!H11/SER_hh_fec!H11)</f>
        <v>0.74039835791055153</v>
      </c>
      <c r="I11" s="109">
        <f>IF(SER_hh_tes!I11=0,"",SER_hh_tes!I11/SER_hh_fec!I11)</f>
        <v>0.7451781720967674</v>
      </c>
      <c r="J11" s="109">
        <f>IF(SER_hh_tes!J11=0,"",SER_hh_tes!J11/SER_hh_fec!J11)</f>
        <v>0.75003250787083275</v>
      </c>
      <c r="K11" s="109">
        <f>IF(SER_hh_tes!K11=0,"",SER_hh_tes!K11/SER_hh_fec!K11)</f>
        <v>0.75324265699411408</v>
      </c>
      <c r="L11" s="109">
        <f>IF(SER_hh_tes!L11=0,"",SER_hh_tes!L11/SER_hh_fec!L11)</f>
        <v>0.75664583543577624</v>
      </c>
      <c r="M11" s="109">
        <f>IF(SER_hh_tes!M11=0,"",SER_hh_tes!M11/SER_hh_fec!M11)</f>
        <v>0.75938646095775508</v>
      </c>
      <c r="N11" s="109">
        <f>IF(SER_hh_tes!N11=0,"",SER_hh_tes!N11/SER_hh_fec!N11)</f>
        <v>0.76221601978952913</v>
      </c>
      <c r="O11" s="109">
        <f>IF(SER_hh_tes!O11=0,"",SER_hh_tes!O11/SER_hh_fec!O11)</f>
        <v>0.76565005200279368</v>
      </c>
      <c r="P11" s="109">
        <f>IF(SER_hh_tes!P11=0,"",SER_hh_tes!P11/SER_hh_fec!P11)</f>
        <v>0.77089840755657357</v>
      </c>
      <c r="Q11" s="109">
        <f>IF(SER_hh_tes!Q11=0,"",SER_hh_tes!Q11/SER_hh_fec!Q11)</f>
        <v>0.77386032609869504</v>
      </c>
    </row>
    <row r="12" spans="1:17" ht="12" customHeight="1" x14ac:dyDescent="0.25">
      <c r="A12" s="88" t="s">
        <v>42</v>
      </c>
      <c r="B12" s="109">
        <f>IF(SER_hh_tes!B12=0,"",SER_hh_tes!B12/SER_hh_fec!B12)</f>
        <v>0.75666737125085748</v>
      </c>
      <c r="C12" s="109">
        <f>IF(SER_hh_tes!C12=0,"",SER_hh_tes!C12/SER_hh_fec!C12)</f>
        <v>0.75700939835688441</v>
      </c>
      <c r="D12" s="109">
        <f>IF(SER_hh_tes!D12=0,"",SER_hh_tes!D12/SER_hh_fec!D12)</f>
        <v>0.75714540267635611</v>
      </c>
      <c r="E12" s="109">
        <f>IF(SER_hh_tes!E12=0,"",SER_hh_tes!E12/SER_hh_fec!E12)</f>
        <v>0.75891283695374867</v>
      </c>
      <c r="F12" s="109">
        <f>IF(SER_hh_tes!F12=0,"",SER_hh_tes!F12/SER_hh_fec!F12)</f>
        <v>0.76091184427677638</v>
      </c>
      <c r="G12" s="109">
        <f>IF(SER_hh_tes!G12=0,"",SER_hh_tes!G12/SER_hh_fec!G12)</f>
        <v>0.77099305266389417</v>
      </c>
      <c r="H12" s="109">
        <f>IF(SER_hh_tes!H12=0,"",SER_hh_tes!H12/SER_hh_fec!H12)</f>
        <v>0.78540570321162961</v>
      </c>
      <c r="I12" s="109">
        <f>IF(SER_hh_tes!I12=0,"",SER_hh_tes!I12/SER_hh_fec!I12)</f>
        <v>0.7954282879441319</v>
      </c>
      <c r="J12" s="109">
        <f>IF(SER_hh_tes!J12=0,"",SER_hh_tes!J12/SER_hh_fec!J12)</f>
        <v>0.80618037907929363</v>
      </c>
      <c r="K12" s="109">
        <f>IF(SER_hh_tes!K12=0,"",SER_hh_tes!K12/SER_hh_fec!K12)</f>
        <v>0.81490805041669945</v>
      </c>
      <c r="L12" s="109">
        <f>IF(SER_hh_tes!L12=0,"",SER_hh_tes!L12/SER_hh_fec!L12)</f>
        <v>0.8149437290197723</v>
      </c>
      <c r="M12" s="109">
        <f>IF(SER_hh_tes!M12=0,"",SER_hh_tes!M12/SER_hh_fec!M12)</f>
        <v>0.8153139230394234</v>
      </c>
      <c r="N12" s="109">
        <f>IF(SER_hh_tes!N12=0,"",SER_hh_tes!N12/SER_hh_fec!N12)</f>
        <v>0.8158568675375597</v>
      </c>
      <c r="O12" s="109">
        <f>IF(SER_hh_tes!O12=0,"",SER_hh_tes!O12/SER_hh_fec!O12)</f>
        <v>0.81599457036766021</v>
      </c>
      <c r="P12" s="109">
        <f>IF(SER_hh_tes!P12=0,"",SER_hh_tes!P12/SER_hh_fec!P12)</f>
        <v>0.81800868613240518</v>
      </c>
      <c r="Q12" s="109">
        <f>IF(SER_hh_tes!Q12=0,"",SER_hh_tes!Q12/SER_hh_fec!Q12)</f>
        <v>0.81823270070144183</v>
      </c>
    </row>
    <row r="13" spans="1:17" ht="12" customHeight="1" x14ac:dyDescent="0.25">
      <c r="A13" s="88" t="s">
        <v>105</v>
      </c>
      <c r="B13" s="109">
        <f>IF(SER_hh_tes!B13=0,"",SER_hh_tes!B13/SER_hh_fec!B13)</f>
        <v>1.1917511097201006</v>
      </c>
      <c r="C13" s="109">
        <f>IF(SER_hh_tes!C13=0,"",SER_hh_tes!C13/SER_hh_fec!C13)</f>
        <v>1.2179839848632712</v>
      </c>
      <c r="D13" s="109">
        <f>IF(SER_hh_tes!D13=0,"",SER_hh_tes!D13/SER_hh_fec!D13)</f>
        <v>1.230337076999193</v>
      </c>
      <c r="E13" s="109">
        <f>IF(SER_hh_tes!E13=0,"",SER_hh_tes!E13/SER_hh_fec!E13)</f>
        <v>1.2358880672897556</v>
      </c>
      <c r="F13" s="109">
        <f>IF(SER_hh_tes!F13=0,"",SER_hh_tes!F13/SER_hh_fec!F13)</f>
        <v>1.2404813515724735</v>
      </c>
      <c r="G13" s="109">
        <f>IF(SER_hh_tes!G13=0,"",SER_hh_tes!G13/SER_hh_fec!G13)</f>
        <v>1.2436743608187766</v>
      </c>
      <c r="H13" s="109">
        <f>IF(SER_hh_tes!H13=0,"",SER_hh_tes!H13/SER_hh_fec!H13)</f>
        <v>1.2456250155871371</v>
      </c>
      <c r="I13" s="109">
        <f>IF(SER_hh_tes!I13=0,"",SER_hh_tes!I13/SER_hh_fec!I13)</f>
        <v>1.2468906199002614</v>
      </c>
      <c r="J13" s="109">
        <f>IF(SER_hh_tes!J13=0,"",SER_hh_tes!J13/SER_hh_fec!J13)</f>
        <v>1.247596829556906</v>
      </c>
      <c r="K13" s="109">
        <f>IF(SER_hh_tes!K13=0,"",SER_hh_tes!K13/SER_hh_fec!K13)</f>
        <v>1.2483145632875303</v>
      </c>
      <c r="L13" s="109">
        <f>IF(SER_hh_tes!L13=0,"",SER_hh_tes!L13/SER_hh_fec!L13)</f>
        <v>1.2791431533750375</v>
      </c>
      <c r="M13" s="109">
        <f>IF(SER_hh_tes!M13=0,"",SER_hh_tes!M13/SER_hh_fec!M13)</f>
        <v>1.3502171012361304</v>
      </c>
      <c r="N13" s="109">
        <f>IF(SER_hh_tes!N13=0,"",SER_hh_tes!N13/SER_hh_fec!N13)</f>
        <v>1.5551467364330986</v>
      </c>
      <c r="O13" s="109">
        <f>IF(SER_hh_tes!O13=0,"",SER_hh_tes!O13/SER_hh_fec!O13)</f>
        <v>1.7878582448724023</v>
      </c>
      <c r="P13" s="109">
        <f>IF(SER_hh_tes!P13=0,"",SER_hh_tes!P13/SER_hh_fec!P13)</f>
        <v>2.0799296582144269</v>
      </c>
      <c r="Q13" s="109">
        <f>IF(SER_hh_tes!Q13=0,"",SER_hh_tes!Q13/SER_hh_fec!Q13)</f>
        <v>2.3401122248650856</v>
      </c>
    </row>
    <row r="14" spans="1:17" ht="12" customHeight="1" x14ac:dyDescent="0.25">
      <c r="A14" s="51" t="s">
        <v>104</v>
      </c>
      <c r="B14" s="112">
        <f>IF(SER_hh_tes!B14=0,"",SER_hh_tes!B14/SER_hh_fec!B14)</f>
        <v>0.71883400268831477</v>
      </c>
      <c r="C14" s="112">
        <f>IF(SER_hh_tes!C14=0,"",SER_hh_tes!C14/SER_hh_fec!C14)</f>
        <v>0.72395642217774825</v>
      </c>
      <c r="D14" s="112">
        <f>IF(SER_hh_tes!D14=0,"",SER_hh_tes!D14/SER_hh_fec!D14)</f>
        <v>0.72721769516376589</v>
      </c>
      <c r="E14" s="112">
        <f>IF(SER_hh_tes!E14=0,"",SER_hh_tes!E14/SER_hh_fec!E14)</f>
        <v>0.72772655027776734</v>
      </c>
      <c r="F14" s="112">
        <f>IF(SER_hh_tes!F14=0,"",SER_hh_tes!F14/SER_hh_fec!F14)</f>
        <v>0.73064851459830837</v>
      </c>
      <c r="G14" s="112">
        <f>IF(SER_hh_tes!G14=0,"",SER_hh_tes!G14/SER_hh_fec!G14)</f>
        <v>0.7348060707187446</v>
      </c>
      <c r="H14" s="112">
        <f>IF(SER_hh_tes!H14=0,"",SER_hh_tes!H14/SER_hh_fec!H14)</f>
        <v>0.73821298464204821</v>
      </c>
      <c r="I14" s="112">
        <f>IF(SER_hh_tes!I14=0,"",SER_hh_tes!I14/SER_hh_fec!I14)</f>
        <v>0.74118539014085072</v>
      </c>
      <c r="J14" s="112">
        <f>IF(SER_hh_tes!J14=0,"",SER_hh_tes!J14/SER_hh_fec!J14)</f>
        <v>0.74765601894033185</v>
      </c>
      <c r="K14" s="112">
        <f>IF(SER_hh_tes!K14=0,"",SER_hh_tes!K14/SER_hh_fec!K14)</f>
        <v>0.75210830880215773</v>
      </c>
      <c r="L14" s="112">
        <f>IF(SER_hh_tes!L14=0,"",SER_hh_tes!L14/SER_hh_fec!L14)</f>
        <v>0.75554097605401371</v>
      </c>
      <c r="M14" s="112">
        <f>IF(SER_hh_tes!M14=0,"",SER_hh_tes!M14/SER_hh_fec!M14)</f>
        <v>0.75994038889933246</v>
      </c>
      <c r="N14" s="112">
        <f>IF(SER_hh_tes!N14=0,"",SER_hh_tes!N14/SER_hh_fec!N14)</f>
        <v>0.76271914983413036</v>
      </c>
      <c r="O14" s="112">
        <f>IF(SER_hh_tes!O14=0,"",SER_hh_tes!O14/SER_hh_fec!O14)</f>
        <v>0.76424412739281078</v>
      </c>
      <c r="P14" s="112">
        <f>IF(SER_hh_tes!P14=0,"",SER_hh_tes!P14/SER_hh_fec!P14)</f>
        <v>0.76593134245288086</v>
      </c>
      <c r="Q14" s="112">
        <f>IF(SER_hh_tes!Q14=0,"",SER_hh_tes!Q14/SER_hh_fec!Q14)</f>
        <v>0.76995349524144585</v>
      </c>
    </row>
    <row r="15" spans="1:17" ht="12" customHeight="1" x14ac:dyDescent="0.25">
      <c r="A15" s="105" t="s">
        <v>108</v>
      </c>
      <c r="B15" s="114">
        <f>IF(SER_hh_tes!B15=0,"",SER_hh_tes!B15/SER_hh_fec!B15)</f>
        <v>0.99999999999999989</v>
      </c>
      <c r="C15" s="114">
        <f>IF(SER_hh_tes!C15=0,"",SER_hh_tes!C15/SER_hh_fec!C15)</f>
        <v>1.0000000000000004</v>
      </c>
      <c r="D15" s="114">
        <f>IF(SER_hh_tes!D15=0,"",SER_hh_tes!D15/SER_hh_fec!D15)</f>
        <v>1.0000000000000002</v>
      </c>
      <c r="E15" s="114">
        <f>IF(SER_hh_tes!E15=0,"",SER_hh_tes!E15/SER_hh_fec!E15)</f>
        <v>1</v>
      </c>
      <c r="F15" s="114">
        <f>IF(SER_hh_tes!F15=0,"",SER_hh_tes!F15/SER_hh_fec!F15)</f>
        <v>1.0000000000000002</v>
      </c>
      <c r="G15" s="114">
        <f>IF(SER_hh_tes!G15=0,"",SER_hh_tes!G15/SER_hh_fec!G15)</f>
        <v>0.99999999999999989</v>
      </c>
      <c r="H15" s="114">
        <f>IF(SER_hh_tes!H15=0,"",SER_hh_tes!H15/SER_hh_fec!H15)</f>
        <v>1</v>
      </c>
      <c r="I15" s="114">
        <f>IF(SER_hh_tes!I15=0,"",SER_hh_tes!I15/SER_hh_fec!I15)</f>
        <v>0.99999999999999989</v>
      </c>
      <c r="J15" s="114">
        <f>IF(SER_hh_tes!J15=0,"",SER_hh_tes!J15/SER_hh_fec!J15)</f>
        <v>1</v>
      </c>
      <c r="K15" s="114">
        <f>IF(SER_hh_tes!K15=0,"",SER_hh_tes!K15/SER_hh_fec!K15)</f>
        <v>0.99999999999999956</v>
      </c>
      <c r="L15" s="114">
        <f>IF(SER_hh_tes!L15=0,"",SER_hh_tes!L15/SER_hh_fec!L15)</f>
        <v>0.99999999999999956</v>
      </c>
      <c r="M15" s="114">
        <f>IF(SER_hh_tes!M15=0,"",SER_hh_tes!M15/SER_hh_fec!M15)</f>
        <v>1.0000000000000004</v>
      </c>
      <c r="N15" s="114">
        <f>IF(SER_hh_tes!N15=0,"",SER_hh_tes!N15/SER_hh_fec!N15)</f>
        <v>1.0000000000000002</v>
      </c>
      <c r="O15" s="114">
        <f>IF(SER_hh_tes!O15=0,"",SER_hh_tes!O15/SER_hh_fec!O15)</f>
        <v>1.0000000000000002</v>
      </c>
      <c r="P15" s="114">
        <f>IF(SER_hh_tes!P15=0,"",SER_hh_tes!P15/SER_hh_fec!P15)</f>
        <v>1</v>
      </c>
      <c r="Q15" s="114">
        <f>IF(SER_hh_tes!Q15=0,"",SER_hh_tes!Q15/SER_hh_fec!Q15)</f>
        <v>1.0000000000000004</v>
      </c>
    </row>
    <row r="16" spans="1:17" ht="12.95" customHeight="1" x14ac:dyDescent="0.25">
      <c r="A16" s="90" t="s">
        <v>102</v>
      </c>
      <c r="B16" s="110">
        <f>IF(SER_hh_tes!B16=0,"",SER_hh_tes!B16/SER_hh_fec!B16)</f>
        <v>1.6723625995111664</v>
      </c>
      <c r="C16" s="110">
        <f>IF(SER_hh_tes!C16=0,"",SER_hh_tes!C16/SER_hh_fec!C16)</f>
        <v>1.7180413502681682</v>
      </c>
      <c r="D16" s="110">
        <f>IF(SER_hh_tes!D16=0,"",SER_hh_tes!D16/SER_hh_fec!D16)</f>
        <v>1.7604573391428524</v>
      </c>
      <c r="E16" s="110">
        <f>IF(SER_hh_tes!E16=0,"",SER_hh_tes!E16/SER_hh_fec!E16)</f>
        <v>1.7976218848581547</v>
      </c>
      <c r="F16" s="110">
        <f>IF(SER_hh_tes!F16=0,"",SER_hh_tes!F16/SER_hh_fec!F16)</f>
        <v>1.8343118572727448</v>
      </c>
      <c r="G16" s="110">
        <f>IF(SER_hh_tes!G16=0,"",SER_hh_tes!G16/SER_hh_fec!G16)</f>
        <v>1.8659840025644612</v>
      </c>
      <c r="H16" s="110">
        <f>IF(SER_hh_tes!H16=0,"",SER_hh_tes!H16/SER_hh_fec!H16)</f>
        <v>1.9024167579467284</v>
      </c>
      <c r="I16" s="110">
        <f>IF(SER_hh_tes!I16=0,"",SER_hh_tes!I16/SER_hh_fec!I16)</f>
        <v>1.9389463009741894</v>
      </c>
      <c r="J16" s="110">
        <f>IF(SER_hh_tes!J16=0,"",SER_hh_tes!J16/SER_hh_fec!J16)</f>
        <v>1.9693947164352557</v>
      </c>
      <c r="K16" s="110">
        <f>IF(SER_hh_tes!K16=0,"",SER_hh_tes!K16/SER_hh_fec!K16)</f>
        <v>2.0102538656342968</v>
      </c>
      <c r="L16" s="110">
        <f>IF(SER_hh_tes!L16=0,"",SER_hh_tes!L16/SER_hh_fec!L16)</f>
        <v>2.0462161645785248</v>
      </c>
      <c r="M16" s="110">
        <f>IF(SER_hh_tes!M16=0,"",SER_hh_tes!M16/SER_hh_fec!M16)</f>
        <v>2.1179395332389759</v>
      </c>
      <c r="N16" s="110">
        <f>IF(SER_hh_tes!N16=0,"",SER_hh_tes!N16/SER_hh_fec!N16)</f>
        <v>2.2068635590600993</v>
      </c>
      <c r="O16" s="110">
        <f>IF(SER_hh_tes!O16=0,"",SER_hh_tes!O16/SER_hh_fec!O16)</f>
        <v>2.3122976228933378</v>
      </c>
      <c r="P16" s="110">
        <f>IF(SER_hh_tes!P16=0,"",SER_hh_tes!P16/SER_hh_fec!P16)</f>
        <v>2.4587837314937482</v>
      </c>
      <c r="Q16" s="110">
        <f>IF(SER_hh_tes!Q16=0,"",SER_hh_tes!Q16/SER_hh_fec!Q16)</f>
        <v>2.6121428896334971</v>
      </c>
    </row>
    <row r="17" spans="1:17" ht="12.95" customHeight="1" x14ac:dyDescent="0.25">
      <c r="A17" s="88" t="s">
        <v>101</v>
      </c>
      <c r="B17" s="113">
        <f>IF(SER_hh_tes!B17=0,"",SER_hh_tes!B17/SER_hh_fec!B17)</f>
        <v>1.6723625995111655</v>
      </c>
      <c r="C17" s="113">
        <f>IF(SER_hh_tes!C17=0,"",SER_hh_tes!C17/SER_hh_fec!C17)</f>
        <v>1.7038969459761735</v>
      </c>
      <c r="D17" s="113">
        <f>IF(SER_hh_tes!D17=0,"",SER_hh_tes!D17/SER_hh_fec!D17)</f>
        <v>1.7784112607266598</v>
      </c>
      <c r="E17" s="113">
        <f>IF(SER_hh_tes!E17=0,"",SER_hh_tes!E17/SER_hh_fec!E17)</f>
        <v>1.8211473996390051</v>
      </c>
      <c r="F17" s="113">
        <f>IF(SER_hh_tes!F17=0,"",SER_hh_tes!F17/SER_hh_fec!F17)</f>
        <v>1.8440042517326085</v>
      </c>
      <c r="G17" s="113">
        <f>IF(SER_hh_tes!G17=0,"",SER_hh_tes!G17/SER_hh_fec!G17)</f>
        <v>1.8728230780567723</v>
      </c>
      <c r="H17" s="113">
        <f>IF(SER_hh_tes!H17=0,"",SER_hh_tes!H17/SER_hh_fec!H17)</f>
        <v>1.9237598099805633</v>
      </c>
      <c r="I17" s="113">
        <f>IF(SER_hh_tes!I17=0,"",SER_hh_tes!I17/SER_hh_fec!I17)</f>
        <v>1.9652597622269408</v>
      </c>
      <c r="J17" s="113">
        <f>IF(SER_hh_tes!J17=0,"",SER_hh_tes!J17/SER_hh_fec!J17)</f>
        <v>1.9923446130081479</v>
      </c>
      <c r="K17" s="113">
        <f>IF(SER_hh_tes!K17=0,"",SER_hh_tes!K17/SER_hh_fec!K17)</f>
        <v>2.0398984978017647</v>
      </c>
      <c r="L17" s="113">
        <f>IF(SER_hh_tes!L17=0,"",SER_hh_tes!L17/SER_hh_fec!L17)</f>
        <v>2.0628719029412483</v>
      </c>
      <c r="M17" s="113">
        <f>IF(SER_hh_tes!M17=0,"",SER_hh_tes!M17/SER_hh_fec!M17)</f>
        <v>2.1039184589578928</v>
      </c>
      <c r="N17" s="113">
        <f>IF(SER_hh_tes!N17=0,"",SER_hh_tes!N17/SER_hh_fec!N17)</f>
        <v>2.2514992971736314</v>
      </c>
      <c r="O17" s="113">
        <f>IF(SER_hh_tes!O17=0,"",SER_hh_tes!O17/SER_hh_fec!O17)</f>
        <v>2.3860918649977214</v>
      </c>
      <c r="P17" s="113">
        <f>IF(SER_hh_tes!P17=0,"",SER_hh_tes!P17/SER_hh_fec!P17)</f>
        <v>2.5089018530709821</v>
      </c>
      <c r="Q17" s="113">
        <f>IF(SER_hh_tes!Q17=0,"",SER_hh_tes!Q17/SER_hh_fec!Q17)</f>
        <v>2.7242235664223871</v>
      </c>
    </row>
    <row r="18" spans="1:17" ht="12" customHeight="1" x14ac:dyDescent="0.25">
      <c r="A18" s="88" t="s">
        <v>100</v>
      </c>
      <c r="B18" s="113">
        <f>IF(SER_hh_tes!B18=0,"",SER_hh_tes!B18/SER_hh_fec!B18)</f>
        <v>1.6723625995111664</v>
      </c>
      <c r="C18" s="113">
        <f>IF(SER_hh_tes!C18=0,"",SER_hh_tes!C18/SER_hh_fec!C18)</f>
        <v>1.7180788561235971</v>
      </c>
      <c r="D18" s="113">
        <f>IF(SER_hh_tes!D18=0,"",SER_hh_tes!D18/SER_hh_fec!D18)</f>
        <v>1.7603979834248034</v>
      </c>
      <c r="E18" s="113">
        <f>IF(SER_hh_tes!E18=0,"",SER_hh_tes!E18/SER_hh_fec!E18)</f>
        <v>1.7975365563677548</v>
      </c>
      <c r="F18" s="113">
        <f>IF(SER_hh_tes!F18=0,"",SER_hh_tes!F18/SER_hh_fec!F18)</f>
        <v>1.8342773770197356</v>
      </c>
      <c r="G18" s="113">
        <f>IF(SER_hh_tes!G18=0,"",SER_hh_tes!G18/SER_hh_fec!G18)</f>
        <v>1.8659594351954683</v>
      </c>
      <c r="H18" s="113">
        <f>IF(SER_hh_tes!H18=0,"",SER_hh_tes!H18/SER_hh_fec!H18)</f>
        <v>1.9023261973349874</v>
      </c>
      <c r="I18" s="113">
        <f>IF(SER_hh_tes!I18=0,"",SER_hh_tes!I18/SER_hh_fec!I18)</f>
        <v>1.9388207211605113</v>
      </c>
      <c r="J18" s="113">
        <f>IF(SER_hh_tes!J18=0,"",SER_hh_tes!J18/SER_hh_fec!J18)</f>
        <v>1.969282737461578</v>
      </c>
      <c r="K18" s="113">
        <f>IF(SER_hh_tes!K18=0,"",SER_hh_tes!K18/SER_hh_fec!K18)</f>
        <v>2.0100862192834414</v>
      </c>
      <c r="L18" s="113">
        <f>IF(SER_hh_tes!L18=0,"",SER_hh_tes!L18/SER_hh_fec!L18)</f>
        <v>2.0461229099061606</v>
      </c>
      <c r="M18" s="113">
        <f>IF(SER_hh_tes!M18=0,"",SER_hh_tes!M18/SER_hh_fec!M18)</f>
        <v>2.11802395975594</v>
      </c>
      <c r="N18" s="113">
        <f>IF(SER_hh_tes!N18=0,"",SER_hh_tes!N18/SER_hh_fec!N18)</f>
        <v>2.2065541944860825</v>
      </c>
      <c r="O18" s="113">
        <f>IF(SER_hh_tes!O18=0,"",SER_hh_tes!O18/SER_hh_fec!O18)</f>
        <v>2.311670107747763</v>
      </c>
      <c r="P18" s="113">
        <f>IF(SER_hh_tes!P18=0,"",SER_hh_tes!P18/SER_hh_fec!P18)</f>
        <v>2.458228276077421</v>
      </c>
      <c r="Q18" s="113">
        <f>IF(SER_hh_tes!Q18=0,"",SER_hh_tes!Q18/SER_hh_fec!Q18)</f>
        <v>2.6104277614048756</v>
      </c>
    </row>
    <row r="19" spans="1:17" ht="12.95" customHeight="1" x14ac:dyDescent="0.25">
      <c r="A19" s="90" t="s">
        <v>47</v>
      </c>
      <c r="B19" s="110">
        <f>IF(SER_hh_tes!B19=0,"",SER_hh_tes!B19/SER_hh_fec!B19)</f>
        <v>0.62912989954519771</v>
      </c>
      <c r="C19" s="110">
        <f>IF(SER_hh_tes!C19=0,"",SER_hh_tes!C19/SER_hh_fec!C19)</f>
        <v>0.6292490137802712</v>
      </c>
      <c r="D19" s="110">
        <f>IF(SER_hh_tes!D19=0,"",SER_hh_tes!D19/SER_hh_fec!D19)</f>
        <v>0.62745772483238038</v>
      </c>
      <c r="E19" s="110">
        <f>IF(SER_hh_tes!E19=0,"",SER_hh_tes!E19/SER_hh_fec!E19)</f>
        <v>0.62322832183600529</v>
      </c>
      <c r="F19" s="110">
        <f>IF(SER_hh_tes!F19=0,"",SER_hh_tes!F19/SER_hh_fec!F19)</f>
        <v>0.62708933739626482</v>
      </c>
      <c r="G19" s="110">
        <f>IF(SER_hh_tes!G19=0,"",SER_hh_tes!G19/SER_hh_fec!G19)</f>
        <v>0.63330144253076448</v>
      </c>
      <c r="H19" s="110">
        <f>IF(SER_hh_tes!H19=0,"",SER_hh_tes!H19/SER_hh_fec!H19)</f>
        <v>0.63898182689278482</v>
      </c>
      <c r="I19" s="110">
        <f>IF(SER_hh_tes!I19=0,"",SER_hh_tes!I19/SER_hh_fec!I19)</f>
        <v>0.64533778938718633</v>
      </c>
      <c r="J19" s="110">
        <f>IF(SER_hh_tes!J19=0,"",SER_hh_tes!J19/SER_hh_fec!J19)</f>
        <v>0.65061507790935935</v>
      </c>
      <c r="K19" s="110">
        <f>IF(SER_hh_tes!K19=0,"",SER_hh_tes!K19/SER_hh_fec!K19)</f>
        <v>0.65418803252518631</v>
      </c>
      <c r="L19" s="110">
        <f>IF(SER_hh_tes!L19=0,"",SER_hh_tes!L19/SER_hh_fec!L19)</f>
        <v>0.65769960162037333</v>
      </c>
      <c r="M19" s="110">
        <f>IF(SER_hh_tes!M19=0,"",SER_hh_tes!M19/SER_hh_fec!M19)</f>
        <v>0.66410264753766135</v>
      </c>
      <c r="N19" s="110">
        <f>IF(SER_hh_tes!N19=0,"",SER_hh_tes!N19/SER_hh_fec!N19)</f>
        <v>0.6694304272381687</v>
      </c>
      <c r="O19" s="110">
        <f>IF(SER_hh_tes!O19=0,"",SER_hh_tes!O19/SER_hh_fec!O19)</f>
        <v>0.67481674021306948</v>
      </c>
      <c r="P19" s="110">
        <f>IF(SER_hh_tes!P19=0,"",SER_hh_tes!P19/SER_hh_fec!P19)</f>
        <v>0.67593992655864232</v>
      </c>
      <c r="Q19" s="110">
        <f>IF(SER_hh_tes!Q19=0,"",SER_hh_tes!Q19/SER_hh_fec!Q19)</f>
        <v>0.6815324739242149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>
        <f>IF(SER_hh_tes!P21=0,"",SER_hh_tes!P21/SER_hh_fec!P21)</f>
        <v>0.63738399479272667</v>
      </c>
      <c r="Q21" s="109">
        <f>IF(SER_hh_tes!Q21=0,"",SER_hh_tes!Q21/SER_hh_fec!Q21)</f>
        <v>0.63738490342003695</v>
      </c>
    </row>
    <row r="22" spans="1:17" ht="12" customHeight="1" x14ac:dyDescent="0.25">
      <c r="A22" s="88" t="s">
        <v>99</v>
      </c>
      <c r="B22" s="109">
        <f>IF(SER_hh_tes!B22=0,"",SER_hh_tes!B22/SER_hh_fec!B22)</f>
        <v>0.52879331628187864</v>
      </c>
      <c r="C22" s="109">
        <f>IF(SER_hh_tes!C22=0,"",SER_hh_tes!C22/SER_hh_fec!C22)</f>
        <v>0.53561353240765786</v>
      </c>
      <c r="D22" s="109">
        <f>IF(SER_hh_tes!D22=0,"",SER_hh_tes!D22/SER_hh_fec!D22)</f>
        <v>0.54105307688256865</v>
      </c>
      <c r="E22" s="109">
        <f>IF(SER_hh_tes!E22=0,"",SER_hh_tes!E22/SER_hh_fec!E22)</f>
        <v>0.54963359523579591</v>
      </c>
      <c r="F22" s="109">
        <f>IF(SER_hh_tes!F22=0,"",SER_hh_tes!F22/SER_hh_fec!F22)</f>
        <v>0.55067905984796273</v>
      </c>
      <c r="G22" s="109">
        <f>IF(SER_hh_tes!G22=0,"",SER_hh_tes!G22/SER_hh_fec!G22)</f>
        <v>0.55238858469640495</v>
      </c>
      <c r="H22" s="109">
        <f>IF(SER_hh_tes!H22=0,"",SER_hh_tes!H22/SER_hh_fec!H22)</f>
        <v>0.55524028361718336</v>
      </c>
      <c r="I22" s="109">
        <f>IF(SER_hh_tes!I22=0,"",SER_hh_tes!I22/SER_hh_fec!I22)</f>
        <v>0.55792412569928496</v>
      </c>
      <c r="J22" s="109">
        <f>IF(SER_hh_tes!J22=0,"",SER_hh_tes!J22/SER_hh_fec!J22)</f>
        <v>0.56055311136614039</v>
      </c>
      <c r="K22" s="109">
        <f>IF(SER_hh_tes!K22=0,"",SER_hh_tes!K22/SER_hh_fec!K22)</f>
        <v>0.56253309947280017</v>
      </c>
      <c r="L22" s="109">
        <f>IF(SER_hh_tes!L22=0,"",SER_hh_tes!L22/SER_hh_fec!L22)</f>
        <v>0.5662513526752897</v>
      </c>
      <c r="M22" s="109">
        <f>IF(SER_hh_tes!M22=0,"",SER_hh_tes!M22/SER_hh_fec!M22)</f>
        <v>0.5689837587234341</v>
      </c>
      <c r="N22" s="109">
        <f>IF(SER_hh_tes!N22=0,"",SER_hh_tes!N22/SER_hh_fec!N22)</f>
        <v>0.57165080089286457</v>
      </c>
      <c r="O22" s="109">
        <f>IF(SER_hh_tes!O22=0,"",SER_hh_tes!O22/SER_hh_fec!O22)</f>
        <v>0.5744230262958383</v>
      </c>
      <c r="P22" s="109">
        <f>IF(SER_hh_tes!P22=0,"",SER_hh_tes!P22/SER_hh_fec!P22)</f>
        <v>0.57778757589542606</v>
      </c>
      <c r="Q22" s="109">
        <f>IF(SER_hh_tes!Q22=0,"",SER_hh_tes!Q22/SER_hh_fec!Q22)</f>
        <v>0.58137930148981964</v>
      </c>
    </row>
    <row r="23" spans="1:17" ht="12" customHeight="1" x14ac:dyDescent="0.25">
      <c r="A23" s="88" t="s">
        <v>98</v>
      </c>
      <c r="B23" s="109">
        <f>IF(SER_hh_tes!B23=0,"",SER_hh_tes!B23/SER_hh_fec!B23)</f>
        <v>0.56656426744486987</v>
      </c>
      <c r="C23" s="109">
        <f>IF(SER_hh_tes!C23=0,"",SER_hh_tes!C23/SER_hh_fec!C23)</f>
        <v>0.56918362358609653</v>
      </c>
      <c r="D23" s="109">
        <f>IF(SER_hh_tes!D23=0,"",SER_hh_tes!D23/SER_hh_fec!D23)</f>
        <v>0.57285950001183739</v>
      </c>
      <c r="E23" s="109">
        <f>IF(SER_hh_tes!E23=0,"",SER_hh_tes!E23/SER_hh_fec!E23)</f>
        <v>0.57790204948714652</v>
      </c>
      <c r="F23" s="109">
        <f>IF(SER_hh_tes!F23=0,"",SER_hh_tes!F23/SER_hh_fec!F23)</f>
        <v>0.58035532661138467</v>
      </c>
      <c r="G23" s="109">
        <f>IF(SER_hh_tes!G23=0,"",SER_hh_tes!G23/SER_hh_fec!G23)</f>
        <v>0.58239143310286268</v>
      </c>
      <c r="H23" s="109">
        <f>IF(SER_hh_tes!H23=0,"",SER_hh_tes!H23/SER_hh_fec!H23)</f>
        <v>0.58447676294787831</v>
      </c>
      <c r="I23" s="109">
        <f>IF(SER_hh_tes!I23=0,"",SER_hh_tes!I23/SER_hh_fec!I23)</f>
        <v>0.58676310600519777</v>
      </c>
      <c r="J23" s="109">
        <f>IF(SER_hh_tes!J23=0,"",SER_hh_tes!J23/SER_hh_fec!J23)</f>
        <v>0.58919219732134009</v>
      </c>
      <c r="K23" s="109">
        <f>IF(SER_hh_tes!K23=0,"",SER_hh_tes!K23/SER_hh_fec!K23)</f>
        <v>0.59203078350501515</v>
      </c>
      <c r="L23" s="109">
        <f>IF(SER_hh_tes!L23=0,"",SER_hh_tes!L23/SER_hh_fec!L23)</f>
        <v>0.59538576524466558</v>
      </c>
      <c r="M23" s="109">
        <f>IF(SER_hh_tes!M23=0,"",SER_hh_tes!M23/SER_hh_fec!M23)</f>
        <v>0.59803896116099942</v>
      </c>
      <c r="N23" s="109">
        <f>IF(SER_hh_tes!N23=0,"",SER_hh_tes!N23/SER_hh_fec!N23)</f>
        <v>0.60078495365908413</v>
      </c>
      <c r="O23" s="109">
        <f>IF(SER_hh_tes!O23=0,"",SER_hh_tes!O23/SER_hh_fec!O23)</f>
        <v>0.60354794874451656</v>
      </c>
      <c r="P23" s="109">
        <f>IF(SER_hh_tes!P23=0,"",SER_hh_tes!P23/SER_hh_fec!P23)</f>
        <v>0.60634169454210818</v>
      </c>
      <c r="Q23" s="109">
        <f>IF(SER_hh_tes!Q23=0,"",SER_hh_tes!Q23/SER_hh_fec!Q23)</f>
        <v>0.60920750977302951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>
        <f>IF(SER_hh_tes!B25=0,"",SER_hh_tes!B25/SER_hh_fec!B25)</f>
        <v>0.7194466888188823</v>
      </c>
      <c r="C25" s="109">
        <f>IF(SER_hh_tes!C25=0,"",SER_hh_tes!C25/SER_hh_fec!C25)</f>
        <v>0.72143353826654821</v>
      </c>
      <c r="D25" s="109">
        <f>IF(SER_hh_tes!D25=0,"",SER_hh_tes!D25/SER_hh_fec!D25)</f>
        <v>0.72583363570471771</v>
      </c>
      <c r="E25" s="109">
        <f>IF(SER_hh_tes!E25=0,"",SER_hh_tes!E25/SER_hh_fec!E25)</f>
        <v>0.72912286827537021</v>
      </c>
      <c r="F25" s="109">
        <f>IF(SER_hh_tes!F25=0,"",SER_hh_tes!F25/SER_hh_fec!F25)</f>
        <v>0.73261512784431249</v>
      </c>
      <c r="G25" s="109">
        <f>IF(SER_hh_tes!G25=0,"",SER_hh_tes!G25/SER_hh_fec!G25)</f>
        <v>0.74100434548698246</v>
      </c>
      <c r="H25" s="109">
        <f>IF(SER_hh_tes!H25=0,"",SER_hh_tes!H25/SER_hh_fec!H25)</f>
        <v>0.74335185222646949</v>
      </c>
      <c r="I25" s="109">
        <f>IF(SER_hh_tes!I25=0,"",SER_hh_tes!I25/SER_hh_fec!I25)</f>
        <v>0.74672531853055324</v>
      </c>
      <c r="J25" s="109">
        <f>IF(SER_hh_tes!J25=0,"",SER_hh_tes!J25/SER_hh_fec!J25)</f>
        <v>0.75019074696447186</v>
      </c>
      <c r="K25" s="109">
        <f>IF(SER_hh_tes!K25=0,"",SER_hh_tes!K25/SER_hh_fec!K25)</f>
        <v>0.75375815832862936</v>
      </c>
      <c r="L25" s="109">
        <f>IF(SER_hh_tes!L25=0,"",SER_hh_tes!L25/SER_hh_fec!L25)</f>
        <v>0.75740674518797169</v>
      </c>
      <c r="M25" s="109">
        <f>IF(SER_hh_tes!M25=0,"",SER_hh_tes!M25/SER_hh_fec!M25)</f>
        <v>0.76048528324315545</v>
      </c>
      <c r="N25" s="109">
        <f>IF(SER_hh_tes!N25=0,"",SER_hh_tes!N25/SER_hh_fec!N25)</f>
        <v>0.76351103818145782</v>
      </c>
      <c r="O25" s="109">
        <f>IF(SER_hh_tes!O25=0,"",SER_hh_tes!O25/SER_hh_fec!O25)</f>
        <v>0.76740266894687814</v>
      </c>
      <c r="P25" s="109">
        <f>IF(SER_hh_tes!P25=0,"",SER_hh_tes!P25/SER_hh_fec!P25)</f>
        <v>0.77358156164938208</v>
      </c>
      <c r="Q25" s="109">
        <f>IF(SER_hh_tes!Q25=0,"",SER_hh_tes!Q25/SER_hh_fec!Q25)</f>
        <v>0.77609695140682344</v>
      </c>
    </row>
    <row r="26" spans="1:17" ht="12" customHeight="1" x14ac:dyDescent="0.25">
      <c r="A26" s="88" t="s">
        <v>30</v>
      </c>
      <c r="B26" s="112">
        <f>IF(SER_hh_tes!B26=0,"",SER_hh_tes!B26/SER_hh_fec!B26)</f>
        <v>0.69498550139904047</v>
      </c>
      <c r="C26" s="112">
        <f>IF(SER_hh_tes!C26=0,"",SER_hh_tes!C26/SER_hh_fec!C26)</f>
        <v>0.69696141580904614</v>
      </c>
      <c r="D26" s="112">
        <f>IF(SER_hh_tes!D26=0,"",SER_hh_tes!D26/SER_hh_fec!D26)</f>
        <v>0.69766862439596944</v>
      </c>
      <c r="E26" s="112">
        <f>IF(SER_hh_tes!E26=0,"",SER_hh_tes!E26/SER_hh_fec!E26)</f>
        <v>0.69797120219503928</v>
      </c>
      <c r="F26" s="112">
        <f>IF(SER_hh_tes!F26=0,"",SER_hh_tes!F26/SER_hh_fec!F26)</f>
        <v>0.70351637341353146</v>
      </c>
      <c r="G26" s="112">
        <f>IF(SER_hh_tes!G26=0,"",SER_hh_tes!G26/SER_hh_fec!G26)</f>
        <v>0.71035993505862005</v>
      </c>
      <c r="H26" s="112">
        <f>IF(SER_hh_tes!H26=0,"",SER_hh_tes!H26/SER_hh_fec!H26)</f>
        <v>0.7173856122527329</v>
      </c>
      <c r="I26" s="112">
        <f>IF(SER_hh_tes!I26=0,"",SER_hh_tes!I26/SER_hh_fec!I26)</f>
        <v>0.72468591005862681</v>
      </c>
      <c r="J26" s="112">
        <f>IF(SER_hh_tes!J26=0,"",SER_hh_tes!J26/SER_hh_fec!J26)</f>
        <v>0.73075887828723707</v>
      </c>
      <c r="K26" s="112">
        <f>IF(SER_hh_tes!K26=0,"",SER_hh_tes!K26/SER_hh_fec!K26)</f>
        <v>0.73538939588775432</v>
      </c>
      <c r="L26" s="112">
        <f>IF(SER_hh_tes!L26=0,"",SER_hh_tes!L26/SER_hh_fec!L26)</f>
        <v>0.74035384285080075</v>
      </c>
      <c r="M26" s="112">
        <f>IF(SER_hh_tes!M26=0,"",SER_hh_tes!M26/SER_hh_fec!M26)</f>
        <v>0.74715191493109834</v>
      </c>
      <c r="N26" s="112">
        <f>IF(SER_hh_tes!N26=0,"",SER_hh_tes!N26/SER_hh_fec!N26)</f>
        <v>0.75289411464546463</v>
      </c>
      <c r="O26" s="112">
        <f>IF(SER_hh_tes!O26=0,"",SER_hh_tes!O26/SER_hh_fec!O26)</f>
        <v>0.75799623858330289</v>
      </c>
      <c r="P26" s="112">
        <f>IF(SER_hh_tes!P26=0,"",SER_hh_tes!P26/SER_hh_fec!P26)</f>
        <v>0.76227205908095785</v>
      </c>
      <c r="Q26" s="112">
        <f>IF(SER_hh_tes!Q26=0,"",SER_hh_tes!Q26/SER_hh_fec!Q26)</f>
        <v>0.76738297770224184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 t="str">
        <f>IF(SER_hh_tes!L27=0,"",SER_hh_tes!L27/SER_hh_fec!L27)</f>
        <v/>
      </c>
      <c r="M27" s="111" t="str">
        <f>IF(SER_hh_tes!M27=0,"",SER_hh_tes!M27/SER_hh_fec!M27)</f>
        <v/>
      </c>
      <c r="N27" s="111" t="str">
        <f>IF(SER_hh_tes!N27=0,"",SER_hh_tes!N27/SER_hh_fec!N27)</f>
        <v/>
      </c>
      <c r="O27" s="111" t="str">
        <f>IF(SER_hh_tes!O27=0,"",SER_hh_tes!O27/SER_hh_fec!O27)</f>
        <v/>
      </c>
      <c r="P27" s="111" t="str">
        <f>IF(SER_hh_tes!P27=0,"",SER_hh_tes!P27/SER_hh_fec!P27)</f>
        <v/>
      </c>
      <c r="Q27" s="111" t="str">
        <f>IF(SER_hh_tes!Q27=0,"",SER_hh_tes!Q27/SER_hh_fec!Q27)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0.51757474947649362</v>
      </c>
      <c r="C29" s="110">
        <f>IF(SER_hh_tes!C29=0,"",SER_hh_tes!C29/SER_hh_fec!C29)</f>
        <v>0.48377680437604548</v>
      </c>
      <c r="D29" s="110">
        <f>IF(SER_hh_tes!D29=0,"",SER_hh_tes!D29/SER_hh_fec!D29)</f>
        <v>0.53027617577744834</v>
      </c>
      <c r="E29" s="110">
        <f>IF(SER_hh_tes!E29=0,"",SER_hh_tes!E29/SER_hh_fec!E29)</f>
        <v>0.53633074421970595</v>
      </c>
      <c r="F29" s="110">
        <f>IF(SER_hh_tes!F29=0,"",SER_hh_tes!F29/SER_hh_fec!F29)</f>
        <v>0.54024143662922364</v>
      </c>
      <c r="G29" s="110">
        <f>IF(SER_hh_tes!G29=0,"",SER_hh_tes!G29/SER_hh_fec!G29)</f>
        <v>0.54675970658588602</v>
      </c>
      <c r="H29" s="110">
        <f>IF(SER_hh_tes!H29=0,"",SER_hh_tes!H29/SER_hh_fec!H29)</f>
        <v>0.55017802067711097</v>
      </c>
      <c r="I29" s="110">
        <f>IF(SER_hh_tes!I29=0,"",SER_hh_tes!I29/SER_hh_fec!I29)</f>
        <v>0.55665752782049593</v>
      </c>
      <c r="J29" s="110">
        <f>IF(SER_hh_tes!J29=0,"",SER_hh_tes!J29/SER_hh_fec!J29)</f>
        <v>0.56236663535793396</v>
      </c>
      <c r="K29" s="110">
        <f>IF(SER_hh_tes!K29=0,"",SER_hh_tes!K29/SER_hh_fec!K29)</f>
        <v>0.56610355851985228</v>
      </c>
      <c r="L29" s="110">
        <f>IF(SER_hh_tes!L29=0,"",SER_hh_tes!L29/SER_hh_fec!L29)</f>
        <v>0.57112484580159029</v>
      </c>
      <c r="M29" s="110">
        <f>IF(SER_hh_tes!M29=0,"",SER_hh_tes!M29/SER_hh_fec!M29)</f>
        <v>0.57706368544919251</v>
      </c>
      <c r="N29" s="110">
        <f>IF(SER_hh_tes!N29=0,"",SER_hh_tes!N29/SER_hh_fec!N29)</f>
        <v>0.58187596255114715</v>
      </c>
      <c r="O29" s="110">
        <f>IF(SER_hh_tes!O29=0,"",SER_hh_tes!O29/SER_hh_fec!O29)</f>
        <v>0.58558913303765225</v>
      </c>
      <c r="P29" s="110">
        <f>IF(SER_hh_tes!P29=0,"",SER_hh_tes!P29/SER_hh_fec!P29)</f>
        <v>0.5827574993981447</v>
      </c>
      <c r="Q29" s="110">
        <f>IF(SER_hh_tes!Q29=0,"",SER_hh_tes!Q29/SER_hh_fec!Q29)</f>
        <v>0.58288767120574725</v>
      </c>
    </row>
    <row r="30" spans="1:17" ht="12" customHeight="1" x14ac:dyDescent="0.25">
      <c r="A30" s="88" t="s">
        <v>66</v>
      </c>
      <c r="B30" s="109" t="str">
        <f>IF(SER_hh_tes!B30=0,"",SER_hh_tes!B30/SER_hh_fec!B30)</f>
        <v/>
      </c>
      <c r="C30" s="109">
        <f>IF(SER_hh_tes!C30=0,"",SER_hh_tes!C30/SER_hh_fec!C30)</f>
        <v>0.42960613032829081</v>
      </c>
      <c r="D30" s="109" t="str">
        <f>IF(SER_hh_tes!D30=0,"",SER_hh_tes!D30/SER_hh_fec!D30)</f>
        <v/>
      </c>
      <c r="E30" s="109" t="str">
        <f>IF(SER_hh_tes!E30=0,"",SER_hh_tes!E30/SER_hh_fec!E30)</f>
        <v/>
      </c>
      <c r="F30" s="109" t="str">
        <f>IF(SER_hh_tes!F30=0,"",SER_hh_tes!F30/SER_hh_fec!F30)</f>
        <v/>
      </c>
      <c r="G30" s="109" t="str">
        <f>IF(SER_hh_tes!G30=0,"",SER_hh_tes!G30/SER_hh_fec!G30)</f>
        <v/>
      </c>
      <c r="H30" s="109" t="str">
        <f>IF(SER_hh_tes!H30=0,"",SER_hh_tes!H30/SER_hh_fec!H30)</f>
        <v/>
      </c>
      <c r="I30" s="109" t="str">
        <f>IF(SER_hh_tes!I30=0,"",SER_hh_tes!I30/SER_hh_fec!I30)</f>
        <v/>
      </c>
      <c r="J30" s="109" t="str">
        <f>IF(SER_hh_tes!J30=0,"",SER_hh_tes!J30/SER_hh_fec!J30)</f>
        <v/>
      </c>
      <c r="K30" s="109" t="str">
        <f>IF(SER_hh_tes!K30=0,"",SER_hh_tes!K30/SER_hh_fec!K30)</f>
        <v/>
      </c>
      <c r="L30" s="109" t="str">
        <f>IF(SER_hh_tes!L30=0,"",SER_hh_tes!L30/SER_hh_fec!L30)</f>
        <v/>
      </c>
      <c r="M30" s="109" t="str">
        <f>IF(SER_hh_tes!M30=0,"",SER_hh_tes!M30/SER_hh_fec!M30)</f>
        <v/>
      </c>
      <c r="N30" s="109" t="str">
        <f>IF(SER_hh_tes!N30=0,"",SER_hh_tes!N30/SER_hh_fec!N30)</f>
        <v/>
      </c>
      <c r="O30" s="109" t="str">
        <f>IF(SER_hh_tes!O30=0,"",SER_hh_tes!O30/SER_hh_fec!O30)</f>
        <v/>
      </c>
      <c r="P30" s="109">
        <f>IF(SER_hh_tes!P30=0,"",SER_hh_tes!P30/SER_hh_fec!P30)</f>
        <v>0.48664269773170615</v>
      </c>
      <c r="Q30" s="109">
        <f>IF(SER_hh_tes!Q30=0,"",SER_hh_tes!Q30/SER_hh_fec!Q30)</f>
        <v>0.48667623440592594</v>
      </c>
    </row>
    <row r="31" spans="1:17" ht="12" customHeight="1" x14ac:dyDescent="0.25">
      <c r="A31" s="88" t="s">
        <v>98</v>
      </c>
      <c r="B31" s="109">
        <f>IF(SER_hh_tes!B31=0,"",SER_hh_tes!B31/SER_hh_fec!B31)</f>
        <v>0.45051194109459597</v>
      </c>
      <c r="C31" s="109">
        <f>IF(SER_hh_tes!C31=0,"",SER_hh_tes!C31/SER_hh_fec!C31)</f>
        <v>0.45583761366507081</v>
      </c>
      <c r="D31" s="109">
        <f>IF(SER_hh_tes!D31=0,"",SER_hh_tes!D31/SER_hh_fec!D31)</f>
        <v>0.46004647769916163</v>
      </c>
      <c r="E31" s="109">
        <f>IF(SER_hh_tes!E31=0,"",SER_hh_tes!E31/SER_hh_fec!E31)</f>
        <v>0.46487863694830123</v>
      </c>
      <c r="F31" s="109">
        <f>IF(SER_hh_tes!F31=0,"",SER_hh_tes!F31/SER_hh_fec!F31)</f>
        <v>0.47094217109013237</v>
      </c>
      <c r="G31" s="109">
        <f>IF(SER_hh_tes!G31=0,"",SER_hh_tes!G31/SER_hh_fec!G31)</f>
        <v>0.47576170839833809</v>
      </c>
      <c r="H31" s="109">
        <f>IF(SER_hh_tes!H31=0,"",SER_hh_tes!H31/SER_hh_fec!H31)</f>
        <v>0.48227230756449768</v>
      </c>
      <c r="I31" s="109">
        <f>IF(SER_hh_tes!I31=0,"",SER_hh_tes!I31/SER_hh_fec!I31)</f>
        <v>0.48754037288613528</v>
      </c>
      <c r="J31" s="109">
        <f>IF(SER_hh_tes!J31=0,"",SER_hh_tes!J31/SER_hh_fec!J31)</f>
        <v>0.49279898768076047</v>
      </c>
      <c r="K31" s="109">
        <f>IF(SER_hh_tes!K31=0,"",SER_hh_tes!K31/SER_hh_fec!K31)</f>
        <v>0.49813884048754364</v>
      </c>
      <c r="L31" s="109">
        <f>IF(SER_hh_tes!L31=0,"",SER_hh_tes!L31/SER_hh_fec!L31)</f>
        <v>0.50353939626248834</v>
      </c>
      <c r="M31" s="109">
        <f>IF(SER_hh_tes!M31=0,"",SER_hh_tes!M31/SER_hh_fec!M31)</f>
        <v>0.50905646415059214</v>
      </c>
      <c r="N31" s="109">
        <f>IF(SER_hh_tes!N31=0,"",SER_hh_tes!N31/SER_hh_fec!N31)</f>
        <v>0.51463543270258139</v>
      </c>
      <c r="O31" s="109">
        <f>IF(SER_hh_tes!O31=0,"",SER_hh_tes!O31/SER_hh_fec!O31)</f>
        <v>0.51878667088158503</v>
      </c>
      <c r="P31" s="109">
        <f>IF(SER_hh_tes!P31=0,"",SER_hh_tes!P31/SER_hh_fec!P31)</f>
        <v>0.52098437529023656</v>
      </c>
      <c r="Q31" s="109">
        <f>IF(SER_hh_tes!Q31=0,"",SER_hh_tes!Q31/SER_hh_fec!Q31)</f>
        <v>0.52320521653363816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0.61294141645523259</v>
      </c>
      <c r="C33" s="108">
        <f>IF(SER_hh_tes!C33=0,"",SER_hh_tes!C33/SER_hh_fec!C33)</f>
        <v>0.61294141645523281</v>
      </c>
      <c r="D33" s="108">
        <f>IF(SER_hh_tes!D33=0,"",SER_hh_tes!D33/SER_hh_fec!D33)</f>
        <v>0.6298356900772164</v>
      </c>
      <c r="E33" s="108">
        <f>IF(SER_hh_tes!E33=0,"",SER_hh_tes!E33/SER_hh_fec!E33)</f>
        <v>0.63374214813002494</v>
      </c>
      <c r="F33" s="108">
        <f>IF(SER_hh_tes!F33=0,"",SER_hh_tes!F33/SER_hh_fec!F33)</f>
        <v>0.63720262491006308</v>
      </c>
      <c r="G33" s="108">
        <f>IF(SER_hh_tes!G33=0,"",SER_hh_tes!G33/SER_hh_fec!G33)</f>
        <v>0.64170074045113601</v>
      </c>
      <c r="H33" s="108">
        <f>IF(SER_hh_tes!H33=0,"",SER_hh_tes!H33/SER_hh_fec!H33)</f>
        <v>0.64539102730879983</v>
      </c>
      <c r="I33" s="108">
        <f>IF(SER_hh_tes!I33=0,"",SER_hh_tes!I33/SER_hh_fec!I33)</f>
        <v>0.65033630526527697</v>
      </c>
      <c r="J33" s="108">
        <f>IF(SER_hh_tes!J33=0,"",SER_hh_tes!J33/SER_hh_fec!J33)</f>
        <v>0.65487744807344306</v>
      </c>
      <c r="K33" s="108">
        <f>IF(SER_hh_tes!K33=0,"",SER_hh_tes!K33/SER_hh_fec!K33)</f>
        <v>0.6569509756211579</v>
      </c>
      <c r="L33" s="108">
        <f>IF(SER_hh_tes!L33=0,"",SER_hh_tes!L33/SER_hh_fec!L33)</f>
        <v>0.659698035104196</v>
      </c>
      <c r="M33" s="108">
        <f>IF(SER_hh_tes!M33=0,"",SER_hh_tes!M33/SER_hh_fec!M33)</f>
        <v>0.66284486041898449</v>
      </c>
      <c r="N33" s="108">
        <f>IF(SER_hh_tes!N33=0,"",SER_hh_tes!N33/SER_hh_fec!N33)</f>
        <v>0.66551794773581907</v>
      </c>
      <c r="O33" s="108">
        <f>IF(SER_hh_tes!O33=0,"",SER_hh_tes!O33/SER_hh_fec!O33)</f>
        <v>0.66581257944174155</v>
      </c>
      <c r="P33" s="108">
        <f>IF(SER_hh_tes!P33=0,"",SER_hh_tes!P33/SER_hh_fec!P33)</f>
        <v>0.67187527677676595</v>
      </c>
      <c r="Q33" s="108">
        <f>IF(SER_hh_tes!Q33=0,"",SER_hh_tes!Q33/SER_hh_fec!Q33)</f>
        <v>0.67619403424018809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25070.851691414231</v>
      </c>
      <c r="C3" s="106">
        <f t="shared" ref="C3:Q3" si="1">SUM(C4,C16,C19,C29)</f>
        <v>25900.467048123624</v>
      </c>
      <c r="D3" s="106">
        <f t="shared" si="1"/>
        <v>21745.76002358703</v>
      </c>
      <c r="E3" s="106">
        <f t="shared" si="1"/>
        <v>21614.987822301471</v>
      </c>
      <c r="F3" s="106">
        <f t="shared" si="1"/>
        <v>23840.767377012053</v>
      </c>
      <c r="G3" s="106">
        <f t="shared" si="1"/>
        <v>24107.630506223293</v>
      </c>
      <c r="H3" s="106">
        <f t="shared" si="1"/>
        <v>21730.118234371668</v>
      </c>
      <c r="I3" s="106">
        <f t="shared" si="1"/>
        <v>20608.836004107183</v>
      </c>
      <c r="J3" s="106">
        <f t="shared" si="1"/>
        <v>26451.55568103943</v>
      </c>
      <c r="K3" s="106">
        <f t="shared" si="1"/>
        <v>22225.105785840402</v>
      </c>
      <c r="L3" s="106">
        <f t="shared" si="1"/>
        <v>23593.25093985883</v>
      </c>
      <c r="M3" s="106">
        <f t="shared" si="1"/>
        <v>23026.344038992334</v>
      </c>
      <c r="N3" s="106">
        <f t="shared" si="1"/>
        <v>23068.446384002022</v>
      </c>
      <c r="O3" s="106">
        <f t="shared" si="1"/>
        <v>23838.366741427999</v>
      </c>
      <c r="P3" s="106">
        <f t="shared" si="1"/>
        <v>21104.109596831855</v>
      </c>
      <c r="Q3" s="106">
        <f t="shared" si="1"/>
        <v>21517.186254549339</v>
      </c>
    </row>
    <row r="4" spans="1:17" ht="12.95" customHeight="1" x14ac:dyDescent="0.25">
      <c r="A4" s="90" t="s">
        <v>44</v>
      </c>
      <c r="B4" s="101">
        <f t="shared" ref="B4" si="2">SUM(B5:B15)</f>
        <v>21049.82010256952</v>
      </c>
      <c r="C4" s="101">
        <f t="shared" ref="C4:Q4" si="3">SUM(C5:C15)</f>
        <v>20533.604240396773</v>
      </c>
      <c r="D4" s="101">
        <f t="shared" si="3"/>
        <v>17306.020472605011</v>
      </c>
      <c r="E4" s="101">
        <f t="shared" si="3"/>
        <v>16799.692335352367</v>
      </c>
      <c r="F4" s="101">
        <f t="shared" si="3"/>
        <v>18875.403521591445</v>
      </c>
      <c r="G4" s="101">
        <f t="shared" si="3"/>
        <v>19149.321029316794</v>
      </c>
      <c r="H4" s="101">
        <f t="shared" si="3"/>
        <v>16669.363227002665</v>
      </c>
      <c r="I4" s="101">
        <f t="shared" si="3"/>
        <v>15550.032921008551</v>
      </c>
      <c r="J4" s="101">
        <f t="shared" si="3"/>
        <v>21383.209381876506</v>
      </c>
      <c r="K4" s="101">
        <f t="shared" si="3"/>
        <v>17166.464112775604</v>
      </c>
      <c r="L4" s="101">
        <f t="shared" si="3"/>
        <v>18501.301311167066</v>
      </c>
      <c r="M4" s="101">
        <f t="shared" si="3"/>
        <v>17911.573017540788</v>
      </c>
      <c r="N4" s="101">
        <f t="shared" si="3"/>
        <v>17935.668682569423</v>
      </c>
      <c r="O4" s="101">
        <f t="shared" si="3"/>
        <v>18708.898330966756</v>
      </c>
      <c r="P4" s="101">
        <f t="shared" si="3"/>
        <v>15504.276848334237</v>
      </c>
      <c r="Q4" s="101">
        <f t="shared" si="3"/>
        <v>15749.913025335187</v>
      </c>
    </row>
    <row r="5" spans="1:17" ht="12" customHeight="1" x14ac:dyDescent="0.25">
      <c r="A5" s="88" t="s">
        <v>38</v>
      </c>
      <c r="B5" s="100">
        <v>176.61924781052693</v>
      </c>
      <c r="C5" s="100">
        <v>147.73181494103997</v>
      </c>
      <c r="D5" s="100">
        <v>49.506969250727984</v>
      </c>
      <c r="E5" s="100">
        <v>58.224616944912007</v>
      </c>
      <c r="F5" s="100">
        <v>58.217606483255992</v>
      </c>
      <c r="G5" s="100">
        <v>132.34543687720085</v>
      </c>
      <c r="H5" s="100">
        <v>85.154651878823998</v>
      </c>
      <c r="I5" s="100">
        <v>61.800982174799998</v>
      </c>
      <c r="J5" s="100">
        <v>67.725455988167994</v>
      </c>
      <c r="K5" s="100">
        <v>211.90696718954396</v>
      </c>
      <c r="L5" s="100">
        <v>106.42086463984226</v>
      </c>
      <c r="M5" s="100">
        <v>107.17836390226726</v>
      </c>
      <c r="N5" s="100">
        <v>64.801650823749242</v>
      </c>
      <c r="O5" s="100">
        <v>96.7798700497422</v>
      </c>
      <c r="P5" s="100">
        <v>99.230988263555957</v>
      </c>
      <c r="Q5" s="100">
        <v>53.919279380785554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4631.6556107019596</v>
      </c>
      <c r="C7" s="100">
        <v>4080.7707356590818</v>
      </c>
      <c r="D7" s="100">
        <v>3370.7130984836622</v>
      </c>
      <c r="E7" s="100">
        <v>2072.8919097759149</v>
      </c>
      <c r="F7" s="100">
        <v>3092.556130027016</v>
      </c>
      <c r="G7" s="100">
        <v>3779.4048434653805</v>
      </c>
      <c r="H7" s="100">
        <v>3294.8416863485104</v>
      </c>
      <c r="I7" s="100">
        <v>3259.1141960637747</v>
      </c>
      <c r="J7" s="100">
        <v>3003.6903084231103</v>
      </c>
      <c r="K7" s="100">
        <v>2574.0152477652091</v>
      </c>
      <c r="L7" s="100">
        <v>2509.8171642253506</v>
      </c>
      <c r="M7" s="100">
        <v>2860.2190495380655</v>
      </c>
      <c r="N7" s="100">
        <v>2657.619604271571</v>
      </c>
      <c r="O7" s="100">
        <v>2573.4062708839606</v>
      </c>
      <c r="P7" s="100">
        <v>2789.9728410848811</v>
      </c>
      <c r="Q7" s="100">
        <v>2788.7241422870293</v>
      </c>
    </row>
    <row r="8" spans="1:17" ht="12" customHeight="1" x14ac:dyDescent="0.25">
      <c r="A8" s="88" t="s">
        <v>101</v>
      </c>
      <c r="B8" s="100">
        <v>12.731395840332882</v>
      </c>
      <c r="C8" s="100">
        <v>13.534152546195802</v>
      </c>
      <c r="D8" s="100">
        <v>12.038991502267947</v>
      </c>
      <c r="E8" s="100">
        <v>11.946143266647038</v>
      </c>
      <c r="F8" s="100">
        <v>13.282416907076376</v>
      </c>
      <c r="G8" s="100">
        <v>14.430208769498911</v>
      </c>
      <c r="H8" s="100">
        <v>12.928935348225403</v>
      </c>
      <c r="I8" s="100">
        <v>12.128630105411263</v>
      </c>
      <c r="J8" s="100">
        <v>16.786897151932237</v>
      </c>
      <c r="K8" s="100">
        <v>14.2061424143973</v>
      </c>
      <c r="L8" s="100">
        <v>15.743570111850655</v>
      </c>
      <c r="M8" s="100">
        <v>15.035810392901714</v>
      </c>
      <c r="N8" s="100">
        <v>15.716266260539237</v>
      </c>
      <c r="O8" s="100">
        <v>17.070219116760033</v>
      </c>
      <c r="P8" s="100">
        <v>15.227296944514144</v>
      </c>
      <c r="Q8" s="100">
        <v>16.576246035330051</v>
      </c>
    </row>
    <row r="9" spans="1:17" ht="12" customHeight="1" x14ac:dyDescent="0.25">
      <c r="A9" s="88" t="s">
        <v>106</v>
      </c>
      <c r="B9" s="100">
        <v>15985.397583077429</v>
      </c>
      <c r="C9" s="100">
        <v>16142.986682351588</v>
      </c>
      <c r="D9" s="100">
        <v>13712.894774156528</v>
      </c>
      <c r="E9" s="100">
        <v>14465.817057974453</v>
      </c>
      <c r="F9" s="100">
        <v>15520.534108103406</v>
      </c>
      <c r="G9" s="100">
        <v>15032.312829036537</v>
      </c>
      <c r="H9" s="100">
        <v>13131.365216489781</v>
      </c>
      <c r="I9" s="100">
        <v>12071.916337334285</v>
      </c>
      <c r="J9" s="100">
        <v>18211.694044186253</v>
      </c>
      <c r="K9" s="100">
        <v>14263.323922306505</v>
      </c>
      <c r="L9" s="100">
        <v>15727.826541738805</v>
      </c>
      <c r="M9" s="100">
        <v>14835.147293707552</v>
      </c>
      <c r="N9" s="100">
        <v>15127.930838143424</v>
      </c>
      <c r="O9" s="100">
        <v>15836.682982998183</v>
      </c>
      <c r="P9" s="100">
        <v>12423.231533248778</v>
      </c>
      <c r="Q9" s="100">
        <v>12727.28404154941</v>
      </c>
    </row>
    <row r="10" spans="1:17" ht="12" customHeight="1" x14ac:dyDescent="0.25">
      <c r="A10" s="88" t="s">
        <v>34</v>
      </c>
      <c r="B10" s="100">
        <v>243.41626513927349</v>
      </c>
      <c r="C10" s="100">
        <v>148.58085489886801</v>
      </c>
      <c r="D10" s="100">
        <v>160.86663921182395</v>
      </c>
      <c r="E10" s="100">
        <v>190.81260739044004</v>
      </c>
      <c r="F10" s="100">
        <v>190.81326007069202</v>
      </c>
      <c r="G10" s="100">
        <v>190.82771116817904</v>
      </c>
      <c r="H10" s="100">
        <v>145.07273693732407</v>
      </c>
      <c r="I10" s="100">
        <v>145.07277533028002</v>
      </c>
      <c r="J10" s="100">
        <v>83.312676127044014</v>
      </c>
      <c r="K10" s="100">
        <v>103.011833099952</v>
      </c>
      <c r="L10" s="100">
        <v>141.4931704512147</v>
      </c>
      <c r="M10" s="100">
        <v>93.992499999999865</v>
      </c>
      <c r="N10" s="100">
        <v>69.600323070138742</v>
      </c>
      <c r="O10" s="100">
        <v>184.95898791810959</v>
      </c>
      <c r="P10" s="100">
        <v>176.61418879250712</v>
      </c>
      <c r="Q10" s="100">
        <v>163.40931608263233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1.4357659269645131</v>
      </c>
      <c r="C16" s="101">
        <f t="shared" ref="C16:Q16" si="5">SUM(C17:C18)</f>
        <v>1.5298562244155243</v>
      </c>
      <c r="D16" s="101">
        <f t="shared" si="5"/>
        <v>2.029121690036285</v>
      </c>
      <c r="E16" s="101">
        <f t="shared" si="5"/>
        <v>2.3447805095474248</v>
      </c>
      <c r="F16" s="101">
        <f t="shared" si="5"/>
        <v>2.4356479455306128</v>
      </c>
      <c r="G16" s="101">
        <f t="shared" si="5"/>
        <v>2.5298138312662384</v>
      </c>
      <c r="H16" s="101">
        <f t="shared" si="5"/>
        <v>3.1546994389474299</v>
      </c>
      <c r="I16" s="101">
        <f t="shared" si="5"/>
        <v>3.7129245733771654</v>
      </c>
      <c r="J16" s="101">
        <f t="shared" si="5"/>
        <v>3.812205136998192</v>
      </c>
      <c r="K16" s="101">
        <f t="shared" si="5"/>
        <v>4.5341217000968301</v>
      </c>
      <c r="L16" s="101">
        <f t="shared" si="5"/>
        <v>4.4343529466285245</v>
      </c>
      <c r="M16" s="101">
        <f t="shared" si="5"/>
        <v>4.8177468566307233</v>
      </c>
      <c r="N16" s="101">
        <f t="shared" si="5"/>
        <v>5.518386915835074</v>
      </c>
      <c r="O16" s="101">
        <f t="shared" si="5"/>
        <v>6.7715760309781903</v>
      </c>
      <c r="P16" s="101">
        <f t="shared" si="5"/>
        <v>8.9081209227041942</v>
      </c>
      <c r="Q16" s="101">
        <f t="shared" si="5"/>
        <v>12.226133766510804</v>
      </c>
    </row>
    <row r="17" spans="1:17" ht="12.95" customHeight="1" x14ac:dyDescent="0.25">
      <c r="A17" s="88" t="s">
        <v>101</v>
      </c>
      <c r="B17" s="103">
        <v>1.4357659269645131</v>
      </c>
      <c r="C17" s="103">
        <v>1.5298562244155243</v>
      </c>
      <c r="D17" s="103">
        <v>2.029121690036285</v>
      </c>
      <c r="E17" s="103">
        <v>2.3447805095474248</v>
      </c>
      <c r="F17" s="103">
        <v>2.4356479455306128</v>
      </c>
      <c r="G17" s="103">
        <v>2.5298138312662384</v>
      </c>
      <c r="H17" s="103">
        <v>3.1546994389474299</v>
      </c>
      <c r="I17" s="103">
        <v>3.7129245733771654</v>
      </c>
      <c r="J17" s="103">
        <v>3.812205136998192</v>
      </c>
      <c r="K17" s="103">
        <v>4.5341217000968301</v>
      </c>
      <c r="L17" s="103">
        <v>4.4343529466285245</v>
      </c>
      <c r="M17" s="103">
        <v>4.8177468566307233</v>
      </c>
      <c r="N17" s="103">
        <v>5.518386915835074</v>
      </c>
      <c r="O17" s="103">
        <v>6.7715760309781903</v>
      </c>
      <c r="P17" s="103">
        <v>8.9081209227041942</v>
      </c>
      <c r="Q17" s="103">
        <v>12.226133766510804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1733.5296143458031</v>
      </c>
      <c r="C19" s="101">
        <f t="shared" ref="C19:Q19" si="7">SUM(C20:C27)</f>
        <v>1832.2938512386154</v>
      </c>
      <c r="D19" s="101">
        <f t="shared" si="7"/>
        <v>2006.0585135031147</v>
      </c>
      <c r="E19" s="101">
        <f t="shared" si="7"/>
        <v>2332.3249577987199</v>
      </c>
      <c r="F19" s="101">
        <f t="shared" si="7"/>
        <v>2381.0418586923574</v>
      </c>
      <c r="G19" s="101">
        <f t="shared" si="7"/>
        <v>2363.5228098640209</v>
      </c>
      <c r="H19" s="101">
        <f t="shared" si="7"/>
        <v>2359.1202382166111</v>
      </c>
      <c r="I19" s="101">
        <f t="shared" si="7"/>
        <v>2344.7937876615883</v>
      </c>
      <c r="J19" s="101">
        <f t="shared" si="7"/>
        <v>2341.1535783757286</v>
      </c>
      <c r="K19" s="101">
        <f t="shared" si="7"/>
        <v>2332.5129542661334</v>
      </c>
      <c r="L19" s="101">
        <f t="shared" si="7"/>
        <v>2371.039383329969</v>
      </c>
      <c r="M19" s="101">
        <f t="shared" si="7"/>
        <v>2383.5652887993028</v>
      </c>
      <c r="N19" s="101">
        <f t="shared" si="7"/>
        <v>2378.0864032431778</v>
      </c>
      <c r="O19" s="101">
        <f t="shared" si="7"/>
        <v>2371.8701249101359</v>
      </c>
      <c r="P19" s="101">
        <f t="shared" si="7"/>
        <v>2561.1913801752144</v>
      </c>
      <c r="Q19" s="101">
        <f t="shared" si="7"/>
        <v>2563.4656210697749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187.07466432132645</v>
      </c>
      <c r="Q21" s="100">
        <v>188.37839291391816</v>
      </c>
    </row>
    <row r="22" spans="1:17" ht="12" customHeight="1" x14ac:dyDescent="0.25">
      <c r="A22" s="88" t="s">
        <v>99</v>
      </c>
      <c r="B22" s="100">
        <v>218.82352661999914</v>
      </c>
      <c r="C22" s="100">
        <v>243.22471736185037</v>
      </c>
      <c r="D22" s="100">
        <v>263.41734204774195</v>
      </c>
      <c r="E22" s="100">
        <v>315.34000391538922</v>
      </c>
      <c r="F22" s="100">
        <v>301.49941514443515</v>
      </c>
      <c r="G22" s="100">
        <v>278.19977298284277</v>
      </c>
      <c r="H22" s="100">
        <v>275.66298461942972</v>
      </c>
      <c r="I22" s="100">
        <v>269.8353202201402</v>
      </c>
      <c r="J22" s="100">
        <v>263.70752264416922</v>
      </c>
      <c r="K22" s="100">
        <v>246.55517740174986</v>
      </c>
      <c r="L22" s="100">
        <v>242.82241407954652</v>
      </c>
      <c r="M22" s="100">
        <v>235.13461057411911</v>
      </c>
      <c r="N22" s="100">
        <v>222.34719615806659</v>
      </c>
      <c r="O22" s="100">
        <v>208.67520809725639</v>
      </c>
      <c r="P22" s="100">
        <v>197.08076203439384</v>
      </c>
      <c r="Q22" s="100">
        <v>183.01385552069647</v>
      </c>
    </row>
    <row r="23" spans="1:17" ht="12" customHeight="1" x14ac:dyDescent="0.25">
      <c r="A23" s="88" t="s">
        <v>98</v>
      </c>
      <c r="B23" s="100">
        <v>1514.7060877258039</v>
      </c>
      <c r="C23" s="100">
        <v>1589.0691338767649</v>
      </c>
      <c r="D23" s="100">
        <v>1742.6411714553728</v>
      </c>
      <c r="E23" s="100">
        <v>2016.9849538833305</v>
      </c>
      <c r="F23" s="100">
        <v>2079.5424435479222</v>
      </c>
      <c r="G23" s="100">
        <v>2085.3230368811783</v>
      </c>
      <c r="H23" s="100">
        <v>2083.4572535971815</v>
      </c>
      <c r="I23" s="100">
        <v>2074.9584674414482</v>
      </c>
      <c r="J23" s="100">
        <v>2077.4460557315592</v>
      </c>
      <c r="K23" s="100">
        <v>2085.9577768643835</v>
      </c>
      <c r="L23" s="100">
        <v>2128.2169692504226</v>
      </c>
      <c r="M23" s="100">
        <v>2148.4306782251838</v>
      </c>
      <c r="N23" s="100">
        <v>2155.739207085111</v>
      </c>
      <c r="O23" s="100">
        <v>2163.1949168128795</v>
      </c>
      <c r="P23" s="100">
        <v>2177.0359538194939</v>
      </c>
      <c r="Q23" s="100">
        <v>2192.0733726351605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2286.0662085719414</v>
      </c>
      <c r="C29" s="101">
        <f t="shared" ref="C29:Q29" si="9">SUM(C30:C33)</f>
        <v>3533.0391002638194</v>
      </c>
      <c r="D29" s="101">
        <f t="shared" si="9"/>
        <v>2431.6519157888674</v>
      </c>
      <c r="E29" s="101">
        <f t="shared" si="9"/>
        <v>2480.6257486408385</v>
      </c>
      <c r="F29" s="101">
        <f t="shared" si="9"/>
        <v>2581.8863487827198</v>
      </c>
      <c r="G29" s="101">
        <f t="shared" si="9"/>
        <v>2592.2568532112118</v>
      </c>
      <c r="H29" s="101">
        <f t="shared" si="9"/>
        <v>2698.480069713446</v>
      </c>
      <c r="I29" s="101">
        <f t="shared" si="9"/>
        <v>2710.2963708636667</v>
      </c>
      <c r="J29" s="101">
        <f t="shared" si="9"/>
        <v>2723.3805156501999</v>
      </c>
      <c r="K29" s="101">
        <f t="shared" si="9"/>
        <v>2721.5945970985686</v>
      </c>
      <c r="L29" s="101">
        <f t="shared" si="9"/>
        <v>2716.4758924151688</v>
      </c>
      <c r="M29" s="101">
        <f t="shared" si="9"/>
        <v>2726.3879857956126</v>
      </c>
      <c r="N29" s="101">
        <f t="shared" si="9"/>
        <v>2749.1729112735857</v>
      </c>
      <c r="O29" s="101">
        <f t="shared" si="9"/>
        <v>2750.8267095201295</v>
      </c>
      <c r="P29" s="101">
        <f t="shared" si="9"/>
        <v>3029.733247399703</v>
      </c>
      <c r="Q29" s="101">
        <f t="shared" si="9"/>
        <v>3191.5814743778637</v>
      </c>
    </row>
    <row r="30" spans="1:17" ht="12" customHeight="1" x14ac:dyDescent="0.25">
      <c r="A30" s="88" t="s">
        <v>66</v>
      </c>
      <c r="B30" s="100">
        <v>0</v>
      </c>
      <c r="C30" s="100">
        <v>1143.7505941165559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297.275757861763</v>
      </c>
      <c r="Q30" s="100">
        <v>458.31712492935901</v>
      </c>
    </row>
    <row r="31" spans="1:17" ht="12" customHeight="1" x14ac:dyDescent="0.25">
      <c r="A31" s="88" t="s">
        <v>98</v>
      </c>
      <c r="B31" s="100">
        <v>2286.0662085719414</v>
      </c>
      <c r="C31" s="100">
        <v>2389.2885061472634</v>
      </c>
      <c r="D31" s="100">
        <v>2431.6519157888674</v>
      </c>
      <c r="E31" s="100">
        <v>2480.6257486408385</v>
      </c>
      <c r="F31" s="100">
        <v>2581.8863487827198</v>
      </c>
      <c r="G31" s="100">
        <v>2592.2568532112118</v>
      </c>
      <c r="H31" s="100">
        <v>2698.480069713446</v>
      </c>
      <c r="I31" s="100">
        <v>2710.2963708636667</v>
      </c>
      <c r="J31" s="100">
        <v>2723.3805156501999</v>
      </c>
      <c r="K31" s="100">
        <v>2721.5945970985686</v>
      </c>
      <c r="L31" s="100">
        <v>2716.4758924151688</v>
      </c>
      <c r="M31" s="100">
        <v>2726.3879857956126</v>
      </c>
      <c r="N31" s="100">
        <v>2749.1729112735857</v>
      </c>
      <c r="O31" s="100">
        <v>2750.8267095201295</v>
      </c>
      <c r="P31" s="100">
        <v>2732.4574895379401</v>
      </c>
      <c r="Q31" s="100">
        <v>2733.2643494485046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114539.23516297026</v>
      </c>
      <c r="C3" s="106">
        <f>IF(SER_hh_fec!C3=0,0,1000000/0.086*SER_hh_fec!C3/SER_hh_num!C3)</f>
        <v>115429.29784368748</v>
      </c>
      <c r="D3" s="106">
        <f>IF(SER_hh_fec!D3=0,0,1000000/0.086*SER_hh_fec!D3/SER_hh_num!D3)</f>
        <v>97563.070723901445</v>
      </c>
      <c r="E3" s="106">
        <f>IF(SER_hh_fec!E3=0,0,1000000/0.086*SER_hh_fec!E3/SER_hh_num!E3)</f>
        <v>92278.040716692412</v>
      </c>
      <c r="F3" s="106">
        <f>IF(SER_hh_fec!F3=0,0,1000000/0.086*SER_hh_fec!F3/SER_hh_num!F3)</f>
        <v>94922.19979883809</v>
      </c>
      <c r="G3" s="106">
        <f>IF(SER_hh_fec!G3=0,0,1000000/0.086*SER_hh_fec!G3/SER_hh_num!G3)</f>
        <v>93918.751796927056</v>
      </c>
      <c r="H3" s="106">
        <f>IF(SER_hh_fec!H3=0,0,1000000/0.086*SER_hh_fec!H3/SER_hh_num!H3)</f>
        <v>84216.650011446065</v>
      </c>
      <c r="I3" s="106">
        <f>IF(SER_hh_fec!I3=0,0,1000000/0.086*SER_hh_fec!I3/SER_hh_num!I3)</f>
        <v>78580.146822919269</v>
      </c>
      <c r="J3" s="106">
        <f>IF(SER_hh_fec!J3=0,0,1000000/0.086*SER_hh_fec!J3/SER_hh_num!J3)</f>
        <v>93305.033130402386</v>
      </c>
      <c r="K3" s="106">
        <f>IF(SER_hh_fec!K3=0,0,1000000/0.086*SER_hh_fec!K3/SER_hh_num!K3)</f>
        <v>79921.819735894853</v>
      </c>
      <c r="L3" s="106">
        <f>IF(SER_hh_fec!L3=0,0,1000000/0.086*SER_hh_fec!L3/SER_hh_num!L3)</f>
        <v>83092.983178905342</v>
      </c>
      <c r="M3" s="106">
        <f>IF(SER_hh_fec!M3=0,0,1000000/0.086*SER_hh_fec!M3/SER_hh_num!M3)</f>
        <v>78445.722692150535</v>
      </c>
      <c r="N3" s="106">
        <f>IF(SER_hh_fec!N3=0,0,1000000/0.086*SER_hh_fec!N3/SER_hh_num!N3)</f>
        <v>78102.706997483969</v>
      </c>
      <c r="O3" s="106">
        <f>IF(SER_hh_fec!O3=0,0,1000000/0.086*SER_hh_fec!O3/SER_hh_num!O3)</f>
        <v>79295.614017833766</v>
      </c>
      <c r="P3" s="106">
        <f>IF(SER_hh_fec!P3=0,0,1000000/0.086*SER_hh_fec!P3/SER_hh_num!P3)</f>
        <v>69544.624614923508</v>
      </c>
      <c r="Q3" s="106">
        <f>IF(SER_hh_fec!Q3=0,0,1000000/0.086*SER_hh_fec!Q3/SER_hh_num!Q3)</f>
        <v>69998.24786196585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89836.930383397601</v>
      </c>
      <c r="C4" s="101">
        <f>IF(SER_hh_fec!C4=0,0,1000000/0.086*SER_hh_fec!C4/SER_hh_num!C4)</f>
        <v>89546.559161186684</v>
      </c>
      <c r="D4" s="101">
        <f>IF(SER_hh_fec!D4=0,0,1000000/0.086*SER_hh_fec!D4/SER_hh_num!D4)</f>
        <v>72388.8881410678</v>
      </c>
      <c r="E4" s="101">
        <f>IF(SER_hh_fec!E4=0,0,1000000/0.086*SER_hh_fec!E4/SER_hh_num!E4)</f>
        <v>66904.091307640658</v>
      </c>
      <c r="F4" s="101">
        <f>IF(SER_hh_fec!F4=0,0,1000000/0.086*SER_hh_fec!F4/SER_hh_num!F4)</f>
        <v>69499.024957975882</v>
      </c>
      <c r="G4" s="101">
        <f>IF(SER_hh_fec!G4=0,0,1000000/0.086*SER_hh_fec!G4/SER_hh_num!G4)</f>
        <v>68633.266351328159</v>
      </c>
      <c r="H4" s="101">
        <f>IF(SER_hh_fec!H4=0,0,1000000/0.086*SER_hh_fec!H4/SER_hh_num!H4)</f>
        <v>58985.542583375427</v>
      </c>
      <c r="I4" s="101">
        <f>IF(SER_hh_fec!I4=0,0,1000000/0.086*SER_hh_fec!I4/SER_hh_num!I4)</f>
        <v>53489.106749839317</v>
      </c>
      <c r="J4" s="101">
        <f>IF(SER_hh_fec!J4=0,0,1000000/0.086*SER_hh_fec!J4/SER_hh_num!J4)</f>
        <v>68353.894428606407</v>
      </c>
      <c r="K4" s="101">
        <f>IF(SER_hh_fec!K4=0,0,1000000/0.086*SER_hh_fec!K4/SER_hh_num!K4)</f>
        <v>55046.199724322192</v>
      </c>
      <c r="L4" s="101">
        <f>IF(SER_hh_fec!L4=0,0,1000000/0.086*SER_hh_fec!L4/SER_hh_num!L4)</f>
        <v>58367.885469529399</v>
      </c>
      <c r="M4" s="101">
        <f>IF(SER_hh_fec!M4=0,0,1000000/0.086*SER_hh_fec!M4/SER_hh_num!M4)</f>
        <v>53708.146028708434</v>
      </c>
      <c r="N4" s="101">
        <f>IF(SER_hh_fec!N4=0,0,1000000/0.086*SER_hh_fec!N4/SER_hh_num!N4)</f>
        <v>53447.444640932044</v>
      </c>
      <c r="O4" s="101">
        <f>IF(SER_hh_fec!O4=0,0,1000000/0.086*SER_hh_fec!O4/SER_hh_num!O4)</f>
        <v>54518.609672753606</v>
      </c>
      <c r="P4" s="101">
        <f>IF(SER_hh_fec!P4=0,0,1000000/0.086*SER_hh_fec!P4/SER_hh_num!P4)</f>
        <v>44396.848845106964</v>
      </c>
      <c r="Q4" s="101">
        <f>IF(SER_hh_fec!Q4=0,0,1000000/0.086*SER_hh_fec!Q4/SER_hh_num!Q4)</f>
        <v>44561.523542027375</v>
      </c>
    </row>
    <row r="5" spans="1:17" ht="12" customHeight="1" x14ac:dyDescent="0.25">
      <c r="A5" s="88" t="s">
        <v>38</v>
      </c>
      <c r="B5" s="100">
        <f>IF(SER_hh_fec!B5=0,0,1000000/0.086*SER_hh_fec!B5/SER_hh_num!B5)</f>
        <v>114302.88219342133</v>
      </c>
      <c r="C5" s="100">
        <f>IF(SER_hh_fec!C5=0,0,1000000/0.086*SER_hh_fec!C5/SER_hh_num!C5)</f>
        <v>114554.2456921889</v>
      </c>
      <c r="D5" s="100">
        <f>IF(SER_hh_fec!D5=0,0,1000000/0.086*SER_hh_fec!D5/SER_hh_num!D5)</f>
        <v>92432.149199108811</v>
      </c>
      <c r="E5" s="100">
        <f>IF(SER_hh_fec!E5=0,0,1000000/0.086*SER_hh_fec!E5/SER_hh_num!E5)</f>
        <v>87641.359418149907</v>
      </c>
      <c r="F5" s="100">
        <f>IF(SER_hh_fec!F5=0,0,1000000/0.086*SER_hh_fec!F5/SER_hh_num!F5)</f>
        <v>86101.558360518771</v>
      </c>
      <c r="G5" s="100">
        <f>IF(SER_hh_fec!G5=0,0,1000000/0.086*SER_hh_fec!G5/SER_hh_num!G5)</f>
        <v>146837.68712741625</v>
      </c>
      <c r="H5" s="100">
        <f>IF(SER_hh_fec!H5=0,0,1000000/0.086*SER_hh_fec!H5/SER_hh_num!H5)</f>
        <v>92038.304360094131</v>
      </c>
      <c r="I5" s="100">
        <f>IF(SER_hh_fec!I5=0,0,1000000/0.086*SER_hh_fec!I5/SER_hh_num!I5)</f>
        <v>64801.44370386123</v>
      </c>
      <c r="J5" s="100">
        <f>IF(SER_hh_fec!J5=0,0,1000000/0.086*SER_hh_fec!J5/SER_hh_num!J5)</f>
        <v>64532.097137154873</v>
      </c>
      <c r="K5" s="100">
        <f>IF(SER_hh_fec!K5=0,0,1000000/0.086*SER_hh_fec!K5/SER_hh_num!K5)</f>
        <v>161597.29448317466</v>
      </c>
      <c r="L5" s="100">
        <f>IF(SER_hh_fec!L5=0,0,1000000/0.086*SER_hh_fec!L5/SER_hh_num!L5)</f>
        <v>69591.520441573768</v>
      </c>
      <c r="M5" s="100">
        <f>IF(SER_hh_fec!M5=0,0,1000000/0.086*SER_hh_fec!M5/SER_hh_num!M5)</f>
        <v>68547.823695270228</v>
      </c>
      <c r="N5" s="100">
        <f>IF(SER_hh_fec!N5=0,0,1000000/0.086*SER_hh_fec!N5/SER_hh_num!N5)</f>
        <v>39915.231810640063</v>
      </c>
      <c r="O5" s="100">
        <f>IF(SER_hh_fec!O5=0,0,1000000/0.086*SER_hh_fec!O5/SER_hh_num!O5)</f>
        <v>63109.766046476936</v>
      </c>
      <c r="P5" s="100">
        <f>IF(SER_hh_fec!P5=0,0,1000000/0.086*SER_hh_fec!P5/SER_hh_num!P5)</f>
        <v>74184.475025141612</v>
      </c>
      <c r="Q5" s="100">
        <f>IF(SER_hh_fec!Q5=0,0,1000000/0.086*SER_hh_fec!Q5/SER_hh_num!Q5)</f>
        <v>61475.191397977993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98091.296941152061</v>
      </c>
      <c r="C7" s="100">
        <f>IF(SER_hh_fec!C7=0,0,1000000/0.086*SER_hh_fec!C7/SER_hh_num!C7)</f>
        <v>97053.251825127372</v>
      </c>
      <c r="D7" s="100">
        <f>IF(SER_hh_fec!D7=0,0,1000000/0.086*SER_hh_fec!D7/SER_hh_num!D7)</f>
        <v>80335.890773152001</v>
      </c>
      <c r="E7" s="100">
        <f>IF(SER_hh_fec!E7=0,0,1000000/0.086*SER_hh_fec!E7/SER_hh_num!E7)</f>
        <v>73331.284795755433</v>
      </c>
      <c r="F7" s="100">
        <f>IF(SER_hh_fec!F7=0,0,1000000/0.086*SER_hh_fec!F7/SER_hh_num!F7)</f>
        <v>75799.015360749501</v>
      </c>
      <c r="G7" s="100">
        <f>IF(SER_hh_fec!G7=0,0,1000000/0.086*SER_hh_fec!G7/SER_hh_num!G7)</f>
        <v>74995.495176984026</v>
      </c>
      <c r="H7" s="100">
        <f>IF(SER_hh_fec!H7=0,0,1000000/0.086*SER_hh_fec!H7/SER_hh_num!H7)</f>
        <v>64694.00826694267</v>
      </c>
      <c r="I7" s="100">
        <f>IF(SER_hh_fec!I7=0,0,1000000/0.086*SER_hh_fec!I7/SER_hh_num!I7)</f>
        <v>58758.569963950278</v>
      </c>
      <c r="J7" s="100">
        <f>IF(SER_hh_fec!J7=0,0,1000000/0.086*SER_hh_fec!J7/SER_hh_num!J7)</f>
        <v>71916.394962033475</v>
      </c>
      <c r="K7" s="100">
        <f>IF(SER_hh_fec!K7=0,0,1000000/0.086*SER_hh_fec!K7/SER_hh_num!K7)</f>
        <v>62690.97747962951</v>
      </c>
      <c r="L7" s="100">
        <f>IF(SER_hh_fec!L7=0,0,1000000/0.086*SER_hh_fec!L7/SER_hh_num!L7)</f>
        <v>63997.845392656338</v>
      </c>
      <c r="M7" s="100">
        <f>IF(SER_hh_fec!M7=0,0,1000000/0.086*SER_hh_fec!M7/SER_hh_num!M7)</f>
        <v>65169.030547873197</v>
      </c>
      <c r="N7" s="100">
        <f>IF(SER_hh_fec!N7=0,0,1000000/0.086*SER_hh_fec!N7/SER_hh_num!N7)</f>
        <v>59403.40345807546</v>
      </c>
      <c r="O7" s="100">
        <f>IF(SER_hh_fec!O7=0,0,1000000/0.086*SER_hh_fec!O7/SER_hh_num!O7)</f>
        <v>56765.594030976456</v>
      </c>
      <c r="P7" s="100">
        <f>IF(SER_hh_fec!P7=0,0,1000000/0.086*SER_hh_fec!P7/SER_hh_num!P7)</f>
        <v>51988.009701836505</v>
      </c>
      <c r="Q7" s="100">
        <f>IF(SER_hh_fec!Q7=0,0,1000000/0.086*SER_hh_fec!Q7/SER_hh_num!Q7)</f>
        <v>51660.233953723102</v>
      </c>
    </row>
    <row r="8" spans="1:17" ht="12" customHeight="1" x14ac:dyDescent="0.25">
      <c r="A8" s="88" t="s">
        <v>101</v>
      </c>
      <c r="B8" s="100">
        <f>IF(SER_hh_fec!B8=0,0,1000000/0.086*SER_hh_fec!B8/SER_hh_num!B8)</f>
        <v>61249.871166029348</v>
      </c>
      <c r="C8" s="100">
        <f>IF(SER_hh_fec!C8=0,0,1000000/0.086*SER_hh_fec!C8/SER_hh_num!C8)</f>
        <v>61384.565774073446</v>
      </c>
      <c r="D8" s="100">
        <f>IF(SER_hh_fec!D8=0,0,1000000/0.086*SER_hh_fec!D8/SER_hh_num!D8)</f>
        <v>49530.310359667041</v>
      </c>
      <c r="E8" s="100">
        <f>IF(SER_hh_fec!E8=0,0,1000000/0.086*SER_hh_fec!E8/SER_hh_num!E8)</f>
        <v>45789.299216566149</v>
      </c>
      <c r="F8" s="100">
        <f>IF(SER_hh_fec!F8=0,0,1000000/0.086*SER_hh_fec!F8/SER_hh_num!F8)</f>
        <v>47330.192077520114</v>
      </c>
      <c r="G8" s="100">
        <f>IF(SER_hh_fec!G8=0,0,1000000/0.086*SER_hh_fec!G8/SER_hh_num!G8)</f>
        <v>46828.460432923253</v>
      </c>
      <c r="H8" s="100">
        <f>IF(SER_hh_fec!H8=0,0,1000000/0.086*SER_hh_fec!H8/SER_hh_num!H8)</f>
        <v>40396.037111646183</v>
      </c>
      <c r="I8" s="100">
        <f>IF(SER_hh_fec!I8=0,0,1000000/0.086*SER_hh_fec!I8/SER_hh_num!I8)</f>
        <v>36689.848665689497</v>
      </c>
      <c r="J8" s="100">
        <f>IF(SER_hh_fec!J8=0,0,1000000/0.086*SER_hh_fec!J8/SER_hh_num!J8)</f>
        <v>46707.406254385147</v>
      </c>
      <c r="K8" s="100">
        <f>IF(SER_hh_fec!K8=0,0,1000000/0.086*SER_hh_fec!K8/SER_hh_num!K8)</f>
        <v>37669.292365556139</v>
      </c>
      <c r="L8" s="100">
        <f>IF(SER_hh_fec!L8=0,0,1000000/0.086*SER_hh_fec!L8/SER_hh_num!L8)</f>
        <v>39961.341193758664</v>
      </c>
      <c r="M8" s="100">
        <f>IF(SER_hh_fec!M8=0,0,1000000/0.086*SER_hh_fec!M8/SER_hh_num!M8)</f>
        <v>36671.580365636015</v>
      </c>
      <c r="N8" s="100">
        <f>IF(SER_hh_fec!N8=0,0,1000000/0.086*SER_hh_fec!N8/SER_hh_num!N8)</f>
        <v>36625.733651416798</v>
      </c>
      <c r="O8" s="100">
        <f>IF(SER_hh_fec!O8=0,0,1000000/0.086*SER_hh_fec!O8/SER_hh_num!O8)</f>
        <v>37529.945794863255</v>
      </c>
      <c r="P8" s="100">
        <f>IF(SER_hh_fec!P8=0,0,1000000/0.086*SER_hh_fec!P8/SER_hh_num!P8)</f>
        <v>30942.477707187227</v>
      </c>
      <c r="Q8" s="100">
        <f>IF(SER_hh_fec!Q8=0,0,1000000/0.086*SER_hh_fec!Q8/SER_hh_num!Q8)</f>
        <v>31803.793881667851</v>
      </c>
    </row>
    <row r="9" spans="1:17" ht="12" customHeight="1" x14ac:dyDescent="0.25">
      <c r="A9" s="88" t="s">
        <v>106</v>
      </c>
      <c r="B9" s="100">
        <f>IF(SER_hh_fec!B9=0,0,1000000/0.086*SER_hh_fec!B9/SER_hh_num!B9)</f>
        <v>91730.204499721964</v>
      </c>
      <c r="C9" s="100">
        <f>IF(SER_hh_fec!C9=0,0,1000000/0.086*SER_hh_fec!C9/SER_hh_num!C9)</f>
        <v>92323.503695611973</v>
      </c>
      <c r="D9" s="100">
        <f>IF(SER_hh_fec!D9=0,0,1000000/0.086*SER_hh_fec!D9/SER_hh_num!D9)</f>
        <v>74085.992159341637</v>
      </c>
      <c r="E9" s="100">
        <f>IF(SER_hh_fec!E9=0,0,1000000/0.086*SER_hh_fec!E9/SER_hh_num!E9)</f>
        <v>68615.83006393534</v>
      </c>
      <c r="F9" s="100">
        <f>IF(SER_hh_fec!F9=0,0,1000000/0.086*SER_hh_fec!F9/SER_hh_num!F9)</f>
        <v>70955.52027922227</v>
      </c>
      <c r="G9" s="100">
        <f>IF(SER_hh_fec!G9=0,0,1000000/0.086*SER_hh_fec!G9/SER_hh_num!G9)</f>
        <v>70077.401755163737</v>
      </c>
      <c r="H9" s="100">
        <f>IF(SER_hh_fec!H9=0,0,1000000/0.086*SER_hh_fec!H9/SER_hh_num!H9)</f>
        <v>60551.017535729748</v>
      </c>
      <c r="I9" s="100">
        <f>IF(SER_hh_fec!I9=0,0,1000000/0.086*SER_hh_fec!I9/SER_hh_num!I9)</f>
        <v>54605.839324168832</v>
      </c>
      <c r="J9" s="100">
        <f>IF(SER_hh_fec!J9=0,0,1000000/0.086*SER_hh_fec!J9/SER_hh_num!J9)</f>
        <v>71161.441644216815</v>
      </c>
      <c r="K9" s="100">
        <f>IF(SER_hh_fec!K9=0,0,1000000/0.086*SER_hh_fec!K9/SER_hh_num!K9)</f>
        <v>55889.33819559234</v>
      </c>
      <c r="L9" s="100">
        <f>IF(SER_hh_fec!L9=0,0,1000000/0.086*SER_hh_fec!L9/SER_hh_num!L9)</f>
        <v>59997.78252929265</v>
      </c>
      <c r="M9" s="100">
        <f>IF(SER_hh_fec!M9=0,0,1000000/0.086*SER_hh_fec!M9/SER_hh_num!M9)</f>
        <v>54357.819218297984</v>
      </c>
      <c r="N9" s="100">
        <f>IF(SER_hh_fec!N9=0,0,1000000/0.086*SER_hh_fec!N9/SER_hh_num!N9)</f>
        <v>55016.857642077128</v>
      </c>
      <c r="O9" s="100">
        <f>IF(SER_hh_fec!O9=0,0,1000000/0.086*SER_hh_fec!O9/SER_hh_num!O9)</f>
        <v>57257.897177711697</v>
      </c>
      <c r="P9" s="100">
        <f>IF(SER_hh_fec!P9=0,0,1000000/0.086*SER_hh_fec!P9/SER_hh_num!P9)</f>
        <v>46657.080929249823</v>
      </c>
      <c r="Q9" s="100">
        <f>IF(SER_hh_fec!Q9=0,0,1000000/0.086*SER_hh_fec!Q9/SER_hh_num!Q9)</f>
        <v>48716.893894351138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138783.74943601273</v>
      </c>
      <c r="C10" s="100">
        <f>IF(SER_hh_fec!C10=0,0,1000000/0.086*SER_hh_fec!C10/SER_hh_num!C10)</f>
        <v>99344.601930827266</v>
      </c>
      <c r="D10" s="100">
        <f>IF(SER_hh_fec!D10=0,0,1000000/0.086*SER_hh_fec!D10/SER_hh_num!D10)</f>
        <v>96904.672547452836</v>
      </c>
      <c r="E10" s="100">
        <f>IF(SER_hh_fec!E10=0,0,1000000/0.086*SER_hh_fec!E10/SER_hh_num!E10)</f>
        <v>93128.507016909527</v>
      </c>
      <c r="F10" s="100">
        <f>IF(SER_hh_fec!F10=0,0,1000000/0.086*SER_hh_fec!F10/SER_hh_num!F10)</f>
        <v>91997.679335703331</v>
      </c>
      <c r="G10" s="100">
        <f>IF(SER_hh_fec!G10=0,0,1000000/0.086*SER_hh_fec!G10/SER_hh_num!G10)</f>
        <v>91856.614474992137</v>
      </c>
      <c r="H10" s="100">
        <f>IF(SER_hh_fec!H10=0,0,1000000/0.086*SER_hh_fec!H10/SER_hh_num!H10)</f>
        <v>73419.233973216091</v>
      </c>
      <c r="I10" s="100">
        <f>IF(SER_hh_fec!I10=0,0,1000000/0.086*SER_hh_fec!I10/SER_hh_num!I10)</f>
        <v>71782.666915397465</v>
      </c>
      <c r="J10" s="100">
        <f>IF(SER_hh_fec!J10=0,0,1000000/0.086*SER_hh_fec!J10/SER_hh_num!J10)</f>
        <v>59683.13086245842</v>
      </c>
      <c r="K10" s="100">
        <f>IF(SER_hh_fec!K10=0,0,1000000/0.086*SER_hh_fec!K10/SER_hh_num!K10)</f>
        <v>73698.921231694461</v>
      </c>
      <c r="L10" s="100">
        <f>IF(SER_hh_fec!L10=0,0,1000000/0.086*SER_hh_fec!L10/SER_hh_num!L10)</f>
        <v>95539.890889067756</v>
      </c>
      <c r="M10" s="100">
        <f>IF(SER_hh_fec!M10=0,0,1000000/0.086*SER_hh_fec!M10/SER_hh_num!M10)</f>
        <v>62973.967200563653</v>
      </c>
      <c r="N10" s="100">
        <f>IF(SER_hh_fec!N10=0,0,1000000/0.086*SER_hh_fec!N10/SER_hh_num!N10)</f>
        <v>59170.200264444342</v>
      </c>
      <c r="O10" s="100">
        <f>IF(SER_hh_fec!O10=0,0,1000000/0.086*SER_hh_fec!O10/SER_hh_num!O10)</f>
        <v>72443.069915652086</v>
      </c>
      <c r="P10" s="100">
        <f>IF(SER_hh_fec!P10=0,0,1000000/0.086*SER_hh_fec!P10/SER_hh_num!P10)</f>
        <v>59614.58764005312</v>
      </c>
      <c r="Q10" s="100">
        <f>IF(SER_hh_fec!Q10=0,0,1000000/0.086*SER_hh_fec!Q10/SER_hh_num!Q10)</f>
        <v>61257.800003816024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82526.142202650066</v>
      </c>
      <c r="C11" s="100">
        <f>IF(SER_hh_fec!C11=0,0,1000000/0.086*SER_hh_fec!C11/SER_hh_num!C11)</f>
        <v>82707.625464014753</v>
      </c>
      <c r="D11" s="100">
        <f>IF(SER_hh_fec!D11=0,0,1000000/0.086*SER_hh_fec!D11/SER_hh_num!D11)</f>
        <v>66735.576063551402</v>
      </c>
      <c r="E11" s="100">
        <f>IF(SER_hh_fec!E11=0,0,1000000/0.086*SER_hh_fec!E11/SER_hh_num!E11)</f>
        <v>64698.728514456554</v>
      </c>
      <c r="F11" s="100">
        <f>IF(SER_hh_fec!F11=0,0,1000000/0.086*SER_hh_fec!F11/SER_hh_num!F11)</f>
        <v>63771.206167606055</v>
      </c>
      <c r="G11" s="100">
        <f>IF(SER_hh_fec!G11=0,0,1000000/0.086*SER_hh_fec!G11/SER_hh_num!G11)</f>
        <v>62238.248957548458</v>
      </c>
      <c r="H11" s="100">
        <f>IF(SER_hh_fec!H11=0,0,1000000/0.086*SER_hh_fec!H11/SER_hh_num!H11)</f>
        <v>58909.190538980612</v>
      </c>
      <c r="I11" s="100">
        <f>IF(SER_hh_fec!I11=0,0,1000000/0.086*SER_hh_fec!I11/SER_hh_num!I11)</f>
        <v>55313.748550172</v>
      </c>
      <c r="J11" s="100">
        <f>IF(SER_hh_fec!J11=0,0,1000000/0.086*SER_hh_fec!J11/SER_hh_num!J11)</f>
        <v>51732.666952708962</v>
      </c>
      <c r="K11" s="100">
        <f>IF(SER_hh_fec!K11=0,0,1000000/0.086*SER_hh_fec!K11/SER_hh_num!K11)</f>
        <v>50754.4149767493</v>
      </c>
      <c r="L11" s="100">
        <f>IF(SER_hh_fec!L11=0,0,1000000/0.086*SER_hh_fec!L11/SER_hh_num!L11)</f>
        <v>48953.576493542532</v>
      </c>
      <c r="M11" s="100">
        <f>IF(SER_hh_fec!M11=0,0,1000000/0.086*SER_hh_fec!M11/SER_hh_num!M11)</f>
        <v>48952.551409163563</v>
      </c>
      <c r="N11" s="100">
        <f>IF(SER_hh_fec!N11=0,0,1000000/0.086*SER_hh_fec!N11/SER_hh_num!N11)</f>
        <v>48930.445432792738</v>
      </c>
      <c r="O11" s="100">
        <f>IF(SER_hh_fec!O11=0,0,1000000/0.086*SER_hh_fec!O11/SER_hh_num!O11)</f>
        <v>48036.920360378805</v>
      </c>
      <c r="P11" s="100">
        <f>IF(SER_hh_fec!P11=0,0,1000000/0.086*SER_hh_fec!P11/SER_hh_num!P11)</f>
        <v>44019.020512104747</v>
      </c>
      <c r="Q11" s="100">
        <f>IF(SER_hh_fec!Q11=0,0,1000000/0.086*SER_hh_fec!Q11/SER_hh_num!Q11)</f>
        <v>43427.500603305118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78399.835092517591</v>
      </c>
      <c r="C12" s="100">
        <f>IF(SER_hh_fec!C12=0,0,1000000/0.086*SER_hh_fec!C12/SER_hh_num!C12)</f>
        <v>78572.24419081409</v>
      </c>
      <c r="D12" s="100">
        <f>IF(SER_hh_fec!D12=0,0,1000000/0.086*SER_hh_fec!D12/SER_hh_num!D12)</f>
        <v>63398.797260373853</v>
      </c>
      <c r="E12" s="100">
        <f>IF(SER_hh_fec!E12=0,0,1000000/0.086*SER_hh_fec!E12/SER_hh_num!E12)</f>
        <v>58610.302997204708</v>
      </c>
      <c r="F12" s="100">
        <f>IF(SER_hh_fec!F12=0,0,1000000/0.086*SER_hh_fec!F12/SER_hh_num!F12)</f>
        <v>60582.645859225791</v>
      </c>
      <c r="G12" s="100">
        <f>IF(SER_hh_fec!G12=0,0,1000000/0.086*SER_hh_fec!G12/SER_hh_num!G12)</f>
        <v>59940.429354141801</v>
      </c>
      <c r="H12" s="100">
        <f>IF(SER_hh_fec!H12=0,0,1000000/0.086*SER_hh_fec!H12/SER_hh_num!H12)</f>
        <v>51706.927502907107</v>
      </c>
      <c r="I12" s="100">
        <f>IF(SER_hh_fec!I12=0,0,1000000/0.086*SER_hh_fec!I12/SER_hh_num!I12)</f>
        <v>51890.727208523196</v>
      </c>
      <c r="J12" s="100">
        <f>IF(SER_hh_fec!J12=0,0,1000000/0.086*SER_hh_fec!J12/SER_hh_num!J12)</f>
        <v>50640.303773707601</v>
      </c>
      <c r="K12" s="100">
        <f>IF(SER_hh_fec!K12=0,0,1000000/0.086*SER_hh_fec!K12/SER_hh_num!K12)</f>
        <v>49424.879462498699</v>
      </c>
      <c r="L12" s="100">
        <f>IF(SER_hh_fec!L12=0,0,1000000/0.086*SER_hh_fec!L12/SER_hh_num!L12)</f>
        <v>49232.119947822393</v>
      </c>
      <c r="M12" s="100">
        <f>IF(SER_hh_fec!M12=0,0,1000000/0.086*SER_hh_fec!M12/SER_hh_num!M12)</f>
        <v>47086.39152804888</v>
      </c>
      <c r="N12" s="100">
        <f>IF(SER_hh_fec!N12=0,0,1000000/0.086*SER_hh_fec!N12/SER_hh_num!N12)</f>
        <v>49099.092055491303</v>
      </c>
      <c r="O12" s="100">
        <f>IF(SER_hh_fec!O12=0,0,1000000/0.086*SER_hh_fec!O12/SER_hh_num!O12)</f>
        <v>47238.213771558141</v>
      </c>
      <c r="P12" s="100">
        <f>IF(SER_hh_fec!P12=0,0,1000000/0.086*SER_hh_fec!P12/SER_hh_num!P12)</f>
        <v>41797.249022888871</v>
      </c>
      <c r="Q12" s="100">
        <f>IF(SER_hh_fec!Q12=0,0,1000000/0.086*SER_hh_fec!Q12/SER_hh_num!Q12)</f>
        <v>42621.411178552371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50004.609748983712</v>
      </c>
      <c r="C13" s="100">
        <f>IF(SER_hh_fec!C13=0,0,1000000/0.086*SER_hh_fec!C13/SER_hh_num!C13)</f>
        <v>50115.400693261887</v>
      </c>
      <c r="D13" s="100">
        <f>IF(SER_hh_fec!D13=0,0,1000000/0.086*SER_hh_fec!D13/SER_hh_num!D13)</f>
        <v>40439.901470644734</v>
      </c>
      <c r="E13" s="100">
        <f>IF(SER_hh_fec!E13=0,0,1000000/0.086*SER_hh_fec!E13/SER_hh_num!E13)</f>
        <v>37384.339517144224</v>
      </c>
      <c r="F13" s="100">
        <f>IF(SER_hh_fec!F13=0,0,1000000/0.086*SER_hh_fec!F13/SER_hh_num!F13)</f>
        <v>38641.574045896275</v>
      </c>
      <c r="G13" s="100">
        <f>IF(SER_hh_fec!G13=0,0,1000000/0.086*SER_hh_fec!G13/SER_hh_num!G13)</f>
        <v>38232.570468074759</v>
      </c>
      <c r="H13" s="100">
        <f>IF(SER_hh_fec!H13=0,0,1000000/0.086*SER_hh_fec!H13/SER_hh_num!H13)</f>
        <v>32981.707637163461</v>
      </c>
      <c r="I13" s="100">
        <f>IF(SER_hh_fec!I13=0,0,1000000/0.086*SER_hh_fec!I13/SER_hh_num!I13)</f>
        <v>29956.131953677534</v>
      </c>
      <c r="J13" s="100">
        <f>IF(SER_hh_fec!J13=0,0,1000000/0.086*SER_hh_fec!J13/SER_hh_num!J13)</f>
        <v>38129.99169376499</v>
      </c>
      <c r="K13" s="100">
        <f>IF(SER_hh_fec!K13=0,0,1000000/0.086*SER_hh_fec!K13/SER_hh_num!K13)</f>
        <v>30753.294100185674</v>
      </c>
      <c r="L13" s="100">
        <f>IF(SER_hh_fec!L13=0,0,1000000/0.086*SER_hh_fec!L13/SER_hh_num!L13)</f>
        <v>32623.598235801201</v>
      </c>
      <c r="M13" s="100">
        <f>IF(SER_hh_fec!M13=0,0,1000000/0.086*SER_hh_fec!M13/SER_hh_num!M13)</f>
        <v>29418.28665827756</v>
      </c>
      <c r="N13" s="100">
        <f>IF(SER_hh_fec!N13=0,0,1000000/0.086*SER_hh_fec!N13/SER_hh_num!N13)</f>
        <v>28665.405638349868</v>
      </c>
      <c r="O13" s="100">
        <f>IF(SER_hh_fec!O13=0,0,1000000/0.086*SER_hh_fec!O13/SER_hh_num!O13)</f>
        <v>26004.937497685027</v>
      </c>
      <c r="P13" s="100">
        <f>IF(SER_hh_fec!P13=0,0,1000000/0.086*SER_hh_fec!P13/SER_hh_num!P13)</f>
        <v>18636.560425694992</v>
      </c>
      <c r="Q13" s="100">
        <f>IF(SER_hh_fec!Q13=0,0,1000000/0.086*SER_hh_fec!Q13/SER_hh_num!Q13)</f>
        <v>17278.858248856348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82902.379320683525</v>
      </c>
      <c r="C14" s="22">
        <f>IF(SER_hh_fec!C14=0,0,1000000/0.086*SER_hh_fec!C14/SER_hh_num!C14)</f>
        <v>83086.059044092137</v>
      </c>
      <c r="D14" s="22">
        <f>IF(SER_hh_fec!D14=0,0,1000000/0.086*SER_hh_fec!D14/SER_hh_num!D14)</f>
        <v>67045.099806595244</v>
      </c>
      <c r="E14" s="22">
        <f>IF(SER_hh_fec!E14=0,0,1000000/0.086*SER_hh_fec!E14/SER_hh_num!E14)</f>
        <v>61979.29972579176</v>
      </c>
      <c r="F14" s="22">
        <f>IF(SER_hh_fec!F14=0,0,1000000/0.086*SER_hh_fec!F14/SER_hh_num!F14)</f>
        <v>64063.66223398596</v>
      </c>
      <c r="G14" s="22">
        <f>IF(SER_hh_fec!G14=0,0,1000000/0.086*SER_hh_fec!G14/SER_hh_num!G14)</f>
        <v>63385.577354966124</v>
      </c>
      <c r="H14" s="22">
        <f>IF(SER_hh_fec!H14=0,0,1000000/0.086*SER_hh_fec!H14/SER_hh_num!H14)</f>
        <v>54680.199503718395</v>
      </c>
      <c r="I14" s="22">
        <f>IF(SER_hh_fec!I14=0,0,1000000/0.086*SER_hh_fec!I14/SER_hh_num!I14)</f>
        <v>49664.113502149637</v>
      </c>
      <c r="J14" s="22">
        <f>IF(SER_hh_fec!J14=0,0,1000000/0.086*SER_hh_fec!J14/SER_hh_num!J14)</f>
        <v>63215.512544926198</v>
      </c>
      <c r="K14" s="22">
        <f>IF(SER_hh_fec!K14=0,0,1000000/0.086*SER_hh_fec!K14/SER_hh_num!K14)</f>
        <v>50985.724429255235</v>
      </c>
      <c r="L14" s="22">
        <f>IF(SER_hh_fec!L14=0,0,1000000/0.086*SER_hh_fec!L14/SER_hh_num!L14)</f>
        <v>54086.491811986285</v>
      </c>
      <c r="M14" s="22">
        <f>IF(SER_hh_fec!M14=0,0,1000000/0.086*SER_hh_fec!M14/SER_hh_num!M14)</f>
        <v>49675.394208862766</v>
      </c>
      <c r="N14" s="22">
        <f>IF(SER_hh_fec!N14=0,0,1000000/0.086*SER_hh_fec!N14/SER_hh_num!N14)</f>
        <v>49790.313994499367</v>
      </c>
      <c r="O14" s="22">
        <f>IF(SER_hh_fec!O14=0,0,1000000/0.086*SER_hh_fec!O14/SER_hh_num!O14)</f>
        <v>51339.84763326354</v>
      </c>
      <c r="P14" s="22">
        <f>IF(SER_hh_fec!P14=0,0,1000000/0.086*SER_hh_fec!P14/SER_hh_num!P14)</f>
        <v>42701.170584532694</v>
      </c>
      <c r="Q14" s="22">
        <f>IF(SER_hh_fec!Q14=0,0,1000000/0.086*SER_hh_fec!Q14/SER_hh_num!Q14)</f>
        <v>44334.510485148166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1046.8696765908005</v>
      </c>
      <c r="C15" s="104">
        <f>IF(SER_hh_fec!C15=0,0,1000000/0.086*SER_hh_fec!C15/SER_hh_num!C15)</f>
        <v>1064.349958882553</v>
      </c>
      <c r="D15" s="104">
        <f>IF(SER_hh_fec!D15=0,0,1000000/0.086*SER_hh_fec!D15/SER_hh_num!D15)</f>
        <v>897.5738258980075</v>
      </c>
      <c r="E15" s="104">
        <f>IF(SER_hh_fec!E15=0,0,1000000/0.086*SER_hh_fec!E15/SER_hh_num!E15)</f>
        <v>846.27463777702224</v>
      </c>
      <c r="F15" s="104">
        <f>IF(SER_hh_fec!F15=0,0,1000000/0.086*SER_hh_fec!F15/SER_hh_num!F15)</f>
        <v>916.65451925527475</v>
      </c>
      <c r="G15" s="104">
        <f>IF(SER_hh_fec!G15=0,0,1000000/0.086*SER_hh_fec!G15/SER_hh_num!G15)</f>
        <v>915.52844865903319</v>
      </c>
      <c r="H15" s="104">
        <f>IF(SER_hh_fec!H15=0,0,1000000/0.086*SER_hh_fec!H15/SER_hh_num!H15)</f>
        <v>794.30204401849414</v>
      </c>
      <c r="I15" s="104">
        <f>IF(SER_hh_fec!I15=0,0,1000000/0.086*SER_hh_fec!I15/SER_hh_num!I15)</f>
        <v>726.53507340768897</v>
      </c>
      <c r="J15" s="104">
        <f>IF(SER_hh_fec!J15=0,0,1000000/0.086*SER_hh_fec!J15/SER_hh_num!J15)</f>
        <v>945.36042539590142</v>
      </c>
      <c r="K15" s="104">
        <f>IF(SER_hh_fec!K15=0,0,1000000/0.086*SER_hh_fec!K15/SER_hh_num!K15)</f>
        <v>758.95523374347772</v>
      </c>
      <c r="L15" s="104">
        <f>IF(SER_hh_fec!L15=0,0,1000000/0.086*SER_hh_fec!L15/SER_hh_num!L15)</f>
        <v>814.72224267438457</v>
      </c>
      <c r="M15" s="104">
        <f>IF(SER_hh_fec!M15=0,0,1000000/0.086*SER_hh_fec!M15/SER_hh_num!M15)</f>
        <v>750.15177653695844</v>
      </c>
      <c r="N15" s="104">
        <f>IF(SER_hh_fec!N15=0,0,1000000/0.086*SER_hh_fec!N15/SER_hh_num!N15)</f>
        <v>753.30919229476456</v>
      </c>
      <c r="O15" s="104">
        <f>IF(SER_hh_fec!O15=0,0,1000000/0.086*SER_hh_fec!O15/SER_hh_num!O15)</f>
        <v>780.67393324465365</v>
      </c>
      <c r="P15" s="104">
        <f>IF(SER_hh_fec!P15=0,0,1000000/0.086*SER_hh_fec!P15/SER_hh_num!P15)</f>
        <v>647.66125608890934</v>
      </c>
      <c r="Q15" s="104">
        <f>IF(SER_hh_fec!Q15=0,0,1000000/0.086*SER_hh_fec!Q15/SER_hh_num!Q15)</f>
        <v>675.8332506282087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6525.3917583269122</v>
      </c>
      <c r="C16" s="101">
        <f>IF(SER_hh_fec!C16=0,0,1000000/0.086*SER_hh_fec!C16/SER_hh_num!C16)</f>
        <v>6385.6022882350981</v>
      </c>
      <c r="D16" s="101">
        <f>IF(SER_hh_fec!D16=0,0,1000000/0.086*SER_hh_fec!D16/SER_hh_num!D16)</f>
        <v>6248.7251829107099</v>
      </c>
      <c r="E16" s="101">
        <f>IF(SER_hh_fec!E16=0,0,1000000/0.086*SER_hh_fec!E16/SER_hh_num!E16)</f>
        <v>6146.6520097996363</v>
      </c>
      <c r="F16" s="101">
        <f>IF(SER_hh_fec!F16=0,0,1000000/0.086*SER_hh_fec!F16/SER_hh_num!F16)</f>
        <v>6065.4385913796204</v>
      </c>
      <c r="G16" s="101">
        <f>IF(SER_hh_fec!G16=0,0,1000000/0.086*SER_hh_fec!G16/SER_hh_num!G16)</f>
        <v>5994.0183862317881</v>
      </c>
      <c r="H16" s="101">
        <f>IF(SER_hh_fec!H16=0,0,1000000/0.086*SER_hh_fec!H16/SER_hh_num!H16)</f>
        <v>5932.7029623002645</v>
      </c>
      <c r="I16" s="101">
        <f>IF(SER_hh_fec!I16=0,0,1000000/0.086*SER_hh_fec!I16/SER_hh_num!I16)</f>
        <v>5863.1099505276461</v>
      </c>
      <c r="J16" s="101">
        <f>IF(SER_hh_fec!J16=0,0,1000000/0.086*SER_hh_fec!J16/SER_hh_num!J16)</f>
        <v>5823.4546225332087</v>
      </c>
      <c r="K16" s="101">
        <f>IF(SER_hh_fec!K16=0,0,1000000/0.086*SER_hh_fec!K16/SER_hh_num!K16)</f>
        <v>5705.2721116910589</v>
      </c>
      <c r="L16" s="101">
        <f>IF(SER_hh_fec!L16=0,0,1000000/0.086*SER_hh_fec!L16/SER_hh_num!L16)</f>
        <v>5599.6675254716238</v>
      </c>
      <c r="M16" s="101">
        <f>IF(SER_hh_fec!M16=0,0,1000000/0.086*SER_hh_fec!M16/SER_hh_num!M16)</f>
        <v>5529.5627169007948</v>
      </c>
      <c r="N16" s="101">
        <f>IF(SER_hh_fec!N16=0,0,1000000/0.086*SER_hh_fec!N16/SER_hh_num!N16)</f>
        <v>5420.1066017683715</v>
      </c>
      <c r="O16" s="101">
        <f>IF(SER_hh_fec!O16=0,0,1000000/0.086*SER_hh_fec!O16/SER_hh_num!O16)</f>
        <v>5277.1409212931294</v>
      </c>
      <c r="P16" s="101">
        <f>IF(SER_hh_fec!P16=0,0,1000000/0.086*SER_hh_fec!P16/SER_hh_num!P16)</f>
        <v>5142.5261231593668</v>
      </c>
      <c r="Q16" s="101">
        <f>IF(SER_hh_fec!Q16=0,0,1000000/0.086*SER_hh_fec!Q16/SER_hh_num!Q16)</f>
        <v>4898.1832592937853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2122.0247328797132</v>
      </c>
      <c r="C17" s="103">
        <f>IF(SER_hh_fec!C17=0,0,1000000/0.086*SER_hh_fec!C17/SER_hh_num!C17)</f>
        <v>2211.8392018851191</v>
      </c>
      <c r="D17" s="103">
        <f>IF(SER_hh_fec!D17=0,0,1000000/0.086*SER_hh_fec!D17/SER_hh_num!D17)</f>
        <v>2306.2172009175911</v>
      </c>
      <c r="E17" s="103">
        <f>IF(SER_hh_fec!E17=0,0,1000000/0.086*SER_hh_fec!E17/SER_hh_num!E17)</f>
        <v>2348.583825988499</v>
      </c>
      <c r="F17" s="103">
        <f>IF(SER_hh_fec!F17=0,0,1000000/0.086*SER_hh_fec!F17/SER_hh_num!F17)</f>
        <v>2418.4375702847274</v>
      </c>
      <c r="G17" s="103">
        <f>IF(SER_hh_fec!G17=0,0,1000000/0.086*SER_hh_fec!G17/SER_hh_num!G17)</f>
        <v>2419.2954375728473</v>
      </c>
      <c r="H17" s="103">
        <f>IF(SER_hh_fec!H17=0,0,1000000/0.086*SER_hh_fec!H17/SER_hh_num!H17)</f>
        <v>2492.8002736044546</v>
      </c>
      <c r="I17" s="103">
        <f>IF(SER_hh_fec!I17=0,0,1000000/0.086*SER_hh_fec!I17/SER_hh_num!I17)</f>
        <v>2540.5509435928411</v>
      </c>
      <c r="J17" s="103">
        <f>IF(SER_hh_fec!J17=0,0,1000000/0.086*SER_hh_fec!J17/SER_hh_num!J17)</f>
        <v>2504.2913782549767</v>
      </c>
      <c r="K17" s="103">
        <f>IF(SER_hh_fec!K17=0,0,1000000/0.086*SER_hh_fec!K17/SER_hh_num!K17)</f>
        <v>2564.8373278132917</v>
      </c>
      <c r="L17" s="103">
        <f>IF(SER_hh_fec!L17=0,0,1000000/0.086*SER_hh_fec!L17/SER_hh_num!L17)</f>
        <v>2501.6558631984785</v>
      </c>
      <c r="M17" s="103">
        <f>IF(SER_hh_fec!M17=0,0,1000000/0.086*SER_hh_fec!M17/SER_hh_num!M17)</f>
        <v>2529.3470988509685</v>
      </c>
      <c r="N17" s="103">
        <f>IF(SER_hh_fec!N17=0,0,1000000/0.086*SER_hh_fec!N17/SER_hh_num!N17)</f>
        <v>2564.8913069587938</v>
      </c>
      <c r="O17" s="103">
        <f>IF(SER_hh_fec!O17=0,0,1000000/0.086*SER_hh_fec!O17/SER_hh_num!O17)</f>
        <v>2644.9386944915041</v>
      </c>
      <c r="P17" s="103">
        <f>IF(SER_hh_fec!P17=0,0,1000000/0.086*SER_hh_fec!P17/SER_hh_num!P17)</f>
        <v>2765.7319255341545</v>
      </c>
      <c r="Q17" s="103">
        <f>IF(SER_hh_fec!Q17=0,0,1000000/0.086*SER_hh_fec!Q17/SER_hh_num!Q17)</f>
        <v>2851.128124749323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6561.4761989759818</v>
      </c>
      <c r="C18" s="103">
        <f>IF(SER_hh_fec!C18=0,0,1000000/0.086*SER_hh_fec!C18/SER_hh_num!C18)</f>
        <v>6417.7144130903071</v>
      </c>
      <c r="D18" s="103">
        <f>IF(SER_hh_fec!D18=0,0,1000000/0.086*SER_hh_fec!D18/SER_hh_num!D18)</f>
        <v>6284.2415456557865</v>
      </c>
      <c r="E18" s="103">
        <f>IF(SER_hh_fec!E18=0,0,1000000/0.086*SER_hh_fec!E18/SER_hh_num!E18)</f>
        <v>6182.9184674708713</v>
      </c>
      <c r="F18" s="103">
        <f>IF(SER_hh_fec!F18=0,0,1000000/0.086*SER_hh_fec!F18/SER_hh_num!F18)</f>
        <v>6098.1529704384729</v>
      </c>
      <c r="G18" s="103">
        <f>IF(SER_hh_fec!G18=0,0,1000000/0.086*SER_hh_fec!G18/SER_hh_num!G18)</f>
        <v>6026.0032195977628</v>
      </c>
      <c r="H18" s="103">
        <f>IF(SER_hh_fec!H18=0,0,1000000/0.086*SER_hh_fec!H18/SER_hh_num!H18)</f>
        <v>5967.6446965030145</v>
      </c>
      <c r="I18" s="103">
        <f>IF(SER_hh_fec!I18=0,0,1000000/0.086*SER_hh_fec!I18/SER_hh_num!I18)</f>
        <v>5899.9341926982079</v>
      </c>
      <c r="J18" s="103">
        <f>IF(SER_hh_fec!J18=0,0,1000000/0.086*SER_hh_fec!J18/SER_hh_num!J18)</f>
        <v>5861.3597430229238</v>
      </c>
      <c r="K18" s="103">
        <f>IF(SER_hh_fec!K18=0,0,1000000/0.086*SER_hh_fec!K18/SER_hh_num!K18)</f>
        <v>5745.052774468375</v>
      </c>
      <c r="L18" s="103">
        <f>IF(SER_hh_fec!L18=0,0,1000000/0.086*SER_hh_fec!L18/SER_hh_num!L18)</f>
        <v>5638.7647717777236</v>
      </c>
      <c r="M18" s="103">
        <f>IF(SER_hh_fec!M18=0,0,1000000/0.086*SER_hh_fec!M18/SER_hh_num!M18)</f>
        <v>5569.3409441387585</v>
      </c>
      <c r="N18" s="103">
        <f>IF(SER_hh_fec!N18=0,0,1000000/0.086*SER_hh_fec!N18/SER_hh_num!N18)</f>
        <v>5462.2499781436891</v>
      </c>
      <c r="O18" s="103">
        <f>IF(SER_hh_fec!O18=0,0,1000000/0.086*SER_hh_fec!O18/SER_hh_num!O18)</f>
        <v>5322.1805687632159</v>
      </c>
      <c r="P18" s="103">
        <f>IF(SER_hh_fec!P18=0,0,1000000/0.086*SER_hh_fec!P18/SER_hh_num!P18)</f>
        <v>5191.9763883669548</v>
      </c>
      <c r="Q18" s="103">
        <f>IF(SER_hh_fec!Q18=0,0,1000000/0.086*SER_hh_fec!Q18/SER_hh_num!Q18)</f>
        <v>4952.5973880801475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10608.788864028656</v>
      </c>
      <c r="C19" s="101">
        <f>IF(SER_hh_fec!C19=0,0,1000000/0.086*SER_hh_fec!C19/SER_hh_num!C19)</f>
        <v>10585.309464562253</v>
      </c>
      <c r="D19" s="101">
        <f>IF(SER_hh_fec!D19=0,0,1000000/0.086*SER_hh_fec!D19/SER_hh_num!D19)</f>
        <v>10669.206491761219</v>
      </c>
      <c r="E19" s="101">
        <f>IF(SER_hh_fec!E19=0,0,1000000/0.086*SER_hh_fec!E19/SER_hh_num!E19)</f>
        <v>10805.030930940929</v>
      </c>
      <c r="F19" s="101">
        <f>IF(SER_hh_fec!F19=0,0,1000000/0.086*SER_hh_fec!F19/SER_hh_num!F19)</f>
        <v>10783.873565914937</v>
      </c>
      <c r="G19" s="101">
        <f>IF(SER_hh_fec!G19=0,0,1000000/0.086*SER_hh_fec!G19/SER_hh_num!G19)</f>
        <v>10705.61251060647</v>
      </c>
      <c r="H19" s="101">
        <f>IF(SER_hh_fec!H19=0,0,1000000/0.086*SER_hh_fec!H19/SER_hh_num!H19)</f>
        <v>10649.858988533988</v>
      </c>
      <c r="I19" s="101">
        <f>IF(SER_hh_fec!I19=0,0,1000000/0.086*SER_hh_fec!I19/SER_hh_num!I19)</f>
        <v>10573.019592962712</v>
      </c>
      <c r="J19" s="101">
        <f>IF(SER_hh_fec!J19=0,0,1000000/0.086*SER_hh_fec!J19/SER_hh_num!J19)</f>
        <v>10534.180510508724</v>
      </c>
      <c r="K19" s="101">
        <f>IF(SER_hh_fec!K19=0,0,1000000/0.086*SER_hh_fec!K19/SER_hh_num!K19)</f>
        <v>10476.455744266737</v>
      </c>
      <c r="L19" s="101">
        <f>IF(SER_hh_fec!L19=0,0,1000000/0.086*SER_hh_fec!L19/SER_hh_num!L19)</f>
        <v>10451.294589244366</v>
      </c>
      <c r="M19" s="101">
        <f>IF(SER_hh_fec!M19=0,0,1000000/0.086*SER_hh_fec!M19/SER_hh_num!M19)</f>
        <v>10522.259228174618</v>
      </c>
      <c r="N19" s="101">
        <f>IF(SER_hh_fec!N19=0,0,1000000/0.086*SER_hh_fec!N19/SER_hh_num!N19)</f>
        <v>10500.815568349366</v>
      </c>
      <c r="O19" s="101">
        <f>IF(SER_hh_fec!O19=0,0,1000000/0.086*SER_hh_fec!O19/SER_hh_num!O19)</f>
        <v>10567.307620782103</v>
      </c>
      <c r="P19" s="101">
        <f>IF(SER_hh_fec!P19=0,0,1000000/0.086*SER_hh_fec!P19/SER_hh_num!P19)</f>
        <v>10745.847452263781</v>
      </c>
      <c r="Q19" s="101">
        <f>IF(SER_hh_fec!Q19=0,0,1000000/0.086*SER_hh_fec!Q19/SER_hh_num!Q19)</f>
        <v>10881.44604196299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11311.850012808607</v>
      </c>
      <c r="Q21" s="100">
        <f>IF(SER_hh_fec!Q21=0,0,1000000/0.086*SER_hh_fec!Q21/SER_hh_num!Q21)</f>
        <v>11280.033478963589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12624.669197280216</v>
      </c>
      <c r="C22" s="100">
        <f>IF(SER_hh_fec!C22=0,0,1000000/0.086*SER_hh_fec!C22/SER_hh_num!C22)</f>
        <v>12548.140341460437</v>
      </c>
      <c r="D22" s="100">
        <f>IF(SER_hh_fec!D22=0,0,1000000/0.086*SER_hh_fec!D22/SER_hh_num!D22)</f>
        <v>12558.931518018262</v>
      </c>
      <c r="E22" s="100">
        <f>IF(SER_hh_fec!E22=0,0,1000000/0.086*SER_hh_fec!E22/SER_hh_num!E22)</f>
        <v>12555.087099369062</v>
      </c>
      <c r="F22" s="100">
        <f>IF(SER_hh_fec!F22=0,0,1000000/0.086*SER_hh_fec!F22/SER_hh_num!F22)</f>
        <v>12538.703454023993</v>
      </c>
      <c r="G22" s="100">
        <f>IF(SER_hh_fec!G22=0,0,1000000/0.086*SER_hh_fec!G22/SER_hh_num!G22)</f>
        <v>12494.518146272576</v>
      </c>
      <c r="H22" s="100">
        <f>IF(SER_hh_fec!H22=0,0,1000000/0.086*SER_hh_fec!H22/SER_hh_num!H22)</f>
        <v>12462.751716081902</v>
      </c>
      <c r="I22" s="100">
        <f>IF(SER_hh_fec!I22=0,0,1000000/0.086*SER_hh_fec!I22/SER_hh_num!I22)</f>
        <v>12411.986031584906</v>
      </c>
      <c r="J22" s="100">
        <f>IF(SER_hh_fec!J22=0,0,1000000/0.086*SER_hh_fec!J22/SER_hh_num!J22)</f>
        <v>12392.01218916883</v>
      </c>
      <c r="K22" s="100">
        <f>IF(SER_hh_fec!K22=0,0,1000000/0.086*SER_hh_fec!K22/SER_hh_num!K22)</f>
        <v>12324.937240511945</v>
      </c>
      <c r="L22" s="100">
        <f>IF(SER_hh_fec!L22=0,0,1000000/0.086*SER_hh_fec!L22/SER_hh_num!L22)</f>
        <v>12286.593714079598</v>
      </c>
      <c r="M22" s="100">
        <f>IF(SER_hh_fec!M22=0,0,1000000/0.086*SER_hh_fec!M22/SER_hh_num!M22)</f>
        <v>12396.412875727203</v>
      </c>
      <c r="N22" s="100">
        <f>IF(SER_hh_fec!N22=0,0,1000000/0.086*SER_hh_fec!N22/SER_hh_num!N22)</f>
        <v>12387.656307653067</v>
      </c>
      <c r="O22" s="100">
        <f>IF(SER_hh_fec!O22=0,0,1000000/0.086*SER_hh_fec!O22/SER_hh_num!O22)</f>
        <v>12375.436978783071</v>
      </c>
      <c r="P22" s="100">
        <f>IF(SER_hh_fec!P22=0,0,1000000/0.086*SER_hh_fec!P22/SER_hh_num!P22)</f>
        <v>12393.478402467506</v>
      </c>
      <c r="Q22" s="100">
        <f>IF(SER_hh_fec!Q22=0,0,1000000/0.086*SER_hh_fec!Q22/SER_hh_num!Q22)</f>
        <v>12346.061227162361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11783.024584128199</v>
      </c>
      <c r="C23" s="100">
        <f>IF(SER_hh_fec!C23=0,0,1000000/0.086*SER_hh_fec!C23/SER_hh_num!C23)</f>
        <v>11711.597652029739</v>
      </c>
      <c r="D23" s="100">
        <f>IF(SER_hh_fec!D23=0,0,1000000/0.086*SER_hh_fec!D23/SER_hh_num!D23)</f>
        <v>11721.669416817045</v>
      </c>
      <c r="E23" s="100">
        <f>IF(SER_hh_fec!E23=0,0,1000000/0.086*SER_hh_fec!E23/SER_hh_num!E23)</f>
        <v>11718.081292744453</v>
      </c>
      <c r="F23" s="100">
        <f>IF(SER_hh_fec!F23=0,0,1000000/0.086*SER_hh_fec!F23/SER_hh_num!F23)</f>
        <v>11702.789890422388</v>
      </c>
      <c r="G23" s="100">
        <f>IF(SER_hh_fec!G23=0,0,1000000/0.086*SER_hh_fec!G23/SER_hh_num!G23)</f>
        <v>11661.550269854397</v>
      </c>
      <c r="H23" s="100">
        <f>IF(SER_hh_fec!H23=0,0,1000000/0.086*SER_hh_fec!H23/SER_hh_num!H23)</f>
        <v>11631.901601676436</v>
      </c>
      <c r="I23" s="100">
        <f>IF(SER_hh_fec!I23=0,0,1000000/0.086*SER_hh_fec!I23/SER_hh_num!I23)</f>
        <v>11584.520296145905</v>
      </c>
      <c r="J23" s="100">
        <f>IF(SER_hh_fec!J23=0,0,1000000/0.086*SER_hh_fec!J23/SER_hh_num!J23)</f>
        <v>11565.878043224238</v>
      </c>
      <c r="K23" s="100">
        <f>IF(SER_hh_fec!K23=0,0,1000000/0.086*SER_hh_fec!K23/SER_hh_num!K23)</f>
        <v>11503.274757811145</v>
      </c>
      <c r="L23" s="100">
        <f>IF(SER_hh_fec!L23=0,0,1000000/0.086*SER_hh_fec!L23/SER_hh_num!L23)</f>
        <v>11467.487466474286</v>
      </c>
      <c r="M23" s="100">
        <f>IF(SER_hh_fec!M23=0,0,1000000/0.086*SER_hh_fec!M23/SER_hh_num!M23)</f>
        <v>11581.955416241339</v>
      </c>
      <c r="N23" s="100">
        <f>IF(SER_hh_fec!N23=0,0,1000000/0.086*SER_hh_fec!N23/SER_hh_num!N23)</f>
        <v>11588.747377814436</v>
      </c>
      <c r="O23" s="100">
        <f>IF(SER_hh_fec!O23=0,0,1000000/0.086*SER_hh_fec!O23/SER_hh_num!O23)</f>
        <v>11595.064922794771</v>
      </c>
      <c r="P23" s="100">
        <f>IF(SER_hh_fec!P23=0,0,1000000/0.086*SER_hh_fec!P23/SER_hh_num!P23)</f>
        <v>11628.033939348739</v>
      </c>
      <c r="Q23" s="100">
        <f>IF(SER_hh_fec!Q23=0,0,1000000/0.086*SER_hh_fec!Q23/SER_hh_num!Q23)</f>
        <v>11603.038189708474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9279.1318600009581</v>
      </c>
      <c r="C25" s="100">
        <f>IF(SER_hh_fec!C25=0,0,1000000/0.086*SER_hh_fec!C25/SER_hh_num!C25)</f>
        <v>9222.8831509734155</v>
      </c>
      <c r="D25" s="100">
        <f>IF(SER_hh_fec!D25=0,0,1000000/0.086*SER_hh_fec!D25/SER_hh_num!D25)</f>
        <v>9230.8146657434227</v>
      </c>
      <c r="E25" s="100">
        <f>IF(SER_hh_fec!E25=0,0,1000000/0.086*SER_hh_fec!E25/SER_hh_num!E25)</f>
        <v>9227.9890180362563</v>
      </c>
      <c r="F25" s="100">
        <f>IF(SER_hh_fec!F25=0,0,1000000/0.086*SER_hh_fec!F25/SER_hh_num!F25)</f>
        <v>9215.9470387076308</v>
      </c>
      <c r="G25" s="100">
        <f>IF(SER_hh_fec!G25=0,0,1000000/0.086*SER_hh_fec!G25/SER_hh_num!G25)</f>
        <v>9183.4708375103419</v>
      </c>
      <c r="H25" s="100">
        <f>IF(SER_hh_fec!H25=0,0,1000000/0.086*SER_hh_fec!H25/SER_hh_num!H25)</f>
        <v>9160.1225113201926</v>
      </c>
      <c r="I25" s="100">
        <f>IF(SER_hh_fec!I25=0,0,1000000/0.086*SER_hh_fec!I25/SER_hh_num!I25)</f>
        <v>9122.8097332149046</v>
      </c>
      <c r="J25" s="100">
        <f>IF(SER_hh_fec!J25=0,0,1000000/0.086*SER_hh_fec!J25/SER_hh_num!J25)</f>
        <v>9108.1289590390934</v>
      </c>
      <c r="K25" s="100">
        <f>IF(SER_hh_fec!K25=0,0,1000000/0.086*SER_hh_fec!K25/SER_hh_num!K25)</f>
        <v>9058.8288717762789</v>
      </c>
      <c r="L25" s="100">
        <f>IF(SER_hh_fec!L25=0,0,1000000/0.086*SER_hh_fec!L25/SER_hh_num!L25)</f>
        <v>9030.6463798485038</v>
      </c>
      <c r="M25" s="100">
        <f>IF(SER_hh_fec!M25=0,0,1000000/0.086*SER_hh_fec!M25/SER_hh_num!M25)</f>
        <v>9124.1312654047451</v>
      </c>
      <c r="N25" s="100">
        <f>IF(SER_hh_fec!N25=0,0,1000000/0.086*SER_hh_fec!N25/SER_hh_num!N25)</f>
        <v>9137.9247917513967</v>
      </c>
      <c r="O25" s="100">
        <f>IF(SER_hh_fec!O25=0,0,1000000/0.086*SER_hh_fec!O25/SER_hh_num!O25)</f>
        <v>9154.0107279177373</v>
      </c>
      <c r="P25" s="100">
        <f>IF(SER_hh_fec!P25=0,0,1000000/0.086*SER_hh_fec!P25/SER_hh_num!P25)</f>
        <v>9195.8736558501441</v>
      </c>
      <c r="Q25" s="100">
        <f>IF(SER_hh_fec!Q25=0,0,1000000/0.086*SER_hh_fec!Q25/SER_hh_num!Q25)</f>
        <v>9195.0656362203044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9601.5115634496142</v>
      </c>
      <c r="C26" s="22">
        <f>IF(SER_hh_fec!C26=0,0,1000000/0.086*SER_hh_fec!C26/SER_hh_num!C26)</f>
        <v>9543.4658926096163</v>
      </c>
      <c r="D26" s="22">
        <f>IF(SER_hh_fec!D26=0,0,1000000/0.086*SER_hh_fec!D26/SER_hh_num!D26)</f>
        <v>9552.2673969482403</v>
      </c>
      <c r="E26" s="22">
        <f>IF(SER_hh_fec!E26=0,0,1000000/0.086*SER_hh_fec!E26/SER_hh_num!E26)</f>
        <v>9549.0503792847903</v>
      </c>
      <c r="F26" s="22">
        <f>IF(SER_hh_fec!F26=0,0,1000000/0.086*SER_hh_fec!F26/SER_hh_num!F26)</f>
        <v>9536.3879998045868</v>
      </c>
      <c r="G26" s="22">
        <f>IF(SER_hh_fec!G26=0,0,1000000/0.086*SER_hh_fec!G26/SER_hh_num!G26)</f>
        <v>9502.9374211774048</v>
      </c>
      <c r="H26" s="22">
        <f>IF(SER_hh_fec!H26=0,0,1000000/0.086*SER_hh_fec!H26/SER_hh_num!H26)</f>
        <v>9479.0116612718666</v>
      </c>
      <c r="I26" s="22">
        <f>IF(SER_hh_fec!I26=0,0,1000000/0.086*SER_hh_fec!I26/SER_hh_num!I26)</f>
        <v>9440.5181614454432</v>
      </c>
      <c r="J26" s="22">
        <f>IF(SER_hh_fec!J26=0,0,1000000/0.086*SER_hh_fec!J26/SER_hh_num!J26)</f>
        <v>9424.0489053191577</v>
      </c>
      <c r="K26" s="22">
        <f>IF(SER_hh_fec!K26=0,0,1000000/0.086*SER_hh_fec!K26/SER_hh_num!K26)</f>
        <v>9373.539968106943</v>
      </c>
      <c r="L26" s="22">
        <f>IF(SER_hh_fec!L26=0,0,1000000/0.086*SER_hh_fec!L26/SER_hh_num!L26)</f>
        <v>9344.1121278063347</v>
      </c>
      <c r="M26" s="22">
        <f>IF(SER_hh_fec!M26=0,0,1000000/0.086*SER_hh_fec!M26/SER_hh_num!M26)</f>
        <v>9432.5403032022477</v>
      </c>
      <c r="N26" s="22">
        <f>IF(SER_hh_fec!N26=0,0,1000000/0.086*SER_hh_fec!N26/SER_hh_num!N26)</f>
        <v>9422.9117135906454</v>
      </c>
      <c r="O26" s="22">
        <f>IF(SER_hh_fec!O26=0,0,1000000/0.086*SER_hh_fec!O26/SER_hh_num!O26)</f>
        <v>9585.6292130073543</v>
      </c>
      <c r="P26" s="22">
        <f>IF(SER_hh_fec!P26=0,0,1000000/0.086*SER_hh_fec!P26/SER_hh_num!P26)</f>
        <v>9844.7111766836624</v>
      </c>
      <c r="Q26" s="22">
        <f>IF(SER_hh_fec!Q26=0,0,1000000/0.086*SER_hh_fec!Q26/SER_hh_num!Q26)</f>
        <v>10194.561725832427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0</v>
      </c>
      <c r="M27" s="116">
        <f>IF(SER_hh_fec!M27=0,0,1000000/0.086*SER_hh_fec!M27/SER_hh_num!M19)</f>
        <v>0</v>
      </c>
      <c r="N27" s="116">
        <f>IF(SER_hh_fec!N27=0,0,1000000/0.086*SER_hh_fec!N27/SER_hh_num!N19)</f>
        <v>0</v>
      </c>
      <c r="O27" s="116">
        <f>IF(SER_hh_fec!O27=0,0,1000000/0.086*SER_hh_fec!O27/SER_hh_num!O19)</f>
        <v>0</v>
      </c>
      <c r="P27" s="116">
        <f>IF(SER_hh_fec!P27=0,0,1000000/0.086*SER_hh_fec!P27/SER_hh_num!P19)</f>
        <v>0</v>
      </c>
      <c r="Q27" s="116">
        <f>IF(SER_hh_fec!Q27=0,0,1000000/0.086*SER_hh_fec!Q27/SER_hh_num!Q19)</f>
        <v>0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0</v>
      </c>
      <c r="M28" s="117">
        <f>IF(SER_hh_fec!M27=0,0,1000000/0.086*SER_hh_fec!M27/SER_hh_num!M27)</f>
        <v>0</v>
      </c>
      <c r="N28" s="117">
        <f>IF(SER_hh_fec!N27=0,0,1000000/0.086*SER_hh_fec!N27/SER_hh_num!N27)</f>
        <v>0</v>
      </c>
      <c r="O28" s="117">
        <f>IF(SER_hh_fec!O27=0,0,1000000/0.086*SER_hh_fec!O27/SER_hh_num!O27)</f>
        <v>0</v>
      </c>
      <c r="P28" s="117">
        <f>IF(SER_hh_fec!P27=0,0,1000000/0.086*SER_hh_fec!P27/SER_hh_num!P27)</f>
        <v>0</v>
      </c>
      <c r="Q28" s="117">
        <f>IF(SER_hh_fec!Q27=0,0,1000000/0.086*SER_hh_fec!Q27/SER_hh_num!Q27)</f>
        <v>0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12368.095561152266</v>
      </c>
      <c r="C29" s="101">
        <f>IF(SER_hh_fec!C29=0,0,1000000/0.086*SER_hh_fec!C29/SER_hh_num!C29)</f>
        <v>13498.98016073558</v>
      </c>
      <c r="D29" s="101">
        <f>IF(SER_hh_fec!D29=0,0,1000000/0.086*SER_hh_fec!D29/SER_hh_num!D29)</f>
        <v>12629.559564463674</v>
      </c>
      <c r="E29" s="101">
        <f>IF(SER_hh_fec!E29=0,0,1000000/0.086*SER_hh_fec!E29/SER_hh_num!E29)</f>
        <v>12658.935264469004</v>
      </c>
      <c r="F29" s="101">
        <f>IF(SER_hh_fec!F29=0,0,1000000/0.086*SER_hh_fec!F29/SER_hh_num!F29)</f>
        <v>12672.535056300298</v>
      </c>
      <c r="G29" s="101">
        <f>IF(SER_hh_fec!G29=0,0,1000000/0.086*SER_hh_fec!G29/SER_hh_num!G29)</f>
        <v>12612.396342025901</v>
      </c>
      <c r="H29" s="101">
        <f>IF(SER_hh_fec!H29=0,0,1000000/0.086*SER_hh_fec!H29/SER_hh_num!H29)</f>
        <v>12553.749090249443</v>
      </c>
      <c r="I29" s="101">
        <f>IF(SER_hh_fec!I29=0,0,1000000/0.086*SER_hh_fec!I29/SER_hh_num!I29)</f>
        <v>12451.480278588253</v>
      </c>
      <c r="J29" s="101">
        <f>IF(SER_hh_fec!J29=0,0,1000000/0.086*SER_hh_fec!J29/SER_hh_num!J29)</f>
        <v>12379.871915981952</v>
      </c>
      <c r="K29" s="101">
        <f>IF(SER_hh_fec!K29=0,0,1000000/0.086*SER_hh_fec!K29/SER_hh_num!K29)</f>
        <v>12312.527246556145</v>
      </c>
      <c r="L29" s="101">
        <f>IF(SER_hh_fec!L29=0,0,1000000/0.086*SER_hh_fec!L29/SER_hh_num!L29)</f>
        <v>12238.588940500893</v>
      </c>
      <c r="M29" s="101">
        <f>IF(SER_hh_fec!M29=0,0,1000000/0.086*SER_hh_fec!M29/SER_hh_num!M29)</f>
        <v>12205.367509752423</v>
      </c>
      <c r="N29" s="101">
        <f>IF(SER_hh_fec!N29=0,0,1000000/0.086*SER_hh_fec!N29/SER_hh_num!N29)</f>
        <v>12184.654141948622</v>
      </c>
      <c r="O29" s="101">
        <f>IF(SER_hh_fec!O29=0,0,1000000/0.086*SER_hh_fec!O29/SER_hh_num!O29)</f>
        <v>12257.158750060022</v>
      </c>
      <c r="P29" s="101">
        <f>IF(SER_hh_fec!P29=0,0,1000000/0.086*SER_hh_fec!P29/SER_hh_num!P29)</f>
        <v>12446.032006164976</v>
      </c>
      <c r="Q29" s="101">
        <f>IF(SER_hh_fec!Q29=0,0,1000000/0.086*SER_hh_fec!Q29/SER_hh_num!Q29)</f>
        <v>12623.889430980365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0</v>
      </c>
      <c r="C30" s="100">
        <f>IF(SER_hh_fec!C30=0,0,1000000/0.086*SER_hh_fec!C30/SER_hh_num!C30)</f>
        <v>15445.802981147672</v>
      </c>
      <c r="D30" s="100">
        <f>IF(SER_hh_fec!D30=0,0,1000000/0.086*SER_hh_fec!D30/SER_hh_num!D30)</f>
        <v>0</v>
      </c>
      <c r="E30" s="100">
        <f>IF(SER_hh_fec!E30=0,0,1000000/0.086*SER_hh_fec!E30/SER_hh_num!E30)</f>
        <v>0</v>
      </c>
      <c r="F30" s="100">
        <f>IF(SER_hh_fec!F30=0,0,1000000/0.086*SER_hh_fec!F30/SER_hh_num!F30)</f>
        <v>0</v>
      </c>
      <c r="G30" s="100">
        <f>IF(SER_hh_fec!G30=0,0,1000000/0.086*SER_hh_fec!G30/SER_hh_num!G30)</f>
        <v>0</v>
      </c>
      <c r="H30" s="100">
        <f>IF(SER_hh_fec!H30=0,0,1000000/0.086*SER_hh_fec!H30/SER_hh_num!H30)</f>
        <v>0</v>
      </c>
      <c r="I30" s="100">
        <f>IF(SER_hh_fec!I30=0,0,1000000/0.086*SER_hh_fec!I30/SER_hh_num!I30)</f>
        <v>0</v>
      </c>
      <c r="J30" s="100">
        <f>IF(SER_hh_fec!J30=0,0,1000000/0.086*SER_hh_fec!J30/SER_hh_num!J30)</f>
        <v>0</v>
      </c>
      <c r="K30" s="100">
        <f>IF(SER_hh_fec!K30=0,0,1000000/0.086*SER_hh_fec!K30/SER_hh_num!K30)</f>
        <v>0</v>
      </c>
      <c r="L30" s="100">
        <f>IF(SER_hh_fec!L30=0,0,1000000/0.086*SER_hh_fec!L30/SER_hh_num!L30)</f>
        <v>0</v>
      </c>
      <c r="M30" s="100">
        <f>IF(SER_hh_fec!M30=0,0,1000000/0.086*SER_hh_fec!M30/SER_hh_num!M30)</f>
        <v>0</v>
      </c>
      <c r="N30" s="100">
        <f>IF(SER_hh_fec!N30=0,0,1000000/0.086*SER_hh_fec!N30/SER_hh_num!N30)</f>
        <v>0</v>
      </c>
      <c r="O30" s="100">
        <f>IF(SER_hh_fec!O30=0,0,1000000/0.086*SER_hh_fec!O30/SER_hh_num!O30)</f>
        <v>0</v>
      </c>
      <c r="P30" s="100">
        <f>IF(SER_hh_fec!P30=0,0,1000000/0.086*SER_hh_fec!P30/SER_hh_num!P30)</f>
        <v>14208.338366419859</v>
      </c>
      <c r="Q30" s="100">
        <f>IF(SER_hh_fec!Q30=0,0,1000000/0.086*SER_hh_fec!Q30/SER_hh_num!Q30)</f>
        <v>14198.122356601019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14224.465693597242</v>
      </c>
      <c r="C31" s="100">
        <f>IF(SER_hh_fec!C31=0,0,1000000/0.086*SER_hh_fec!C31/SER_hh_num!C31)</f>
        <v>14342.531339637126</v>
      </c>
      <c r="D31" s="100">
        <f>IF(SER_hh_fec!D31=0,0,1000000/0.086*SER_hh_fec!D31/SER_hh_num!D31)</f>
        <v>14527.102368267284</v>
      </c>
      <c r="E31" s="100">
        <f>IF(SER_hh_fec!E31=0,0,1000000/0.086*SER_hh_fec!E31/SER_hh_num!E31)</f>
        <v>14605.558894765558</v>
      </c>
      <c r="F31" s="100">
        <f>IF(SER_hh_fec!F31=0,0,1000000/0.086*SER_hh_fec!F31/SER_hh_num!F31)</f>
        <v>14583.545914765544</v>
      </c>
      <c r="G31" s="100">
        <f>IF(SER_hh_fec!G31=0,0,1000000/0.086*SER_hh_fec!G31/SER_hh_num!G31)</f>
        <v>14564.984524902622</v>
      </c>
      <c r="H31" s="100">
        <f>IF(SER_hh_fec!H31=0,0,1000000/0.086*SER_hh_fec!H31/SER_hh_num!H31)</f>
        <v>14438.336737638707</v>
      </c>
      <c r="I31" s="100">
        <f>IF(SER_hh_fec!I31=0,0,1000000/0.086*SER_hh_fec!I31/SER_hh_num!I31)</f>
        <v>14357.815583202024</v>
      </c>
      <c r="J31" s="100">
        <f>IF(SER_hh_fec!J31=0,0,1000000/0.086*SER_hh_fec!J31/SER_hh_num!J31)</f>
        <v>14300.771697252263</v>
      </c>
      <c r="K31" s="100">
        <f>IF(SER_hh_fec!K31=0,0,1000000/0.086*SER_hh_fec!K31/SER_hh_num!K31)</f>
        <v>14216.833954640546</v>
      </c>
      <c r="L31" s="100">
        <f>IF(SER_hh_fec!L31=0,0,1000000/0.086*SER_hh_fec!L31/SER_hh_num!L31)</f>
        <v>14154.031562157403</v>
      </c>
      <c r="M31" s="100">
        <f>IF(SER_hh_fec!M31=0,0,1000000/0.086*SER_hh_fec!M31/SER_hh_num!M31)</f>
        <v>14143.797097169765</v>
      </c>
      <c r="N31" s="100">
        <f>IF(SER_hh_fec!N31=0,0,1000000/0.086*SER_hh_fec!N31/SER_hh_num!N31)</f>
        <v>14115.613513111326</v>
      </c>
      <c r="O31" s="100">
        <f>IF(SER_hh_fec!O31=0,0,1000000/0.086*SER_hh_fec!O31/SER_hh_num!O31)</f>
        <v>14073.278622978927</v>
      </c>
      <c r="P31" s="100">
        <f>IF(SER_hh_fec!P31=0,0,1000000/0.086*SER_hh_fec!P31/SER_hh_num!P31)</f>
        <v>13946.189815514797</v>
      </c>
      <c r="Q31" s="100">
        <f>IF(SER_hh_fec!Q31=0,0,1000000/0.086*SER_hh_fec!Q31/SER_hh_num!Q31)</f>
        <v>13847.867560779867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10432.059156447447</v>
      </c>
      <c r="C33" s="18">
        <f>IF(SER_hh_fec!C33=0,0,1000000/0.086*SER_hh_fec!C33/SER_hh_num!C33)</f>
        <v>10506.583585504981</v>
      </c>
      <c r="D33" s="18">
        <f>IF(SER_hh_fec!D33=0,0,1000000/0.086*SER_hh_fec!D33/SER_hh_num!D33)</f>
        <v>10656.312366908513</v>
      </c>
      <c r="E33" s="18">
        <f>IF(SER_hh_fec!E33=0,0,1000000/0.086*SER_hh_fec!E33/SER_hh_num!E33)</f>
        <v>10712.464187821966</v>
      </c>
      <c r="F33" s="18">
        <f>IF(SER_hh_fec!F33=0,0,1000000/0.086*SER_hh_fec!F33/SER_hh_num!F33)</f>
        <v>10709.078024508204</v>
      </c>
      <c r="G33" s="18">
        <f>IF(SER_hh_fec!G33=0,0,1000000/0.086*SER_hh_fec!G33/SER_hh_num!G33)</f>
        <v>10695.084696460823</v>
      </c>
      <c r="H33" s="18">
        <f>IF(SER_hh_fec!H33=0,0,1000000/0.086*SER_hh_fec!H33/SER_hh_num!H33)</f>
        <v>10611.647461634609</v>
      </c>
      <c r="I33" s="18">
        <f>IF(SER_hh_fec!I33=0,0,1000000/0.086*SER_hh_fec!I33/SER_hh_num!I33)</f>
        <v>10552.495598422103</v>
      </c>
      <c r="J33" s="18">
        <f>IF(SER_hh_fec!J33=0,0,1000000/0.086*SER_hh_fec!J33/SER_hh_num!J33)</f>
        <v>10503.699671189881</v>
      </c>
      <c r="K33" s="18">
        <f>IF(SER_hh_fec!K33=0,0,1000000/0.086*SER_hh_fec!K33/SER_hh_num!K33)</f>
        <v>10442.793519921372</v>
      </c>
      <c r="L33" s="18">
        <f>IF(SER_hh_fec!L33=0,0,1000000/0.086*SER_hh_fec!L33/SER_hh_num!L33)</f>
        <v>10395.005542652734</v>
      </c>
      <c r="M33" s="18">
        <f>IF(SER_hh_fec!M33=0,0,1000000/0.086*SER_hh_fec!M33/SER_hh_num!M33)</f>
        <v>10406.406469349637</v>
      </c>
      <c r="N33" s="18">
        <f>IF(SER_hh_fec!N33=0,0,1000000/0.086*SER_hh_fec!N33/SER_hh_num!N33)</f>
        <v>10412.778589175459</v>
      </c>
      <c r="O33" s="18">
        <f>IF(SER_hh_fec!O33=0,0,1000000/0.086*SER_hh_fec!O33/SER_hh_num!O33)</f>
        <v>10612.500085948584</v>
      </c>
      <c r="P33" s="18">
        <f>IF(SER_hh_fec!P33=0,0,1000000/0.086*SER_hh_fec!P33/SER_hh_num!P33)</f>
        <v>10822.964322320235</v>
      </c>
      <c r="Q33" s="18">
        <f>IF(SER_hh_fec!Q33=0,0,1000000/0.086*SER_hh_fec!Q33/SER_hh_num!Q33)</f>
        <v>11149.037737275596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2018-07-16T15:48:04Z</dcterms:created>
  <dcterms:modified xsi:type="dcterms:W3CDTF">2018-07-16T15:48:04Z</dcterms:modified>
</cp:coreProperties>
</file>