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C14" i="32"/>
  <c r="B14" i="33"/>
  <c r="F14" i="30" l="1"/>
  <c r="J14" i="30"/>
  <c r="N14" i="30"/>
  <c r="F14" i="31"/>
  <c r="J14" i="31"/>
  <c r="N14" i="31"/>
  <c r="F14" i="32"/>
  <c r="J14" i="32"/>
  <c r="N14" i="32"/>
  <c r="F14" i="33"/>
  <c r="J14" i="33"/>
  <c r="N14" i="33"/>
  <c r="F14" i="34"/>
  <c r="J14" i="34"/>
  <c r="N14" i="34"/>
  <c r="F14" i="35"/>
  <c r="J14" i="35"/>
  <c r="N14" i="35"/>
  <c r="C14" i="30"/>
  <c r="D10" i="33"/>
  <c r="L10" i="33"/>
  <c r="P10" i="33"/>
  <c r="E10" i="35"/>
  <c r="I10" i="35"/>
  <c r="M10" i="35"/>
  <c r="Q10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E5" i="37" s="1"/>
  <c r="I9" i="37"/>
  <c r="M9" i="37"/>
  <c r="Q9" i="37"/>
  <c r="Q5" i="37" s="1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14" i="4"/>
  <c r="B23" i="4"/>
  <c r="B24" i="4"/>
  <c r="B39" i="4"/>
  <c r="B45" i="4"/>
  <c r="B33" i="4"/>
  <c r="B37" i="4"/>
  <c r="B9" i="4"/>
  <c r="B11" i="4"/>
  <c r="B13" i="4"/>
  <c r="B4" i="4"/>
  <c r="B43" i="4"/>
  <c r="B27" i="4"/>
  <c r="B28" i="4"/>
  <c r="B16" i="4"/>
  <c r="B12" i="4"/>
  <c r="B34" i="4"/>
  <c r="B29" i="4"/>
  <c r="B42" i="4"/>
  <c r="B21" i="4"/>
  <c r="B7" i="4"/>
  <c r="B22" i="4"/>
  <c r="B15" i="4"/>
  <c r="B36" i="4"/>
  <c r="B44" i="4"/>
  <c r="B20" i="4"/>
  <c r="B38" i="4"/>
  <c r="B35" i="4"/>
  <c r="B17" i="4"/>
  <c r="B8" i="4"/>
  <c r="B30" i="4"/>
  <c r="B26" i="4"/>
  <c r="B10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<sst xmlns="http://schemas.openxmlformats.org/spreadsheetml/2006/main" count="1166" uniqueCount="231">
  <si>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</si>
  <si>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</si>
  <si>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</si>
  <si>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</si>
  <si>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</si>
  <si>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</si>
  <si>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</si>
  <si>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</si>
  <si>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</si>
  <si>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</si>
  <si>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</si>
  <si>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</si>
  <si>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</si>
  <si>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</si>
  <si>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</si>
  <si>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</si>
  <si>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</si>
  <si>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</si>
  <si>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</si>
  <si>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</si>
  <si>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</si>
  <si>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</si>
  <si>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</si>
  <si>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</si>
  <si>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</si>
  <si>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</si>
  <si>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</si>
  <si>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</si>
  <si>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</si>
  <si>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</si>
  <si>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</si>
  <si>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</si>
  <si>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</si>
  <si>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</si>
  <si>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</si>
  <si>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</si>
  <si>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</si>
  <si>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</si>
  <si>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</si>
  <si>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</si>
  <si>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</si>
  <si>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</si>
  <si>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</si>
  <si>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</si>
  <si>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</si>
  <si>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</si>
  <si>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</si>
  <si>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</si>
  <si>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</si>
  <si>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</si>
  <si>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</si>
  <si>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</si>
  <si>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</si>
  <si>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</si>
  <si>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</si>
  <si>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</si>
  <si>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</si>
  <si>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</si>
  <si>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</si>
  <si>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</si>
  <si>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</si>
  <si>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</si>
  <si>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</si>
  <si>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</si>
  <si>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</si>
  <si>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</si>
  <si>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</si>
  <si>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</si>
  <si>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</si>
  <si>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</si>
  <si>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</si>
  <si>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</si>
  <si>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</si>
  <si>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</si>
  <si>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</si>
  <si>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</si>
  <si>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</si>
  <si>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</si>
  <si>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</si>
  <si>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</si>
  <si>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</si>
  <si>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</si>
  <si>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</si>
  <si>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</si>
  <si>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</si>
  <si>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</si>
  <si>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</si>
  <si>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</si>
  <si>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</si>
  <si>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</si>
  <si>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</si>
  <si>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</si>
  <si>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</si>
  <si>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</si>
  <si>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</si>
  <si>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</si>
  <si>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</si>
  <si>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</si>
  <si>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</si>
  <si>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</si>
  <si>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</si>
  <si>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</si>
  <si>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</si>
  <si>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</si>
  <si>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</si>
  <si>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</si>
  <si>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</si>
  <si>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</si>
  <si>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</si>
  <si>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</si>
  <si>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</si>
  <si>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</si>
  <si>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</si>
  <si>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</si>
  <si>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</si>
  <si>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</si>
  <si>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</si>
  <si>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</si>
  <si>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</si>
  <si>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</si>
  <si>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</si>
  <si>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</si>
  <si>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</si>
  <si>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</si>
  <si>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</si>
  <si>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</si>
  <si>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</si>
  <si>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</si>
  <si>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</si>
  <si>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</si>
  <si>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</si>
  <si>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</si>
  <si>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</si>
  <si>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</si>
  <si>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</si>
  <si>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</si>
  <si>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</si>
  <si>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</si>
  <si>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</si>
  <si>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</si>
  <si>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</si>
  <si>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</si>
  <si>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</si>
  <si>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</si>
  <si>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</si>
  <si>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</si>
  <si>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</si>
  <si>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</si>
  <si>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</si>
  <si>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</si>
  <si>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</si>
  <si>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</si>
  <si>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</si>
  <si>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</si>
  <si>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</si>
  <si>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</si>
  <si>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</si>
  <si>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</si>
  <si>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</si>
  <si>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</si>
  <si>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</si>
  <si>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</si>
  <si>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</si>
  <si>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</si>
  <si>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</si>
  <si>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</si>
  <si>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</si>
  <si>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</si>
  <si>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</si>
  <si>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</si>
  <si>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</si>
  <si>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</si>
  <si>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</si>
  <si>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</si>
  <si>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</si>
  <si>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</si>
  <si>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</si>
  <si>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</si>
  <si>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</si>
  <si>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</si>
  <si>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</si>
  <si>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</si>
  <si>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</si>
  <si>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</si>
  <si>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</si>
  <si>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</si>
  <si>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</si>
  <si>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</si>
  <si>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</si>
  <si>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</si>
  <si>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</si>
  <si>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</si>
  <si>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</si>
  <si>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</si>
  <si>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</si>
  <si>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AT</t>
  </si>
  <si>
    <t>Austria</t>
  </si>
  <si>
    <t>AT - Services sector summary</t>
  </si>
  <si>
    <t>AT - Number of buildings</t>
  </si>
  <si>
    <t>AT - Final energy consumption</t>
  </si>
  <si>
    <t>AT - Thermal energy service</t>
  </si>
  <si>
    <t>AT - System efficiency indicators of total stock</t>
  </si>
  <si>
    <t>AT - CO2 emissions</t>
  </si>
  <si>
    <t>AT - Final energy consumption per building</t>
  </si>
  <si>
    <t>AT - Thermal energy service per building</t>
  </si>
  <si>
    <t>AT - CO2 emissions per building</t>
  </si>
  <si>
    <t>AT - Final energy consumption per useful surface area</t>
  </si>
  <si>
    <t>AT - Thermal energy service per useful surface area</t>
  </si>
  <si>
    <t>AT - CO2 emissions per useful surface area</t>
  </si>
  <si>
    <t>AT - Number of new and renovated buildings</t>
  </si>
  <si>
    <t>AT - Final energy consumption in new and renovated buildings</t>
  </si>
  <si>
    <t>AT - Thermal energy service in new and renovated buildings</t>
  </si>
  <si>
    <t>AT - System efficiency indicators in new and renovated buildings</t>
  </si>
  <si>
    <t>AT - CO2 emissions in new and renovated buildings</t>
  </si>
  <si>
    <t>AT - Final energy consumption in new and renovated buildings (per building)</t>
  </si>
  <si>
    <t>AT - Thermal energy service in new and renovated buildings (per building)</t>
  </si>
  <si>
    <t>AT - CO2 emissions in new and renovated buildings (per building)</t>
  </si>
  <si>
    <t>AT - Final energy consumption in new and renovated buildings (per surface area)</t>
  </si>
  <si>
    <t>AT - Thermal energy service in new and renovated buildings (per surface area)</t>
  </si>
  <si>
    <t>AT - CO2 emissions in new and renovated buildings (per surface area)</t>
  </si>
  <si>
    <t>AT - Specific electric uses in services</t>
  </si>
  <si>
    <t>AT - Ventilation and others</t>
  </si>
  <si>
    <t>AT - Street lighting</t>
  </si>
  <si>
    <t>AT - Building lighting</t>
  </si>
  <si>
    <t>AT - Commercial refrigeration</t>
  </si>
  <si>
    <t>AT - Miscellaneous building technologies</t>
  </si>
  <si>
    <t>AT - ICT and multimedia</t>
  </si>
  <si>
    <t>AT - Agriculture</t>
  </si>
  <si>
    <t>AT - Agriculture - final energy consumption</t>
  </si>
  <si>
    <t>AT - Agriculture - useful energy demand</t>
  </si>
  <si>
    <t>AT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</si>
</sst>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43297.732557870368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52626.967164789377</v>
      </c>
      <c r="C3" s="106">
        <f>IF(SER_hh_tes!C3=0,0,1000000/0.086*SER_hh_tes!C3/SER_hh_num!C3)</f>
        <v>63072.571324641336</v>
      </c>
      <c r="D3" s="106">
        <f>IF(SER_hh_tes!D3=0,0,1000000/0.086*SER_hh_tes!D3/SER_hh_num!D3)</f>
        <v>59598.445714889385</v>
      </c>
      <c r="E3" s="106">
        <f>IF(SER_hh_tes!E3=0,0,1000000/0.086*SER_hh_tes!E3/SER_hh_num!E3)</f>
        <v>67387.897370220424</v>
      </c>
      <c r="F3" s="106">
        <f>IF(SER_hh_tes!F3=0,0,1000000/0.086*SER_hh_tes!F3/SER_hh_num!F3)</f>
        <v>66398.285950710677</v>
      </c>
      <c r="G3" s="106">
        <f>IF(SER_hh_tes!G3=0,0,1000000/0.086*SER_hh_tes!G3/SER_hh_num!G3)</f>
        <v>66138.135664537185</v>
      </c>
      <c r="H3" s="106">
        <f>IF(SER_hh_tes!H3=0,0,1000000/0.086*SER_hh_tes!H3/SER_hh_num!H3)</f>
        <v>71174.592601414057</v>
      </c>
      <c r="I3" s="106">
        <f>IF(SER_hh_tes!I3=0,0,1000000/0.086*SER_hh_tes!I3/SER_hh_num!I3)</f>
        <v>59153.167659696133</v>
      </c>
      <c r="J3" s="106">
        <f>IF(SER_hh_tes!J3=0,0,1000000/0.086*SER_hh_tes!J3/SER_hh_num!J3)</f>
        <v>67838.382877684766</v>
      </c>
      <c r="K3" s="106">
        <f>IF(SER_hh_tes!K3=0,0,1000000/0.086*SER_hh_tes!K3/SER_hh_num!K3)</f>
        <v>62415.005959610113</v>
      </c>
      <c r="L3" s="106">
        <f>IF(SER_hh_tes!L3=0,0,1000000/0.086*SER_hh_tes!L3/SER_hh_num!L3)</f>
        <v>67334.032851910073</v>
      </c>
      <c r="M3" s="106">
        <f>IF(SER_hh_tes!M3=0,0,1000000/0.086*SER_hh_tes!M3/SER_hh_num!M3)</f>
        <v>59081.313958956765</v>
      </c>
      <c r="N3" s="106">
        <f>IF(SER_hh_tes!N3=0,0,1000000/0.086*SER_hh_tes!N3/SER_hh_num!N3)</f>
        <v>59339.582441104205</v>
      </c>
      <c r="O3" s="106">
        <f>IF(SER_hh_tes!O3=0,0,1000000/0.086*SER_hh_tes!O3/SER_hh_num!O3)</f>
        <v>56500.671686076101</v>
      </c>
      <c r="P3" s="106">
        <f>IF(SER_hh_tes!P3=0,0,1000000/0.086*SER_hh_tes!P3/SER_hh_num!P3)</f>
        <v>54117.084705351277</v>
      </c>
      <c r="Q3" s="106">
        <f>IF(SER_hh_tes!Q3=0,0,1000000/0.086*SER_hh_tes!Q3/SER_hh_num!Q3)</f>
        <v>52426.795764065806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39150.953704996864</v>
      </c>
      <c r="C4" s="101">
        <f>IF(SER_hh_tes!C4=0,0,1000000/0.086*SER_hh_tes!C4/SER_hh_num!C4)</f>
        <v>49472.089694956703</v>
      </c>
      <c r="D4" s="101">
        <f>IF(SER_hh_tes!D4=0,0,1000000/0.086*SER_hh_tes!D4/SER_hh_num!D4)</f>
        <v>45800.795986158897</v>
      </c>
      <c r="E4" s="101">
        <f>IF(SER_hh_tes!E4=0,0,1000000/0.086*SER_hh_tes!E4/SER_hh_num!E4)</f>
        <v>53322.643131610697</v>
      </c>
      <c r="F4" s="101">
        <f>IF(SER_hh_tes!F4=0,0,1000000/0.086*SER_hh_tes!F4/SER_hh_num!F4)</f>
        <v>51931.241556988505</v>
      </c>
      <c r="G4" s="101">
        <f>IF(SER_hh_tes!G4=0,0,1000000/0.086*SER_hh_tes!G4/SER_hh_num!G4)</f>
        <v>51420.531028514786</v>
      </c>
      <c r="H4" s="101">
        <f>IF(SER_hh_tes!H4=0,0,1000000/0.086*SER_hh_tes!H4/SER_hh_num!H4)</f>
        <v>56362.178798467001</v>
      </c>
      <c r="I4" s="101">
        <f>IF(SER_hh_tes!I4=0,0,1000000/0.086*SER_hh_tes!I4/SER_hh_num!I4)</f>
        <v>44074.556512068863</v>
      </c>
      <c r="J4" s="101">
        <f>IF(SER_hh_tes!J4=0,0,1000000/0.086*SER_hh_tes!J4/SER_hh_num!J4)</f>
        <v>52386.650117979028</v>
      </c>
      <c r="K4" s="101">
        <f>IF(SER_hh_tes!K4=0,0,1000000/0.086*SER_hh_tes!K4/SER_hh_num!K4)</f>
        <v>46724.46648216177</v>
      </c>
      <c r="L4" s="101">
        <f>IF(SER_hh_tes!L4=0,0,1000000/0.086*SER_hh_tes!L4/SER_hh_num!L4)</f>
        <v>51545.24773952047</v>
      </c>
      <c r="M4" s="101">
        <f>IF(SER_hh_tes!M4=0,0,1000000/0.086*SER_hh_tes!M4/SER_hh_num!M4)</f>
        <v>43090.552579296731</v>
      </c>
      <c r="N4" s="101">
        <f>IF(SER_hh_tes!N4=0,0,1000000/0.086*SER_hh_tes!N4/SER_hh_num!N4)</f>
        <v>43084.482645848002</v>
      </c>
      <c r="O4" s="101">
        <f>IF(SER_hh_tes!O4=0,0,1000000/0.086*SER_hh_tes!O4/SER_hh_num!O4)</f>
        <v>39983.937861320512</v>
      </c>
      <c r="P4" s="101">
        <f>IF(SER_hh_tes!P4=0,0,1000000/0.086*SER_hh_tes!P4/SER_hh_num!P4)</f>
        <v>37560.259376695045</v>
      </c>
      <c r="Q4" s="101">
        <f>IF(SER_hh_tes!Q4=0,0,1000000/0.086*SER_hh_tes!Q4/SER_hh_num!Q4)</f>
        <v>35839.977166483703</v>
      </c>
    </row>
    <row r="5" spans="1:17" ht="12" customHeight="1" x14ac:dyDescent="0.25">
      <c r="A5" s="88" t="s">
        <v>38</v>
      </c>
      <c r="B5" s="100">
        <f>IF(SER_hh_tes!B5=0,0,1000000/0.086*SER_hh_tes!B5/SER_hh_num!B5)</f>
        <v>38764.299322747305</v>
      </c>
      <c r="C5" s="100">
        <f>IF(SER_hh_tes!C5=0,0,1000000/0.086*SER_hh_tes!C5/SER_hh_num!C5)</f>
        <v>48436.407703372111</v>
      </c>
      <c r="D5" s="100">
        <f>IF(SER_hh_tes!D5=0,0,1000000/0.086*SER_hh_tes!D5/SER_hh_num!D5)</f>
        <v>39871.917888448348</v>
      </c>
      <c r="E5" s="100">
        <f>IF(SER_hh_tes!E5=0,0,1000000/0.086*SER_hh_tes!E5/SER_hh_num!E5)</f>
        <v>56675.993765518971</v>
      </c>
      <c r="F5" s="100">
        <f>IF(SER_hh_tes!F5=0,0,1000000/0.086*SER_hh_tes!F5/SER_hh_num!F5)</f>
        <v>46276.783622924595</v>
      </c>
      <c r="G5" s="100">
        <f>IF(SER_hh_tes!G5=0,0,1000000/0.086*SER_hh_tes!G5/SER_hh_num!G5)</f>
        <v>52756.24152013065</v>
      </c>
      <c r="H5" s="100">
        <f>IF(SER_hh_tes!H5=0,0,1000000/0.086*SER_hh_tes!H5/SER_hh_num!H5)</f>
        <v>53836.425451210831</v>
      </c>
      <c r="I5" s="100">
        <f>IF(SER_hh_tes!I5=0,0,1000000/0.086*SER_hh_tes!I5/SER_hh_num!I5)</f>
        <v>41692.424933161157</v>
      </c>
      <c r="J5" s="100">
        <f>IF(SER_hh_tes!J5=0,0,1000000/0.086*SER_hh_tes!J5/SER_hh_num!J5)</f>
        <v>49527.120641281617</v>
      </c>
      <c r="K5" s="100">
        <f>IF(SER_hh_tes!K5=0,0,1000000/0.086*SER_hh_tes!K5/SER_hh_num!K5)</f>
        <v>39375.656776377567</v>
      </c>
      <c r="L5" s="100">
        <f>IF(SER_hh_tes!L5=0,0,1000000/0.086*SER_hh_tes!L5/SER_hh_num!L5)</f>
        <v>52831.571735743673</v>
      </c>
      <c r="M5" s="100">
        <f>IF(SER_hh_tes!M5=0,0,1000000/0.086*SER_hh_tes!M5/SER_hh_num!M5)</f>
        <v>41479.58197233978</v>
      </c>
      <c r="N5" s="100">
        <f>IF(SER_hh_tes!N5=0,0,1000000/0.086*SER_hh_tes!N5/SER_hh_num!N5)</f>
        <v>41448.639106566654</v>
      </c>
      <c r="O5" s="100">
        <f>IF(SER_hh_tes!O5=0,0,1000000/0.086*SER_hh_tes!O5/SER_hh_num!O5)</f>
        <v>38225.033612505475</v>
      </c>
      <c r="P5" s="100">
        <f>IF(SER_hh_tes!P5=0,0,1000000/0.086*SER_hh_tes!P5/SER_hh_num!P5)</f>
        <v>35827.219713548511</v>
      </c>
      <c r="Q5" s="100">
        <f>IF(SER_hh_tes!Q5=0,0,1000000/0.086*SER_hh_tes!Q5/SER_hh_num!Q5)</f>
        <v>34253.191947459862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38384.257172524281</v>
      </c>
      <c r="C7" s="100">
        <f>IF(SER_hh_tes!C7=0,0,1000000/0.086*SER_hh_tes!C7/SER_hh_num!C7)</f>
        <v>48294.496494655636</v>
      </c>
      <c r="D7" s="100">
        <f>IF(SER_hh_tes!D7=0,0,1000000/0.086*SER_hh_tes!D7/SER_hh_num!D7)</f>
        <v>44868.144466450751</v>
      </c>
      <c r="E7" s="100">
        <f>IF(SER_hh_tes!E7=0,0,1000000/0.086*SER_hh_tes!E7/SER_hh_num!E7)</f>
        <v>57496.631299798413</v>
      </c>
      <c r="F7" s="100">
        <f>IF(SER_hh_tes!F7=0,0,1000000/0.086*SER_hh_tes!F7/SER_hh_num!F7)</f>
        <v>43235.55581914194</v>
      </c>
      <c r="G7" s="100">
        <f>IF(SER_hh_tes!G7=0,0,1000000/0.086*SER_hh_tes!G7/SER_hh_num!G7)</f>
        <v>55992.709525233309</v>
      </c>
      <c r="H7" s="100">
        <f>IF(SER_hh_tes!H7=0,0,1000000/0.086*SER_hh_tes!H7/SER_hh_num!H7)</f>
        <v>54237.560765193906</v>
      </c>
      <c r="I7" s="100">
        <f>IF(SER_hh_tes!I7=0,0,1000000/0.086*SER_hh_tes!I7/SER_hh_num!I7)</f>
        <v>42479.600081835939</v>
      </c>
      <c r="J7" s="100">
        <f>IF(SER_hh_tes!J7=0,0,1000000/0.086*SER_hh_tes!J7/SER_hh_num!J7)</f>
        <v>51280.274079541749</v>
      </c>
      <c r="K7" s="100">
        <f>IF(SER_hh_tes!K7=0,0,1000000/0.086*SER_hh_tes!K7/SER_hh_num!K7)</f>
        <v>45767.503824448337</v>
      </c>
      <c r="L7" s="100">
        <f>IF(SER_hh_tes!L7=0,0,1000000/0.086*SER_hh_tes!L7/SER_hh_num!L7)</f>
        <v>50985.515776299137</v>
      </c>
      <c r="M7" s="100">
        <f>IF(SER_hh_tes!M7=0,0,1000000/0.086*SER_hh_tes!M7/SER_hh_num!M7)</f>
        <v>42424.439449466605</v>
      </c>
      <c r="N7" s="100">
        <f>IF(SER_hh_tes!N7=0,0,1000000/0.086*SER_hh_tes!N7/SER_hh_num!N7)</f>
        <v>42497.666636478418</v>
      </c>
      <c r="O7" s="100">
        <f>IF(SER_hh_tes!O7=0,0,1000000/0.086*SER_hh_tes!O7/SER_hh_num!O7)</f>
        <v>39367.955019423345</v>
      </c>
      <c r="P7" s="100">
        <f>IF(SER_hh_tes!P7=0,0,1000000/0.086*SER_hh_tes!P7/SER_hh_num!P7)</f>
        <v>36835.614946834728</v>
      </c>
      <c r="Q7" s="100">
        <f>IF(SER_hh_tes!Q7=0,0,1000000/0.086*SER_hh_tes!Q7/SER_hh_num!Q7)</f>
        <v>34985.046143981031</v>
      </c>
    </row>
    <row r="8" spans="1:17" ht="12" customHeight="1" x14ac:dyDescent="0.25">
      <c r="A8" s="88" t="s">
        <v>101</v>
      </c>
      <c r="B8" s="100">
        <f>IF(SER_hh_tes!B8=0,0,1000000/0.086*SER_hh_tes!B8/SER_hh_num!B8)</f>
        <v>38957.156533308247</v>
      </c>
      <c r="C8" s="100">
        <f>IF(SER_hh_tes!C8=0,0,1000000/0.086*SER_hh_tes!C8/SER_hh_num!C8)</f>
        <v>48845.28972442307</v>
      </c>
      <c r="D8" s="100">
        <f>IF(SER_hh_tes!D8=0,0,1000000/0.086*SER_hh_tes!D8/SER_hh_num!D8)</f>
        <v>45154.0571257763</v>
      </c>
      <c r="E8" s="100">
        <f>IF(SER_hh_tes!E8=0,0,1000000/0.086*SER_hh_tes!E8/SER_hh_num!E8)</f>
        <v>52454.896080185405</v>
      </c>
      <c r="F8" s="100">
        <f>IF(SER_hh_tes!F8=0,0,1000000/0.086*SER_hh_tes!F8/SER_hh_num!F8)</f>
        <v>50582.335919353274</v>
      </c>
      <c r="G8" s="100">
        <f>IF(SER_hh_tes!G8=0,0,1000000/0.086*SER_hh_tes!G8/SER_hh_num!G8)</f>
        <v>49207.502904133471</v>
      </c>
      <c r="H8" s="100">
        <f>IF(SER_hh_tes!H8=0,0,1000000/0.086*SER_hh_tes!H8/SER_hh_num!H8)</f>
        <v>54658.077029136701</v>
      </c>
      <c r="I8" s="100">
        <f>IF(SER_hh_tes!I8=0,0,1000000/0.086*SER_hh_tes!I8/SER_hh_num!I8)</f>
        <v>42384.402812940585</v>
      </c>
      <c r="J8" s="100">
        <f>IF(SER_hh_tes!J8=0,0,1000000/0.086*SER_hh_tes!J8/SER_hh_num!J8)</f>
        <v>50320.920669084284</v>
      </c>
      <c r="K8" s="100">
        <f>IF(SER_hh_tes!K8=0,0,1000000/0.086*SER_hh_tes!K8/SER_hh_num!K8)</f>
        <v>44892.382078758543</v>
      </c>
      <c r="L8" s="100">
        <f>IF(SER_hh_tes!L8=0,0,1000000/0.086*SER_hh_tes!L8/SER_hh_num!L8)</f>
        <v>49413.318555241676</v>
      </c>
      <c r="M8" s="100">
        <f>IF(SER_hh_tes!M8=0,0,1000000/0.086*SER_hh_tes!M8/SER_hh_num!M8)</f>
        <v>41356.717830238682</v>
      </c>
      <c r="N8" s="100">
        <f>IF(SER_hh_tes!N8=0,0,1000000/0.086*SER_hh_tes!N8/SER_hh_num!N8)</f>
        <v>41297.575551666218</v>
      </c>
      <c r="O8" s="100">
        <f>IF(SER_hh_tes!O8=0,0,1000000/0.086*SER_hh_tes!O8/SER_hh_num!O8)</f>
        <v>38185.796897970424</v>
      </c>
      <c r="P8" s="100">
        <f>IF(SER_hh_tes!P8=0,0,1000000/0.086*SER_hh_tes!P8/SER_hh_num!P8)</f>
        <v>35878.788364511383</v>
      </c>
      <c r="Q8" s="100">
        <f>IF(SER_hh_tes!Q8=0,0,1000000/0.086*SER_hh_tes!Q8/SER_hh_num!Q8)</f>
        <v>34444.574800218979</v>
      </c>
    </row>
    <row r="9" spans="1:17" ht="12" customHeight="1" x14ac:dyDescent="0.25">
      <c r="A9" s="88" t="s">
        <v>106</v>
      </c>
      <c r="B9" s="100">
        <f>IF(SER_hh_tes!B9=0,0,1000000/0.086*SER_hh_tes!B9/SER_hh_num!B9)</f>
        <v>38307.142608144779</v>
      </c>
      <c r="C9" s="100">
        <f>IF(SER_hh_tes!C9=0,0,1000000/0.086*SER_hh_tes!C9/SER_hh_num!C9)</f>
        <v>49286.314753945007</v>
      </c>
      <c r="D9" s="100">
        <f>IF(SER_hh_tes!D9=0,0,1000000/0.086*SER_hh_tes!D9/SER_hh_num!D9)</f>
        <v>45456.233790480932</v>
      </c>
      <c r="E9" s="100">
        <f>IF(SER_hh_tes!E9=0,0,1000000/0.086*SER_hh_tes!E9/SER_hh_num!E9)</f>
        <v>52125.836587488462</v>
      </c>
      <c r="F9" s="100">
        <f>IF(SER_hh_tes!F9=0,0,1000000/0.086*SER_hh_tes!F9/SER_hh_num!F9)</f>
        <v>56336.626703843773</v>
      </c>
      <c r="G9" s="100">
        <f>IF(SER_hh_tes!G9=0,0,1000000/0.086*SER_hh_tes!G9/SER_hh_num!G9)</f>
        <v>47902.039261489568</v>
      </c>
      <c r="H9" s="100">
        <f>IF(SER_hh_tes!H9=0,0,1000000/0.086*SER_hh_tes!H9/SER_hh_num!H9)</f>
        <v>56984.178269942655</v>
      </c>
      <c r="I9" s="100">
        <f>IF(SER_hh_tes!I9=0,0,1000000/0.086*SER_hh_tes!I9/SER_hh_num!I9)</f>
        <v>44410.805860391469</v>
      </c>
      <c r="J9" s="100">
        <f>IF(SER_hh_tes!J9=0,0,1000000/0.086*SER_hh_tes!J9/SER_hh_num!J9)</f>
        <v>52879.669453537164</v>
      </c>
      <c r="K9" s="100">
        <f>IF(SER_hh_tes!K9=0,0,1000000/0.086*SER_hh_tes!K9/SER_hh_num!K9)</f>
        <v>47234.036666122309</v>
      </c>
      <c r="L9" s="100">
        <f>IF(SER_hh_tes!L9=0,0,1000000/0.086*SER_hh_tes!L9/SER_hh_num!L9)</f>
        <v>51877.690871126018</v>
      </c>
      <c r="M9" s="100">
        <f>IF(SER_hh_tes!M9=0,0,1000000/0.086*SER_hh_tes!M9/SER_hh_num!M9)</f>
        <v>43780.163402412276</v>
      </c>
      <c r="N9" s="100">
        <f>IF(SER_hh_tes!N9=0,0,1000000/0.086*SER_hh_tes!N9/SER_hh_num!N9)</f>
        <v>43636.356110120156</v>
      </c>
      <c r="O9" s="100">
        <f>IF(SER_hh_tes!O9=0,0,1000000/0.086*SER_hh_tes!O9/SER_hh_num!O9)</f>
        <v>40849.745343509538</v>
      </c>
      <c r="P9" s="100">
        <f>IF(SER_hh_tes!P9=0,0,1000000/0.086*SER_hh_tes!P9/SER_hh_num!P9)</f>
        <v>38550.224238441697</v>
      </c>
      <c r="Q9" s="100">
        <f>IF(SER_hh_tes!Q9=0,0,1000000/0.086*SER_hh_tes!Q9/SER_hh_num!Q9)</f>
        <v>36720.892096663527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38764.299322747305</v>
      </c>
      <c r="C10" s="100">
        <f>IF(SER_hh_tes!C10=0,0,1000000/0.086*SER_hh_tes!C10/SER_hh_num!C10)</f>
        <v>48436.407703372097</v>
      </c>
      <c r="D10" s="100">
        <f>IF(SER_hh_tes!D10=0,0,1000000/0.086*SER_hh_tes!D10/SER_hh_num!D10)</f>
        <v>45507.413219808128</v>
      </c>
      <c r="E10" s="100">
        <f>IF(SER_hh_tes!E10=0,0,1000000/0.086*SER_hh_tes!E10/SER_hh_num!E10)</f>
        <v>53363.663866915485</v>
      </c>
      <c r="F10" s="100">
        <f>IF(SER_hh_tes!F10=0,0,1000000/0.086*SER_hh_tes!F10/SER_hh_num!F10)</f>
        <v>52371.113821904328</v>
      </c>
      <c r="G10" s="100">
        <f>IF(SER_hh_tes!G10=0,0,1000000/0.086*SER_hh_tes!G10/SER_hh_num!G10)</f>
        <v>53773.176068347508</v>
      </c>
      <c r="H10" s="100">
        <f>IF(SER_hh_tes!H10=0,0,1000000/0.086*SER_hh_tes!H10/SER_hh_num!H10)</f>
        <v>59615.455546571276</v>
      </c>
      <c r="I10" s="100">
        <f>IF(SER_hh_tes!I10=0,0,1000000/0.086*SER_hh_tes!I10/SER_hh_num!I10)</f>
        <v>47824.51726961344</v>
      </c>
      <c r="J10" s="100">
        <f>IF(SER_hh_tes!J10=0,0,1000000/0.086*SER_hh_tes!J10/SER_hh_num!J10)</f>
        <v>57064.69453584947</v>
      </c>
      <c r="K10" s="100">
        <f>IF(SER_hh_tes!K10=0,0,1000000/0.086*SER_hh_tes!K10/SER_hh_num!K10)</f>
        <v>50672.600346847641</v>
      </c>
      <c r="L10" s="100">
        <f>IF(SER_hh_tes!L10=0,0,1000000/0.086*SER_hh_tes!L10/SER_hh_num!L10)</f>
        <v>57387.372843983991</v>
      </c>
      <c r="M10" s="100">
        <f>IF(SER_hh_tes!M10=0,0,1000000/0.086*SER_hh_tes!M10/SER_hh_num!M10)</f>
        <v>44555.280615091557</v>
      </c>
      <c r="N10" s="100">
        <f>IF(SER_hh_tes!N10=0,0,1000000/0.086*SER_hh_tes!N10/SER_hh_num!N10)</f>
        <v>45406.714191546751</v>
      </c>
      <c r="O10" s="100">
        <f>IF(SER_hh_tes!O10=0,0,1000000/0.086*SER_hh_tes!O10/SER_hh_num!O10)</f>
        <v>41474.783230832167</v>
      </c>
      <c r="P10" s="100">
        <f>IF(SER_hh_tes!P10=0,0,1000000/0.086*SER_hh_tes!P10/SER_hh_num!P10)</f>
        <v>38509.464037235834</v>
      </c>
      <c r="Q10" s="100">
        <f>IF(SER_hh_tes!Q10=0,0,1000000/0.086*SER_hh_tes!Q10/SER_hh_num!Q10)</f>
        <v>36514.225415880821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47454.582543271514</v>
      </c>
      <c r="C11" s="100">
        <f>IF(SER_hh_tes!C11=0,0,1000000/0.086*SER_hh_tes!C11/SER_hh_num!C11)</f>
        <v>42344.043781906192</v>
      </c>
      <c r="D11" s="100">
        <f>IF(SER_hh_tes!D11=0,0,1000000/0.086*SER_hh_tes!D11/SER_hh_num!D11)</f>
        <v>64362.547525847185</v>
      </c>
      <c r="E11" s="100">
        <f>IF(SER_hh_tes!E11=0,0,1000000/0.086*SER_hh_tes!E11/SER_hh_num!E11)</f>
        <v>48472.768018994211</v>
      </c>
      <c r="F11" s="100">
        <f>IF(SER_hh_tes!F11=0,0,1000000/0.086*SER_hh_tes!F11/SER_hh_num!F11)</f>
        <v>47041.00018218287</v>
      </c>
      <c r="G11" s="100">
        <f>IF(SER_hh_tes!G11=0,0,1000000/0.086*SER_hh_tes!G11/SER_hh_num!G11)</f>
        <v>52611.971901727629</v>
      </c>
      <c r="H11" s="100">
        <f>IF(SER_hh_tes!H11=0,0,1000000/0.086*SER_hh_tes!H11/SER_hh_num!H11)</f>
        <v>51272.340009615466</v>
      </c>
      <c r="I11" s="100">
        <f>IF(SER_hh_tes!I11=0,0,1000000/0.086*SER_hh_tes!I11/SER_hh_num!I11)</f>
        <v>46709.349217145485</v>
      </c>
      <c r="J11" s="100">
        <f>IF(SER_hh_tes!J11=0,0,1000000/0.086*SER_hh_tes!J11/SER_hh_num!J11)</f>
        <v>47763.431320088799</v>
      </c>
      <c r="K11" s="100">
        <f>IF(SER_hh_tes!K11=0,0,1000000/0.086*SER_hh_tes!K11/SER_hh_num!K11)</f>
        <v>46838.110415180206</v>
      </c>
      <c r="L11" s="100">
        <f>IF(SER_hh_tes!L11=0,0,1000000/0.086*SER_hh_tes!L11/SER_hh_num!L11)</f>
        <v>51693.74465121259</v>
      </c>
      <c r="M11" s="100">
        <f>IF(SER_hh_tes!M11=0,0,1000000/0.086*SER_hh_tes!M11/SER_hh_num!M11)</f>
        <v>43252.571245674953</v>
      </c>
      <c r="N11" s="100">
        <f>IF(SER_hh_tes!N11=0,0,1000000/0.086*SER_hh_tes!N11/SER_hh_num!N11)</f>
        <v>51424.66333567346</v>
      </c>
      <c r="O11" s="100">
        <f>IF(SER_hh_tes!O11=0,0,1000000/0.086*SER_hh_tes!O11/SER_hh_num!O11)</f>
        <v>47115.336282889832</v>
      </c>
      <c r="P11" s="100">
        <f>IF(SER_hh_tes!P11=0,0,1000000/0.086*SER_hh_tes!P11/SER_hh_num!P11)</f>
        <v>33492.163509333586</v>
      </c>
      <c r="Q11" s="100">
        <f>IF(SER_hh_tes!Q11=0,0,1000000/0.086*SER_hh_tes!Q11/SER_hh_num!Q11)</f>
        <v>35762.011160591537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38957.15653330824</v>
      </c>
      <c r="C12" s="100">
        <f>IF(SER_hh_tes!C12=0,0,1000000/0.086*SER_hh_tes!C12/SER_hh_num!C12)</f>
        <v>48679.154041039888</v>
      </c>
      <c r="D12" s="100">
        <f>IF(SER_hh_tes!D12=0,0,1000000/0.086*SER_hh_tes!D12/SER_hh_num!D12)</f>
        <v>45031.15214603897</v>
      </c>
      <c r="E12" s="100">
        <f>IF(SER_hh_tes!E12=0,0,1000000/0.086*SER_hh_tes!E12/SER_hh_num!E12)</f>
        <v>49070.891917815359</v>
      </c>
      <c r="F12" s="100">
        <f>IF(SER_hh_tes!F12=0,0,1000000/0.086*SER_hh_tes!F12/SER_hh_num!F12)</f>
        <v>50446.006047378905</v>
      </c>
      <c r="G12" s="100">
        <f>IF(SER_hh_tes!G12=0,0,1000000/0.086*SER_hh_tes!G12/SER_hh_num!G12)</f>
        <v>49901.459731533825</v>
      </c>
      <c r="H12" s="100">
        <f>IF(SER_hh_tes!H12=0,0,1000000/0.086*SER_hh_tes!H12/SER_hh_num!H12)</f>
        <v>54576.064123257776</v>
      </c>
      <c r="I12" s="100">
        <f>IF(SER_hh_tes!I12=0,0,1000000/0.086*SER_hh_tes!I12/SER_hh_num!I12)</f>
        <v>42592.565124637003</v>
      </c>
      <c r="J12" s="100">
        <f>IF(SER_hh_tes!J12=0,0,1000000/0.086*SER_hh_tes!J12/SER_hh_num!J12)</f>
        <v>50609.829108019716</v>
      </c>
      <c r="K12" s="100">
        <f>IF(SER_hh_tes!K12=0,0,1000000/0.086*SER_hh_tes!K12/SER_hh_num!K12)</f>
        <v>45235.554070109218</v>
      </c>
      <c r="L12" s="100">
        <f>IF(SER_hh_tes!L12=0,0,1000000/0.086*SER_hh_tes!L12/SER_hh_num!L12)</f>
        <v>50011.365306461303</v>
      </c>
      <c r="M12" s="100">
        <f>IF(SER_hh_tes!M12=0,0,1000000/0.086*SER_hh_tes!M12/SER_hh_num!M12)</f>
        <v>41862.227050677662</v>
      </c>
      <c r="N12" s="100">
        <f>IF(SER_hh_tes!N12=0,0,1000000/0.086*SER_hh_tes!N12/SER_hh_num!N12)</f>
        <v>41869.018792661795</v>
      </c>
      <c r="O12" s="100">
        <f>IF(SER_hh_tes!O12=0,0,1000000/0.086*SER_hh_tes!O12/SER_hh_num!O12)</f>
        <v>38719.069008456951</v>
      </c>
      <c r="P12" s="100">
        <f>IF(SER_hh_tes!P12=0,0,1000000/0.086*SER_hh_tes!P12/SER_hh_num!P12)</f>
        <v>36363.285851091619</v>
      </c>
      <c r="Q12" s="100">
        <f>IF(SER_hh_tes!Q12=0,0,1000000/0.086*SER_hh_tes!Q12/SER_hh_num!Q12)</f>
        <v>34773.067004448858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39156.350885276435</v>
      </c>
      <c r="C13" s="100">
        <f>IF(SER_hh_tes!C13=0,0,1000000/0.086*SER_hh_tes!C13/SER_hh_num!C13)</f>
        <v>49536.526663571625</v>
      </c>
      <c r="D13" s="100">
        <f>IF(SER_hh_tes!D13=0,0,1000000/0.086*SER_hh_tes!D13/SER_hh_num!D13)</f>
        <v>46283.968954389493</v>
      </c>
      <c r="E13" s="100">
        <f>IF(SER_hh_tes!E13=0,0,1000000/0.086*SER_hh_tes!E13/SER_hh_num!E13)</f>
        <v>54018.467080984425</v>
      </c>
      <c r="F13" s="100">
        <f>IF(SER_hh_tes!F13=0,0,1000000/0.086*SER_hh_tes!F13/SER_hh_num!F13)</f>
        <v>52084.504471119282</v>
      </c>
      <c r="G13" s="100">
        <f>IF(SER_hh_tes!G13=0,0,1000000/0.086*SER_hh_tes!G13/SER_hh_num!G13)</f>
        <v>51448.605430227537</v>
      </c>
      <c r="H13" s="100">
        <f>IF(SER_hh_tes!H13=0,0,1000000/0.086*SER_hh_tes!H13/SER_hh_num!H13)</f>
        <v>56304.760919265093</v>
      </c>
      <c r="I13" s="100">
        <f>IF(SER_hh_tes!I13=0,0,1000000/0.086*SER_hh_tes!I13/SER_hh_num!I13)</f>
        <v>43498.279021768249</v>
      </c>
      <c r="J13" s="100">
        <f>IF(SER_hh_tes!J13=0,0,1000000/0.086*SER_hh_tes!J13/SER_hh_num!J13)</f>
        <v>51394.041750890559</v>
      </c>
      <c r="K13" s="100">
        <f>IF(SER_hh_tes!K13=0,0,1000000/0.086*SER_hh_tes!K13/SER_hh_num!K13)</f>
        <v>45611.182766268292</v>
      </c>
      <c r="L13" s="100">
        <f>IF(SER_hh_tes!L13=0,0,1000000/0.086*SER_hh_tes!L13/SER_hh_num!L13)</f>
        <v>54296.073919187722</v>
      </c>
      <c r="M13" s="100">
        <f>IF(SER_hh_tes!M13=0,0,1000000/0.086*SER_hh_tes!M13/SER_hh_num!M13)</f>
        <v>47434.66350278828</v>
      </c>
      <c r="N13" s="100">
        <f>IF(SER_hh_tes!N13=0,0,1000000/0.086*SER_hh_tes!N13/SER_hh_num!N13)</f>
        <v>47460.542606586081</v>
      </c>
      <c r="O13" s="100">
        <f>IF(SER_hh_tes!O13=0,0,1000000/0.086*SER_hh_tes!O13/SER_hh_num!O13)</f>
        <v>44062.437967853504</v>
      </c>
      <c r="P13" s="100">
        <f>IF(SER_hh_tes!P13=0,0,1000000/0.086*SER_hh_tes!P13/SER_hh_num!P13)</f>
        <v>41358.154441395425</v>
      </c>
      <c r="Q13" s="100">
        <f>IF(SER_hh_tes!Q13=0,0,1000000/0.086*SER_hh_tes!Q13/SER_hh_num!Q13)</f>
        <v>39467.328622823392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39156.350885276421</v>
      </c>
      <c r="C14" s="22">
        <f>IF(SER_hh_tes!C14=0,0,1000000/0.086*SER_hh_tes!C14/SER_hh_num!C14)</f>
        <v>48932.132096857247</v>
      </c>
      <c r="D14" s="22">
        <f>IF(SER_hh_tes!D14=0,0,1000000/0.086*SER_hh_tes!D14/SER_hh_num!D14)</f>
        <v>45338.31743065382</v>
      </c>
      <c r="E14" s="22">
        <f>IF(SER_hh_tes!E14=0,0,1000000/0.086*SER_hh_tes!E14/SER_hh_num!E14)</f>
        <v>52789.997079037792</v>
      </c>
      <c r="F14" s="22">
        <f>IF(SER_hh_tes!F14=0,0,1000000/0.086*SER_hh_tes!F14/SER_hh_num!F14)</f>
        <v>51994.127162406192</v>
      </c>
      <c r="G14" s="22">
        <f>IF(SER_hh_tes!G14=0,0,1000000/0.086*SER_hh_tes!G14/SER_hh_num!G14)</f>
        <v>51359.835317069344</v>
      </c>
      <c r="H14" s="22">
        <f>IF(SER_hh_tes!H14=0,0,1000000/0.086*SER_hh_tes!H14/SER_hh_num!H14)</f>
        <v>56921.265198695823</v>
      </c>
      <c r="I14" s="22">
        <f>IF(SER_hh_tes!I14=0,0,1000000/0.086*SER_hh_tes!I14/SER_hh_num!I14)</f>
        <v>43994.694439274608</v>
      </c>
      <c r="J14" s="22">
        <f>IF(SER_hh_tes!J14=0,0,1000000/0.086*SER_hh_tes!J14/SER_hh_num!J14)</f>
        <v>52123.995725364854</v>
      </c>
      <c r="K14" s="22">
        <f>IF(SER_hh_tes!K14=0,0,1000000/0.086*SER_hh_tes!K14/SER_hh_num!K14)</f>
        <v>46335.40483388443</v>
      </c>
      <c r="L14" s="22">
        <f>IF(SER_hh_tes!L14=0,0,1000000/0.086*SER_hh_tes!L14/SER_hh_num!L14)</f>
        <v>50918.601192645772</v>
      </c>
      <c r="M14" s="22">
        <f>IF(SER_hh_tes!M14=0,0,1000000/0.086*SER_hh_tes!M14/SER_hh_num!M14)</f>
        <v>42374.629198208771</v>
      </c>
      <c r="N14" s="22">
        <f>IF(SER_hh_tes!N14=0,0,1000000/0.086*SER_hh_tes!N14/SER_hh_num!N14)</f>
        <v>42637.315341992275</v>
      </c>
      <c r="O14" s="22">
        <f>IF(SER_hh_tes!O14=0,0,1000000/0.086*SER_hh_tes!O14/SER_hh_num!O14)</f>
        <v>39401.045284302272</v>
      </c>
      <c r="P14" s="22">
        <f>IF(SER_hh_tes!P14=0,0,1000000/0.086*SER_hh_tes!P14/SER_hh_num!P14)</f>
        <v>37340.921530430023</v>
      </c>
      <c r="Q14" s="22">
        <f>IF(SER_hh_tes!Q14=0,0,1000000/0.086*SER_hh_tes!Q14/SER_hh_num!Q14)</f>
        <v>35610.228822983227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534.12276965812066</v>
      </c>
      <c r="C15" s="104">
        <f>IF(SER_hh_tes!C15=0,0,1000000/0.086*SER_hh_tes!C15/SER_hh_num!C15)</f>
        <v>717.44471040194708</v>
      </c>
      <c r="D15" s="104">
        <f>IF(SER_hh_tes!D15=0,0,1000000/0.086*SER_hh_tes!D15/SER_hh_num!D15)</f>
        <v>662.05922685887958</v>
      </c>
      <c r="E15" s="104">
        <f>IF(SER_hh_tes!E15=0,0,1000000/0.086*SER_hh_tes!E15/SER_hh_num!E15)</f>
        <v>786.11315553970746</v>
      </c>
      <c r="F15" s="104">
        <f>IF(SER_hh_tes!F15=0,0,1000000/0.086*SER_hh_tes!F15/SER_hh_num!F15)</f>
        <v>755.49420340633571</v>
      </c>
      <c r="G15" s="104">
        <f>IF(SER_hh_tes!G15=0,0,1000000/0.086*SER_hh_tes!G15/SER_hh_num!G15)</f>
        <v>755.66518783573554</v>
      </c>
      <c r="H15" s="104">
        <f>IF(SER_hh_tes!H15=0,0,1000000/0.086*SER_hh_tes!H15/SER_hh_num!H15)</f>
        <v>816.65602706682068</v>
      </c>
      <c r="I15" s="104">
        <f>IF(SER_hh_tes!I15=0,0,1000000/0.086*SER_hh_tes!I15/SER_hh_num!I15)</f>
        <v>594.5924729335236</v>
      </c>
      <c r="J15" s="104">
        <f>IF(SER_hh_tes!J15=0,0,1000000/0.086*SER_hh_tes!J15/SER_hh_num!J15)</f>
        <v>707.52361036460422</v>
      </c>
      <c r="K15" s="104">
        <f>IF(SER_hh_tes!K15=0,0,1000000/0.086*SER_hh_tes!K15/SER_hh_num!K15)</f>
        <v>609.48855538819237</v>
      </c>
      <c r="L15" s="104">
        <f>IF(SER_hh_tes!L15=0,0,1000000/0.086*SER_hh_tes!L15/SER_hh_num!L15)</f>
        <v>603.93228091223455</v>
      </c>
      <c r="M15" s="104">
        <f>IF(SER_hh_tes!M15=0,0,1000000/0.086*SER_hh_tes!M15/SER_hh_num!M15)</f>
        <v>487.17975645174698</v>
      </c>
      <c r="N15" s="104">
        <f>IF(SER_hh_tes!N15=0,0,1000000/0.086*SER_hh_tes!N15/SER_hh_num!N15)</f>
        <v>453.2316895566118</v>
      </c>
      <c r="O15" s="104">
        <f>IF(SER_hh_tes!O15=0,0,1000000/0.086*SER_hh_tes!O15/SER_hh_num!O15)</f>
        <v>434.78005626499879</v>
      </c>
      <c r="P15" s="104">
        <f>IF(SER_hh_tes!P15=0,0,1000000/0.086*SER_hh_tes!P15/SER_hh_num!P15)</f>
        <v>423.28499717482924</v>
      </c>
      <c r="Q15" s="104">
        <f>IF(SER_hh_tes!Q15=0,0,1000000/0.086*SER_hh_tes!Q15/SER_hh_num!Q15)</f>
        <v>387.60553851389068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11255.902111372679</v>
      </c>
      <c r="C16" s="101">
        <f>IF(SER_hh_tes!C16=0,0,1000000/0.086*SER_hh_tes!C16/SER_hh_num!C16)</f>
        <v>11298.698132035886</v>
      </c>
      <c r="D16" s="101">
        <f>IF(SER_hh_tes!D16=0,0,1000000/0.086*SER_hh_tes!D16/SER_hh_num!D16)</f>
        <v>11338.659666845226</v>
      </c>
      <c r="E16" s="101">
        <f>IF(SER_hh_tes!E16=0,0,1000000/0.086*SER_hh_tes!E16/SER_hh_num!E16)</f>
        <v>11378.289597470881</v>
      </c>
      <c r="F16" s="101">
        <f>IF(SER_hh_tes!F16=0,0,1000000/0.086*SER_hh_tes!F16/SER_hh_num!F16)</f>
        <v>11455.42563057008</v>
      </c>
      <c r="G16" s="101">
        <f>IF(SER_hh_tes!G16=0,0,1000000/0.086*SER_hh_tes!G16/SER_hh_num!G16)</f>
        <v>11543.931747458357</v>
      </c>
      <c r="H16" s="101">
        <f>IF(SER_hh_tes!H16=0,0,1000000/0.086*SER_hh_tes!H16/SER_hh_num!H16)</f>
        <v>11636.21148964352</v>
      </c>
      <c r="I16" s="101">
        <f>IF(SER_hh_tes!I16=0,0,1000000/0.086*SER_hh_tes!I16/SER_hh_num!I16)</f>
        <v>11744.926693576359</v>
      </c>
      <c r="J16" s="101">
        <f>IF(SER_hh_tes!J16=0,0,1000000/0.086*SER_hh_tes!J16/SER_hh_num!J16)</f>
        <v>11874.806596010421</v>
      </c>
      <c r="K16" s="101">
        <f>IF(SER_hh_tes!K16=0,0,1000000/0.086*SER_hh_tes!K16/SER_hh_num!K16)</f>
        <v>11775.012902565195</v>
      </c>
      <c r="L16" s="101">
        <f>IF(SER_hh_tes!L16=0,0,1000000/0.086*SER_hh_tes!L16/SER_hh_num!L16)</f>
        <v>11863.020933886392</v>
      </c>
      <c r="M16" s="101">
        <f>IF(SER_hh_tes!M16=0,0,1000000/0.086*SER_hh_tes!M16/SER_hh_num!M16)</f>
        <v>11890.282290957419</v>
      </c>
      <c r="N16" s="101">
        <f>IF(SER_hh_tes!N16=0,0,1000000/0.086*SER_hh_tes!N16/SER_hh_num!N16)</f>
        <v>12079.523037382964</v>
      </c>
      <c r="O16" s="101">
        <f>IF(SER_hh_tes!O16=0,0,1000000/0.086*SER_hh_tes!O16/SER_hh_num!O16)</f>
        <v>12225.382972362642</v>
      </c>
      <c r="P16" s="101">
        <f>IF(SER_hh_tes!P16=0,0,1000000/0.086*SER_hh_tes!P16/SER_hh_num!P16)</f>
        <v>12589.10262229273</v>
      </c>
      <c r="Q16" s="101">
        <f>IF(SER_hh_tes!Q16=0,0,1000000/0.086*SER_hh_tes!Q16/SER_hh_num!Q16)</f>
        <v>13008.813652248386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2041.2073999537597</v>
      </c>
      <c r="C17" s="103">
        <f>IF(SER_hh_tes!C17=0,0,1000000/0.086*SER_hh_tes!C17/SER_hh_num!C17)</f>
        <v>2122.5619690876042</v>
      </c>
      <c r="D17" s="103">
        <f>IF(SER_hh_tes!D17=0,0,1000000/0.086*SER_hh_tes!D17/SER_hh_num!D17)</f>
        <v>2283.5111811247384</v>
      </c>
      <c r="E17" s="103">
        <f>IF(SER_hh_tes!E17=0,0,1000000/0.086*SER_hh_tes!E17/SER_hh_num!E17)</f>
        <v>2390.8765583702784</v>
      </c>
      <c r="F17" s="103">
        <f>IF(SER_hh_tes!F17=0,0,1000000/0.086*SER_hh_tes!F17/SER_hh_num!F17)</f>
        <v>2518.5273944897926</v>
      </c>
      <c r="G17" s="103">
        <f>IF(SER_hh_tes!G17=0,0,1000000/0.086*SER_hh_tes!G17/SER_hh_num!G17)</f>
        <v>2679.6186436151447</v>
      </c>
      <c r="H17" s="103">
        <f>IF(SER_hh_tes!H17=0,0,1000000/0.086*SER_hh_tes!H17/SER_hh_num!H17)</f>
        <v>2842.6530227548355</v>
      </c>
      <c r="I17" s="103">
        <f>IF(SER_hh_tes!I17=0,0,1000000/0.086*SER_hh_tes!I17/SER_hh_num!I17)</f>
        <v>3065.8779390697509</v>
      </c>
      <c r="J17" s="103">
        <f>IF(SER_hh_tes!J17=0,0,1000000/0.086*SER_hh_tes!J17/SER_hh_num!J17)</f>
        <v>3217.6929852288654</v>
      </c>
      <c r="K17" s="103">
        <f>IF(SER_hh_tes!K17=0,0,1000000/0.086*SER_hh_tes!K17/SER_hh_num!K17)</f>
        <v>3427.888555806248</v>
      </c>
      <c r="L17" s="103">
        <f>IF(SER_hh_tes!L17=0,0,1000000/0.086*SER_hh_tes!L17/SER_hh_num!L17)</f>
        <v>3522.0972379379859</v>
      </c>
      <c r="M17" s="103">
        <f>IF(SER_hh_tes!M17=0,0,1000000/0.086*SER_hh_tes!M17/SER_hh_num!M17)</f>
        <v>3660.8372203598815</v>
      </c>
      <c r="N17" s="103">
        <f>IF(SER_hh_tes!N17=0,0,1000000/0.086*SER_hh_tes!N17/SER_hh_num!N17)</f>
        <v>3833.5033233277059</v>
      </c>
      <c r="O17" s="103">
        <f>IF(SER_hh_tes!O17=0,0,1000000/0.086*SER_hh_tes!O17/SER_hh_num!O17)</f>
        <v>4042.2715424868575</v>
      </c>
      <c r="P17" s="103">
        <f>IF(SER_hh_tes!P17=0,0,1000000/0.086*SER_hh_tes!P17/SER_hh_num!P17)</f>
        <v>4366.2280184922138</v>
      </c>
      <c r="Q17" s="103">
        <f>IF(SER_hh_tes!Q17=0,0,1000000/0.086*SER_hh_tes!Q17/SER_hh_num!Q17)</f>
        <v>4697.7424384643709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11332.075351473492</v>
      </c>
      <c r="C18" s="103">
        <f>IF(SER_hh_tes!C18=0,0,1000000/0.086*SER_hh_tes!C18/SER_hh_num!C18)</f>
        <v>11376.066046847794</v>
      </c>
      <c r="D18" s="103">
        <f>IF(SER_hh_tes!D18=0,0,1000000/0.086*SER_hh_tes!D18/SER_hh_num!D18)</f>
        <v>11420.462092944055</v>
      </c>
      <c r="E18" s="103">
        <f>IF(SER_hh_tes!E18=0,0,1000000/0.086*SER_hh_tes!E18/SER_hh_num!E18)</f>
        <v>11465.684561224321</v>
      </c>
      <c r="F18" s="103">
        <f>IF(SER_hh_tes!F18=0,0,1000000/0.086*SER_hh_tes!F18/SER_hh_num!F18)</f>
        <v>11546.397524682341</v>
      </c>
      <c r="G18" s="103">
        <f>IF(SER_hh_tes!G18=0,0,1000000/0.086*SER_hh_tes!G18/SER_hh_num!G18)</f>
        <v>11638.13478386727</v>
      </c>
      <c r="H18" s="103">
        <f>IF(SER_hh_tes!H18=0,0,1000000/0.086*SER_hh_tes!H18/SER_hh_num!H18)</f>
        <v>11733.903984211596</v>
      </c>
      <c r="I18" s="103">
        <f>IF(SER_hh_tes!I18=0,0,1000000/0.086*SER_hh_tes!I18/SER_hh_num!I18)</f>
        <v>11848.905483949662</v>
      </c>
      <c r="J18" s="103">
        <f>IF(SER_hh_tes!J18=0,0,1000000/0.086*SER_hh_tes!J18/SER_hh_num!J18)</f>
        <v>11982.985903987439</v>
      </c>
      <c r="K18" s="103">
        <f>IF(SER_hh_tes!K18=0,0,1000000/0.086*SER_hh_tes!K18/SER_hh_num!K18)</f>
        <v>11889.038890885513</v>
      </c>
      <c r="L18" s="103">
        <f>IF(SER_hh_tes!L18=0,0,1000000/0.086*SER_hh_tes!L18/SER_hh_num!L18)</f>
        <v>11987.116463343229</v>
      </c>
      <c r="M18" s="103">
        <f>IF(SER_hh_tes!M18=0,0,1000000/0.086*SER_hh_tes!M18/SER_hh_num!M18)</f>
        <v>12026.078386479969</v>
      </c>
      <c r="N18" s="103">
        <f>IF(SER_hh_tes!N18=0,0,1000000/0.086*SER_hh_tes!N18/SER_hh_num!N18)</f>
        <v>12228.125190075307</v>
      </c>
      <c r="O18" s="103">
        <f>IF(SER_hh_tes!O18=0,0,1000000/0.086*SER_hh_tes!O18/SER_hh_num!O18)</f>
        <v>12392.901516020727</v>
      </c>
      <c r="P18" s="103">
        <f>IF(SER_hh_tes!P18=0,0,1000000/0.086*SER_hh_tes!P18/SER_hh_num!P18)</f>
        <v>12776.081849419979</v>
      </c>
      <c r="Q18" s="103">
        <f>IF(SER_hh_tes!Q18=0,0,1000000/0.086*SER_hh_tes!Q18/SER_hh_num!Q18)</f>
        <v>13218.490475451661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6664.0624792282133</v>
      </c>
      <c r="C19" s="101">
        <f>IF(SER_hh_tes!C19=0,0,1000000/0.086*SER_hh_tes!C19/SER_hh_num!C19)</f>
        <v>6699.3904529537749</v>
      </c>
      <c r="D19" s="101">
        <f>IF(SER_hh_tes!D19=0,0,1000000/0.086*SER_hh_tes!D19/SER_hh_num!D19)</f>
        <v>6715.3390207864568</v>
      </c>
      <c r="E19" s="101">
        <f>IF(SER_hh_tes!E19=0,0,1000000/0.086*SER_hh_tes!E19/SER_hh_num!E19)</f>
        <v>6826.3911087093256</v>
      </c>
      <c r="F19" s="101">
        <f>IF(SER_hh_tes!F19=0,0,1000000/0.086*SER_hh_tes!F19/SER_hh_num!F19)</f>
        <v>6879.0255910014457</v>
      </c>
      <c r="G19" s="101">
        <f>IF(SER_hh_tes!G19=0,0,1000000/0.086*SER_hh_tes!G19/SER_hh_num!G19)</f>
        <v>6980.5697998826554</v>
      </c>
      <c r="H19" s="101">
        <f>IF(SER_hh_tes!H19=0,0,1000000/0.086*SER_hh_tes!H19/SER_hh_num!H19)</f>
        <v>6953.2942501440211</v>
      </c>
      <c r="I19" s="101">
        <f>IF(SER_hh_tes!I19=0,0,1000000/0.086*SER_hh_tes!I19/SER_hh_num!I19)</f>
        <v>7044.7664925023037</v>
      </c>
      <c r="J19" s="101">
        <f>IF(SER_hh_tes!J19=0,0,1000000/0.086*SER_hh_tes!J19/SER_hh_num!J19)</f>
        <v>7166.845970254466</v>
      </c>
      <c r="K19" s="101">
        <f>IF(SER_hh_tes!K19=0,0,1000000/0.086*SER_hh_tes!K19/SER_hh_num!K19)</f>
        <v>7244.3907736302626</v>
      </c>
      <c r="L19" s="101">
        <f>IF(SER_hh_tes!L19=0,0,1000000/0.086*SER_hh_tes!L19/SER_hh_num!L19)</f>
        <v>7181.4783591794585</v>
      </c>
      <c r="M19" s="101">
        <f>IF(SER_hh_tes!M19=0,0,1000000/0.086*SER_hh_tes!M19/SER_hh_num!M19)</f>
        <v>7232.6322112200187</v>
      </c>
      <c r="N19" s="101">
        <f>IF(SER_hh_tes!N19=0,0,1000000/0.086*SER_hh_tes!N19/SER_hh_num!N19)</f>
        <v>7289.0688575696313</v>
      </c>
      <c r="O19" s="101">
        <f>IF(SER_hh_tes!O19=0,0,1000000/0.086*SER_hh_tes!O19/SER_hh_num!O19)</f>
        <v>7444.628907705649</v>
      </c>
      <c r="P19" s="101">
        <f>IF(SER_hh_tes!P19=0,0,1000000/0.086*SER_hh_tes!P19/SER_hh_num!P19)</f>
        <v>7488.2143106442809</v>
      </c>
      <c r="Q19" s="101">
        <f>IF(SER_hh_tes!Q19=0,0,1000000/0.086*SER_hh_tes!Q19/SER_hh_num!Q19)</f>
        <v>7542.101669845516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5705.5235689434303</v>
      </c>
      <c r="C21" s="100">
        <f>IF(SER_hh_tes!C21=0,0,1000000/0.086*SER_hh_tes!C21/SER_hh_num!C21)</f>
        <v>5837.5116744992902</v>
      </c>
      <c r="D21" s="100">
        <f>IF(SER_hh_tes!D21=0,0,1000000/0.086*SER_hh_tes!D21/SER_hh_num!D21)</f>
        <v>5910.8562900465295</v>
      </c>
      <c r="E21" s="100">
        <f>IF(SER_hh_tes!E21=0,0,1000000/0.086*SER_hh_tes!E21/SER_hh_num!E21)</f>
        <v>5862.2226748601788</v>
      </c>
      <c r="F21" s="100">
        <f>IF(SER_hh_tes!F21=0,0,1000000/0.086*SER_hh_tes!F21/SER_hh_num!F21)</f>
        <v>5881.7089065875944</v>
      </c>
      <c r="G21" s="100">
        <f>IF(SER_hh_tes!G21=0,0,1000000/0.086*SER_hh_tes!G21/SER_hh_num!G21)</f>
        <v>6460.338456234932</v>
      </c>
      <c r="H21" s="100">
        <f>IF(SER_hh_tes!H21=0,0,1000000/0.086*SER_hh_tes!H21/SER_hh_num!H21)</f>
        <v>6483.9705281833567</v>
      </c>
      <c r="I21" s="100">
        <f>IF(SER_hh_tes!I21=0,0,1000000/0.086*SER_hh_tes!I21/SER_hh_num!I21)</f>
        <v>6443.1365210467548</v>
      </c>
      <c r="J21" s="100">
        <f>IF(SER_hh_tes!J21=0,0,1000000/0.086*SER_hh_tes!J21/SER_hh_num!J21)</f>
        <v>6305.2012264237601</v>
      </c>
      <c r="K21" s="100">
        <f>IF(SER_hh_tes!K21=0,0,1000000/0.086*SER_hh_tes!K21/SER_hh_num!K21)</f>
        <v>6898.4320594727951</v>
      </c>
      <c r="L21" s="100">
        <f>IF(SER_hh_tes!L21=0,0,1000000/0.086*SER_hh_tes!L21/SER_hh_num!L21)</f>
        <v>6183.3024052736673</v>
      </c>
      <c r="M21" s="100">
        <f>IF(SER_hh_tes!M21=0,0,1000000/0.086*SER_hh_tes!M21/SER_hh_num!M21)</f>
        <v>6107.815781208622</v>
      </c>
      <c r="N21" s="100">
        <f>IF(SER_hh_tes!N21=0,0,1000000/0.086*SER_hh_tes!N21/SER_hh_num!N21)</f>
        <v>6071.9410997938348</v>
      </c>
      <c r="O21" s="100">
        <f>IF(SER_hh_tes!O21=0,0,1000000/0.086*SER_hh_tes!O21/SER_hh_num!O21)</f>
        <v>6392.9729253719452</v>
      </c>
      <c r="P21" s="100">
        <f>IF(SER_hh_tes!P21=0,0,1000000/0.086*SER_hh_tes!P21/SER_hh_num!P21)</f>
        <v>6179.179970281768</v>
      </c>
      <c r="Q21" s="100">
        <f>IF(SER_hh_tes!Q21=0,0,1000000/0.086*SER_hh_tes!Q21/SER_hh_num!Q21)</f>
        <v>6332.513915694487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5705.5235689434321</v>
      </c>
      <c r="C22" s="100">
        <f>IF(SER_hh_tes!C22=0,0,1000000/0.086*SER_hh_tes!C22/SER_hh_num!C22)</f>
        <v>5724.7528863318157</v>
      </c>
      <c r="D22" s="100">
        <f>IF(SER_hh_tes!D22=0,0,1000000/0.086*SER_hh_tes!D22/SER_hh_num!D22)</f>
        <v>5749.4898379572123</v>
      </c>
      <c r="E22" s="100">
        <f>IF(SER_hh_tes!E22=0,0,1000000/0.086*SER_hh_tes!E22/SER_hh_num!E22)</f>
        <v>5695.2330450434083</v>
      </c>
      <c r="F22" s="100">
        <f>IF(SER_hh_tes!F22=0,0,1000000/0.086*SER_hh_tes!F22/SER_hh_num!F22)</f>
        <v>5700.2081393853869</v>
      </c>
      <c r="G22" s="100">
        <f>IF(SER_hh_tes!G22=0,0,1000000/0.086*SER_hh_tes!G22/SER_hh_num!G22)</f>
        <v>6257.3285806153181</v>
      </c>
      <c r="H22" s="100">
        <f>IF(SER_hh_tes!H22=0,0,1000000/0.086*SER_hh_tes!H22/SER_hh_num!H22)</f>
        <v>6285.2160273879335</v>
      </c>
      <c r="I22" s="100">
        <f>IF(SER_hh_tes!I22=0,0,1000000/0.086*SER_hh_tes!I22/SER_hh_num!I22)</f>
        <v>6239.7308589916784</v>
      </c>
      <c r="J22" s="100">
        <f>IF(SER_hh_tes!J22=0,0,1000000/0.086*SER_hh_tes!J22/SER_hh_num!J22)</f>
        <v>6086.4708759304685</v>
      </c>
      <c r="K22" s="100">
        <f>IF(SER_hh_tes!K22=0,0,1000000/0.086*SER_hh_tes!K22/SER_hh_num!K22)</f>
        <v>6612.1048301296505</v>
      </c>
      <c r="L22" s="100">
        <f>IF(SER_hh_tes!L22=0,0,1000000/0.086*SER_hh_tes!L22/SER_hh_num!L22)</f>
        <v>5973.16510744278</v>
      </c>
      <c r="M22" s="100">
        <f>IF(SER_hh_tes!M22=0,0,1000000/0.086*SER_hh_tes!M22/SER_hh_num!M22)</f>
        <v>5948.8980824002065</v>
      </c>
      <c r="N22" s="100">
        <f>IF(SER_hh_tes!N22=0,0,1000000/0.086*SER_hh_tes!N22/SER_hh_num!N22)</f>
        <v>5987.1667852375758</v>
      </c>
      <c r="O22" s="100">
        <f>IF(SER_hh_tes!O22=0,0,1000000/0.086*SER_hh_tes!O22/SER_hh_num!O22)</f>
        <v>6348.1357416597666</v>
      </c>
      <c r="P22" s="100">
        <f>IF(SER_hh_tes!P22=0,0,1000000/0.086*SER_hh_tes!P22/SER_hh_num!P22)</f>
        <v>6137.5726884091346</v>
      </c>
      <c r="Q22" s="100">
        <f>IF(SER_hh_tes!Q22=0,0,1000000/0.086*SER_hh_tes!Q22/SER_hh_num!Q22)</f>
        <v>6231.3718471862639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5705.5235689434312</v>
      </c>
      <c r="C23" s="100">
        <f>IF(SER_hh_tes!C23=0,0,1000000/0.086*SER_hh_tes!C23/SER_hh_num!C23)</f>
        <v>5707.4125357784869</v>
      </c>
      <c r="D23" s="100">
        <f>IF(SER_hh_tes!D23=0,0,1000000/0.086*SER_hh_tes!D23/SER_hh_num!D23)</f>
        <v>5709.6546085775035</v>
      </c>
      <c r="E23" s="100">
        <f>IF(SER_hh_tes!E23=0,0,1000000/0.086*SER_hh_tes!E23/SER_hh_num!E23)</f>
        <v>5612.0320075799209</v>
      </c>
      <c r="F23" s="100">
        <f>IF(SER_hh_tes!F23=0,0,1000000/0.086*SER_hh_tes!F23/SER_hh_num!F23)</f>
        <v>5624.2594785493393</v>
      </c>
      <c r="G23" s="100">
        <f>IF(SER_hh_tes!G23=0,0,1000000/0.086*SER_hh_tes!G23/SER_hh_num!G23)</f>
        <v>6175.4148231460813</v>
      </c>
      <c r="H23" s="100">
        <f>IF(SER_hh_tes!H23=0,0,1000000/0.086*SER_hh_tes!H23/SER_hh_num!H23)</f>
        <v>6202.4972390722041</v>
      </c>
      <c r="I23" s="100">
        <f>IF(SER_hh_tes!I23=0,0,1000000/0.086*SER_hh_tes!I23/SER_hh_num!I23)</f>
        <v>6148.7769696884325</v>
      </c>
      <c r="J23" s="100">
        <f>IF(SER_hh_tes!J23=0,0,1000000/0.086*SER_hh_tes!J23/SER_hh_num!J23)</f>
        <v>5996.0627721523661</v>
      </c>
      <c r="K23" s="100">
        <f>IF(SER_hh_tes!K23=0,0,1000000/0.086*SER_hh_tes!K23/SER_hh_num!K23)</f>
        <v>6495.6027204373459</v>
      </c>
      <c r="L23" s="100">
        <f>IF(SER_hh_tes!L23=0,0,1000000/0.086*SER_hh_tes!L23/SER_hh_num!L23)</f>
        <v>5848.3760100809468</v>
      </c>
      <c r="M23" s="100">
        <f>IF(SER_hh_tes!M23=0,0,1000000/0.086*SER_hh_tes!M23/SER_hh_num!M23)</f>
        <v>5805.1791127906372</v>
      </c>
      <c r="N23" s="100">
        <f>IF(SER_hh_tes!N23=0,0,1000000/0.086*SER_hh_tes!N23/SER_hh_num!N23)</f>
        <v>5792.9218310870428</v>
      </c>
      <c r="O23" s="100">
        <f>IF(SER_hh_tes!O23=0,0,1000000/0.086*SER_hh_tes!O23/SER_hh_num!O23)</f>
        <v>6120.2334327148455</v>
      </c>
      <c r="P23" s="100">
        <f>IF(SER_hh_tes!P23=0,0,1000000/0.086*SER_hh_tes!P23/SER_hh_num!P23)</f>
        <v>5908.3891914327542</v>
      </c>
      <c r="Q23" s="100">
        <f>IF(SER_hh_tes!Q23=0,0,1000000/0.086*SER_hh_tes!Q23/SER_hh_num!Q23)</f>
        <v>6030.1639401753719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5705.5235689434321</v>
      </c>
      <c r="C24" s="100">
        <f>IF(SER_hh_tes!C24=0,0,1000000/0.086*SER_hh_tes!C24/SER_hh_num!C24)</f>
        <v>5714.2860274525256</v>
      </c>
      <c r="D24" s="100">
        <f>IF(SER_hh_tes!D24=0,0,1000000/0.086*SER_hh_tes!D24/SER_hh_num!D24)</f>
        <v>5731.5224797689461</v>
      </c>
      <c r="E24" s="100">
        <f>IF(SER_hh_tes!E24=0,0,1000000/0.086*SER_hh_tes!E24/SER_hh_num!E24)</f>
        <v>5636.0378827577561</v>
      </c>
      <c r="F24" s="100">
        <f>IF(SER_hh_tes!F24=0,0,1000000/0.086*SER_hh_tes!F24/SER_hh_num!F24)</f>
        <v>5840.0612192015233</v>
      </c>
      <c r="G24" s="100">
        <f>IF(SER_hh_tes!G24=0,0,1000000/0.086*SER_hh_tes!G24/SER_hh_num!G24)</f>
        <v>6273.0173467278728</v>
      </c>
      <c r="H24" s="100">
        <f>IF(SER_hh_tes!H24=0,0,1000000/0.086*SER_hh_tes!H24/SER_hh_num!H24)</f>
        <v>6309.5299437024041</v>
      </c>
      <c r="I24" s="100">
        <f>IF(SER_hh_tes!I24=0,0,1000000/0.086*SER_hh_tes!I24/SER_hh_num!I24)</f>
        <v>6281.7961604907996</v>
      </c>
      <c r="J24" s="100">
        <f>IF(SER_hh_tes!J24=0,0,1000000/0.086*SER_hh_tes!J24/SER_hh_num!J24)</f>
        <v>6177.8406915672194</v>
      </c>
      <c r="K24" s="100">
        <f>IF(SER_hh_tes!K24=0,0,1000000/0.086*SER_hh_tes!K24/SER_hh_num!K24)</f>
        <v>6800.7594098682021</v>
      </c>
      <c r="L24" s="100">
        <f>IF(SER_hh_tes!L24=0,0,1000000/0.086*SER_hh_tes!L24/SER_hh_num!L24)</f>
        <v>6241.3948900907208</v>
      </c>
      <c r="M24" s="100">
        <f>IF(SER_hh_tes!M24=0,0,1000000/0.086*SER_hh_tes!M24/SER_hh_num!M24)</f>
        <v>6276.1937522254702</v>
      </c>
      <c r="N24" s="100">
        <f>IF(SER_hh_tes!N24=0,0,1000000/0.086*SER_hh_tes!N24/SER_hh_num!N24)</f>
        <v>6289.5410357453793</v>
      </c>
      <c r="O24" s="100">
        <f>IF(SER_hh_tes!O24=0,0,1000000/0.086*SER_hh_tes!O24/SER_hh_num!O24)</f>
        <v>6649.7791879464894</v>
      </c>
      <c r="P24" s="100">
        <f>IF(SER_hh_tes!P24=0,0,1000000/0.086*SER_hh_tes!P24/SER_hh_num!P24)</f>
        <v>6382.8106272027635</v>
      </c>
      <c r="Q24" s="100">
        <f>IF(SER_hh_tes!Q24=0,0,1000000/0.086*SER_hh_tes!Q24/SER_hh_num!Q24)</f>
        <v>6448.9673691556081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5705.5235689434312</v>
      </c>
      <c r="C25" s="100">
        <f>IF(SER_hh_tes!C25=0,0,1000000/0.086*SER_hh_tes!C25/SER_hh_num!C25)</f>
        <v>5591.565940991818</v>
      </c>
      <c r="D25" s="100">
        <f>IF(SER_hh_tes!D25=0,0,1000000/0.086*SER_hh_tes!D25/SER_hh_num!D25)</f>
        <v>5667.2120430615105</v>
      </c>
      <c r="E25" s="100">
        <f>IF(SER_hh_tes!E25=0,0,1000000/0.086*SER_hh_tes!E25/SER_hh_num!E25)</f>
        <v>5560.3956287507526</v>
      </c>
      <c r="F25" s="100">
        <f>IF(SER_hh_tes!F25=0,0,1000000/0.086*SER_hh_tes!F25/SER_hh_num!F25)</f>
        <v>5568.893688132528</v>
      </c>
      <c r="G25" s="100">
        <f>IF(SER_hh_tes!G25=0,0,1000000/0.086*SER_hh_tes!G25/SER_hh_num!G25)</f>
        <v>6124.227242411117</v>
      </c>
      <c r="H25" s="100">
        <f>IF(SER_hh_tes!H25=0,0,1000000/0.086*SER_hh_tes!H25/SER_hh_num!H25)</f>
        <v>6190.8492414864158</v>
      </c>
      <c r="I25" s="100">
        <f>IF(SER_hh_tes!I25=0,0,1000000/0.086*SER_hh_tes!I25/SER_hh_num!I25)</f>
        <v>6175.5401815136202</v>
      </c>
      <c r="J25" s="100">
        <f>IF(SER_hh_tes!J25=0,0,1000000/0.086*SER_hh_tes!J25/SER_hh_num!J25)</f>
        <v>6037.519133271704</v>
      </c>
      <c r="K25" s="100">
        <f>IF(SER_hh_tes!K25=0,0,1000000/0.086*SER_hh_tes!K25/SER_hh_num!K25)</f>
        <v>6557.1305202105968</v>
      </c>
      <c r="L25" s="100">
        <f>IF(SER_hh_tes!L25=0,0,1000000/0.086*SER_hh_tes!L25/SER_hh_num!L25)</f>
        <v>5929.1282218952711</v>
      </c>
      <c r="M25" s="100">
        <f>IF(SER_hh_tes!M25=0,0,1000000/0.086*SER_hh_tes!M25/SER_hh_num!M25)</f>
        <v>5886.117920241838</v>
      </c>
      <c r="N25" s="100">
        <f>IF(SER_hh_tes!N25=0,0,1000000/0.086*SER_hh_tes!N25/SER_hh_num!N25)</f>
        <v>5894.3980292987781</v>
      </c>
      <c r="O25" s="100">
        <f>IF(SER_hh_tes!O25=0,0,1000000/0.086*SER_hh_tes!O25/SER_hh_num!O25)</f>
        <v>6165.1209597955003</v>
      </c>
      <c r="P25" s="100">
        <f>IF(SER_hh_tes!P25=0,0,1000000/0.086*SER_hh_tes!P25/SER_hh_num!P25)</f>
        <v>6064.2102324990246</v>
      </c>
      <c r="Q25" s="100">
        <f>IF(SER_hh_tes!Q25=0,0,1000000/0.086*SER_hh_tes!Q25/SER_hh_num!Q25)</f>
        <v>6124.6497451670348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5706.1660197279461</v>
      </c>
      <c r="C26" s="22">
        <f>IF(SER_hh_tes!C26=0,0,1000000/0.086*SER_hh_tes!C26/SER_hh_num!C26)</f>
        <v>5834.5910303939381</v>
      </c>
      <c r="D26" s="22">
        <f>IF(SER_hh_tes!D26=0,0,1000000/0.086*SER_hh_tes!D26/SER_hh_num!D26)</f>
        <v>5651.1748501464444</v>
      </c>
      <c r="E26" s="22">
        <f>IF(SER_hh_tes!E26=0,0,1000000/0.086*SER_hh_tes!E26/SER_hh_num!E26)</f>
        <v>5542.2082576914127</v>
      </c>
      <c r="F26" s="22">
        <f>IF(SER_hh_tes!F26=0,0,1000000/0.086*SER_hh_tes!F26/SER_hh_num!F26)</f>
        <v>5582.1830894853265</v>
      </c>
      <c r="G26" s="22">
        <f>IF(SER_hh_tes!G26=0,0,1000000/0.086*SER_hh_tes!G26/SER_hh_num!G26)</f>
        <v>6243.9890431648446</v>
      </c>
      <c r="H26" s="22">
        <f>IF(SER_hh_tes!H26=0,0,1000000/0.086*SER_hh_tes!H26/SER_hh_num!H26)</f>
        <v>6269.447599847329</v>
      </c>
      <c r="I26" s="22">
        <f>IF(SER_hh_tes!I26=0,0,1000000/0.086*SER_hh_tes!I26/SER_hh_num!I26)</f>
        <v>6254.8383181183171</v>
      </c>
      <c r="J26" s="22">
        <f>IF(SER_hh_tes!J26=0,0,1000000/0.086*SER_hh_tes!J26/SER_hh_num!J26)</f>
        <v>6146.2887219914928</v>
      </c>
      <c r="K26" s="22">
        <f>IF(SER_hh_tes!K26=0,0,1000000/0.086*SER_hh_tes!K26/SER_hh_num!K26)</f>
        <v>6707.6372049857009</v>
      </c>
      <c r="L26" s="22">
        <f>IF(SER_hh_tes!L26=0,0,1000000/0.086*SER_hh_tes!L26/SER_hh_num!L26)</f>
        <v>6106.7471586405463</v>
      </c>
      <c r="M26" s="22">
        <f>IF(SER_hh_tes!M26=0,0,1000000/0.086*SER_hh_tes!M26/SER_hh_num!M26)</f>
        <v>6088.7931496504234</v>
      </c>
      <c r="N26" s="22">
        <f>IF(SER_hh_tes!N26=0,0,1000000/0.086*SER_hh_tes!N26/SER_hh_num!N26)</f>
        <v>6148.112273750583</v>
      </c>
      <c r="O26" s="22">
        <f>IF(SER_hh_tes!O26=0,0,1000000/0.086*SER_hh_tes!O26/SER_hh_num!O26)</f>
        <v>6920.3093434114153</v>
      </c>
      <c r="P26" s="22">
        <f>IF(SER_hh_tes!P26=0,0,1000000/0.086*SER_hh_tes!P26/SER_hh_num!P26)</f>
        <v>5672.0779891944358</v>
      </c>
      <c r="Q26" s="22">
        <f>IF(SER_hh_tes!Q26=0,0,1000000/0.086*SER_hh_tes!Q26/SER_hh_num!Q26)</f>
        <v>6485.1078263127238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958.40038952826683</v>
      </c>
      <c r="C27" s="116">
        <f>IF(SER_hh_tes!C27=0,0,1000000/0.086*SER_hh_tes!C27/SER_hh_num!C19)</f>
        <v>991.13515901166886</v>
      </c>
      <c r="D27" s="116">
        <f>IF(SER_hh_tes!D27=0,0,1000000/0.086*SER_hh_tes!D27/SER_hh_num!D19)</f>
        <v>996.53811493745445</v>
      </c>
      <c r="E27" s="116">
        <f>IF(SER_hh_tes!E27=0,0,1000000/0.086*SER_hh_tes!E27/SER_hh_num!E19)</f>
        <v>1187.5344203739221</v>
      </c>
      <c r="F27" s="116">
        <f>IF(SER_hh_tes!F27=0,0,1000000/0.086*SER_hh_tes!F27/SER_hh_num!F19)</f>
        <v>1223.1782432304428</v>
      </c>
      <c r="G27" s="116">
        <f>IF(SER_hh_tes!G27=0,0,1000000/0.086*SER_hh_tes!G27/SER_hh_num!G19)</f>
        <v>759.18759217092895</v>
      </c>
      <c r="H27" s="116">
        <f>IF(SER_hh_tes!H27=0,0,1000000/0.086*SER_hh_tes!H27/SER_hh_num!H19)</f>
        <v>699.06204424343036</v>
      </c>
      <c r="I27" s="116">
        <f>IF(SER_hh_tes!I27=0,0,1000000/0.086*SER_hh_tes!I27/SER_hh_num!I19)</f>
        <v>829.07687437926484</v>
      </c>
      <c r="J27" s="116">
        <f>IF(SER_hh_tes!J27=0,0,1000000/0.086*SER_hh_tes!J27/SER_hh_num!J19)</f>
        <v>1093.2592167078903</v>
      </c>
      <c r="K27" s="116">
        <f>IF(SER_hh_tes!K27=0,0,1000000/0.086*SER_hh_tes!K27/SER_hh_num!K19)</f>
        <v>654.62718135863418</v>
      </c>
      <c r="L27" s="116">
        <f>IF(SER_hh_tes!L27=0,0,1000000/0.086*SER_hh_tes!L27/SER_hh_num!L19)</f>
        <v>1244.2102799716602</v>
      </c>
      <c r="M27" s="116">
        <f>IF(SER_hh_tes!M27=0,0,1000000/0.086*SER_hh_tes!M27/SER_hh_num!M19)</f>
        <v>1338.4079149362524</v>
      </c>
      <c r="N27" s="116">
        <f>IF(SER_hh_tes!N27=0,0,1000000/0.086*SER_hh_tes!N27/SER_hh_num!N19)</f>
        <v>1387.7950273217305</v>
      </c>
      <c r="O27" s="116">
        <f>IF(SER_hh_tes!O27=0,0,1000000/0.086*SER_hh_tes!O27/SER_hh_num!O19)</f>
        <v>1185.7309848927073</v>
      </c>
      <c r="P27" s="116">
        <f>IF(SER_hh_tes!P27=0,0,1000000/0.086*SER_hh_tes!P27/SER_hh_num!P19)</f>
        <v>1469.8798231258943</v>
      </c>
      <c r="Q27" s="116">
        <f>IF(SER_hh_tes!Q27=0,0,1000000/0.086*SER_hh_tes!Q27/SER_hh_num!Q19)</f>
        <v>1367.9069026826267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2448.9920547383508</v>
      </c>
      <c r="C28" s="117">
        <f>IF(SER_hh_tes!C27=0,0,1000000/0.086*SER_hh_tes!C27/SER_hh_num!C27)</f>
        <v>2466.0846633022425</v>
      </c>
      <c r="D28" s="117">
        <f>IF(SER_hh_tes!D27=0,0,1000000/0.086*SER_hh_tes!D27/SER_hh_num!D27)</f>
        <v>2474.9972816774589</v>
      </c>
      <c r="E28" s="117">
        <f>IF(SER_hh_tes!E27=0,0,1000000/0.086*SER_hh_tes!E27/SER_hh_num!E27)</f>
        <v>2923.2117056271427</v>
      </c>
      <c r="F28" s="117">
        <f>IF(SER_hh_tes!F27=0,0,1000000/0.086*SER_hh_tes!F27/SER_hh_num!F27)</f>
        <v>2931.3242515348593</v>
      </c>
      <c r="G28" s="117">
        <f>IF(SER_hh_tes!G27=0,0,1000000/0.086*SER_hh_tes!G27/SER_hh_num!G27)</f>
        <v>1844.2988561305813</v>
      </c>
      <c r="H28" s="117">
        <f>IF(SER_hh_tes!H27=0,0,1000000/0.086*SER_hh_tes!H27/SER_hh_num!H27)</f>
        <v>1720.9596927358725</v>
      </c>
      <c r="I28" s="117">
        <f>IF(SER_hh_tes!I27=0,0,1000000/0.086*SER_hh_tes!I27/SER_hh_num!I27)</f>
        <v>2086.4130926311636</v>
      </c>
      <c r="J28" s="117">
        <f>IF(SER_hh_tes!J27=0,0,1000000/0.086*SER_hh_tes!J27/SER_hh_num!J27)</f>
        <v>2690.9258291613655</v>
      </c>
      <c r="K28" s="117">
        <f>IF(SER_hh_tes!K27=0,0,1000000/0.086*SER_hh_tes!K27/SER_hh_num!K27)</f>
        <v>1526.8107623525984</v>
      </c>
      <c r="L28" s="117">
        <f>IF(SER_hh_tes!L27=0,0,1000000/0.086*SER_hh_tes!L27/SER_hh_num!L27)</f>
        <v>2738.9940443400506</v>
      </c>
      <c r="M28" s="117">
        <f>IF(SER_hh_tes!M27=0,0,1000000/0.086*SER_hh_tes!M27/SER_hh_num!M27)</f>
        <v>2670.3013355315093</v>
      </c>
      <c r="N28" s="117">
        <f>IF(SER_hh_tes!N27=0,0,1000000/0.086*SER_hh_tes!N27/SER_hh_num!N27)</f>
        <v>2721.7261234813282</v>
      </c>
      <c r="O28" s="117">
        <f>IF(SER_hh_tes!O27=0,0,1000000/0.086*SER_hh_tes!O27/SER_hh_num!O27)</f>
        <v>2262.9075854533362</v>
      </c>
      <c r="P28" s="117">
        <f>IF(SER_hh_tes!P27=0,0,1000000/0.086*SER_hh_tes!P27/SER_hh_num!P27)</f>
        <v>2763.0540418893106</v>
      </c>
      <c r="Q28" s="117">
        <f>IF(SER_hh_tes!Q27=0,0,1000000/0.086*SER_hh_tes!Q27/SER_hh_num!Q27)</f>
        <v>2578.6497229521888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5152.6028709297971</v>
      </c>
      <c r="C29" s="101">
        <f>IF(SER_hh_tes!C29=0,0,1000000/0.086*SER_hh_tes!C29/SER_hh_num!C29)</f>
        <v>5180.0668175570954</v>
      </c>
      <c r="D29" s="101">
        <f>IF(SER_hh_tes!D29=0,0,1000000/0.086*SER_hh_tes!D29/SER_hh_num!D29)</f>
        <v>5243.530373409104</v>
      </c>
      <c r="E29" s="101">
        <f>IF(SER_hh_tes!E29=0,0,1000000/0.086*SER_hh_tes!E29/SER_hh_num!E29)</f>
        <v>5322.973150986636</v>
      </c>
      <c r="F29" s="101">
        <f>IF(SER_hh_tes!F29=0,0,1000000/0.086*SER_hh_tes!F29/SER_hh_num!F29)</f>
        <v>5570.5170910786183</v>
      </c>
      <c r="G29" s="101">
        <f>IF(SER_hh_tes!G29=0,0,1000000/0.086*SER_hh_tes!G29/SER_hh_num!G29)</f>
        <v>5588.5337469950355</v>
      </c>
      <c r="H29" s="101">
        <f>IF(SER_hh_tes!H29=0,0,1000000/0.086*SER_hh_tes!H29/SER_hh_num!H29)</f>
        <v>5576.65596451684</v>
      </c>
      <c r="I29" s="101">
        <f>IF(SER_hh_tes!I29=0,0,1000000/0.086*SER_hh_tes!I29/SER_hh_num!I29)</f>
        <v>5572.0116967071526</v>
      </c>
      <c r="J29" s="101">
        <f>IF(SER_hh_tes!J29=0,0,1000000/0.086*SER_hh_tes!J29/SER_hh_num!J29)</f>
        <v>5695.027199693347</v>
      </c>
      <c r="K29" s="101">
        <f>IF(SER_hh_tes!K29=0,0,1000000/0.086*SER_hh_tes!K29/SER_hh_num!K29)</f>
        <v>5689.5824993501701</v>
      </c>
      <c r="L29" s="101">
        <f>IF(SER_hh_tes!L29=0,0,1000000/0.086*SER_hh_tes!L29/SER_hh_num!L29)</f>
        <v>5776.4650198882764</v>
      </c>
      <c r="M29" s="101">
        <f>IF(SER_hh_tes!M29=0,0,1000000/0.086*SER_hh_tes!M29/SER_hh_num!M29)</f>
        <v>5889.9519112221406</v>
      </c>
      <c r="N29" s="101">
        <f>IF(SER_hh_tes!N29=0,0,1000000/0.086*SER_hh_tes!N29/SER_hh_num!N29)</f>
        <v>6068.6977927807811</v>
      </c>
      <c r="O29" s="101">
        <f>IF(SER_hh_tes!O29=0,0,1000000/0.086*SER_hh_tes!O29/SER_hh_num!O29)</f>
        <v>6175.5382839234298</v>
      </c>
      <c r="P29" s="101">
        <f>IF(SER_hh_tes!P29=0,0,1000000/0.086*SER_hh_tes!P29/SER_hh_num!P29)</f>
        <v>6066.9404314343665</v>
      </c>
      <c r="Q29" s="101">
        <f>IF(SER_hh_tes!Q29=0,0,1000000/0.086*SER_hh_tes!Q29/SER_hh_num!Q29)</f>
        <v>5927.0893550846649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5158.8696144248579</v>
      </c>
      <c r="C30" s="100">
        <f>IF(SER_hh_tes!C30=0,0,1000000/0.086*SER_hh_tes!C30/SER_hh_num!C30)</f>
        <v>5276.6631575553665</v>
      </c>
      <c r="D30" s="100">
        <f>IF(SER_hh_tes!D30=0,0,1000000/0.086*SER_hh_tes!D30/SER_hh_num!D30)</f>
        <v>5467.8741619121802</v>
      </c>
      <c r="E30" s="100">
        <f>IF(SER_hh_tes!E30=0,0,1000000/0.086*SER_hh_tes!E30/SER_hh_num!E30)</f>
        <v>5546.9079647329172</v>
      </c>
      <c r="F30" s="100">
        <f>IF(SER_hh_tes!F30=0,0,1000000/0.086*SER_hh_tes!F30/SER_hh_num!F30)</f>
        <v>5790.6917842213743</v>
      </c>
      <c r="G30" s="100">
        <f>IF(SER_hh_tes!G30=0,0,1000000/0.086*SER_hh_tes!G30/SER_hh_num!G30)</f>
        <v>5766.6415990426403</v>
      </c>
      <c r="H30" s="100">
        <f>IF(SER_hh_tes!H30=0,0,1000000/0.086*SER_hh_tes!H30/SER_hh_num!H30)</f>
        <v>5849.8460598483016</v>
      </c>
      <c r="I30" s="100">
        <f>IF(SER_hh_tes!I30=0,0,1000000/0.086*SER_hh_tes!I30/SER_hh_num!I30)</f>
        <v>5774.9516371087366</v>
      </c>
      <c r="J30" s="100">
        <f>IF(SER_hh_tes!J30=0,0,1000000/0.086*SER_hh_tes!J30/SER_hh_num!J30)</f>
        <v>5874.6332887164745</v>
      </c>
      <c r="K30" s="100">
        <f>IF(SER_hh_tes!K30=0,0,1000000/0.086*SER_hh_tes!K30/SER_hh_num!K30)</f>
        <v>5905.5292790135773</v>
      </c>
      <c r="L30" s="100">
        <f>IF(SER_hh_tes!L30=0,0,1000000/0.086*SER_hh_tes!L30/SER_hh_num!L30)</f>
        <v>6005.0180298912828</v>
      </c>
      <c r="M30" s="100">
        <f>IF(SER_hh_tes!M30=0,0,1000000/0.086*SER_hh_tes!M30/SER_hh_num!M30)</f>
        <v>6130.7984942284138</v>
      </c>
      <c r="N30" s="100">
        <f>IF(SER_hh_tes!N30=0,0,1000000/0.086*SER_hh_tes!N30/SER_hh_num!N30)</f>
        <v>6260.7897514963615</v>
      </c>
      <c r="O30" s="100">
        <f>IF(SER_hh_tes!O30=0,0,1000000/0.086*SER_hh_tes!O30/SER_hh_num!O30)</f>
        <v>6354.7783878608889</v>
      </c>
      <c r="P30" s="100">
        <f>IF(SER_hh_tes!P30=0,0,1000000/0.086*SER_hh_tes!P30/SER_hh_num!P30)</f>
        <v>6222.8948928609871</v>
      </c>
      <c r="Q30" s="100">
        <f>IF(SER_hh_tes!Q30=0,0,1000000/0.086*SER_hh_tes!Q30/SER_hh_num!Q30)</f>
        <v>6036.7992177409014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5158.8696144248543</v>
      </c>
      <c r="C31" s="100">
        <f>IF(SER_hh_tes!C31=0,0,1000000/0.086*SER_hh_tes!C31/SER_hh_num!C31)</f>
        <v>5234.9446872990293</v>
      </c>
      <c r="D31" s="100">
        <f>IF(SER_hh_tes!D31=0,0,1000000/0.086*SER_hh_tes!D31/SER_hh_num!D31)</f>
        <v>5311.540681978815</v>
      </c>
      <c r="E31" s="100">
        <f>IF(SER_hh_tes!E31=0,0,1000000/0.086*SER_hh_tes!E31/SER_hh_num!E31)</f>
        <v>5409.4585597498453</v>
      </c>
      <c r="F31" s="100">
        <f>IF(SER_hh_tes!F31=0,0,1000000/0.086*SER_hh_tes!F31/SER_hh_num!F31)</f>
        <v>5668.175867802328</v>
      </c>
      <c r="G31" s="100">
        <f>IF(SER_hh_tes!G31=0,0,1000000/0.086*SER_hh_tes!G31/SER_hh_num!G31)</f>
        <v>5692.4400525819938</v>
      </c>
      <c r="H31" s="100">
        <f>IF(SER_hh_tes!H31=0,0,1000000/0.086*SER_hh_tes!H31/SER_hh_num!H31)</f>
        <v>5689.6392140412736</v>
      </c>
      <c r="I31" s="100">
        <f>IF(SER_hh_tes!I31=0,0,1000000/0.086*SER_hh_tes!I31/SER_hh_num!I31)</f>
        <v>5693.832133123572</v>
      </c>
      <c r="J31" s="100">
        <f>IF(SER_hh_tes!J31=0,0,1000000/0.086*SER_hh_tes!J31/SER_hh_num!J31)</f>
        <v>5822.6442500735293</v>
      </c>
      <c r="K31" s="100">
        <f>IF(SER_hh_tes!K31=0,0,1000000/0.086*SER_hh_tes!K31/SER_hh_num!K31)</f>
        <v>5824.7627369937873</v>
      </c>
      <c r="L31" s="100">
        <f>IF(SER_hh_tes!L31=0,0,1000000/0.086*SER_hh_tes!L31/SER_hh_num!L31)</f>
        <v>5907.9697908424978</v>
      </c>
      <c r="M31" s="100">
        <f>IF(SER_hh_tes!M31=0,0,1000000/0.086*SER_hh_tes!M31/SER_hh_num!M31)</f>
        <v>5995.6591746891372</v>
      </c>
      <c r="N31" s="100">
        <f>IF(SER_hh_tes!N31=0,0,1000000/0.086*SER_hh_tes!N31/SER_hh_num!N31)</f>
        <v>6154.1314109741215</v>
      </c>
      <c r="O31" s="100">
        <f>IF(SER_hh_tes!O31=0,0,1000000/0.086*SER_hh_tes!O31/SER_hh_num!O31)</f>
        <v>6310.4812140541089</v>
      </c>
      <c r="P31" s="100">
        <f>IF(SER_hh_tes!P31=0,0,1000000/0.086*SER_hh_tes!P31/SER_hh_num!P31)</f>
        <v>6219.8554996733747</v>
      </c>
      <c r="Q31" s="100">
        <f>IF(SER_hh_tes!Q31=0,0,1000000/0.086*SER_hh_tes!Q31/SER_hh_num!Q31)</f>
        <v>6044.320521534466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5158.8696144248561</v>
      </c>
      <c r="C32" s="100">
        <f>IF(SER_hh_tes!C32=0,0,1000000/0.086*SER_hh_tes!C32/SER_hh_num!C32)</f>
        <v>5170.37821616778</v>
      </c>
      <c r="D32" s="100">
        <f>IF(SER_hh_tes!D32=0,0,1000000/0.086*SER_hh_tes!D32/SER_hh_num!D32)</f>
        <v>5232.7400572682091</v>
      </c>
      <c r="E32" s="100">
        <f>IF(SER_hh_tes!E32=0,0,1000000/0.086*SER_hh_tes!E32/SER_hh_num!E32)</f>
        <v>5318.7933447566711</v>
      </c>
      <c r="F32" s="100">
        <f>IF(SER_hh_tes!F32=0,0,1000000/0.086*SER_hh_tes!F32/SER_hh_num!F32)</f>
        <v>5534.4077649783376</v>
      </c>
      <c r="G32" s="100">
        <f>IF(SER_hh_tes!G32=0,0,1000000/0.086*SER_hh_tes!G32/SER_hh_num!G32)</f>
        <v>5541.6621526732133</v>
      </c>
      <c r="H32" s="100">
        <f>IF(SER_hh_tes!H32=0,0,1000000/0.086*SER_hh_tes!H32/SER_hh_num!H32)</f>
        <v>5520.3084481763799</v>
      </c>
      <c r="I32" s="100">
        <f>IF(SER_hh_tes!I32=0,0,1000000/0.086*SER_hh_tes!I32/SER_hh_num!I32)</f>
        <v>5509.3857720142232</v>
      </c>
      <c r="J32" s="100">
        <f>IF(SER_hh_tes!J32=0,0,1000000/0.086*SER_hh_tes!J32/SER_hh_num!J32)</f>
        <v>5619.1940979701531</v>
      </c>
      <c r="K32" s="100">
        <f>IF(SER_hh_tes!K32=0,0,1000000/0.086*SER_hh_tes!K32/SER_hh_num!K32)</f>
        <v>5612.0828854593419</v>
      </c>
      <c r="L32" s="100">
        <f>IF(SER_hh_tes!L32=0,0,1000000/0.086*SER_hh_tes!L32/SER_hh_num!L32)</f>
        <v>5713.9162011145927</v>
      </c>
      <c r="M32" s="100">
        <f>IF(SER_hh_tes!M32=0,0,1000000/0.086*SER_hh_tes!M32/SER_hh_num!M32)</f>
        <v>5815.8711143646224</v>
      </c>
      <c r="N32" s="100">
        <f>IF(SER_hh_tes!N32=0,0,1000000/0.086*SER_hh_tes!N32/SER_hh_num!N32)</f>
        <v>6118.9789815464364</v>
      </c>
      <c r="O32" s="100">
        <f>IF(SER_hh_tes!O32=0,0,1000000/0.086*SER_hh_tes!O32/SER_hh_num!O32)</f>
        <v>6103.2471426505244</v>
      </c>
      <c r="P32" s="100">
        <f>IF(SER_hh_tes!P32=0,0,1000000/0.086*SER_hh_tes!P32/SER_hh_num!P32)</f>
        <v>5910.8356989288404</v>
      </c>
      <c r="Q32" s="100">
        <f>IF(SER_hh_tes!Q32=0,0,1000000/0.086*SER_hh_tes!Q32/SER_hh_num!Q32)</f>
        <v>5914.2666193018094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5150.7258952365228</v>
      </c>
      <c r="C33" s="18">
        <f>IF(SER_hh_tes!C33=0,0,1000000/0.086*SER_hh_tes!C33/SER_hh_num!C33)</f>
        <v>5158.1267245391955</v>
      </c>
      <c r="D33" s="18">
        <f>IF(SER_hh_tes!D33=0,0,1000000/0.086*SER_hh_tes!D33/SER_hh_num!D33)</f>
        <v>5174.5220412183207</v>
      </c>
      <c r="E33" s="18">
        <f>IF(SER_hh_tes!E33=0,0,1000000/0.086*SER_hh_tes!E33/SER_hh_num!E33)</f>
        <v>5232.4216424605847</v>
      </c>
      <c r="F33" s="18">
        <f>IF(SER_hh_tes!F33=0,0,1000000/0.086*SER_hh_tes!F33/SER_hh_num!F33)</f>
        <v>5457.4653556768781</v>
      </c>
      <c r="G33" s="18">
        <f>IF(SER_hh_tes!G33=0,0,1000000/0.086*SER_hh_tes!G33/SER_hh_num!G33)</f>
        <v>5506.9661565748338</v>
      </c>
      <c r="H33" s="18">
        <f>IF(SER_hh_tes!H33=0,0,1000000/0.086*SER_hh_tes!H33/SER_hh_num!H33)</f>
        <v>5471.7948474109871</v>
      </c>
      <c r="I33" s="18">
        <f>IF(SER_hh_tes!I33=0,0,1000000/0.086*SER_hh_tes!I33/SER_hh_num!I33)</f>
        <v>5510.4134167626326</v>
      </c>
      <c r="J33" s="18">
        <f>IF(SER_hh_tes!J33=0,0,1000000/0.086*SER_hh_tes!J33/SER_hh_num!J33)</f>
        <v>5640.1968634646082</v>
      </c>
      <c r="K33" s="18">
        <f>IF(SER_hh_tes!K33=0,0,1000000/0.086*SER_hh_tes!K33/SER_hh_num!K33)</f>
        <v>5612.2973805301863</v>
      </c>
      <c r="L33" s="18">
        <f>IF(SER_hh_tes!L33=0,0,1000000/0.086*SER_hh_tes!L33/SER_hh_num!L33)</f>
        <v>5678.31802005382</v>
      </c>
      <c r="M33" s="18">
        <f>IF(SER_hh_tes!M33=0,0,1000000/0.086*SER_hh_tes!M33/SER_hh_num!M33)</f>
        <v>5825.4542336307113</v>
      </c>
      <c r="N33" s="18">
        <f>IF(SER_hh_tes!N33=0,0,1000000/0.086*SER_hh_tes!N33/SER_hh_num!N33)</f>
        <v>6020.756835183337</v>
      </c>
      <c r="O33" s="18">
        <f>IF(SER_hh_tes!O33=0,0,1000000/0.086*SER_hh_tes!O33/SER_hh_num!O33)</f>
        <v>6127.7460840988751</v>
      </c>
      <c r="P33" s="18">
        <f>IF(SER_hh_tes!P33=0,0,1000000/0.086*SER_hh_tes!P33/SER_hh_num!P33)</f>
        <v>6001.4790044906431</v>
      </c>
      <c r="Q33" s="18">
        <f>IF(SER_hh_tes!Q33=0,0,1000000/0.086*SER_hh_tes!Q33/SER_hh_num!Q33)</f>
        <v>5882.7613193333909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9386.9716197955586</v>
      </c>
      <c r="C3" s="106">
        <f>IF(SER_hh_emi!C3=0,0,1000000*SER_hh_emi!C3/SER_hh_num!C3)</f>
        <v>12440.68149630659</v>
      </c>
      <c r="D3" s="106">
        <f>IF(SER_hh_emi!D3=0,0,1000000*SER_hh_emi!D3/SER_hh_num!D3)</f>
        <v>11888.992590668327</v>
      </c>
      <c r="E3" s="106">
        <f>IF(SER_hh_emi!E3=0,0,1000000*SER_hh_emi!E3/SER_hh_num!E3)</f>
        <v>13862.099313601197</v>
      </c>
      <c r="F3" s="106">
        <f>IF(SER_hh_emi!F3=0,0,1000000*SER_hh_emi!F3/SER_hh_num!F3)</f>
        <v>13190.66463146239</v>
      </c>
      <c r="G3" s="106">
        <f>IF(SER_hh_emi!G3=0,0,1000000*SER_hh_emi!G3/SER_hh_num!G3)</f>
        <v>13624.780940565553</v>
      </c>
      <c r="H3" s="106">
        <f>IF(SER_hh_emi!H3=0,0,1000000*SER_hh_emi!H3/SER_hh_num!H3)</f>
        <v>13118.115780997281</v>
      </c>
      <c r="I3" s="106">
        <f>IF(SER_hh_emi!I3=0,0,1000000*SER_hh_emi!I3/SER_hh_num!I3)</f>
        <v>8914.8526941635755</v>
      </c>
      <c r="J3" s="106">
        <f>IF(SER_hh_emi!J3=0,0,1000000*SER_hh_emi!J3/SER_hh_num!J3)</f>
        <v>10532.091996147548</v>
      </c>
      <c r="K3" s="106">
        <f>IF(SER_hh_emi!K3=0,0,1000000*SER_hh_emi!K3/SER_hh_num!K3)</f>
        <v>9592.5627810287497</v>
      </c>
      <c r="L3" s="106">
        <f>IF(SER_hh_emi!L3=0,0,1000000*SER_hh_emi!L3/SER_hh_num!L3)</f>
        <v>8637.9501179147501</v>
      </c>
      <c r="M3" s="106">
        <f>IF(SER_hh_emi!M3=0,0,1000000*SER_hh_emi!M3/SER_hh_num!M3)</f>
        <v>6905.3887665719421</v>
      </c>
      <c r="N3" s="106">
        <f>IF(SER_hh_emi!N3=0,0,1000000*SER_hh_emi!N3/SER_hh_num!N3)</f>
        <v>5668.1616537189439</v>
      </c>
      <c r="O3" s="106">
        <f>IF(SER_hh_emi!O3=0,0,1000000*SER_hh_emi!O3/SER_hh_num!O3)</f>
        <v>5519.6997553618839</v>
      </c>
      <c r="P3" s="106">
        <f>IF(SER_hh_emi!P3=0,0,1000000*SER_hh_emi!P3/SER_hh_num!P3)</f>
        <v>6059.6858588715131</v>
      </c>
      <c r="Q3" s="106">
        <f>IF(SER_hh_emi!Q3=0,0,1000000*SER_hh_emi!Q3/SER_hh_num!Q3)</f>
        <v>5328.5205276221413</v>
      </c>
    </row>
    <row r="4" spans="1:17" ht="12.95" customHeight="1" x14ac:dyDescent="0.25">
      <c r="A4" s="90" t="s">
        <v>44</v>
      </c>
      <c r="B4" s="101">
        <f>IF(SER_hh_emi!B4=0,0,1000000*SER_hh_emi!B4/SER_hh_num!B4)</f>
        <v>7818.6346639064132</v>
      </c>
      <c r="C4" s="101">
        <f>IF(SER_hh_emi!C4=0,0,1000000*SER_hh_emi!C4/SER_hh_num!C4)</f>
        <v>10661.626212667841</v>
      </c>
      <c r="D4" s="101">
        <f>IF(SER_hh_emi!D4=0,0,1000000*SER_hh_emi!D4/SER_hh_num!D4)</f>
        <v>9736.1533425969938</v>
      </c>
      <c r="E4" s="101">
        <f>IF(SER_hh_emi!E4=0,0,1000000*SER_hh_emi!E4/SER_hh_num!E4)</f>
        <v>11554.132601116717</v>
      </c>
      <c r="F4" s="101">
        <f>IF(SER_hh_emi!F4=0,0,1000000*SER_hh_emi!F4/SER_hh_num!F4)</f>
        <v>10768.391900273788</v>
      </c>
      <c r="G4" s="101">
        <f>IF(SER_hh_emi!G4=0,0,1000000*SER_hh_emi!G4/SER_hh_num!G4)</f>
        <v>11264.960393180796</v>
      </c>
      <c r="H4" s="101">
        <f>IF(SER_hh_emi!H4=0,0,1000000*SER_hh_emi!H4/SER_hh_num!H4)</f>
        <v>10814.938905398172</v>
      </c>
      <c r="I4" s="101">
        <f>IF(SER_hh_emi!I4=0,0,1000000*SER_hh_emi!I4/SER_hh_num!I4)</f>
        <v>6972.5919528919321</v>
      </c>
      <c r="J4" s="101">
        <f>IF(SER_hh_emi!J4=0,0,1000000*SER_hh_emi!J4/SER_hh_num!J4)</f>
        <v>8740.8641015038502</v>
      </c>
      <c r="K4" s="101">
        <f>IF(SER_hh_emi!K4=0,0,1000000*SER_hh_emi!K4/SER_hh_num!K4)</f>
        <v>7643.4333254309868</v>
      </c>
      <c r="L4" s="101">
        <f>IF(SER_hh_emi!L4=0,0,1000000*SER_hh_emi!L4/SER_hh_num!L4)</f>
        <v>6752.7379952209494</v>
      </c>
      <c r="M4" s="101">
        <f>IF(SER_hh_emi!M4=0,0,1000000*SER_hh_emi!M4/SER_hh_num!M4)</f>
        <v>5235.1077022418349</v>
      </c>
      <c r="N4" s="101">
        <f>IF(SER_hh_emi!N4=0,0,1000000*SER_hh_emi!N4/SER_hh_num!N4)</f>
        <v>4133.6064906793408</v>
      </c>
      <c r="O4" s="101">
        <f>IF(SER_hh_emi!O4=0,0,1000000*SER_hh_emi!O4/SER_hh_num!O4)</f>
        <v>4121.4778752605389</v>
      </c>
      <c r="P4" s="101">
        <f>IF(SER_hh_emi!P4=0,0,1000000*SER_hh_emi!P4/SER_hh_num!P4)</f>
        <v>4490.7341934567667</v>
      </c>
      <c r="Q4" s="101">
        <f>IF(SER_hh_emi!Q4=0,0,1000000*SER_hh_emi!Q4/SER_hh_num!Q4)</f>
        <v>3955.0684892085706</v>
      </c>
    </row>
    <row r="5" spans="1:17" ht="12" customHeight="1" x14ac:dyDescent="0.25">
      <c r="A5" s="88" t="s">
        <v>38</v>
      </c>
      <c r="B5" s="100">
        <f>IF(SER_hh_emi!B5=0,0,1000000*SER_hh_emi!B5/SER_hh_num!B5)</f>
        <v>25203.951122013128</v>
      </c>
      <c r="C5" s="100">
        <f>IF(SER_hh_emi!C5=0,0,1000000*SER_hh_emi!C5/SER_hh_num!C5)</f>
        <v>31489.626853501552</v>
      </c>
      <c r="D5" s="100">
        <f>IF(SER_hh_emi!D5=0,0,1000000*SER_hh_emi!D5/SER_hh_num!D5)</f>
        <v>25909.763502937036</v>
      </c>
      <c r="E5" s="100">
        <f>IF(SER_hh_emi!E5=0,0,1000000*SER_hh_emi!E5/SER_hh_num!E5)</f>
        <v>36451.452040390235</v>
      </c>
      <c r="F5" s="100">
        <f>IF(SER_hh_emi!F5=0,0,1000000*SER_hh_emi!F5/SER_hh_num!F5)</f>
        <v>29778.634263453023</v>
      </c>
      <c r="G5" s="100">
        <f>IF(SER_hh_emi!G5=0,0,1000000*SER_hh_emi!G5/SER_hh_num!G5)</f>
        <v>34495.870458582591</v>
      </c>
      <c r="H5" s="100">
        <f>IF(SER_hh_emi!H5=0,0,1000000*SER_hh_emi!H5/SER_hh_num!H5)</f>
        <v>35310.070674480012</v>
      </c>
      <c r="I5" s="100">
        <f>IF(SER_hh_emi!I5=0,0,1000000*SER_hh_emi!I5/SER_hh_num!I5)</f>
        <v>26937.920330523131</v>
      </c>
      <c r="J5" s="100">
        <f>IF(SER_hh_emi!J5=0,0,1000000*SER_hh_emi!J5/SER_hh_num!J5)</f>
        <v>32112.754309286447</v>
      </c>
      <c r="K5" s="100">
        <f>IF(SER_hh_emi!K5=0,0,1000000*SER_hh_emi!K5/SER_hh_num!K5)</f>
        <v>24771.766346226941</v>
      </c>
      <c r="L5" s="100">
        <f>IF(SER_hh_emi!L5=0,0,1000000*SER_hh_emi!L5/SER_hh_num!L5)</f>
        <v>32941.238611397152</v>
      </c>
      <c r="M5" s="100">
        <f>IF(SER_hh_emi!M5=0,0,1000000*SER_hh_emi!M5/SER_hh_num!M5)</f>
        <v>25622.833072211324</v>
      </c>
      <c r="N5" s="100">
        <f>IF(SER_hh_emi!N5=0,0,1000000*SER_hh_emi!N5/SER_hh_num!N5)</f>
        <v>25619.103354303235</v>
      </c>
      <c r="O5" s="100">
        <f>IF(SER_hh_emi!O5=0,0,1000000*SER_hh_emi!O5/SER_hh_num!O5)</f>
        <v>23677.219581898597</v>
      </c>
      <c r="P5" s="100">
        <f>IF(SER_hh_emi!P5=0,0,1000000*SER_hh_emi!P5/SER_hh_num!P5)</f>
        <v>22153.286346288201</v>
      </c>
      <c r="Q5" s="100">
        <f>IF(SER_hh_emi!Q5=0,0,1000000*SER_hh_emi!Q5/SER_hh_num!Q5)</f>
        <v>21155.805419907712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16436.354127491832</v>
      </c>
      <c r="C7" s="100">
        <f>IF(SER_hh_emi!C7=0,0,1000000*SER_hh_emi!C7/SER_hh_num!C7)</f>
        <v>20647.629839772486</v>
      </c>
      <c r="D7" s="100">
        <f>IF(SER_hh_emi!D7=0,0,1000000*SER_hh_emi!D7/SER_hh_num!D7)</f>
        <v>19025.715298728348</v>
      </c>
      <c r="E7" s="100">
        <f>IF(SER_hh_emi!E7=0,0,1000000*SER_hh_emi!E7/SER_hh_num!E7)</f>
        <v>24239.067928601165</v>
      </c>
      <c r="F7" s="100">
        <f>IF(SER_hh_emi!F7=0,0,1000000*SER_hh_emi!F7/SER_hh_num!F7)</f>
        <v>18096.715553202746</v>
      </c>
      <c r="G7" s="100">
        <f>IF(SER_hh_emi!G7=0,0,1000000*SER_hh_emi!G7/SER_hh_num!G7)</f>
        <v>23165.113168174834</v>
      </c>
      <c r="H7" s="100">
        <f>IF(SER_hh_emi!H7=0,0,1000000*SER_hh_emi!H7/SER_hh_num!H7)</f>
        <v>22513.714868293104</v>
      </c>
      <c r="I7" s="100">
        <f>IF(SER_hh_emi!I7=0,0,1000000*SER_hh_emi!I7/SER_hh_num!I7)</f>
        <v>17307.436807643186</v>
      </c>
      <c r="J7" s="100">
        <f>IF(SER_hh_emi!J7=0,0,1000000*SER_hh_emi!J7/SER_hh_num!J7)</f>
        <v>20344.417953090233</v>
      </c>
      <c r="K7" s="100">
        <f>IF(SER_hh_emi!K7=0,0,1000000*SER_hh_emi!K7/SER_hh_num!K7)</f>
        <v>18020.172212546928</v>
      </c>
      <c r="L7" s="100">
        <f>IF(SER_hh_emi!L7=0,0,1000000*SER_hh_emi!L7/SER_hh_num!L7)</f>
        <v>19793.775813715743</v>
      </c>
      <c r="M7" s="100">
        <f>IF(SER_hh_emi!M7=0,0,1000000*SER_hh_emi!M7/SER_hh_num!M7)</f>
        <v>16358.339721671913</v>
      </c>
      <c r="N7" s="100">
        <f>IF(SER_hh_emi!N7=0,0,1000000*SER_hh_emi!N7/SER_hh_num!N7)</f>
        <v>16051.164705835197</v>
      </c>
      <c r="O7" s="100">
        <f>IF(SER_hh_emi!O7=0,0,1000000*SER_hh_emi!O7/SER_hh_num!O7)</f>
        <v>14779.709612924837</v>
      </c>
      <c r="P7" s="100">
        <f>IF(SER_hh_emi!P7=0,0,1000000*SER_hh_emi!P7/SER_hh_num!P7)</f>
        <v>13824.192181185725</v>
      </c>
      <c r="Q7" s="100">
        <f>IF(SER_hh_emi!Q7=0,0,1000000*SER_hh_emi!Q7/SER_hh_num!Q7)</f>
        <v>13157.336089973394</v>
      </c>
    </row>
    <row r="8" spans="1:17" ht="12" customHeight="1" x14ac:dyDescent="0.25">
      <c r="A8" s="88" t="s">
        <v>101</v>
      </c>
      <c r="B8" s="100">
        <f>IF(SER_hh_emi!B8=0,0,1000000*SER_hh_emi!B8/SER_hh_num!B8)</f>
        <v>7679.323375139862</v>
      </c>
      <c r="C8" s="100">
        <f>IF(SER_hh_emi!C8=0,0,1000000*SER_hh_emi!C8/SER_hh_num!C8)</f>
        <v>9595.7456543260414</v>
      </c>
      <c r="D8" s="100">
        <f>IF(SER_hh_emi!D8=0,0,1000000*SER_hh_emi!D8/SER_hh_num!D8)</f>
        <v>8847.615711170105</v>
      </c>
      <c r="E8" s="100">
        <f>IF(SER_hh_emi!E8=0,0,1000000*SER_hh_emi!E8/SER_hh_num!E8)</f>
        <v>10240.81670251027</v>
      </c>
      <c r="F8" s="100">
        <f>IF(SER_hh_emi!F8=0,0,1000000*SER_hh_emi!F8/SER_hh_num!F8)</f>
        <v>9825.948395384974</v>
      </c>
      <c r="G8" s="100">
        <f>IF(SER_hh_emi!G8=0,0,1000000*SER_hh_emi!G8/SER_hh_num!G8)</f>
        <v>9528.9349166138873</v>
      </c>
      <c r="H8" s="100">
        <f>IF(SER_hh_emi!H8=0,0,1000000*SER_hh_emi!H8/SER_hh_num!H8)</f>
        <v>10539.44402305219</v>
      </c>
      <c r="I8" s="100">
        <f>IF(SER_hh_emi!I8=0,0,1000000*SER_hh_emi!I8/SER_hh_num!I8)</f>
        <v>8136.9841026770973</v>
      </c>
      <c r="J8" s="100">
        <f>IF(SER_hh_emi!J8=0,0,1000000*SER_hh_emi!J8/SER_hh_num!J8)</f>
        <v>9611.5682205353041</v>
      </c>
      <c r="K8" s="100">
        <f>IF(SER_hh_emi!K8=0,0,1000000*SER_hh_emi!K8/SER_hh_num!K8)</f>
        <v>8524.4172643144848</v>
      </c>
      <c r="L8" s="100">
        <f>IF(SER_hh_emi!L8=0,0,1000000*SER_hh_emi!L8/SER_hh_num!L8)</f>
        <v>9330.453704856156</v>
      </c>
      <c r="M8" s="100">
        <f>IF(SER_hh_emi!M8=0,0,1000000*SER_hh_emi!M8/SER_hh_num!M8)</f>
        <v>7758.097879980307</v>
      </c>
      <c r="N8" s="100">
        <f>IF(SER_hh_emi!N8=0,0,1000000*SER_hh_emi!N8/SER_hh_num!N8)</f>
        <v>7689.0266897560068</v>
      </c>
      <c r="O8" s="100">
        <f>IF(SER_hh_emi!O8=0,0,1000000*SER_hh_emi!O8/SER_hh_num!O8)</f>
        <v>7017.8564236693028</v>
      </c>
      <c r="P8" s="100">
        <f>IF(SER_hh_emi!P8=0,0,1000000*SER_hh_emi!P8/SER_hh_num!P8)</f>
        <v>6455.763240590567</v>
      </c>
      <c r="Q8" s="100">
        <f>IF(SER_hh_emi!Q8=0,0,1000000*SER_hh_emi!Q8/SER_hh_num!Q8)</f>
        <v>6089.3008599974701</v>
      </c>
    </row>
    <row r="9" spans="1:17" ht="12" customHeight="1" x14ac:dyDescent="0.25">
      <c r="A9" s="88" t="s">
        <v>106</v>
      </c>
      <c r="B9" s="100">
        <f>IF(SER_hh_emi!B9=0,0,1000000*SER_hh_emi!B9/SER_hh_num!B9)</f>
        <v>11488.348750560732</v>
      </c>
      <c r="C9" s="100">
        <f>IF(SER_hh_emi!C9=0,0,1000000*SER_hh_emi!C9/SER_hh_num!C9)</f>
        <v>14398.864214371322</v>
      </c>
      <c r="D9" s="100">
        <f>IF(SER_hh_emi!D9=0,0,1000000*SER_hh_emi!D9/SER_hh_num!D9)</f>
        <v>13253.166947198619</v>
      </c>
      <c r="E9" s="100">
        <f>IF(SER_hh_emi!E9=0,0,1000000*SER_hh_emi!E9/SER_hh_num!E9)</f>
        <v>15047.083992939093</v>
      </c>
      <c r="F9" s="100">
        <f>IF(SER_hh_emi!F9=0,0,1000000*SER_hh_emi!F9/SER_hh_num!F9)</f>
        <v>15904.004486989241</v>
      </c>
      <c r="G9" s="100">
        <f>IF(SER_hh_emi!G9=0,0,1000000*SER_hh_emi!G9/SER_hh_num!G9)</f>
        <v>13385.149662792493</v>
      </c>
      <c r="H9" s="100">
        <f>IF(SER_hh_emi!H9=0,0,1000000*SER_hh_emi!H9/SER_hh_num!H9)</f>
        <v>15808.764973568312</v>
      </c>
      <c r="I9" s="100">
        <f>IF(SER_hh_emi!I9=0,0,1000000*SER_hh_emi!I9/SER_hh_num!I9)</f>
        <v>12186.099923817106</v>
      </c>
      <c r="J9" s="100">
        <f>IF(SER_hh_emi!J9=0,0,1000000*SER_hh_emi!J9/SER_hh_num!J9)</f>
        <v>14417.253383044112</v>
      </c>
      <c r="K9" s="100">
        <f>IF(SER_hh_emi!K9=0,0,1000000*SER_hh_emi!K9/SER_hh_num!K9)</f>
        <v>12785.106185122715</v>
      </c>
      <c r="L9" s="100">
        <f>IF(SER_hh_emi!L9=0,0,1000000*SER_hh_emi!L9/SER_hh_num!L9)</f>
        <v>13938.262405517797</v>
      </c>
      <c r="M9" s="100">
        <f>IF(SER_hh_emi!M9=0,0,1000000*SER_hh_emi!M9/SER_hh_num!M9)</f>
        <v>11675.866244376793</v>
      </c>
      <c r="N9" s="100">
        <f>IF(SER_hh_emi!N9=0,0,1000000*SER_hh_emi!N9/SER_hh_num!N9)</f>
        <v>11485.110936424837</v>
      </c>
      <c r="O9" s="100">
        <f>IF(SER_hh_emi!O9=0,0,1000000*SER_hh_emi!O9/SER_hh_num!O9)</f>
        <v>10549.886354716224</v>
      </c>
      <c r="P9" s="100">
        <f>IF(SER_hh_emi!P9=0,0,1000000*SER_hh_emi!P9/SER_hh_num!P9)</f>
        <v>9775.1753797425572</v>
      </c>
      <c r="Q9" s="100">
        <f>IF(SER_hh_emi!Q9=0,0,1000000*SER_hh_emi!Q9/SER_hh_num!Q9)</f>
        <v>9251.7768527403678</v>
      </c>
    </row>
    <row r="10" spans="1:17" ht="12" customHeight="1" x14ac:dyDescent="0.25">
      <c r="A10" s="88" t="s">
        <v>34</v>
      </c>
      <c r="B10" s="100">
        <f>IF(SER_hh_emi!B10=0,0,1000000*SER_hh_emi!B10/SER_hh_num!B10)</f>
        <v>6520.4451148906328</v>
      </c>
      <c r="C10" s="100">
        <f>IF(SER_hh_emi!C10=0,0,1000000*SER_hh_emi!C10/SER_hh_num!C10)</f>
        <v>8661.8497980162938</v>
      </c>
      <c r="D10" s="100">
        <f>IF(SER_hh_emi!D10=0,0,1000000*SER_hh_emi!D10/SER_hh_num!D10)</f>
        <v>7927.6764962466714</v>
      </c>
      <c r="E10" s="100">
        <f>IF(SER_hh_emi!E10=0,0,1000000*SER_hh_emi!E10/SER_hh_num!E10)</f>
        <v>8358.4313096331316</v>
      </c>
      <c r="F10" s="100">
        <f>IF(SER_hh_emi!F10=0,0,1000000*SER_hh_emi!F10/SER_hh_num!F10)</f>
        <v>6026.0550262142351</v>
      </c>
      <c r="G10" s="100">
        <f>IF(SER_hh_emi!G10=0,0,1000000*SER_hh_emi!G10/SER_hh_num!G10)</f>
        <v>7635.476968183707</v>
      </c>
      <c r="H10" s="100">
        <f>IF(SER_hh_emi!H10=0,0,1000000*SER_hh_emi!H10/SER_hh_num!H10)</f>
        <v>6233.8654878159687</v>
      </c>
      <c r="I10" s="100">
        <f>IF(SER_hh_emi!I10=0,0,1000000*SER_hh_emi!I10/SER_hh_num!I10)</f>
        <v>1629.9742611038971</v>
      </c>
      <c r="J10" s="100">
        <f>IF(SER_hh_emi!J10=0,0,1000000*SER_hh_emi!J10/SER_hh_num!J10)</f>
        <v>301.07541826769614</v>
      </c>
      <c r="K10" s="100">
        <f>IF(SER_hh_emi!K10=0,0,1000000*SER_hh_emi!K10/SER_hh_num!K10)</f>
        <v>808.48544650241422</v>
      </c>
      <c r="L10" s="100">
        <f>IF(SER_hh_emi!L10=0,0,1000000*SER_hh_emi!L10/SER_hh_num!L10)</f>
        <v>810.454934029122</v>
      </c>
      <c r="M10" s="100">
        <f>IF(SER_hh_emi!M10=0,0,1000000*SER_hh_emi!M10/SER_hh_num!M10)</f>
        <v>285.68347042056308</v>
      </c>
      <c r="N10" s="100">
        <f>IF(SER_hh_emi!N10=0,0,1000000*SER_hh_emi!N10/SER_hh_num!N10)</f>
        <v>294.91426055955361</v>
      </c>
      <c r="O10" s="100">
        <f>IF(SER_hh_emi!O10=0,0,1000000*SER_hh_emi!O10/SER_hh_num!O10)</f>
        <v>262.21212336010933</v>
      </c>
      <c r="P10" s="100">
        <f>IF(SER_hh_emi!P10=0,0,1000000*SER_hh_emi!P10/SER_hh_num!P10)</f>
        <v>285.58126858010922</v>
      </c>
      <c r="Q10" s="100">
        <f>IF(SER_hh_emi!Q10=0,0,1000000*SER_hh_emi!Q10/SER_hh_num!Q10)</f>
        <v>259.98266111671978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1.9760557957125739</v>
      </c>
      <c r="C16" s="101">
        <f>IF(SER_hh_emi!C16=0,0,1000000*SER_hh_emi!C16/SER_hh_num!C16)</f>
        <v>2.0463917306657184</v>
      </c>
      <c r="D16" s="101">
        <f>IF(SER_hh_emi!D16=0,0,1000000*SER_hh_emi!D16/SER_hh_num!D16)</f>
        <v>2.2848933729959406</v>
      </c>
      <c r="E16" s="101">
        <f>IF(SER_hh_emi!E16=0,0,1000000*SER_hh_emi!E16/SER_hh_num!E16)</f>
        <v>2.5105833057234292</v>
      </c>
      <c r="F16" s="101">
        <f>IF(SER_hh_emi!F16=0,0,1000000*SER_hh_emi!F16/SER_hh_num!F16)</f>
        <v>2.7087608720164105</v>
      </c>
      <c r="G16" s="101">
        <f>IF(SER_hh_emi!G16=0,0,1000000*SER_hh_emi!G16/SER_hh_num!G16)</f>
        <v>2.9463703174792122</v>
      </c>
      <c r="H16" s="101">
        <f>IF(SER_hh_emi!H16=0,0,1000000*SER_hh_emi!H16/SER_hh_num!H16)</f>
        <v>3.2020190894892071</v>
      </c>
      <c r="I16" s="101">
        <f>IF(SER_hh_emi!I16=0,0,1000000*SER_hh_emi!I16/SER_hh_num!I16)</f>
        <v>3.6402352548058547</v>
      </c>
      <c r="J16" s="101">
        <f>IF(SER_hh_emi!J16=0,0,1000000*SER_hh_emi!J16/SER_hh_num!J16)</f>
        <v>3.9167286700185717</v>
      </c>
      <c r="K16" s="101">
        <f>IF(SER_hh_emi!K16=0,0,1000000*SER_hh_emi!K16/SER_hh_num!K16)</f>
        <v>4.4593564449095391</v>
      </c>
      <c r="L16" s="101">
        <f>IF(SER_hh_emi!L16=0,0,1000000*SER_hh_emi!L16/SER_hh_num!L16)</f>
        <v>4.8841156567923916</v>
      </c>
      <c r="M16" s="101">
        <f>IF(SER_hh_emi!M16=0,0,1000000*SER_hh_emi!M16/SER_hh_num!M16)</f>
        <v>5.4756630795804355</v>
      </c>
      <c r="N16" s="101">
        <f>IF(SER_hh_emi!N16=0,0,1000000*SER_hh_emi!N16/SER_hh_num!N16)</f>
        <v>6.0228899201823429</v>
      </c>
      <c r="O16" s="101">
        <f>IF(SER_hh_emi!O16=0,0,1000000*SER_hh_emi!O16/SER_hh_num!O16)</f>
        <v>6.852559235282075</v>
      </c>
      <c r="P16" s="101">
        <f>IF(SER_hh_emi!P16=0,0,1000000*SER_hh_emi!P16/SER_hh_num!P16)</f>
        <v>7.7008823177373298</v>
      </c>
      <c r="Q16" s="101">
        <f>IF(SER_hh_emi!Q16=0,0,1000000*SER_hh_emi!Q16/SER_hh_num!Q16)</f>
        <v>8.5264773954401054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241.01998862727854</v>
      </c>
      <c r="C17" s="103">
        <f>IF(SER_hh_emi!C17=0,0,1000000*SER_hh_emi!C17/SER_hh_num!C17)</f>
        <v>244.75642481055164</v>
      </c>
      <c r="D17" s="103">
        <f>IF(SER_hh_emi!D17=0,0,1000000*SER_hh_emi!D17/SER_hh_num!D17)</f>
        <v>255.21197332927409</v>
      </c>
      <c r="E17" s="103">
        <f>IF(SER_hh_emi!E17=0,0,1000000*SER_hh_emi!E17/SER_hh_num!E17)</f>
        <v>260.6907823531588</v>
      </c>
      <c r="F17" s="103">
        <f>IF(SER_hh_emi!F17=0,0,1000000*SER_hh_emi!F17/SER_hh_num!F17)</f>
        <v>268.81205019359174</v>
      </c>
      <c r="G17" s="103">
        <f>IF(SER_hh_emi!G17=0,0,1000000*SER_hh_emi!G17/SER_hh_num!G17)</f>
        <v>280.1937925835245</v>
      </c>
      <c r="H17" s="103">
        <f>IF(SER_hh_emi!H17=0,0,1000000*SER_hh_emi!H17/SER_hh_num!H17)</f>
        <v>291.42418190769803</v>
      </c>
      <c r="I17" s="103">
        <f>IF(SER_hh_emi!I17=0,0,1000000*SER_hh_emi!I17/SER_hh_num!I17)</f>
        <v>307.48854067272833</v>
      </c>
      <c r="J17" s="103">
        <f>IF(SER_hh_emi!J17=0,0,1000000*SER_hh_emi!J17/SER_hh_num!J17)</f>
        <v>317.35527540355224</v>
      </c>
      <c r="K17" s="103">
        <f>IF(SER_hh_emi!K17=0,0,1000000*SER_hh_emi!K17/SER_hh_num!K17)</f>
        <v>330.90075195920417</v>
      </c>
      <c r="L17" s="103">
        <f>IF(SER_hh_emi!L17=0,0,1000000*SER_hh_emi!L17/SER_hh_num!L17)</f>
        <v>333.16375791143884</v>
      </c>
      <c r="M17" s="103">
        <f>IF(SER_hh_emi!M17=0,0,1000000*SER_hh_emi!M17/SER_hh_num!M17)</f>
        <v>337.30897805897564</v>
      </c>
      <c r="N17" s="103">
        <f>IF(SER_hh_emi!N17=0,0,1000000*SER_hh_emi!N17/SER_hh_num!N17)</f>
        <v>340.23654778173392</v>
      </c>
      <c r="O17" s="103">
        <f>IF(SER_hh_emi!O17=0,0,1000000*SER_hh_emi!O17/SER_hh_num!O17)</f>
        <v>341.5931472181274</v>
      </c>
      <c r="P17" s="103">
        <f>IF(SER_hh_emi!P17=0,0,1000000*SER_hh_emi!P17/SER_hh_num!P17)</f>
        <v>346.36625499190615</v>
      </c>
      <c r="Q17" s="103">
        <f>IF(SER_hh_emi!Q17=0,0,1000000*SER_hh_emi!Q17/SER_hh_num!Q17)</f>
        <v>346.49497459802268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1047.1765430604983</v>
      </c>
      <c r="C19" s="101">
        <f>IF(SER_hh_emi!C19=0,0,1000000*SER_hh_emi!C19/SER_hh_num!C19)</f>
        <v>1171.8272340152864</v>
      </c>
      <c r="D19" s="101">
        <f>IF(SER_hh_emi!D19=0,0,1000000*SER_hh_emi!D19/SER_hh_num!D19)</f>
        <v>1288.6789589475388</v>
      </c>
      <c r="E19" s="101">
        <f>IF(SER_hh_emi!E19=0,0,1000000*SER_hh_emi!E19/SER_hh_num!E19)</f>
        <v>1347.0734779853226</v>
      </c>
      <c r="F19" s="101">
        <f>IF(SER_hh_emi!F19=0,0,1000000*SER_hh_emi!F19/SER_hh_num!F19)</f>
        <v>1323.6663398471319</v>
      </c>
      <c r="G19" s="101">
        <f>IF(SER_hh_emi!G19=0,0,1000000*SER_hh_emi!G19/SER_hh_num!G19)</f>
        <v>1392.8886381160737</v>
      </c>
      <c r="H19" s="101">
        <f>IF(SER_hh_emi!H19=0,0,1000000*SER_hh_emi!H19/SER_hh_num!H19)</f>
        <v>1343.9236802509865</v>
      </c>
      <c r="I19" s="101">
        <f>IF(SER_hh_emi!I19=0,0,1000000*SER_hh_emi!I19/SER_hh_num!I19)</f>
        <v>1200.8707960211966</v>
      </c>
      <c r="J19" s="101">
        <f>IF(SER_hh_emi!J19=0,0,1000000*SER_hh_emi!J19/SER_hh_num!J19)</f>
        <v>1095.8677463168312</v>
      </c>
      <c r="K19" s="101">
        <f>IF(SER_hh_emi!K19=0,0,1000000*SER_hh_emi!K19/SER_hh_num!K19)</f>
        <v>1135.7713508316363</v>
      </c>
      <c r="L19" s="101">
        <f>IF(SER_hh_emi!L19=0,0,1000000*SER_hh_emi!L19/SER_hh_num!L19)</f>
        <v>948.97388077944549</v>
      </c>
      <c r="M19" s="101">
        <f>IF(SER_hh_emi!M19=0,0,1000000*SER_hh_emi!M19/SER_hh_num!M19)</f>
        <v>877.29404355655186</v>
      </c>
      <c r="N19" s="101">
        <f>IF(SER_hh_emi!N19=0,0,1000000*SER_hh_emi!N19/SER_hh_num!N19)</f>
        <v>772.08161364891703</v>
      </c>
      <c r="O19" s="101">
        <f>IF(SER_hh_emi!O19=0,0,1000000*SER_hh_emi!O19/SER_hh_num!O19)</f>
        <v>764.46000743129923</v>
      </c>
      <c r="P19" s="101">
        <f>IF(SER_hh_emi!P19=0,0,1000000*SER_hh_emi!P19/SER_hh_num!P19)</f>
        <v>836.69539680188734</v>
      </c>
      <c r="Q19" s="101">
        <f>IF(SER_hh_emi!Q19=0,0,1000000*SER_hh_emi!Q19/SER_hh_num!Q19)</f>
        <v>746.6042734513569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2246.4085519533519</v>
      </c>
      <c r="C21" s="100">
        <f>IF(SER_hh_emi!C21=0,0,1000000*SER_hh_emi!C21/SER_hh_num!C21)</f>
        <v>2235.1308080342105</v>
      </c>
      <c r="D21" s="100">
        <f>IF(SER_hh_emi!D21=0,0,1000000*SER_hh_emi!D21/SER_hh_num!D21)</f>
        <v>2224.6419922197438</v>
      </c>
      <c r="E21" s="100">
        <f>IF(SER_hh_emi!E21=0,0,1000000*SER_hh_emi!E21/SER_hh_num!E21)</f>
        <v>2181.6600696979704</v>
      </c>
      <c r="F21" s="100">
        <f>IF(SER_hh_emi!F21=0,0,1000000*SER_hh_emi!F21/SER_hh_num!F21)</f>
        <v>2178.9589141893398</v>
      </c>
      <c r="G21" s="100">
        <f>IF(SER_hh_emi!G21=0,0,1000000*SER_hh_emi!G21/SER_hh_num!G21)</f>
        <v>2384.8742723205114</v>
      </c>
      <c r="H21" s="100">
        <f>IF(SER_hh_emi!H21=0,0,1000000*SER_hh_emi!H21/SER_hh_num!H21)</f>
        <v>2385.9322830084129</v>
      </c>
      <c r="I21" s="100">
        <f>IF(SER_hh_emi!I21=0,0,1000000*SER_hh_emi!I21/SER_hh_num!I21)</f>
        <v>2356.2193157271772</v>
      </c>
      <c r="J21" s="100">
        <f>IF(SER_hh_emi!J21=0,0,1000000*SER_hh_emi!J21/SER_hh_num!J21)</f>
        <v>2289.9431075989896</v>
      </c>
      <c r="K21" s="100">
        <f>IF(SER_hh_emi!K21=0,0,1000000*SER_hh_emi!K21/SER_hh_num!K21)</f>
        <v>2470.8863502024392</v>
      </c>
      <c r="L21" s="100">
        <f>IF(SER_hh_emi!L21=0,0,1000000*SER_hh_emi!L21/SER_hh_num!L21)</f>
        <v>2211.4471548048032</v>
      </c>
      <c r="M21" s="100">
        <f>IF(SER_hh_emi!M21=0,0,1000000*SER_hh_emi!M21/SER_hh_num!M21)</f>
        <v>2180.3535382153855</v>
      </c>
      <c r="N21" s="100">
        <f>IF(SER_hh_emi!N21=0,0,1000000*SER_hh_emi!N21/SER_hh_num!N21)</f>
        <v>2165.543440356671</v>
      </c>
      <c r="O21" s="100">
        <f>IF(SER_hh_emi!O21=0,0,1000000*SER_hh_emi!O21/SER_hh_num!O21)</f>
        <v>2272.5737488532982</v>
      </c>
      <c r="P21" s="100">
        <f>IF(SER_hh_emi!P21=0,0,1000000*SER_hh_emi!P21/SER_hh_num!P21)</f>
        <v>2171.9332880446023</v>
      </c>
      <c r="Q21" s="100">
        <f>IF(SER_hh_emi!Q21=0,0,1000000*SER_hh_emi!Q21/SER_hh_num!Q21)</f>
        <v>2197.5824407161931</v>
      </c>
    </row>
    <row r="22" spans="1:17" ht="12" customHeight="1" x14ac:dyDescent="0.25">
      <c r="A22" s="88" t="s">
        <v>99</v>
      </c>
      <c r="B22" s="100">
        <f>IF(SER_hh_emi!B22=0,0,1000000*SER_hh_emi!B22/SER_hh_num!B22)</f>
        <v>2745.4525283380217</v>
      </c>
      <c r="C22" s="100">
        <f>IF(SER_hh_emi!C22=0,0,1000000*SER_hh_emi!C22/SER_hh_num!C22)</f>
        <v>2746.5276176478928</v>
      </c>
      <c r="D22" s="100">
        <f>IF(SER_hh_emi!D22=0,0,1000000*SER_hh_emi!D22/SER_hh_num!D22)</f>
        <v>2731.8403930905833</v>
      </c>
      <c r="E22" s="100">
        <f>IF(SER_hh_emi!E22=0,0,1000000*SER_hh_emi!E22/SER_hh_num!E22)</f>
        <v>2668.9152578181165</v>
      </c>
      <c r="F22" s="100">
        <f>IF(SER_hh_emi!F22=0,0,1000000*SER_hh_emi!F22/SER_hh_num!F22)</f>
        <v>2652.5202940974877</v>
      </c>
      <c r="G22" s="100">
        <f>IF(SER_hh_emi!G22=0,0,1000000*SER_hh_emi!G22/SER_hh_num!G22)</f>
        <v>2895.1824955209408</v>
      </c>
      <c r="H22" s="100">
        <f>IF(SER_hh_emi!H22=0,0,1000000*SER_hh_emi!H22/SER_hh_num!H22)</f>
        <v>2910.8456573271351</v>
      </c>
      <c r="I22" s="100">
        <f>IF(SER_hh_emi!I22=0,0,1000000*SER_hh_emi!I22/SER_hh_num!I22)</f>
        <v>2862.5524976680267</v>
      </c>
      <c r="J22" s="100">
        <f>IF(SER_hh_emi!J22=0,0,1000000*SER_hh_emi!J22/SER_hh_num!J22)</f>
        <v>2768.3155686363684</v>
      </c>
      <c r="K22" s="100">
        <f>IF(SER_hh_emi!K22=0,0,1000000*SER_hh_emi!K22/SER_hh_num!K22)</f>
        <v>2981.9691117066641</v>
      </c>
      <c r="L22" s="100">
        <f>IF(SER_hh_emi!L22=0,0,1000000*SER_hh_emi!L22/SER_hh_num!L22)</f>
        <v>2677.4876949406175</v>
      </c>
      <c r="M22" s="100">
        <f>IF(SER_hh_emi!M22=0,0,1000000*SER_hh_emi!M22/SER_hh_num!M22)</f>
        <v>2626.2181896705929</v>
      </c>
      <c r="N22" s="100">
        <f>IF(SER_hh_emi!N22=0,0,1000000*SER_hh_emi!N22/SER_hh_num!N22)</f>
        <v>2582.1080226671111</v>
      </c>
      <c r="O22" s="100">
        <f>IF(SER_hh_emi!O22=0,0,1000000*SER_hh_emi!O22/SER_hh_num!O22)</f>
        <v>2722.1886266787292</v>
      </c>
      <c r="P22" s="100">
        <f>IF(SER_hh_emi!P22=0,0,1000000*SER_hh_emi!P22/SER_hh_num!P22)</f>
        <v>2613.1577120770285</v>
      </c>
      <c r="Q22" s="100">
        <f>IF(SER_hh_emi!Q22=0,0,1000000*SER_hh_emi!Q22/SER_hh_num!Q22)</f>
        <v>2649.6497980203649</v>
      </c>
    </row>
    <row r="23" spans="1:17" ht="12" customHeight="1" x14ac:dyDescent="0.25">
      <c r="A23" s="88" t="s">
        <v>98</v>
      </c>
      <c r="B23" s="100">
        <f>IF(SER_hh_emi!B23=0,0,1000000*SER_hh_emi!B23/SER_hh_num!B23)</f>
        <v>1917.3150392076022</v>
      </c>
      <c r="C23" s="100">
        <f>IF(SER_hh_emi!C23=0,0,1000000*SER_hh_emi!C23/SER_hh_num!C23)</f>
        <v>1907.6894579633979</v>
      </c>
      <c r="D23" s="100">
        <f>IF(SER_hh_emi!D23=0,0,1000000*SER_hh_emi!D23/SER_hh_num!D23)</f>
        <v>1898.7372287319554</v>
      </c>
      <c r="E23" s="100">
        <f>IF(SER_hh_emi!E23=0,0,1000000*SER_hh_emi!E23/SER_hh_num!E23)</f>
        <v>1862.0520556838956</v>
      </c>
      <c r="F23" s="100">
        <f>IF(SER_hh_emi!F23=0,0,1000000*SER_hh_emi!F23/SER_hh_num!F23)</f>
        <v>1859.746613036149</v>
      </c>
      <c r="G23" s="100">
        <f>IF(SER_hh_emi!G23=0,0,1000000*SER_hh_emi!G23/SER_hh_num!G23)</f>
        <v>2035.4958606987871</v>
      </c>
      <c r="H23" s="100">
        <f>IF(SER_hh_emi!H23=0,0,1000000*SER_hh_emi!H23/SER_hh_num!H23)</f>
        <v>2036.3988753359918</v>
      </c>
      <c r="I23" s="100">
        <f>IF(SER_hh_emi!I23=0,0,1000000*SER_hh_emi!I23/SER_hh_num!I23)</f>
        <v>2011.038787128414</v>
      </c>
      <c r="J23" s="100">
        <f>IF(SER_hh_emi!J23=0,0,1000000*SER_hh_emi!J23/SER_hh_num!J23)</f>
        <v>1954.4718859405893</v>
      </c>
      <c r="K23" s="100">
        <f>IF(SER_hh_emi!K23=0,0,1000000*SER_hh_emi!K23/SER_hh_num!K23)</f>
        <v>2108.0944192679103</v>
      </c>
      <c r="L23" s="100">
        <f>IF(SER_hh_emi!L23=0,0,1000000*SER_hh_emi!L23/SER_hh_num!L23)</f>
        <v>1886.2120236679209</v>
      </c>
      <c r="M23" s="100">
        <f>IF(SER_hh_emi!M23=0,0,1000000*SER_hh_emi!M23/SER_hh_num!M23)</f>
        <v>1861.878275972012</v>
      </c>
      <c r="N23" s="100">
        <f>IF(SER_hh_emi!N23=0,0,1000000*SER_hh_emi!N23/SER_hh_num!N23)</f>
        <v>1853.039505352268</v>
      </c>
      <c r="O23" s="100">
        <f>IF(SER_hh_emi!O23=0,0,1000000*SER_hh_emi!O23/SER_hh_num!O23)</f>
        <v>1944.4314281050129</v>
      </c>
      <c r="P23" s="100">
        <f>IF(SER_hh_emi!P23=0,0,1000000*SER_hh_emi!P23/SER_hh_num!P23)</f>
        <v>1846.3117739990128</v>
      </c>
      <c r="Q23" s="100">
        <f>IF(SER_hh_emi!Q23=0,0,1000000*SER_hh_emi!Q23/SER_hh_num!Q23)</f>
        <v>1869.4561296901636</v>
      </c>
    </row>
    <row r="24" spans="1:17" ht="12" customHeight="1" x14ac:dyDescent="0.25">
      <c r="A24" s="88" t="s">
        <v>34</v>
      </c>
      <c r="B24" s="100">
        <f>IF(SER_hh_emi!B24=0,0,1000000*SER_hh_emi!B24/SER_hh_num!B24)</f>
        <v>1040.121588037508</v>
      </c>
      <c r="C24" s="100">
        <f>IF(SER_hh_emi!C24=0,0,1000000*SER_hh_emi!C24/SER_hh_num!C24)</f>
        <v>1100.250889724437</v>
      </c>
      <c r="D24" s="100">
        <f>IF(SER_hh_emi!D24=0,0,1000000*SER_hh_emi!D24/SER_hh_num!D24)</f>
        <v>1087.0101495849678</v>
      </c>
      <c r="E24" s="100">
        <f>IF(SER_hh_emi!E24=0,0,1000000*SER_hh_emi!E24/SER_hh_num!E24)</f>
        <v>971.03082362189889</v>
      </c>
      <c r="F24" s="100">
        <f>IF(SER_hh_emi!F24=0,0,1000000*SER_hh_emi!F24/SER_hh_num!F24)</f>
        <v>750.90729724638845</v>
      </c>
      <c r="G24" s="100">
        <f>IF(SER_hh_emi!G24=0,0,1000000*SER_hh_emi!G24/SER_hh_num!G24)</f>
        <v>1026.3497447199252</v>
      </c>
      <c r="H24" s="100">
        <f>IF(SER_hh_emi!H24=0,0,1000000*SER_hh_emi!H24/SER_hh_num!H24)</f>
        <v>769.6067379915313</v>
      </c>
      <c r="I24" s="100">
        <f>IF(SER_hh_emi!I24=0,0,1000000*SER_hh_emi!I24/SER_hh_num!I24)</f>
        <v>257.40467034906987</v>
      </c>
      <c r="J24" s="100">
        <f>IF(SER_hh_emi!J24=0,0,1000000*SER_hh_emi!J24/SER_hh_num!J24)</f>
        <v>39.118261788602759</v>
      </c>
      <c r="K24" s="100">
        <f>IF(SER_hh_emi!K24=0,0,1000000*SER_hh_emi!K24/SER_hh_num!K24)</f>
        <v>127.75007118005912</v>
      </c>
      <c r="L24" s="100">
        <f>IF(SER_hh_emi!L24=0,0,1000000*SER_hh_emi!L24/SER_hh_num!L24)</f>
        <v>101.37986130219024</v>
      </c>
      <c r="M24" s="100">
        <f>IF(SER_hh_emi!M24=0,0,1000000*SER_hh_emi!M24/SER_hh_num!M24)</f>
        <v>45.257879810340967</v>
      </c>
      <c r="N24" s="100">
        <f>IF(SER_hh_emi!N24=0,0,1000000*SER_hh_emi!N24/SER_hh_num!N24)</f>
        <v>45.361951757717129</v>
      </c>
      <c r="O24" s="100">
        <f>IF(SER_hh_emi!O24=0,0,1000000*SER_hh_emi!O24/SER_hh_num!O24)</f>
        <v>46.216837644261474</v>
      </c>
      <c r="P24" s="100">
        <f>IF(SER_hh_emi!P24=0,0,1000000*SER_hh_emi!P24/SER_hh_num!P24)</f>
        <v>51.703834936353601</v>
      </c>
      <c r="Q24" s="100">
        <f>IF(SER_hh_emi!Q24=0,0,1000000*SER_hh_emi!Q24/SER_hh_num!Q24)</f>
        <v>50.175912940529045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520.86910215299497</v>
      </c>
      <c r="C29" s="101">
        <f>IF(SER_hh_emi!C29=0,0,1000000*SER_hh_emi!C29/SER_hh_num!C29)</f>
        <v>606.91634202885962</v>
      </c>
      <c r="D29" s="101">
        <f>IF(SER_hh_emi!D29=0,0,1000000*SER_hh_emi!D29/SER_hh_num!D29)</f>
        <v>863.78975000151445</v>
      </c>
      <c r="E29" s="101">
        <f>IF(SER_hh_emi!E29=0,0,1000000*SER_hh_emi!E29/SER_hh_num!E29)</f>
        <v>960.47049948653103</v>
      </c>
      <c r="F29" s="101">
        <f>IF(SER_hh_emi!F29=0,0,1000000*SER_hh_emi!F29/SER_hh_num!F29)</f>
        <v>1098.1293309622306</v>
      </c>
      <c r="G29" s="101">
        <f>IF(SER_hh_emi!G29=0,0,1000000*SER_hh_emi!G29/SER_hh_num!G29)</f>
        <v>966.38354498737817</v>
      </c>
      <c r="H29" s="101">
        <f>IF(SER_hh_emi!H29=0,0,1000000*SER_hh_emi!H29/SER_hh_num!H29)</f>
        <v>958.62511360628991</v>
      </c>
      <c r="I29" s="101">
        <f>IF(SER_hh_emi!I29=0,0,1000000*SER_hh_emi!I29/SER_hh_num!I29)</f>
        <v>740.62692208644808</v>
      </c>
      <c r="J29" s="101">
        <f>IF(SER_hh_emi!J29=0,0,1000000*SER_hh_emi!J29/SER_hh_num!J29)</f>
        <v>694.50592158856159</v>
      </c>
      <c r="K29" s="101">
        <f>IF(SER_hh_emi!K29=0,0,1000000*SER_hh_emi!K29/SER_hh_num!K29)</f>
        <v>812.31415590836946</v>
      </c>
      <c r="L29" s="101">
        <f>IF(SER_hh_emi!L29=0,0,1000000*SER_hh_emi!L29/SER_hh_num!L29)</f>
        <v>935.0727581384524</v>
      </c>
      <c r="M29" s="101">
        <f>IF(SER_hh_emi!M29=0,0,1000000*SER_hh_emi!M29/SER_hh_num!M29)</f>
        <v>791.66617977678698</v>
      </c>
      <c r="N29" s="101">
        <f>IF(SER_hh_emi!N29=0,0,1000000*SER_hh_emi!N29/SER_hh_num!N29)</f>
        <v>761.02892955430184</v>
      </c>
      <c r="O29" s="101">
        <f>IF(SER_hh_emi!O29=0,0,1000000*SER_hh_emi!O29/SER_hh_num!O29)</f>
        <v>632.1382920855101</v>
      </c>
      <c r="P29" s="101">
        <f>IF(SER_hh_emi!P29=0,0,1000000*SER_hh_emi!P29/SER_hh_num!P29)</f>
        <v>730.42011613739066</v>
      </c>
      <c r="Q29" s="101">
        <f>IF(SER_hh_emi!Q29=0,0,1000000*SER_hh_emi!Q29/SER_hh_num!Q29)</f>
        <v>624.8043518012438</v>
      </c>
    </row>
    <row r="30" spans="1:17" ht="12" customHeight="1" x14ac:dyDescent="0.25">
      <c r="A30" s="88" t="s">
        <v>66</v>
      </c>
      <c r="B30" s="100">
        <f>IF(SER_hh_emi!B30=0,0,1000000*SER_hh_emi!B30/SER_hh_num!B30)</f>
        <v>2687.2685641495741</v>
      </c>
      <c r="C30" s="100">
        <f>IF(SER_hh_emi!C30=0,0,1000000*SER_hh_emi!C30/SER_hh_num!C30)</f>
        <v>2686.3354869316081</v>
      </c>
      <c r="D30" s="100">
        <f>IF(SER_hh_emi!D30=0,0,1000000*SER_hh_emi!D30/SER_hh_num!D30)</f>
        <v>2694.3494176289933</v>
      </c>
      <c r="E30" s="100">
        <f>IF(SER_hh_emi!E30=0,0,1000000*SER_hh_emi!E30/SER_hh_num!E30)</f>
        <v>2719.9566696629631</v>
      </c>
      <c r="F30" s="100">
        <f>IF(SER_hh_emi!F30=0,0,1000000*SER_hh_emi!F30/SER_hh_num!F30)</f>
        <v>2824.7548325686444</v>
      </c>
      <c r="G30" s="100">
        <f>IF(SER_hh_emi!G30=0,0,1000000*SER_hh_emi!G30/SER_hh_num!G30)</f>
        <v>2786.0038506761985</v>
      </c>
      <c r="H30" s="100">
        <f>IF(SER_hh_emi!H30=0,0,1000000*SER_hh_emi!H30/SER_hh_num!H30)</f>
        <v>2824.89141388699</v>
      </c>
      <c r="I30" s="100">
        <f>IF(SER_hh_emi!I30=0,0,1000000*SER_hh_emi!I30/SER_hh_num!I30)</f>
        <v>2774.7056889496434</v>
      </c>
      <c r="J30" s="100">
        <f>IF(SER_hh_emi!J30=0,0,1000000*SER_hh_emi!J30/SER_hh_num!J30)</f>
        <v>2817.2629566975643</v>
      </c>
      <c r="K30" s="100">
        <f>IF(SER_hh_emi!K30=0,0,1000000*SER_hh_emi!K30/SER_hh_num!K30)</f>
        <v>2792.8063130354085</v>
      </c>
      <c r="L30" s="100">
        <f>IF(SER_hh_emi!L30=0,0,1000000*SER_hh_emi!L30/SER_hh_num!L30)</f>
        <v>2812.7335443002835</v>
      </c>
      <c r="M30" s="100">
        <f>IF(SER_hh_emi!M30=0,0,1000000*SER_hh_emi!M30/SER_hh_num!M30)</f>
        <v>2841.6605135025197</v>
      </c>
      <c r="N30" s="100">
        <f>IF(SER_hh_emi!N30=0,0,1000000*SER_hh_emi!N30/SER_hh_num!N30)</f>
        <v>2900.1454090763773</v>
      </c>
      <c r="O30" s="100">
        <f>IF(SER_hh_emi!O30=0,0,1000000*SER_hh_emi!O30/SER_hh_num!O30)</f>
        <v>2939.4483722346467</v>
      </c>
      <c r="P30" s="100">
        <f>IF(SER_hh_emi!P30=0,0,1000000*SER_hh_emi!P30/SER_hh_num!P30)</f>
        <v>2869.8121285158786</v>
      </c>
      <c r="Q30" s="100">
        <f>IF(SER_hh_emi!Q30=0,0,1000000*SER_hh_emi!Q30/SER_hh_num!Q30)</f>
        <v>2777.3861399700349</v>
      </c>
    </row>
    <row r="31" spans="1:17" ht="12" customHeight="1" x14ac:dyDescent="0.25">
      <c r="A31" s="88" t="s">
        <v>98</v>
      </c>
      <c r="B31" s="100">
        <f>IF(SER_hh_emi!B31=0,0,1000000*SER_hh_emi!B31/SER_hh_num!B31)</f>
        <v>2218.5023362398501</v>
      </c>
      <c r="C31" s="100">
        <f>IF(SER_hh_emi!C31=0,0,1000000*SER_hh_emi!C31/SER_hh_num!C31)</f>
        <v>2217.7320246991408</v>
      </c>
      <c r="D31" s="100">
        <f>IF(SER_hh_emi!D31=0,0,1000000*SER_hh_emi!D31/SER_hh_num!D31)</f>
        <v>2224.3480080108952</v>
      </c>
      <c r="E31" s="100">
        <f>IF(SER_hh_emi!E31=0,0,1000000*SER_hh_emi!E31/SER_hh_num!E31)</f>
        <v>2245.4883395802576</v>
      </c>
      <c r="F31" s="100">
        <f>IF(SER_hh_emi!F31=0,0,1000000*SER_hh_emi!F31/SER_hh_num!F31)</f>
        <v>2332.0055460632925</v>
      </c>
      <c r="G31" s="100">
        <f>IF(SER_hh_emi!G31=0,0,1000000*SER_hh_emi!G31/SER_hh_num!G31)</f>
        <v>2325.8305304399746</v>
      </c>
      <c r="H31" s="100">
        <f>IF(SER_hh_emi!H31=0,0,1000000*SER_hh_emi!H31/SER_hh_num!H31)</f>
        <v>2306.4893726219511</v>
      </c>
      <c r="I31" s="100">
        <f>IF(SER_hh_emi!I31=0,0,1000000*SER_hh_emi!I31/SER_hh_num!I31)</f>
        <v>2290.6869582872714</v>
      </c>
      <c r="J31" s="100">
        <f>IF(SER_hh_emi!J31=0,0,1000000*SER_hh_emi!J31/SER_hh_num!J31)</f>
        <v>2325.8205505088667</v>
      </c>
      <c r="K31" s="100">
        <f>IF(SER_hh_emi!K31=0,0,1000000*SER_hh_emi!K31/SER_hh_num!K31)</f>
        <v>2304.7413273309021</v>
      </c>
      <c r="L31" s="100">
        <f>IF(SER_hh_emi!L31=0,0,1000000*SER_hh_emi!L31/SER_hh_num!L31)</f>
        <v>2320.5269642980252</v>
      </c>
      <c r="M31" s="100">
        <f>IF(SER_hh_emi!M31=0,0,1000000*SER_hh_emi!M31/SER_hh_num!M31)</f>
        <v>2342.3955501469291</v>
      </c>
      <c r="N31" s="100">
        <f>IF(SER_hh_emi!N31=0,0,1000000*SER_hh_emi!N31/SER_hh_num!N31)</f>
        <v>2388.1425991991864</v>
      </c>
      <c r="O31" s="100">
        <f>IF(SER_hh_emi!O31=0,0,1000000*SER_hh_emi!O31/SER_hh_num!O31)</f>
        <v>2411.0549238642475</v>
      </c>
      <c r="P31" s="100">
        <f>IF(SER_hh_emi!P31=0,0,1000000*SER_hh_emi!P31/SER_hh_num!P31)</f>
        <v>2329.3216212495868</v>
      </c>
      <c r="Q31" s="100">
        <f>IF(SER_hh_emi!Q31=0,0,1000000*SER_hh_emi!Q31/SER_hh_num!Q31)</f>
        <v>2245.876024190668</v>
      </c>
    </row>
    <row r="32" spans="1:17" ht="12" customHeight="1" x14ac:dyDescent="0.25">
      <c r="A32" s="88" t="s">
        <v>34</v>
      </c>
      <c r="B32" s="100">
        <f>IF(SER_hh_emi!B32=0,0,1000000*SER_hh_emi!B32/SER_hh_num!B32)</f>
        <v>1347.933741169099</v>
      </c>
      <c r="C32" s="100">
        <f>IF(SER_hh_emi!C32=0,0,1000000*SER_hh_emi!C32/SER_hh_num!C32)</f>
        <v>1432.5544537341125</v>
      </c>
      <c r="D32" s="100">
        <f>IF(SER_hh_emi!D32=0,0,1000000*SER_hh_emi!D32/SER_hh_num!D32)</f>
        <v>1426.2297506198393</v>
      </c>
      <c r="E32" s="100">
        <f>IF(SER_hh_emi!E32=0,0,1000000*SER_hh_emi!E32/SER_hh_num!E32)</f>
        <v>1311.5052242387346</v>
      </c>
      <c r="F32" s="100">
        <f>IF(SER_hh_emi!F32=0,0,1000000*SER_hh_emi!F32/SER_hh_num!F32)</f>
        <v>1023.4713008362744</v>
      </c>
      <c r="G32" s="100">
        <f>IF(SER_hh_emi!G32=0,0,1000000*SER_hh_emi!G32/SER_hh_num!G32)</f>
        <v>1313.4732874389149</v>
      </c>
      <c r="H32" s="100">
        <f>IF(SER_hh_emi!H32=0,0,1000000*SER_hh_emi!H32/SER_hh_num!H32)</f>
        <v>976.28247482742029</v>
      </c>
      <c r="I32" s="100">
        <f>IF(SER_hh_emi!I32=0,0,1000000*SER_hh_emi!I32/SER_hh_num!I32)</f>
        <v>328.38230080998511</v>
      </c>
      <c r="J32" s="100">
        <f>IF(SER_hh_emi!J32=0,0,1000000*SER_hh_emi!J32/SER_hh_num!J32)</f>
        <v>52.136797035201646</v>
      </c>
      <c r="K32" s="100">
        <f>IF(SER_hh_emi!K32=0,0,1000000*SER_hh_emi!K32/SER_hh_num!K32)</f>
        <v>156.42685158610811</v>
      </c>
      <c r="L32" s="100">
        <f>IF(SER_hh_emi!L32=0,0,1000000*SER_hh_emi!L32/SER_hh_num!L32)</f>
        <v>139.69016351129872</v>
      </c>
      <c r="M32" s="100">
        <f>IF(SER_hh_emi!M32=0,0,1000000*SER_hh_emi!M32/SER_hh_num!M32)</f>
        <v>64.236524366225098</v>
      </c>
      <c r="N32" s="100">
        <f>IF(SER_hh_emi!N32=0,0,1000000*SER_hh_emi!N32/SER_hh_num!N32)</f>
        <v>68.018124107413584</v>
      </c>
      <c r="O32" s="100">
        <f>IF(SER_hh_emi!O32=0,0,1000000*SER_hh_emi!O32/SER_hh_num!O32)</f>
        <v>66.231675630631173</v>
      </c>
      <c r="P32" s="100">
        <f>IF(SER_hh_emi!P32=0,0,1000000*SER_hh_emi!P32/SER_hh_num!P32)</f>
        <v>74.915963646535587</v>
      </c>
      <c r="Q32" s="100">
        <f>IF(SER_hh_emi!Q32=0,0,1000000*SER_hh_emi!Q32/SER_hh_num!Q32)</f>
        <v>71.58179328014954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167.23898101864754</v>
      </c>
      <c r="C3" s="106">
        <f>IF(SER_hh_fech!C3=0,0,SER_hh_fech!C3/SER_summary!C$26)</f>
        <v>199.79758209608403</v>
      </c>
      <c r="D3" s="106">
        <f>IF(SER_hh_fech!D3=0,0,SER_hh_fech!D3/SER_summary!D$26)</f>
        <v>188.69163893464409</v>
      </c>
      <c r="E3" s="106">
        <f>IF(SER_hh_fech!E3=0,0,SER_hh_fech!E3/SER_summary!E$26)</f>
        <v>212.73553266718804</v>
      </c>
      <c r="F3" s="106">
        <f>IF(SER_hh_fech!F3=0,0,SER_hh_fech!F3/SER_summary!F$26)</f>
        <v>206.59078949518059</v>
      </c>
      <c r="G3" s="106">
        <f>IF(SER_hh_fech!G3=0,0,SER_hh_fech!G3/SER_summary!G$26)</f>
        <v>204.53686483577312</v>
      </c>
      <c r="H3" s="106">
        <f>IF(SER_hh_fech!H3=0,0,SER_hh_fech!H3/SER_summary!H$26)</f>
        <v>215.86858579516738</v>
      </c>
      <c r="I3" s="106">
        <f>IF(SER_hh_fech!I3=0,0,SER_hh_fech!I3/SER_summary!I$26)</f>
        <v>175.16895704682935</v>
      </c>
      <c r="J3" s="106">
        <f>IF(SER_hh_fech!J3=0,0,SER_hh_fech!J3/SER_summary!J$26)</f>
        <v>198.94007673815281</v>
      </c>
      <c r="K3" s="106">
        <f>IF(SER_hh_fech!K3=0,0,SER_hh_fech!K3/SER_summary!K$26)</f>
        <v>181.89117871964942</v>
      </c>
      <c r="L3" s="106">
        <f>IF(SER_hh_fech!L3=0,0,SER_hh_fech!L3/SER_summary!L$26)</f>
        <v>191.50047094676577</v>
      </c>
      <c r="M3" s="106">
        <f>IF(SER_hh_fech!M3=0,0,SER_hh_fech!M3/SER_summary!M$26)</f>
        <v>165.82631193051492</v>
      </c>
      <c r="N3" s="106">
        <f>IF(SER_hh_fech!N3=0,0,SER_hh_fech!N3/SER_summary!N$26)</f>
        <v>163.41658773070168</v>
      </c>
      <c r="O3" s="106">
        <f>IF(SER_hh_fech!O3=0,0,SER_hh_fech!O3/SER_summary!O$26)</f>
        <v>154.71009704941773</v>
      </c>
      <c r="P3" s="106">
        <f>IF(SER_hh_fech!P3=0,0,SER_hh_fech!P3/SER_summary!P$26)</f>
        <v>147.77165803019054</v>
      </c>
      <c r="Q3" s="106">
        <f>IF(SER_hh_fech!Q3=0,0,SER_hh_fech!Q3/SER_summary!Q$26)</f>
        <v>140.82818897750229</v>
      </c>
    </row>
    <row r="4" spans="1:17" ht="12.95" customHeight="1" x14ac:dyDescent="0.25">
      <c r="A4" s="90" t="s">
        <v>44</v>
      </c>
      <c r="B4" s="101">
        <f>IF(SER_hh_fech!B4=0,0,SER_hh_fech!B4/SER_summary!B$26)</f>
        <v>124.1070070117446</v>
      </c>
      <c r="C4" s="101">
        <f>IF(SER_hh_fech!C4=0,0,SER_hh_fech!C4/SER_summary!C$26)</f>
        <v>156.13618304627312</v>
      </c>
      <c r="D4" s="101">
        <f>IF(SER_hh_fech!D4=0,0,SER_hh_fech!D4/SER_summary!D$26)</f>
        <v>143.90231182620855</v>
      </c>
      <c r="E4" s="101">
        <f>IF(SER_hh_fech!E4=0,0,SER_hh_fech!E4/SER_summary!E$26)</f>
        <v>167.21063106771859</v>
      </c>
      <c r="F4" s="101">
        <f>IF(SER_hh_fech!F4=0,0,SER_hh_fech!F4/SER_summary!F$26)</f>
        <v>159.81965450283329</v>
      </c>
      <c r="G4" s="101">
        <f>IF(SER_hh_fech!G4=0,0,SER_hh_fech!G4/SER_summary!G$26)</f>
        <v>157.49081611885737</v>
      </c>
      <c r="H4" s="101">
        <f>IF(SER_hh_fech!H4=0,0,SER_hh_fech!H4/SER_summary!H$26)</f>
        <v>169.16630936246611</v>
      </c>
      <c r="I4" s="101">
        <f>IF(SER_hh_fech!I4=0,0,SER_hh_fech!I4/SER_summary!I$26)</f>
        <v>129.35602511110815</v>
      </c>
      <c r="J4" s="101">
        <f>IF(SER_hh_fech!J4=0,0,SER_hh_fech!J4/SER_summary!J$26)</f>
        <v>153.02452924245173</v>
      </c>
      <c r="K4" s="101">
        <f>IF(SER_hh_fech!K4=0,0,SER_hh_fech!K4/SER_summary!K$26)</f>
        <v>135.22101178447707</v>
      </c>
      <c r="L4" s="101">
        <f>IF(SER_hh_fech!L4=0,0,SER_hh_fech!L4/SER_summary!L$26)</f>
        <v>145.36299351589798</v>
      </c>
      <c r="M4" s="101">
        <f>IF(SER_hh_fech!M4=0,0,SER_hh_fech!M4/SER_summary!M$26)</f>
        <v>120.05804300090156</v>
      </c>
      <c r="N4" s="101">
        <f>IF(SER_hh_fech!N4=0,0,SER_hh_fech!N4/SER_summary!N$26)</f>
        <v>117.48770205764166</v>
      </c>
      <c r="O4" s="101">
        <f>IF(SER_hh_fech!O4=0,0,SER_hh_fech!O4/SER_summary!O$26)</f>
        <v>108.5176853946231</v>
      </c>
      <c r="P4" s="101">
        <f>IF(SER_hh_fech!P4=0,0,SER_hh_fech!P4/SER_summary!P$26)</f>
        <v>101.73246649659069</v>
      </c>
      <c r="Q4" s="101">
        <f>IF(SER_hh_fech!Q4=0,0,SER_hh_fech!Q4/SER_summary!Q$26)</f>
        <v>95.726329105313908</v>
      </c>
    </row>
    <row r="5" spans="1:17" ht="12" customHeight="1" x14ac:dyDescent="0.25">
      <c r="A5" s="88" t="s">
        <v>38</v>
      </c>
      <c r="B5" s="100">
        <f>IF(SER_hh_fech!B5=0,0,SER_hh_fech!B5/SER_summary!B$26)</f>
        <v>157.65905394365947</v>
      </c>
      <c r="C5" s="100">
        <f>IF(SER_hh_fech!C5=0,0,SER_hh_fech!C5/SER_summary!C$26)</f>
        <v>196.99667860272339</v>
      </c>
      <c r="D5" s="100">
        <f>IF(SER_hh_fech!D5=0,0,SER_hh_fech!D5/SER_summary!D$26)</f>
        <v>162.16387147550591</v>
      </c>
      <c r="E5" s="100">
        <f>IF(SER_hh_fech!E5=0,0,SER_hh_fech!E5/SER_summary!E$26)</f>
        <v>229.76080240907726</v>
      </c>
      <c r="F5" s="100">
        <f>IF(SER_hh_fech!F5=0,0,SER_hh_fech!F5/SER_summary!F$26)</f>
        <v>187.51988551643115</v>
      </c>
      <c r="G5" s="100">
        <f>IF(SER_hh_fech!G5=0,0,SER_hh_fech!G5/SER_summary!G$26)</f>
        <v>212.62188804534037</v>
      </c>
      <c r="H5" s="100">
        <f>IF(SER_hh_fech!H5=0,0,SER_hh_fech!H5/SER_summary!H$26)</f>
        <v>216.36336053845756</v>
      </c>
      <c r="I5" s="100">
        <f>IF(SER_hh_fech!I5=0,0,SER_hh_fech!I5/SER_summary!I$26)</f>
        <v>167.03868989117981</v>
      </c>
      <c r="J5" s="100">
        <f>IF(SER_hh_fech!J5=0,0,SER_hh_fech!J5/SER_summary!J$26)</f>
        <v>197.31380945860025</v>
      </c>
      <c r="K5" s="100">
        <f>IF(SER_hh_fech!K5=0,0,SER_hh_fech!K5/SER_summary!K$26)</f>
        <v>154.17605276733394</v>
      </c>
      <c r="L5" s="100">
        <f>IF(SER_hh_fech!L5=0,0,SER_hh_fech!L5/SER_summary!L$26)</f>
        <v>203.31382665447381</v>
      </c>
      <c r="M5" s="100">
        <f>IF(SER_hh_fech!M5=0,0,SER_hh_fech!M5/SER_summary!M$26)</f>
        <v>159.59573499176636</v>
      </c>
      <c r="N5" s="100">
        <f>IF(SER_hh_fech!N5=0,0,SER_hh_fech!N5/SER_summary!N$26)</f>
        <v>158.78085075643671</v>
      </c>
      <c r="O5" s="100">
        <f>IF(SER_hh_fech!O5=0,0,SER_hh_fech!O5/SER_summary!O$26)</f>
        <v>146.18150398864785</v>
      </c>
      <c r="P5" s="100">
        <f>IF(SER_hh_fech!P5=0,0,SER_hh_fech!P5/SER_summary!P$26)</f>
        <v>136.76988092043464</v>
      </c>
      <c r="Q5" s="100">
        <f>IF(SER_hh_fech!Q5=0,0,SER_hh_fech!Q5/SER_summary!Q$26)</f>
        <v>130.61219867278413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135.29826001831682</v>
      </c>
      <c r="C7" s="100">
        <f>IF(SER_hh_fech!C7=0,0,SER_hh_fech!C7/SER_summary!C$26)</f>
        <v>169.04452006168208</v>
      </c>
      <c r="D7" s="100">
        <f>IF(SER_hh_fech!D7=0,0,SER_hh_fech!D7/SER_summary!D$26)</f>
        <v>155.86827130107721</v>
      </c>
      <c r="E7" s="100">
        <f>IF(SER_hh_fech!E7=0,0,SER_hh_fech!E7/SER_summary!E$26)</f>
        <v>199.33342587007769</v>
      </c>
      <c r="F7" s="100">
        <f>IF(SER_hh_fech!F7=0,0,SER_hh_fech!F7/SER_summary!F$26)</f>
        <v>149.55536699126495</v>
      </c>
      <c r="G7" s="100">
        <f>IF(SER_hh_fech!G7=0,0,SER_hh_fech!G7/SER_summary!G$26)</f>
        <v>191.97111485542951</v>
      </c>
      <c r="H7" s="100">
        <f>IF(SER_hh_fech!H7=0,0,SER_hh_fech!H7/SER_summary!H$26)</f>
        <v>185.65130798127575</v>
      </c>
      <c r="I7" s="100">
        <f>IF(SER_hh_fech!I7=0,0,SER_hh_fech!I7/SER_summary!I$26)</f>
        <v>143.32004076666252</v>
      </c>
      <c r="J7" s="100">
        <f>IF(SER_hh_fech!J7=0,0,SER_hh_fech!J7/SER_summary!J$26)</f>
        <v>169.30363534422042</v>
      </c>
      <c r="K7" s="100">
        <f>IF(SER_hh_fech!K7=0,0,SER_hh_fech!K7/SER_summary!K$26)</f>
        <v>150.21748390237065</v>
      </c>
      <c r="L7" s="100">
        <f>IF(SER_hh_fech!L7=0,0,SER_hh_fech!L7/SER_summary!L$26)</f>
        <v>164.47111853882592</v>
      </c>
      <c r="M7" s="100">
        <f>IF(SER_hh_fech!M7=0,0,SER_hh_fech!M7/SER_summary!M$26)</f>
        <v>136.66179114648895</v>
      </c>
      <c r="N7" s="100">
        <f>IF(SER_hh_fech!N7=0,0,SER_hh_fech!N7/SER_summary!N$26)</f>
        <v>135.47314670881389</v>
      </c>
      <c r="O7" s="100">
        <f>IF(SER_hh_fech!O7=0,0,SER_hh_fech!O7/SER_summary!O$26)</f>
        <v>124.17883620095994</v>
      </c>
      <c r="P7" s="100">
        <f>IF(SER_hh_fech!P7=0,0,SER_hh_fech!P7/SER_summary!P$26)</f>
        <v>115.64237481199655</v>
      </c>
      <c r="Q7" s="100">
        <f>IF(SER_hh_fech!Q7=0,0,SER_hh_fech!Q7/SER_summary!Q$26)</f>
        <v>109.81077317816602</v>
      </c>
    </row>
    <row r="8" spans="1:17" ht="12" customHeight="1" x14ac:dyDescent="0.25">
      <c r="A8" s="88" t="s">
        <v>101</v>
      </c>
      <c r="B8" s="100">
        <f>IF(SER_hh_fech!B8=0,0,SER_hh_fech!B8/SER_summary!B$26)</f>
        <v>84.482530596791833</v>
      </c>
      <c r="C8" s="100">
        <f>IF(SER_hh_fech!C8=0,0,SER_hh_fech!C8/SER_summary!C$26)</f>
        <v>105.56566460855244</v>
      </c>
      <c r="D8" s="100">
        <f>IF(SER_hh_fech!D8=0,0,SER_hh_fech!D8/SER_summary!D$26)</f>
        <v>97.335263605040083</v>
      </c>
      <c r="E8" s="100">
        <f>IF(SER_hh_fech!E8=0,0,SER_hh_fech!E8/SER_summary!E$26)</f>
        <v>112.66228392032045</v>
      </c>
      <c r="F8" s="100">
        <f>IF(SER_hh_fech!F8=0,0,SER_hh_fech!F8/SER_summary!F$26)</f>
        <v>108.09819373448246</v>
      </c>
      <c r="G8" s="100">
        <f>IF(SER_hh_fech!G8=0,0,SER_hh_fech!G8/SER_summary!G$26)</f>
        <v>104.83065972371672</v>
      </c>
      <c r="H8" s="100">
        <f>IF(SER_hh_fech!H8=0,0,SER_hh_fech!H8/SER_summary!H$26)</f>
        <v>115.9475722865317</v>
      </c>
      <c r="I8" s="100">
        <f>IF(SER_hh_fech!I8=0,0,SER_hh_fech!I8/SER_summary!I$26)</f>
        <v>89.517392983533057</v>
      </c>
      <c r="J8" s="100">
        <f>IF(SER_hh_fech!J8=0,0,SER_hh_fech!J8/SER_summary!J$26)</f>
        <v>105.73973338630722</v>
      </c>
      <c r="K8" s="100">
        <f>IF(SER_hh_fech!K8=0,0,SER_hh_fech!K8/SER_summary!K$26)</f>
        <v>93.815825629659656</v>
      </c>
      <c r="L8" s="100">
        <f>IF(SER_hh_fech!L8=0,0,SER_hh_fech!L8/SER_summary!L$26)</f>
        <v>102.71586138766637</v>
      </c>
      <c r="M8" s="100">
        <f>IF(SER_hh_fech!M8=0,0,SER_hh_fech!M8/SER_summary!M$26)</f>
        <v>85.43116744465064</v>
      </c>
      <c r="N8" s="100">
        <f>IF(SER_hh_fech!N8=0,0,SER_hh_fech!N8/SER_summary!N$26)</f>
        <v>84.693422755101821</v>
      </c>
      <c r="O8" s="100">
        <f>IF(SER_hh_fech!O8=0,0,SER_hh_fech!O8/SER_summary!O$26)</f>
        <v>77.53286635639499</v>
      </c>
      <c r="P8" s="100">
        <f>IF(SER_hh_fech!P8=0,0,SER_hh_fech!P8/SER_summary!P$26)</f>
        <v>72.004988912355699</v>
      </c>
      <c r="Q8" s="100">
        <f>IF(SER_hh_fech!Q8=0,0,SER_hh_fech!Q8/SER_summary!Q$26)</f>
        <v>68.10803006053132</v>
      </c>
    </row>
    <row r="9" spans="1:17" ht="12" customHeight="1" x14ac:dyDescent="0.25">
      <c r="A9" s="88" t="s">
        <v>106</v>
      </c>
      <c r="B9" s="100">
        <f>IF(SER_hh_fech!B9=0,0,SER_hh_fech!B9/SER_summary!B$26)</f>
        <v>126.38675667284103</v>
      </c>
      <c r="C9" s="100">
        <f>IF(SER_hh_fech!C9=0,0,SER_hh_fech!C9/SER_summary!C$26)</f>
        <v>158.40620678739432</v>
      </c>
      <c r="D9" s="100">
        <f>IF(SER_hh_fech!D9=0,0,SER_hh_fech!D9/SER_summary!D$26)</f>
        <v>145.80204888177474</v>
      </c>
      <c r="E9" s="100">
        <f>IF(SER_hh_fech!E9=0,0,SER_hh_fech!E9/SER_summary!E$26)</f>
        <v>165.53746622277399</v>
      </c>
      <c r="F9" s="100">
        <f>IF(SER_hh_fech!F9=0,0,SER_hh_fech!F9/SER_summary!F$26)</f>
        <v>174.96470457712849</v>
      </c>
      <c r="G9" s="100">
        <f>IF(SER_hh_fech!G9=0,0,SER_hh_fech!G9/SER_summary!G$26)</f>
        <v>147.25403016498302</v>
      </c>
      <c r="H9" s="100">
        <f>IF(SER_hh_fech!H9=0,0,SER_hh_fech!H9/SER_summary!H$26)</f>
        <v>173.91694623781245</v>
      </c>
      <c r="I9" s="100">
        <f>IF(SER_hh_fech!I9=0,0,SER_hh_fech!I9/SER_summary!I$26)</f>
        <v>134.06292577836533</v>
      </c>
      <c r="J9" s="100">
        <f>IF(SER_hh_fech!J9=0,0,SER_hh_fech!J9/SER_summary!J$26)</f>
        <v>158.60851152560573</v>
      </c>
      <c r="K9" s="100">
        <f>IF(SER_hh_fech!K9=0,0,SER_hh_fech!K9/SER_summary!K$26)</f>
        <v>140.70701319858634</v>
      </c>
      <c r="L9" s="100">
        <f>IF(SER_hh_fech!L9=0,0,SER_hh_fech!L9/SER_summary!L$26)</f>
        <v>153.44169474684284</v>
      </c>
      <c r="M9" s="100">
        <f>IF(SER_hh_fech!M9=0,0,SER_hh_fech!M9/SER_summary!M$26)</f>
        <v>128.57312444570886</v>
      </c>
      <c r="N9" s="100">
        <f>IF(SER_hh_fech!N9=0,0,SER_hh_fech!N9/SER_summary!N$26)</f>
        <v>126.50669521329735</v>
      </c>
      <c r="O9" s="100">
        <f>IF(SER_hh_fech!O9=0,0,SER_hh_fech!O9/SER_summary!O$26)</f>
        <v>116.55452597414272</v>
      </c>
      <c r="P9" s="100">
        <f>IF(SER_hh_fech!P9=0,0,SER_hh_fech!P9/SER_summary!P$26)</f>
        <v>109.02837799397155</v>
      </c>
      <c r="Q9" s="100">
        <f>IF(SER_hh_fech!Q9=0,0,SER_hh_fech!Q9/SER_summary!Q$26)</f>
        <v>103.47990852927417</v>
      </c>
    </row>
    <row r="10" spans="1:17" ht="12" customHeight="1" x14ac:dyDescent="0.25">
      <c r="A10" s="88" t="s">
        <v>34</v>
      </c>
      <c r="B10" s="100">
        <f>IF(SER_hh_fech!B10=0,0,SER_hh_fech!B10/SER_summary!B$26)</f>
        <v>165.28771784415903</v>
      </c>
      <c r="C10" s="100">
        <f>IF(SER_hh_fech!C10=0,0,SER_hh_fech!C10/SER_summary!C$26)</f>
        <v>206.5287759544681</v>
      </c>
      <c r="D10" s="100">
        <f>IF(SER_hh_fech!D10=0,0,SER_hh_fech!D10/SER_summary!D$26)</f>
        <v>190.4281540090347</v>
      </c>
      <c r="E10" s="100">
        <f>IF(SER_hh_fech!E10=0,0,SER_hh_fech!E10/SER_summary!E$26)</f>
        <v>220.41317521471896</v>
      </c>
      <c r="F10" s="100">
        <f>IF(SER_hh_fech!F10=0,0,SER_hh_fech!F10/SER_summary!F$26)</f>
        <v>211.47498206523329</v>
      </c>
      <c r="G10" s="100">
        <f>IF(SER_hh_fech!G10=0,0,SER_hh_fech!G10/SER_summary!G$26)</f>
        <v>208.24039919194826</v>
      </c>
      <c r="H10" s="100">
        <f>IF(SER_hh_fech!H10=0,0,SER_hh_fech!H10/SER_summary!H$26)</f>
        <v>226.83255540322173</v>
      </c>
      <c r="I10" s="100">
        <f>IF(SER_hh_fech!I10=0,0,SER_hh_fech!I10/SER_summary!I$26)</f>
        <v>175.12120714397892</v>
      </c>
      <c r="J10" s="100">
        <f>IF(SER_hh_fech!J10=0,0,SER_hh_fech!J10/SER_summary!J$26)</f>
        <v>206.86125185175831</v>
      </c>
      <c r="K10" s="100">
        <f>IF(SER_hh_fech!K10=0,0,SER_hh_fech!K10/SER_summary!K$26)</f>
        <v>183.53653668264997</v>
      </c>
      <c r="L10" s="100">
        <f>IF(SER_hh_fech!L10=0,0,SER_hh_fech!L10/SER_summary!L$26)</f>
        <v>207.49730001197764</v>
      </c>
      <c r="M10" s="100">
        <f>IF(SER_hh_fech!M10=0,0,SER_hh_fech!M10/SER_summary!M$26)</f>
        <v>161.01548666079128</v>
      </c>
      <c r="N10" s="100">
        <f>IF(SER_hh_fech!N10=0,0,SER_hh_fech!N10/SER_summary!N$26)</f>
        <v>163.87497511880588</v>
      </c>
      <c r="O10" s="100">
        <f>IF(SER_hh_fech!O10=0,0,SER_hh_fech!O10/SER_summary!O$26)</f>
        <v>149.24142299693608</v>
      </c>
      <c r="P10" s="100">
        <f>IF(SER_hh_fech!P10=0,0,SER_hh_fech!P10/SER_summary!P$26)</f>
        <v>138.04431407549203</v>
      </c>
      <c r="Q10" s="100">
        <f>IF(SER_hh_fech!Q10=0,0,SER_hh_fech!Q10/SER_summary!Q$26)</f>
        <v>130.30001032827218</v>
      </c>
    </row>
    <row r="11" spans="1:17" ht="12" customHeight="1" x14ac:dyDescent="0.25">
      <c r="A11" s="88" t="s">
        <v>61</v>
      </c>
      <c r="B11" s="100">
        <f>IF(SER_hh_fech!B11=0,0,SER_hh_fech!B11/SER_summary!B$26)</f>
        <v>138.65776178072832</v>
      </c>
      <c r="C11" s="100">
        <f>IF(SER_hh_fech!C11=0,0,SER_hh_fech!C11/SER_summary!C$26)</f>
        <v>122.72081849931092</v>
      </c>
      <c r="D11" s="100">
        <f>IF(SER_hh_fech!D11=0,0,SER_hh_fech!D11/SER_summary!D$26)</f>
        <v>184.21035973095542</v>
      </c>
      <c r="E11" s="100">
        <f>IF(SER_hh_fech!E11=0,0,SER_hh_fech!E11/SER_summary!E$26)</f>
        <v>137.65841824319324</v>
      </c>
      <c r="F11" s="100">
        <f>IF(SER_hh_fech!F11=0,0,SER_hh_fech!F11/SER_summary!F$26)</f>
        <v>132.54141784041914</v>
      </c>
      <c r="G11" s="100">
        <f>IF(SER_hh_fech!G11=0,0,SER_hh_fech!G11/SER_summary!G$26)</f>
        <v>147.22048267011564</v>
      </c>
      <c r="H11" s="100">
        <f>IF(SER_hh_fech!H11=0,0,SER_hh_fech!H11/SER_summary!H$26)</f>
        <v>142.54462677858461</v>
      </c>
      <c r="I11" s="100">
        <f>IF(SER_hh_fech!I11=0,0,SER_hh_fech!I11/SER_summary!I$26)</f>
        <v>129.06841984381879</v>
      </c>
      <c r="J11" s="100">
        <f>IF(SER_hh_fech!J11=0,0,SER_hh_fech!J11/SER_summary!J$26)</f>
        <v>130.66038467863177</v>
      </c>
      <c r="K11" s="100">
        <f>IF(SER_hh_fech!K11=0,0,SER_hh_fech!K11/SER_summary!K$26)</f>
        <v>126.40448084838363</v>
      </c>
      <c r="L11" s="100">
        <f>IF(SER_hh_fech!L11=0,0,SER_hh_fech!L11/SER_summary!L$26)</f>
        <v>138.39610797496101</v>
      </c>
      <c r="M11" s="100">
        <f>IF(SER_hh_fech!M11=0,0,SER_hh_fech!M11/SER_summary!M$26)</f>
        <v>114.91914046193079</v>
      </c>
      <c r="N11" s="100">
        <f>IF(SER_hh_fech!N11=0,0,SER_hh_fech!N11/SER_summary!N$26)</f>
        <v>135.57799556527573</v>
      </c>
      <c r="O11" s="100">
        <f>IF(SER_hh_fech!O11=0,0,SER_hh_fech!O11/SER_summary!O$26)</f>
        <v>123.3695702000087</v>
      </c>
      <c r="P11" s="100">
        <f>IF(SER_hh_fech!P11=0,0,SER_hh_fech!P11/SER_summary!P$26)</f>
        <v>86.877306405772956</v>
      </c>
      <c r="Q11" s="100">
        <f>IF(SER_hh_fech!Q11=0,0,SER_hh_fech!Q11/SER_summary!Q$26)</f>
        <v>92.229913652598057</v>
      </c>
    </row>
    <row r="12" spans="1:17" ht="12" customHeight="1" x14ac:dyDescent="0.25">
      <c r="A12" s="88" t="s">
        <v>42</v>
      </c>
      <c r="B12" s="100">
        <f>IF(SER_hh_fech!B12=0,0,SER_hh_fech!B12/SER_summary!B$26)</f>
        <v>108.1376391638936</v>
      </c>
      <c r="C12" s="100">
        <f>IF(SER_hh_fech!C12=0,0,SER_hh_fech!C12/SER_summary!C$26)</f>
        <v>135.12405069894714</v>
      </c>
      <c r="D12" s="100">
        <f>IF(SER_hh_fech!D12=0,0,SER_hh_fech!D12/SER_summary!D$26)</f>
        <v>124.58913741445144</v>
      </c>
      <c r="E12" s="100">
        <f>IF(SER_hh_fech!E12=0,0,SER_hh_fech!E12/SER_summary!E$26)</f>
        <v>135.32943810381516</v>
      </c>
      <c r="F12" s="100">
        <f>IF(SER_hh_fech!F12=0,0,SER_hh_fech!F12/SER_summary!F$26)</f>
        <v>138.36568798013744</v>
      </c>
      <c r="G12" s="100">
        <f>IF(SER_hh_fech!G12=0,0,SER_hh_fech!G12/SER_summary!G$26)</f>
        <v>136.24827209157854</v>
      </c>
      <c r="H12" s="100">
        <f>IF(SER_hh_fech!H12=0,0,SER_hh_fech!H12/SER_summary!H$26)</f>
        <v>148.41289252676054</v>
      </c>
      <c r="I12" s="100">
        <f>IF(SER_hh_fech!I12=0,0,SER_hh_fech!I12/SER_summary!I$26)</f>
        <v>114.58226301892226</v>
      </c>
      <c r="J12" s="100">
        <f>IF(SER_hh_fech!J12=0,0,SER_hh_fech!J12/SER_summary!J$26)</f>
        <v>135.3468587344731</v>
      </c>
      <c r="K12" s="100">
        <f>IF(SER_hh_fech!K12=0,0,SER_hh_fech!K12/SER_summary!K$26)</f>
        <v>120.08425680596444</v>
      </c>
      <c r="L12" s="100">
        <f>IF(SER_hh_fech!L12=0,0,SER_hh_fech!L12/SER_summary!L$26)</f>
        <v>131.47630257621299</v>
      </c>
      <c r="M12" s="100">
        <f>IF(SER_hh_fech!M12=0,0,SER_hh_fech!M12/SER_summary!M$26)</f>
        <v>109.49738388338426</v>
      </c>
      <c r="N12" s="100">
        <f>IF(SER_hh_fech!N12=0,0,SER_hh_fech!N12/SER_summary!N$26)</f>
        <v>108.95853357472144</v>
      </c>
      <c r="O12" s="100">
        <f>IF(SER_hh_fech!O12=0,0,SER_hh_fech!O12/SER_summary!O$26)</f>
        <v>100.31767742876806</v>
      </c>
      <c r="P12" s="100">
        <f>IF(SER_hh_fech!P12=0,0,SER_hh_fech!P12/SER_summary!P$26)</f>
        <v>93.850083396698381</v>
      </c>
      <c r="Q12" s="100">
        <f>IF(SER_hh_fech!Q12=0,0,SER_hh_fech!Q12/SER_summary!Q$26)</f>
        <v>89.609326323056848</v>
      </c>
    </row>
    <row r="13" spans="1:17" ht="12" customHeight="1" x14ac:dyDescent="0.25">
      <c r="A13" s="88" t="s">
        <v>105</v>
      </c>
      <c r="B13" s="100">
        <f>IF(SER_hh_fech!B13=0,0,SER_hh_fech!B13/SER_summary!B$26)</f>
        <v>69.009882354018501</v>
      </c>
      <c r="C13" s="100">
        <f>IF(SER_hh_fech!C13=0,0,SER_hh_fech!C13/SER_summary!C$26)</f>
        <v>86.238901301835909</v>
      </c>
      <c r="D13" s="100">
        <f>IF(SER_hh_fech!D13=0,0,SER_hh_fech!D13/SER_summary!D$26)</f>
        <v>79.51524207028595</v>
      </c>
      <c r="E13" s="100">
        <f>IF(SER_hh_fech!E13=0,0,SER_hh_fech!E13/SER_summary!E$26)</f>
        <v>92.038245323898948</v>
      </c>
      <c r="F13" s="100">
        <f>IF(SER_hh_fech!F13=0,0,SER_hh_fech!F13/SER_summary!F$26)</f>
        <v>88.321956619011104</v>
      </c>
      <c r="G13" s="100">
        <f>IF(SER_hh_fech!G13=0,0,SER_hh_fech!G13/SER_summary!G$26)</f>
        <v>86.969158509556195</v>
      </c>
      <c r="H13" s="100">
        <f>IF(SER_hh_fech!H13=0,0,SER_hh_fech!H13/SER_summary!H$26)</f>
        <v>94.723215424300392</v>
      </c>
      <c r="I13" s="100">
        <f>IF(SER_hh_fech!I13=0,0,SER_hh_fech!I13/SER_summary!I$26)</f>
        <v>73.130181247603289</v>
      </c>
      <c r="J13" s="100">
        <f>IF(SER_hh_fech!J13=0,0,SER_hh_fech!J13/SER_summary!J$26)</f>
        <v>86.38379480320485</v>
      </c>
      <c r="K13" s="100">
        <f>IF(SER_hh_fech!K13=0,0,SER_hh_fech!K13/SER_summary!K$26)</f>
        <v>76.64470401502804</v>
      </c>
      <c r="L13" s="100">
        <f>IF(SER_hh_fech!L13=0,0,SER_hh_fech!L13/SER_summary!L$26)</f>
        <v>83.915779095239131</v>
      </c>
      <c r="M13" s="100">
        <f>IF(SER_hh_fech!M13=0,0,SER_hh_fech!M13/SER_summary!M$26)</f>
        <v>63.576561733243253</v>
      </c>
      <c r="N13" s="100">
        <f>IF(SER_hh_fech!N13=0,0,SER_hh_fech!N13/SER_summary!N$26)</f>
        <v>58.921445484882724</v>
      </c>
      <c r="O13" s="100">
        <f>IF(SER_hh_fech!O13=0,0,SER_hh_fech!O13/SER_summary!O$26)</f>
        <v>47.207733772120676</v>
      </c>
      <c r="P13" s="100">
        <f>IF(SER_hh_fech!P13=0,0,SER_hh_fech!P13/SER_summary!P$26)</f>
        <v>42.8695813414691</v>
      </c>
      <c r="Q13" s="100">
        <f>IF(SER_hh_fech!Q13=0,0,SER_hh_fech!Q13/SER_summary!Q$26)</f>
        <v>35.013866830013761</v>
      </c>
    </row>
    <row r="14" spans="1:17" ht="12" customHeight="1" x14ac:dyDescent="0.25">
      <c r="A14" s="51" t="s">
        <v>104</v>
      </c>
      <c r="B14" s="22">
        <f>IF(SER_hh_fech!B14=0,0,SER_hh_fech!B14/SER_summary!B$26)</f>
        <v>114.41112074482011</v>
      </c>
      <c r="C14" s="22">
        <f>IF(SER_hh_fech!C14=0,0,SER_hh_fech!C14/SER_summary!C$26)</f>
        <v>142.97502057935955</v>
      </c>
      <c r="D14" s="22">
        <f>IF(SER_hh_fech!D14=0,0,SER_hh_fech!D14/SER_summary!D$26)</f>
        <v>131.82790132705304</v>
      </c>
      <c r="E14" s="22">
        <f>IF(SER_hh_fech!E14=0,0,SER_hh_fech!E14/SER_summary!E$26)</f>
        <v>152.58972251067468</v>
      </c>
      <c r="F14" s="22">
        <f>IF(SER_hh_fech!F14=0,0,SER_hh_fech!F14/SER_summary!F$26)</f>
        <v>146.42850702625526</v>
      </c>
      <c r="G14" s="22">
        <f>IF(SER_hh_fech!G14=0,0,SER_hh_fech!G14/SER_summary!G$26)</f>
        <v>144.18571016057996</v>
      </c>
      <c r="H14" s="22">
        <f>IF(SER_hh_fech!H14=0,0,SER_hh_fech!H14/SER_summary!H$26)</f>
        <v>157.04112030870851</v>
      </c>
      <c r="I14" s="22">
        <f>IF(SER_hh_fech!I14=0,0,SER_hh_fech!I14/SER_summary!I$26)</f>
        <v>121.24214259471078</v>
      </c>
      <c r="J14" s="22">
        <f>IF(SER_hh_fech!J14=0,0,SER_hh_fech!J14/SER_summary!J$26)</f>
        <v>143.21523875268164</v>
      </c>
      <c r="K14" s="22">
        <f>IF(SER_hh_fech!K14=0,0,SER_hh_fech!K14/SER_summary!K$26)</f>
        <v>127.06885139333599</v>
      </c>
      <c r="L14" s="22">
        <f>IF(SER_hh_fech!L14=0,0,SER_hh_fech!L14/SER_summary!L$26)</f>
        <v>139.12352850000175</v>
      </c>
      <c r="M14" s="22">
        <f>IF(SER_hh_fech!M14=0,0,SER_hh_fech!M14/SER_summary!M$26)</f>
        <v>115.758957915013</v>
      </c>
      <c r="N14" s="22">
        <f>IF(SER_hh_fech!N14=0,0,SER_hh_fech!N14/SER_summary!N$26)</f>
        <v>115.05953644536106</v>
      </c>
      <c r="O14" s="22">
        <f>IF(SER_hh_fech!O14=0,0,SER_hh_fech!O14/SER_summary!O$26)</f>
        <v>105.79137184549204</v>
      </c>
      <c r="P14" s="22">
        <f>IF(SER_hh_fech!P14=0,0,SER_hh_fech!P14/SER_summary!P$26)</f>
        <v>98.850228800086143</v>
      </c>
      <c r="Q14" s="22">
        <f>IF(SER_hh_fech!Q14=0,0,SER_hh_fech!Q14/SER_summary!Q$26)</f>
        <v>94.268676896651357</v>
      </c>
    </row>
    <row r="15" spans="1:17" ht="12" customHeight="1" x14ac:dyDescent="0.25">
      <c r="A15" s="105" t="s">
        <v>108</v>
      </c>
      <c r="B15" s="104">
        <f>IF(SER_hh_fech!B15=0,0,SER_hh_fech!B15/SER_summary!B$26)</f>
        <v>1.1869394881291571</v>
      </c>
      <c r="C15" s="104">
        <f>IF(SER_hh_fech!C15=0,0,SER_hh_fech!C15/SER_summary!C$26)</f>
        <v>1.5943215786709937</v>
      </c>
      <c r="D15" s="104">
        <f>IF(SER_hh_fech!D15=0,0,SER_hh_fech!D15/SER_summary!D$26)</f>
        <v>1.4712427263530659</v>
      </c>
      <c r="E15" s="104">
        <f>IF(SER_hh_fech!E15=0,0,SER_hh_fech!E15/SER_summary!E$26)</f>
        <v>1.7469181234215725</v>
      </c>
      <c r="F15" s="104">
        <f>IF(SER_hh_fech!F15=0,0,SER_hh_fech!F15/SER_summary!F$26)</f>
        <v>1.6788760075696347</v>
      </c>
      <c r="G15" s="104">
        <f>IF(SER_hh_fech!G15=0,0,SER_hh_fech!G15/SER_summary!G$26)</f>
        <v>1.6792559729683016</v>
      </c>
      <c r="H15" s="104">
        <f>IF(SER_hh_fech!H15=0,0,SER_hh_fech!H15/SER_summary!H$26)</f>
        <v>1.8147911712596023</v>
      </c>
      <c r="I15" s="104">
        <f>IF(SER_hh_fech!I15=0,0,SER_hh_fech!I15/SER_summary!I$26)</f>
        <v>1.3213166065189412</v>
      </c>
      <c r="J15" s="104">
        <f>IF(SER_hh_fech!J15=0,0,SER_hh_fech!J15/SER_summary!J$26)</f>
        <v>1.5722746896991202</v>
      </c>
      <c r="K15" s="104">
        <f>IF(SER_hh_fech!K15=0,0,SER_hh_fech!K15/SER_summary!K$26)</f>
        <v>1.3544190119737609</v>
      </c>
      <c r="L15" s="104">
        <f>IF(SER_hh_fech!L15=0,0,SER_hh_fech!L15/SER_summary!L$26)</f>
        <v>1.3420717353605209</v>
      </c>
      <c r="M15" s="104">
        <f>IF(SER_hh_fech!M15=0,0,SER_hh_fech!M15/SER_summary!M$26)</f>
        <v>1.0826216810038822</v>
      </c>
      <c r="N15" s="104">
        <f>IF(SER_hh_fech!N15=0,0,SER_hh_fech!N15/SER_summary!N$26)</f>
        <v>1.0071815323480258</v>
      </c>
      <c r="O15" s="104">
        <f>IF(SER_hh_fech!O15=0,0,SER_hh_fech!O15/SER_summary!O$26)</f>
        <v>0.96617790281110849</v>
      </c>
      <c r="P15" s="104">
        <f>IF(SER_hh_fech!P15=0,0,SER_hh_fech!P15/SER_summary!P$26)</f>
        <v>0.94063332705517655</v>
      </c>
      <c r="Q15" s="104">
        <f>IF(SER_hh_fech!Q15=0,0,SER_hh_fech!Q15/SER_summary!Q$26)</f>
        <v>0.86134564114197931</v>
      </c>
    </row>
    <row r="16" spans="1:17" ht="12.95" customHeight="1" x14ac:dyDescent="0.25">
      <c r="A16" s="90" t="s">
        <v>102</v>
      </c>
      <c r="B16" s="101">
        <f>IF(SER_hh_fech!B16=0,0,SER_hh_fech!B16/SER_summary!B$26)</f>
        <v>14.621441577060629</v>
      </c>
      <c r="C16" s="101">
        <f>IF(SER_hh_fech!C16=0,0,SER_hh_fech!C16/SER_summary!C$26)</f>
        <v>14.370646642237986</v>
      </c>
      <c r="D16" s="101">
        <f>IF(SER_hh_fech!D16=0,0,SER_hh_fech!D16/SER_summary!D$26)</f>
        <v>14.075103009854534</v>
      </c>
      <c r="E16" s="101">
        <f>IF(SER_hh_fech!E16=0,0,SER_hh_fech!E16/SER_summary!E$26)</f>
        <v>13.847384127970393</v>
      </c>
      <c r="F16" s="101">
        <f>IF(SER_hh_fech!F16=0,0,SER_hh_fech!F16/SER_summary!F$26)</f>
        <v>13.652023176032804</v>
      </c>
      <c r="G16" s="101">
        <f>IF(SER_hh_fech!G16=0,0,SER_hh_fech!G16/SER_summary!G$26)</f>
        <v>13.466225883794221</v>
      </c>
      <c r="H16" s="101">
        <f>IF(SER_hh_fech!H16=0,0,SER_hh_fech!H16/SER_summary!H$26)</f>
        <v>13.289920053369199</v>
      </c>
      <c r="I16" s="101">
        <f>IF(SER_hh_fech!I16=0,0,SER_hh_fech!I16/SER_summary!I$26)</f>
        <v>13.123278225788297</v>
      </c>
      <c r="J16" s="101">
        <f>IF(SER_hh_fech!J16=0,0,SER_hh_fech!J16/SER_summary!J$26)</f>
        <v>13.017834629483506</v>
      </c>
      <c r="K16" s="101">
        <f>IF(SER_hh_fech!K16=0,0,SER_hh_fech!K16/SER_summary!K$26)</f>
        <v>12.651650764725751</v>
      </c>
      <c r="L16" s="101">
        <f>IF(SER_hh_fech!L16=0,0,SER_hh_fech!L16/SER_summary!L$26)</f>
        <v>12.501197673503874</v>
      </c>
      <c r="M16" s="101">
        <f>IF(SER_hh_fech!M16=0,0,SER_hh_fech!M16/SER_summary!M$26)</f>
        <v>12.257735126947246</v>
      </c>
      <c r="N16" s="101">
        <f>IF(SER_hh_fech!N16=0,0,SER_hh_fech!N16/SER_summary!N$26)</f>
        <v>12.047028092265991</v>
      </c>
      <c r="O16" s="101">
        <f>IF(SER_hh_fech!O16=0,0,SER_hh_fech!O16/SER_summary!O$26)</f>
        <v>11.82021316941586</v>
      </c>
      <c r="P16" s="101">
        <f>IF(SER_hh_fech!P16=0,0,SER_hh_fech!P16/SER_summary!P$26)</f>
        <v>11.546415269613677</v>
      </c>
      <c r="Q16" s="101">
        <f>IF(SER_hh_fech!Q16=0,0,SER_hh_fech!Q16/SER_summary!Q$26)</f>
        <v>11.057126847619175</v>
      </c>
    </row>
    <row r="17" spans="1:17" ht="12.95" customHeight="1" x14ac:dyDescent="0.25">
      <c r="A17" s="88" t="s">
        <v>101</v>
      </c>
      <c r="B17" s="103">
        <f>IF(SER_hh_fech!B17=0,0,SER_hh_fech!B17/SER_summary!B$26)</f>
        <v>2.6515328980102533</v>
      </c>
      <c r="C17" s="103">
        <f>IF(SER_hh_fech!C17=0,0,SER_hh_fech!C17/SER_summary!C$26)</f>
        <v>2.6926385486979449</v>
      </c>
      <c r="D17" s="103">
        <f>IF(SER_hh_fech!D17=0,0,SER_hh_fech!D17/SER_summary!D$26)</f>
        <v>2.8076631614781205</v>
      </c>
      <c r="E17" s="103">
        <f>IF(SER_hh_fech!E17=0,0,SER_hh_fech!E17/SER_summary!E$26)</f>
        <v>2.8679371763077004</v>
      </c>
      <c r="F17" s="103">
        <f>IF(SER_hh_fech!F17=0,0,SER_hh_fech!F17/SER_summary!F$26)</f>
        <v>2.9572816699951572</v>
      </c>
      <c r="G17" s="103">
        <f>IF(SER_hh_fech!G17=0,0,SER_hh_fech!G17/SER_summary!G$26)</f>
        <v>3.0824956182467869</v>
      </c>
      <c r="H17" s="103">
        <f>IF(SER_hh_fech!H17=0,0,SER_hh_fech!H17/SER_summary!H$26)</f>
        <v>3.2060444862062765</v>
      </c>
      <c r="I17" s="103">
        <f>IF(SER_hh_fech!I17=0,0,SER_hh_fech!I17/SER_summary!I$26)</f>
        <v>3.3827732961009103</v>
      </c>
      <c r="J17" s="103">
        <f>IF(SER_hh_fech!J17=0,0,SER_hh_fech!J17/SER_summary!J$26)</f>
        <v>3.491320192496203</v>
      </c>
      <c r="K17" s="103">
        <f>IF(SER_hh_fech!K17=0,0,SER_hh_fech!K17/SER_summary!K$26)</f>
        <v>3.6417418673866875</v>
      </c>
      <c r="L17" s="103">
        <f>IF(SER_hh_fech!L17=0,0,SER_hh_fech!L17/SER_summary!L$26)</f>
        <v>3.6676889955752658</v>
      </c>
      <c r="M17" s="103">
        <f>IF(SER_hh_fech!M17=0,0,SER_hh_fech!M17/SER_summary!M$26)</f>
        <v>3.7144027093936964</v>
      </c>
      <c r="N17" s="103">
        <f>IF(SER_hh_fech!N17=0,0,SER_hh_fech!N17/SER_summary!N$26)</f>
        <v>3.7476521984773075</v>
      </c>
      <c r="O17" s="103">
        <f>IF(SER_hh_fech!O17=0,0,SER_hh_fech!O17/SER_summary!O$26)</f>
        <v>3.7739010650314575</v>
      </c>
      <c r="P17" s="103">
        <f>IF(SER_hh_fech!P17=0,0,SER_hh_fech!P17/SER_summary!P$26)</f>
        <v>3.8632300195731575</v>
      </c>
      <c r="Q17" s="103">
        <f>IF(SER_hh_fech!Q17=0,0,SER_hh_fech!Q17/SER_summary!Q$26)</f>
        <v>3.8755007657406129</v>
      </c>
    </row>
    <row r="18" spans="1:17" ht="12" customHeight="1" x14ac:dyDescent="0.25">
      <c r="A18" s="88" t="s">
        <v>100</v>
      </c>
      <c r="B18" s="103">
        <f>IF(SER_hh_fech!B18=0,0,SER_hh_fech!B18/SER_summary!B$26)</f>
        <v>14.720390783339182</v>
      </c>
      <c r="C18" s="103">
        <f>IF(SER_hh_fech!C18=0,0,SER_hh_fech!C18/SER_summary!C$26)</f>
        <v>14.469108905581676</v>
      </c>
      <c r="D18" s="103">
        <f>IF(SER_hh_fech!D18=0,0,SER_hh_fech!D18/SER_summary!D$26)</f>
        <v>14.176890839946259</v>
      </c>
      <c r="E18" s="103">
        <f>IF(SER_hh_fech!E18=0,0,SER_hh_fech!E18/SER_summary!E$26)</f>
        <v>13.954149930788047</v>
      </c>
      <c r="F18" s="103">
        <f>IF(SER_hh_fech!F18=0,0,SER_hh_fech!F18/SER_summary!F$26)</f>
        <v>13.760888787584401</v>
      </c>
      <c r="G18" s="103">
        <f>IF(SER_hh_fech!G18=0,0,SER_hh_fech!G18/SER_summary!G$26)</f>
        <v>13.576576105949799</v>
      </c>
      <c r="H18" s="103">
        <f>IF(SER_hh_fech!H18=0,0,SER_hh_fech!H18/SER_summary!H$26)</f>
        <v>13.401947392788117</v>
      </c>
      <c r="I18" s="103">
        <f>IF(SER_hh_fech!I18=0,0,SER_hh_fech!I18/SER_summary!I$26)</f>
        <v>13.239973724207777</v>
      </c>
      <c r="J18" s="103">
        <f>IF(SER_hh_fech!J18=0,0,SER_hh_fech!J18/SER_summary!J$26)</f>
        <v>13.136877971821406</v>
      </c>
      <c r="K18" s="103">
        <f>IF(SER_hh_fech!K18=0,0,SER_hh_fech!K18/SER_summary!K$26)</f>
        <v>12.774730729036333</v>
      </c>
      <c r="L18" s="103">
        <f>IF(SER_hh_fech!L18=0,0,SER_hh_fech!L18/SER_summary!L$26)</f>
        <v>12.632621839017053</v>
      </c>
      <c r="M18" s="103">
        <f>IF(SER_hh_fech!M18=0,0,SER_hh_fech!M18/SER_summary!M$26)</f>
        <v>12.398710754720744</v>
      </c>
      <c r="N18" s="103">
        <f>IF(SER_hh_fech!N18=0,0,SER_hh_fech!N18/SER_summary!N$26)</f>
        <v>12.19659178075897</v>
      </c>
      <c r="O18" s="103">
        <f>IF(SER_hh_fech!O18=0,0,SER_hh_fech!O18/SER_summary!O$26)</f>
        <v>11.984931259484119</v>
      </c>
      <c r="P18" s="103">
        <f>IF(SER_hh_fech!P18=0,0,SER_hh_fech!P18/SER_summary!P$26)</f>
        <v>11.721122547682114</v>
      </c>
      <c r="Q18" s="103">
        <f>IF(SER_hh_fech!Q18=0,0,SER_hh_fech!Q18/SER_summary!Q$26)</f>
        <v>11.238309333432152</v>
      </c>
    </row>
    <row r="19" spans="1:17" ht="12.95" customHeight="1" x14ac:dyDescent="0.25">
      <c r="A19" s="90" t="s">
        <v>47</v>
      </c>
      <c r="B19" s="101">
        <f>IF(SER_hh_fech!B19=0,0,SER_hh_fech!B19/SER_summary!B$26)</f>
        <v>21.436263907252005</v>
      </c>
      <c r="C19" s="101">
        <f>IF(SER_hh_fech!C19=0,0,SER_hh_fech!C19/SER_summary!C$26)</f>
        <v>21.677328336562237</v>
      </c>
      <c r="D19" s="101">
        <f>IF(SER_hh_fech!D19=0,0,SER_hh_fech!D19/SER_summary!D$26)</f>
        <v>21.846137424884621</v>
      </c>
      <c r="E19" s="101">
        <f>IF(SER_hh_fech!E19=0,0,SER_hh_fech!E19/SER_summary!E$26)</f>
        <v>22.050255628086347</v>
      </c>
      <c r="F19" s="101">
        <f>IF(SER_hh_fech!F19=0,0,SER_hh_fech!F19/SER_summary!F$26)</f>
        <v>22.081122868042911</v>
      </c>
      <c r="G19" s="101">
        <f>IF(SER_hh_fech!G19=0,0,SER_hh_fech!G19/SER_summary!G$26)</f>
        <v>22.751072352240907</v>
      </c>
      <c r="H19" s="101">
        <f>IF(SER_hh_fech!H19=0,0,SER_hh_fech!H19/SER_summary!H$26)</f>
        <v>22.483902958261055</v>
      </c>
      <c r="I19" s="101">
        <f>IF(SER_hh_fech!I19=0,0,SER_hh_fech!I19/SER_summary!I$26)</f>
        <v>22.241019480789284</v>
      </c>
      <c r="J19" s="101">
        <f>IF(SER_hh_fech!J19=0,0,SER_hh_fech!J19/SER_summary!J$26)</f>
        <v>22.103066014362454</v>
      </c>
      <c r="K19" s="101">
        <f>IF(SER_hh_fech!K19=0,0,SER_hh_fech!K19/SER_summary!K$26)</f>
        <v>22.563264640973372</v>
      </c>
      <c r="L19" s="101">
        <f>IF(SER_hh_fech!L19=0,0,SER_hh_fech!L19/SER_summary!L$26)</f>
        <v>21.481666142127597</v>
      </c>
      <c r="M19" s="101">
        <f>IF(SER_hh_fech!M19=0,0,SER_hh_fech!M19/SER_summary!M$26)</f>
        <v>21.351587491766018</v>
      </c>
      <c r="N19" s="101">
        <f>IF(SER_hh_fech!N19=0,0,SER_hh_fech!N19/SER_summary!N$26)</f>
        <v>21.176901301273229</v>
      </c>
      <c r="O19" s="101">
        <f>IF(SER_hh_fech!O19=0,0,SER_hh_fech!O19/SER_summary!O$26)</f>
        <v>21.614768831208192</v>
      </c>
      <c r="P19" s="101">
        <f>IF(SER_hh_fech!P19=0,0,SER_hh_fech!P19/SER_summary!P$26)</f>
        <v>21.663660901748823</v>
      </c>
      <c r="Q19" s="101">
        <f>IF(SER_hh_fech!Q19=0,0,SER_hh_fech!Q19/SER_summary!Q$26)</f>
        <v>21.580685720419904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21.971828678606737</v>
      </c>
      <c r="C21" s="100">
        <f>IF(SER_hh_fech!C21=0,0,SER_hh_fech!C21/SER_summary!C$26)</f>
        <v>21.861522538142165</v>
      </c>
      <c r="D21" s="100">
        <f>IF(SER_hh_fech!D21=0,0,SER_hh_fech!D21/SER_summary!D$26)</f>
        <v>21.758932800439947</v>
      </c>
      <c r="E21" s="100">
        <f>IF(SER_hh_fech!E21=0,0,SER_hh_fech!E21/SER_summary!E$26)</f>
        <v>21.338532229446585</v>
      </c>
      <c r="F21" s="100">
        <f>IF(SER_hh_fech!F21=0,0,SER_hh_fech!F21/SER_summary!F$26)</f>
        <v>21.312112580172059</v>
      </c>
      <c r="G21" s="100">
        <f>IF(SER_hh_fech!G21=0,0,SER_hh_fech!G21/SER_summary!G$26)</f>
        <v>23.326143806690478</v>
      </c>
      <c r="H21" s="100">
        <f>IF(SER_hh_fech!H21=0,0,SER_hh_fech!H21/SER_summary!H$26)</f>
        <v>23.336492071058725</v>
      </c>
      <c r="I21" s="100">
        <f>IF(SER_hh_fech!I21=0,0,SER_hh_fech!I21/SER_summary!I$26)</f>
        <v>23.045873418423753</v>
      </c>
      <c r="J21" s="100">
        <f>IF(SER_hh_fech!J21=0,0,SER_hh_fech!J21/SER_summary!J$26)</f>
        <v>22.397634482013899</v>
      </c>
      <c r="K21" s="100">
        <f>IF(SER_hh_fech!K21=0,0,SER_hh_fech!K21/SER_summary!K$26)</f>
        <v>24.167416707770467</v>
      </c>
      <c r="L21" s="100">
        <f>IF(SER_hh_fech!L21=0,0,SER_hh_fech!L21/SER_summary!L$26)</f>
        <v>21.629875818854362</v>
      </c>
      <c r="M21" s="100">
        <f>IF(SER_hh_fech!M21=0,0,SER_hh_fech!M21/SER_summary!M$26)</f>
        <v>21.32575321564093</v>
      </c>
      <c r="N21" s="100">
        <f>IF(SER_hh_fech!N21=0,0,SER_hh_fech!N21/SER_summary!N$26)</f>
        <v>21.180897582598529</v>
      </c>
      <c r="O21" s="100">
        <f>IF(SER_hh_fech!O21=0,0,SER_hh_fech!O21/SER_summary!O$26)</f>
        <v>22.227747052460749</v>
      </c>
      <c r="P21" s="100">
        <f>IF(SER_hh_fech!P21=0,0,SER_hh_fech!P21/SER_summary!P$26)</f>
        <v>21.243395848356794</v>
      </c>
      <c r="Q21" s="100">
        <f>IF(SER_hh_fech!Q21=0,0,SER_hh_fech!Q21/SER_summary!Q$26)</f>
        <v>21.494266861005659</v>
      </c>
    </row>
    <row r="22" spans="1:17" ht="12" customHeight="1" x14ac:dyDescent="0.25">
      <c r="A22" s="88" t="s">
        <v>99</v>
      </c>
      <c r="B22" s="100">
        <f>IF(SER_hh_fech!B22=0,0,SER_hh_fech!B22/SER_summary!B$26)</f>
        <v>22.599595212281219</v>
      </c>
      <c r="C22" s="100">
        <f>IF(SER_hh_fech!C22=0,0,SER_hh_fech!C22/SER_summary!C$26)</f>
        <v>22.486137467803381</v>
      </c>
      <c r="D22" s="100">
        <f>IF(SER_hh_fech!D22=0,0,SER_hh_fech!D22/SER_summary!D$26)</f>
        <v>22.380616594738218</v>
      </c>
      <c r="E22" s="100">
        <f>IF(SER_hh_fech!E22=0,0,SER_hh_fech!E22/SER_summary!E$26)</f>
        <v>21.948204578859343</v>
      </c>
      <c r="F22" s="100">
        <f>IF(SER_hh_fech!F22=0,0,SER_hh_fech!F22/SER_summary!F$26)</f>
        <v>21.921030082462689</v>
      </c>
      <c r="G22" s="100">
        <f>IF(SER_hh_fech!G22=0,0,SER_hh_fech!G22/SER_summary!G$26)</f>
        <v>23.99260505831019</v>
      </c>
      <c r="H22" s="100">
        <f>IF(SER_hh_fech!H22=0,0,SER_hh_fech!H22/SER_summary!H$26)</f>
        <v>24.003248987374686</v>
      </c>
      <c r="I22" s="100">
        <f>IF(SER_hh_fech!I22=0,0,SER_hh_fech!I22/SER_summary!I$26)</f>
        <v>23.704326944664423</v>
      </c>
      <c r="J22" s="100">
        <f>IF(SER_hh_fech!J22=0,0,SER_hh_fech!J22/SER_summary!J$26)</f>
        <v>23.037566895785712</v>
      </c>
      <c r="K22" s="100">
        <f>IF(SER_hh_fech!K22=0,0,SER_hh_fech!K22/SER_summary!K$26)</f>
        <v>24.857914327992489</v>
      </c>
      <c r="L22" s="100">
        <f>IF(SER_hh_fech!L22=0,0,SER_hh_fech!L22/SER_summary!L$26)</f>
        <v>22.247872270821624</v>
      </c>
      <c r="M22" s="100">
        <f>IF(SER_hh_fech!M22=0,0,SER_hh_fech!M22/SER_summary!M$26)</f>
        <v>21.940104426758467</v>
      </c>
      <c r="N22" s="100">
        <f>IF(SER_hh_fech!N22=0,0,SER_hh_fech!N22/SER_summary!N$26)</f>
        <v>21.793203507881227</v>
      </c>
      <c r="O22" s="100">
        <f>IF(SER_hh_fech!O22=0,0,SER_hh_fech!O22/SER_summary!O$26)</f>
        <v>22.871776539157437</v>
      </c>
      <c r="P22" s="100">
        <f>IF(SER_hh_fech!P22=0,0,SER_hh_fech!P22/SER_summary!P$26)</f>
        <v>21.859632709254743</v>
      </c>
      <c r="Q22" s="100">
        <f>IF(SER_hh_fech!Q22=0,0,SER_hh_fech!Q22/SER_summary!Q$26)</f>
        <v>22.113905959559322</v>
      </c>
    </row>
    <row r="23" spans="1:17" ht="12" customHeight="1" x14ac:dyDescent="0.25">
      <c r="A23" s="88" t="s">
        <v>98</v>
      </c>
      <c r="B23" s="100">
        <f>IF(SER_hh_fech!B23=0,0,SER_hh_fech!B23/SER_summary!B$26)</f>
        <v>21.092955531462465</v>
      </c>
      <c r="C23" s="100">
        <f>IF(SER_hh_fech!C23=0,0,SER_hh_fech!C23/SER_summary!C$26)</f>
        <v>20.987061636616474</v>
      </c>
      <c r="D23" s="100">
        <f>IF(SER_hh_fech!D23=0,0,SER_hh_fech!D23/SER_summary!D$26)</f>
        <v>20.88857548842233</v>
      </c>
      <c r="E23" s="100">
        <f>IF(SER_hh_fech!E23=0,0,SER_hh_fech!E23/SER_summary!E$26)</f>
        <v>20.484990940268712</v>
      </c>
      <c r="F23" s="100">
        <f>IF(SER_hh_fech!F23=0,0,SER_hh_fech!F23/SER_summary!F$26)</f>
        <v>20.459628076965171</v>
      </c>
      <c r="G23" s="100">
        <f>IF(SER_hh_fech!G23=0,0,SER_hh_fech!G23/SER_summary!G$26)</f>
        <v>22.393098054422858</v>
      </c>
      <c r="H23" s="100">
        <f>IF(SER_hh_fech!H23=0,0,SER_hh_fech!H23/SER_summary!H$26)</f>
        <v>22.403032388216378</v>
      </c>
      <c r="I23" s="100">
        <f>IF(SER_hh_fech!I23=0,0,SER_hh_fech!I23/SER_summary!I$26)</f>
        <v>22.124038481686814</v>
      </c>
      <c r="J23" s="100">
        <f>IF(SER_hh_fech!J23=0,0,SER_hh_fech!J23/SER_summary!J$26)</f>
        <v>21.50172910273335</v>
      </c>
      <c r="K23" s="100">
        <f>IF(SER_hh_fech!K23=0,0,SER_hh_fech!K23/SER_summary!K$26)</f>
        <v>23.20072003945965</v>
      </c>
      <c r="L23" s="100">
        <f>IF(SER_hh_fech!L23=0,0,SER_hh_fech!L23/SER_summary!L$26)</f>
        <v>20.764680786100183</v>
      </c>
      <c r="M23" s="100">
        <f>IF(SER_hh_fech!M23=0,0,SER_hh_fech!M23/SER_summary!M$26)</f>
        <v>20.502762045137562</v>
      </c>
      <c r="N23" s="100">
        <f>IF(SER_hh_fech!N23=0,0,SER_hh_fech!N23/SER_summary!N$26)</f>
        <v>20.410939451906689</v>
      </c>
      <c r="O23" s="100">
        <f>IF(SER_hh_fech!O23=0,0,SER_hh_fech!O23/SER_summary!O$26)</f>
        <v>21.481964428052006</v>
      </c>
      <c r="P23" s="100">
        <f>IF(SER_hh_fech!P23=0,0,SER_hh_fech!P23/SER_summary!P$26)</f>
        <v>20.593019579725031</v>
      </c>
      <c r="Q23" s="100">
        <f>IF(SER_hh_fech!Q23=0,0,SER_hh_fech!Q23/SER_summary!Q$26)</f>
        <v>20.909621187256477</v>
      </c>
    </row>
    <row r="24" spans="1:17" ht="12" customHeight="1" x14ac:dyDescent="0.25">
      <c r="A24" s="88" t="s">
        <v>34</v>
      </c>
      <c r="B24" s="100">
        <f>IF(SER_hh_fech!B24=0,0,SER_hh_fech!B24/SER_summary!B$26)</f>
        <v>26.366194414328088</v>
      </c>
      <c r="C24" s="100">
        <f>IF(SER_hh_fech!C24=0,0,SER_hh_fech!C24/SER_summary!C$26)</f>
        <v>26.2338270457706</v>
      </c>
      <c r="D24" s="100">
        <f>IF(SER_hh_fech!D24=0,0,SER_hh_fech!D24/SER_summary!D$26)</f>
        <v>26.110719360527927</v>
      </c>
      <c r="E24" s="100">
        <f>IF(SER_hh_fech!E24=0,0,SER_hh_fech!E24/SER_summary!E$26)</f>
        <v>25.606238675335909</v>
      </c>
      <c r="F24" s="100">
        <f>IF(SER_hh_fech!F24=0,0,SER_hh_fech!F24/SER_summary!F$26)</f>
        <v>26.351917884426445</v>
      </c>
      <c r="G24" s="100">
        <f>IF(SER_hh_fech!G24=0,0,SER_hh_fech!G24/SER_summary!G$26)</f>
        <v>27.991372568028574</v>
      </c>
      <c r="H24" s="100">
        <f>IF(SER_hh_fech!H24=0,0,SER_hh_fech!H24/SER_summary!H$26)</f>
        <v>28.003790485270464</v>
      </c>
      <c r="I24" s="100">
        <f>IF(SER_hh_fech!I24=0,0,SER_hh_fech!I24/SER_summary!I$26)</f>
        <v>27.655048102108513</v>
      </c>
      <c r="J24" s="100">
        <f>IF(SER_hh_fech!J24=0,0,SER_hh_fech!J24/SER_summary!J$26)</f>
        <v>26.877161378416673</v>
      </c>
      <c r="K24" s="100">
        <f>IF(SER_hh_fech!K24=0,0,SER_hh_fech!K24/SER_summary!K$26)</f>
        <v>29.000900049324571</v>
      </c>
      <c r="L24" s="100">
        <f>IF(SER_hh_fech!L24=0,0,SER_hh_fech!L24/SER_summary!L$26)</f>
        <v>25.955850982625222</v>
      </c>
      <c r="M24" s="100">
        <f>IF(SER_hh_fech!M24=0,0,SER_hh_fech!M24/SER_summary!M$26)</f>
        <v>25.508019530041125</v>
      </c>
      <c r="N24" s="100">
        <f>IF(SER_hh_fech!N24=0,0,SER_hh_fech!N24/SER_summary!N$26)</f>
        <v>25.206270804036759</v>
      </c>
      <c r="O24" s="100">
        <f>IF(SER_hh_fech!O24=0,0,SER_hh_fech!O24/SER_summary!O$26)</f>
        <v>26.304911184351688</v>
      </c>
      <c r="P24" s="100">
        <f>IF(SER_hh_fech!P24=0,0,SER_hh_fech!P24/SER_summary!P$26)</f>
        <v>24.992607058397653</v>
      </c>
      <c r="Q24" s="100">
        <f>IF(SER_hh_fech!Q24=0,0,SER_hh_fech!Q24/SER_summary!Q$26)</f>
        <v>25.147530786471204</v>
      </c>
    </row>
    <row r="25" spans="1:17" ht="12" customHeight="1" x14ac:dyDescent="0.25">
      <c r="A25" s="88" t="s">
        <v>42</v>
      </c>
      <c r="B25" s="100">
        <f>IF(SER_hh_fech!B25=0,0,SER_hh_fech!B25/SER_summary!B$26)</f>
        <v>16.610702481026689</v>
      </c>
      <c r="C25" s="100">
        <f>IF(SER_hh_fech!C25=0,0,SER_hh_fech!C25/SER_summary!C$26)</f>
        <v>16.266750181407946</v>
      </c>
      <c r="D25" s="100">
        <f>IF(SER_hh_fech!D25=0,0,SER_hh_fech!D25/SER_summary!D$26)</f>
        <v>16.449753197132594</v>
      </c>
      <c r="E25" s="100">
        <f>IF(SER_hh_fech!E25=0,0,SER_hh_fech!E25/SER_summary!E$26)</f>
        <v>16.131930365461614</v>
      </c>
      <c r="F25" s="100">
        <f>IF(SER_hh_fech!F25=0,0,SER_hh_fech!F25/SER_summary!F$26)</f>
        <v>16.111957110610074</v>
      </c>
      <c r="G25" s="100">
        <f>IF(SER_hh_fech!G25=0,0,SER_hh_fech!G25/SER_summary!G$26)</f>
        <v>17.634564717858002</v>
      </c>
      <c r="H25" s="100">
        <f>IF(SER_hh_fech!H25=0,0,SER_hh_fech!H25/SER_summary!H$26)</f>
        <v>17.642388005720395</v>
      </c>
      <c r="I25" s="100">
        <f>IF(SER_hh_fech!I25=0,0,SER_hh_fech!I25/SER_summary!I$26)</f>
        <v>17.422680304328356</v>
      </c>
      <c r="J25" s="100">
        <f>IF(SER_hh_fech!J25=0,0,SER_hh_fech!J25/SER_summary!J$26)</f>
        <v>16.932611668402497</v>
      </c>
      <c r="K25" s="100">
        <f>IF(SER_hh_fech!K25=0,0,SER_hh_fech!K25/SER_summary!K$26)</f>
        <v>18.270567031074478</v>
      </c>
      <c r="L25" s="100">
        <f>IF(SER_hh_fech!L25=0,0,SER_hh_fech!L25/SER_summary!L$26)</f>
        <v>16.35218611905389</v>
      </c>
      <c r="M25" s="100">
        <f>IF(SER_hh_fech!M25=0,0,SER_hh_fech!M25/SER_summary!M$26)</f>
        <v>16.161209995442622</v>
      </c>
      <c r="N25" s="100">
        <f>IF(SER_hh_fech!N25=0,0,SER_hh_fech!N25/SER_summary!N$26)</f>
        <v>16.110872616082716</v>
      </c>
      <c r="O25" s="100">
        <f>IF(SER_hh_fech!O25=0,0,SER_hh_fech!O25/SER_summary!O$26)</f>
        <v>16.790734416044128</v>
      </c>
      <c r="P25" s="100">
        <f>IF(SER_hh_fech!P25=0,0,SER_hh_fech!P25/SER_summary!P$26)</f>
        <v>16.471670294672997</v>
      </c>
      <c r="Q25" s="100">
        <f>IF(SER_hh_fech!Q25=0,0,SER_hh_fech!Q25/SER_summary!Q$26)</f>
        <v>16.572307204004328</v>
      </c>
    </row>
    <row r="26" spans="1:17" ht="12" customHeight="1" x14ac:dyDescent="0.25">
      <c r="A26" s="88" t="s">
        <v>30</v>
      </c>
      <c r="B26" s="22">
        <f>IF(SER_hh_fech!B26=0,0,SER_hh_fech!B26/SER_summary!B$26)</f>
        <v>17.197280405626366</v>
      </c>
      <c r="C26" s="22">
        <f>IF(SER_hh_fech!C26=0,0,SER_hh_fech!C26/SER_summary!C$26)</f>
        <v>17.584328541254191</v>
      </c>
      <c r="D26" s="22">
        <f>IF(SER_hh_fech!D26=0,0,SER_hh_fech!D26/SER_summary!D$26)</f>
        <v>17.031547659706092</v>
      </c>
      <c r="E26" s="22">
        <f>IF(SER_hh_fech!E26=0,0,SER_hh_fech!E26/SER_summary!E$26)</f>
        <v>16.702777730055441</v>
      </c>
      <c r="F26" s="22">
        <f>IF(SER_hh_fech!F26=0,0,SER_hh_fech!F26/SER_summary!F$26)</f>
        <v>16.596217258374381</v>
      </c>
      <c r="G26" s="22">
        <f>IF(SER_hh_fech!G26=0,0,SER_hh_fech!G26/SER_summary!G$26)</f>
        <v>18.260235098057098</v>
      </c>
      <c r="H26" s="22">
        <f>IF(SER_hh_fech!H26=0,0,SER_hh_fech!H26/SER_summary!H$26)</f>
        <v>18.266245768051579</v>
      </c>
      <c r="I26" s="22">
        <f>IF(SER_hh_fech!I26=0,0,SER_hh_fech!I26/SER_summary!I$26)</f>
        <v>18.038017824602402</v>
      </c>
      <c r="J26" s="22">
        <f>IF(SER_hh_fech!J26=0,0,SER_hh_fech!J26/SER_summary!J$26)</f>
        <v>17.531228681612834</v>
      </c>
      <c r="K26" s="22">
        <f>IF(SER_hh_fech!K26=0,0,SER_hh_fech!K26/SER_summary!K$26)</f>
        <v>18.917247982141262</v>
      </c>
      <c r="L26" s="22">
        <f>IF(SER_hh_fech!L26=0,0,SER_hh_fech!L26/SER_summary!L$26)</f>
        <v>16.931072207333457</v>
      </c>
      <c r="M26" s="22">
        <f>IF(SER_hh_fech!M26=0,0,SER_hh_fech!M26/SER_summary!M$26)</f>
        <v>16.818550315453376</v>
      </c>
      <c r="N26" s="22">
        <f>IF(SER_hh_fech!N26=0,0,SER_hh_fech!N26/SER_summary!N$26)</f>
        <v>16.850844515195163</v>
      </c>
      <c r="O26" s="22">
        <f>IF(SER_hh_fech!O26=0,0,SER_hh_fech!O26/SER_summary!O$26)</f>
        <v>18.850538750212692</v>
      </c>
      <c r="P26" s="22">
        <f>IF(SER_hh_fech!P26=0,0,SER_hh_fech!P26/SER_summary!P$26)</f>
        <v>15.422367845530928</v>
      </c>
      <c r="Q26" s="22">
        <f>IF(SER_hh_fech!Q26=0,0,SER_hh_fech!Q26/SER_summary!Q$26)</f>
        <v>17.626464656378509</v>
      </c>
    </row>
    <row r="27" spans="1:17" ht="12" customHeight="1" x14ac:dyDescent="0.25">
      <c r="A27" s="93" t="s">
        <v>114</v>
      </c>
      <c r="B27" s="116">
        <f>IF(SER_hh_fech!B27=0,0,SER_hh_fech!B27/SER_summary!B$26)</f>
        <v>2.1297786433961483</v>
      </c>
      <c r="C27" s="116">
        <f>IF(SER_hh_fech!C27=0,0,SER_hh_fech!C27/SER_summary!C$26)</f>
        <v>2.2025225755814857</v>
      </c>
      <c r="D27" s="116">
        <f>IF(SER_hh_fech!D27=0,0,SER_hh_fech!D27/SER_summary!D$26)</f>
        <v>2.2145291443054544</v>
      </c>
      <c r="E27" s="116">
        <f>IF(SER_hh_fech!E27=0,0,SER_hh_fech!E27/SER_summary!E$26)</f>
        <v>2.6389653786087157</v>
      </c>
      <c r="F27" s="116">
        <f>IF(SER_hh_fech!F27=0,0,SER_hh_fech!F27/SER_summary!F$26)</f>
        <v>2.7181738738454286</v>
      </c>
      <c r="G27" s="116">
        <f>IF(SER_hh_fech!G27=0,0,SER_hh_fech!G27/SER_summary!G$26)</f>
        <v>1.6870835381576199</v>
      </c>
      <c r="H27" s="116">
        <f>IF(SER_hh_fech!H27=0,0,SER_hh_fech!H27/SER_summary!H$26)</f>
        <v>1.5534712094298455</v>
      </c>
      <c r="I27" s="116">
        <f>IF(SER_hh_fech!I27=0,0,SER_hh_fech!I27/SER_summary!I$26)</f>
        <v>1.8423930541761442</v>
      </c>
      <c r="J27" s="116">
        <f>IF(SER_hh_fech!J27=0,0,SER_hh_fech!J27/SER_summary!J$26)</f>
        <v>2.4294649260175336</v>
      </c>
      <c r="K27" s="116">
        <f>IF(SER_hh_fech!K27=0,0,SER_hh_fech!K27/SER_summary!K$26)</f>
        <v>1.4547270696858536</v>
      </c>
      <c r="L27" s="116">
        <f>IF(SER_hh_fech!L27=0,0,SER_hh_fech!L27/SER_summary!L$26)</f>
        <v>2.7649117332703561</v>
      </c>
      <c r="M27" s="116">
        <f>IF(SER_hh_fech!M27=0,0,SER_hh_fech!M27/SER_summary!M$26)</f>
        <v>2.9742398109694497</v>
      </c>
      <c r="N27" s="116">
        <f>IF(SER_hh_fech!N27=0,0,SER_hh_fech!N27/SER_summary!N$26)</f>
        <v>3.0839889496038464</v>
      </c>
      <c r="O27" s="116">
        <f>IF(SER_hh_fech!O27=0,0,SER_hh_fech!O27/SER_summary!O$26)</f>
        <v>2.6349577442060164</v>
      </c>
      <c r="P27" s="116">
        <f>IF(SER_hh_fech!P27=0,0,SER_hh_fech!P27/SER_summary!P$26)</f>
        <v>3.2663996069464312</v>
      </c>
      <c r="Q27" s="116">
        <f>IF(SER_hh_fech!Q27=0,0,SER_hh_fech!Q27/SER_summary!Q$26)</f>
        <v>3.0397931170725037</v>
      </c>
    </row>
    <row r="28" spans="1:17" ht="12" customHeight="1" x14ac:dyDescent="0.25">
      <c r="A28" s="91" t="s">
        <v>113</v>
      </c>
      <c r="B28" s="117">
        <f>IF(SER_hh_fech!B28=0,0,SER_hh_fech!B28/SER_summary!B$26)</f>
        <v>5.4422045660852234</v>
      </c>
      <c r="C28" s="117">
        <f>IF(SER_hh_fech!C28=0,0,SER_hh_fech!C28/SER_summary!C$26)</f>
        <v>5.4801881406716486</v>
      </c>
      <c r="D28" s="117">
        <f>IF(SER_hh_fech!D28=0,0,SER_hh_fech!D28/SER_summary!D$26)</f>
        <v>5.4999939592832421</v>
      </c>
      <c r="E28" s="117">
        <f>IF(SER_hh_fech!E28=0,0,SER_hh_fech!E28/SER_summary!E$26)</f>
        <v>6.4960260125047613</v>
      </c>
      <c r="F28" s="117">
        <f>IF(SER_hh_fech!F28=0,0,SER_hh_fech!F28/SER_summary!F$26)</f>
        <v>6.5140538922996871</v>
      </c>
      <c r="G28" s="117">
        <f>IF(SER_hh_fech!G28=0,0,SER_hh_fech!G28/SER_summary!G$26)</f>
        <v>4.0984419025124028</v>
      </c>
      <c r="H28" s="117">
        <f>IF(SER_hh_fech!H28=0,0,SER_hh_fech!H28/SER_summary!H$26)</f>
        <v>3.8243548727463841</v>
      </c>
      <c r="I28" s="117">
        <f>IF(SER_hh_fech!I28=0,0,SER_hh_fech!I28/SER_summary!I$26)</f>
        <v>4.636473539180364</v>
      </c>
      <c r="J28" s="117">
        <f>IF(SER_hh_fech!J28=0,0,SER_hh_fech!J28/SER_summary!J$26)</f>
        <v>5.979835175914145</v>
      </c>
      <c r="K28" s="117">
        <f>IF(SER_hh_fech!K28=0,0,SER_hh_fech!K28/SER_summary!K$26)</f>
        <v>3.3929128052279967</v>
      </c>
      <c r="L28" s="117">
        <f>IF(SER_hh_fech!L28=0,0,SER_hh_fech!L28/SER_summary!L$26)</f>
        <v>6.0866534318667789</v>
      </c>
      <c r="M28" s="117">
        <f>IF(SER_hh_fech!M28=0,0,SER_hh_fech!M28/SER_summary!M$26)</f>
        <v>5.9340029678477988</v>
      </c>
      <c r="N28" s="117">
        <f>IF(SER_hh_fech!N28=0,0,SER_hh_fech!N28/SER_summary!N$26)</f>
        <v>6.0482802744029538</v>
      </c>
      <c r="O28" s="117">
        <f>IF(SER_hh_fech!O28=0,0,SER_hh_fech!O28/SER_summary!O$26)</f>
        <v>5.0286835232296365</v>
      </c>
      <c r="P28" s="117">
        <f>IF(SER_hh_fech!P28=0,0,SER_hh_fech!P28/SER_summary!P$26)</f>
        <v>6.1401200930873561</v>
      </c>
      <c r="Q28" s="117">
        <f>IF(SER_hh_fech!Q28=0,0,SER_hh_fech!Q28/SER_summary!Q$26)</f>
        <v>5.7303327176715309</v>
      </c>
    </row>
    <row r="29" spans="1:17" ht="12.95" customHeight="1" x14ac:dyDescent="0.25">
      <c r="A29" s="90" t="s">
        <v>46</v>
      </c>
      <c r="B29" s="101">
        <f>IF(SER_hh_fech!B29=0,0,SER_hh_fech!B29/SER_summary!B$26)</f>
        <v>19.540213258885696</v>
      </c>
      <c r="C29" s="101">
        <f>IF(SER_hh_fech!C29=0,0,SER_hh_fech!C29/SER_summary!C$26)</f>
        <v>19.795125346326703</v>
      </c>
      <c r="D29" s="101">
        <f>IF(SER_hh_fech!D29=0,0,SER_hh_fech!D29/SER_summary!D$26)</f>
        <v>20.66064277046636</v>
      </c>
      <c r="E29" s="101">
        <f>IF(SER_hh_fech!E29=0,0,SER_hh_fech!E29/SER_summary!E$26)</f>
        <v>21.143006909318363</v>
      </c>
      <c r="F29" s="101">
        <f>IF(SER_hh_fech!F29=0,0,SER_hh_fech!F29/SER_summary!F$26)</f>
        <v>22.2856509933201</v>
      </c>
      <c r="G29" s="101">
        <f>IF(SER_hh_fech!G29=0,0,SER_hh_fech!G29/SER_summary!G$26)</f>
        <v>21.78870713067916</v>
      </c>
      <c r="H29" s="101">
        <f>IF(SER_hh_fech!H29=0,0,SER_hh_fech!H29/SER_summary!H$26)</f>
        <v>21.611532008895534</v>
      </c>
      <c r="I29" s="101">
        <f>IF(SER_hh_fech!I29=0,0,SER_hh_fech!I29/SER_summary!I$26)</f>
        <v>20.821165711114254</v>
      </c>
      <c r="J29" s="101">
        <f>IF(SER_hh_fech!J29=0,0,SER_hh_fech!J29/SER_summary!J$26)</f>
        <v>20.973330916614728</v>
      </c>
      <c r="K29" s="101">
        <f>IF(SER_hh_fech!K29=0,0,SER_hh_fech!K29/SER_summary!K$26)</f>
        <v>21.145112509563077</v>
      </c>
      <c r="L29" s="101">
        <f>IF(SER_hh_fech!L29=0,0,SER_hh_fech!L29/SER_summary!L$26)</f>
        <v>21.672683105127728</v>
      </c>
      <c r="M29" s="101">
        <f>IF(SER_hh_fech!M29=0,0,SER_hh_fech!M29/SER_summary!M$26)</f>
        <v>21.45986710360334</v>
      </c>
      <c r="N29" s="101">
        <f>IF(SER_hh_fech!N29=0,0,SER_hh_fech!N29/SER_summary!N$26)</f>
        <v>21.862445299646787</v>
      </c>
      <c r="O29" s="101">
        <f>IF(SER_hh_fech!O29=0,0,SER_hh_fech!O29/SER_summary!O$26)</f>
        <v>21.777073292114679</v>
      </c>
      <c r="P29" s="101">
        <f>IF(SER_hh_fech!P29=0,0,SER_hh_fech!P29/SER_summary!P$26)</f>
        <v>21.622472202266344</v>
      </c>
      <c r="Q29" s="101">
        <f>IF(SER_hh_fech!Q29=0,0,SER_hh_fech!Q29/SER_summary!Q$26)</f>
        <v>20.871278130812765</v>
      </c>
    </row>
    <row r="30" spans="1:17" ht="12" customHeight="1" x14ac:dyDescent="0.25">
      <c r="A30" s="88" t="s">
        <v>66</v>
      </c>
      <c r="B30" s="100">
        <f>IF(SER_hh_fech!B30=0,0,SER_hh_fech!B30/SER_summary!B$26)</f>
        <v>26.283822884113579</v>
      </c>
      <c r="C30" s="100">
        <f>IF(SER_hh_fech!C30=0,0,SER_hh_fech!C30/SER_summary!C$26)</f>
        <v>26.274696577699171</v>
      </c>
      <c r="D30" s="100">
        <f>IF(SER_hh_fech!D30=0,0,SER_hh_fech!D30/SER_summary!D$26)</f>
        <v>26.353079787277004</v>
      </c>
      <c r="E30" s="100">
        <f>IF(SER_hh_fech!E30=0,0,SER_hh_fech!E30/SER_summary!E$26)</f>
        <v>26.603540975261286</v>
      </c>
      <c r="F30" s="100">
        <f>IF(SER_hh_fech!F30=0,0,SER_hh_fech!F30/SER_summary!F$26)</f>
        <v>27.628558120603845</v>
      </c>
      <c r="G30" s="100">
        <f>IF(SER_hh_fech!G30=0,0,SER_hh_fech!G30/SER_summary!G$26)</f>
        <v>27.249539827369404</v>
      </c>
      <c r="H30" s="100">
        <f>IF(SER_hh_fech!H30=0,0,SER_hh_fech!H30/SER_summary!H$26)</f>
        <v>27.629894004641859</v>
      </c>
      <c r="I30" s="100">
        <f>IF(SER_hh_fech!I30=0,0,SER_hh_fech!I30/SER_summary!I$26)</f>
        <v>27.139033982996974</v>
      </c>
      <c r="J30" s="100">
        <f>IF(SER_hh_fech!J30=0,0,SER_hh_fech!J30/SER_summary!J$26)</f>
        <v>27.555281061104754</v>
      </c>
      <c r="K30" s="100">
        <f>IF(SER_hh_fech!K30=0,0,SER_hh_fech!K30/SER_summary!K$26)</f>
        <v>27.316073823342343</v>
      </c>
      <c r="L30" s="100">
        <f>IF(SER_hh_fech!L30=0,0,SER_hh_fech!L30/SER_summary!L$26)</f>
        <v>27.510979469962187</v>
      </c>
      <c r="M30" s="100">
        <f>IF(SER_hh_fech!M30=0,0,SER_hh_fech!M30/SER_summary!M$26)</f>
        <v>27.793910378033296</v>
      </c>
      <c r="N30" s="100">
        <f>IF(SER_hh_fech!N30=0,0,SER_hh_fech!N30/SER_summary!N$26)</f>
        <v>28.365943503849884</v>
      </c>
      <c r="O30" s="100">
        <f>IF(SER_hh_fech!O30=0,0,SER_hh_fech!O30/SER_summary!O$26)</f>
        <v>28.750360653759767</v>
      </c>
      <c r="P30" s="100">
        <f>IF(SER_hh_fech!P30=0,0,SER_hh_fech!P30/SER_summary!P$26)</f>
        <v>28.069257648039805</v>
      </c>
      <c r="Q30" s="100">
        <f>IF(SER_hh_fech!Q30=0,0,SER_hh_fech!Q30/SER_summary!Q$26)</f>
        <v>27.165251124375928</v>
      </c>
    </row>
    <row r="31" spans="1:17" ht="12" customHeight="1" x14ac:dyDescent="0.25">
      <c r="A31" s="88" t="s">
        <v>98</v>
      </c>
      <c r="B31" s="100">
        <f>IF(SER_hh_fech!B31=0,0,SER_hh_fech!B31/SER_summary!B$26)</f>
        <v>24.406406963819752</v>
      </c>
      <c r="C31" s="100">
        <f>IF(SER_hh_fech!C31=0,0,SER_hh_fech!C31/SER_summary!C$26)</f>
        <v>24.397932536434936</v>
      </c>
      <c r="D31" s="100">
        <f>IF(SER_hh_fech!D31=0,0,SER_hh_fech!D31/SER_summary!D$26)</f>
        <v>24.470716945328647</v>
      </c>
      <c r="E31" s="100">
        <f>IF(SER_hh_fech!E31=0,0,SER_hh_fech!E31/SER_summary!E$26)</f>
        <v>24.703288048456912</v>
      </c>
      <c r="F31" s="100">
        <f>IF(SER_hh_fech!F31=0,0,SER_hh_fech!F31/SER_summary!F$26)</f>
        <v>25.655089683417867</v>
      </c>
      <c r="G31" s="100">
        <f>IF(SER_hh_fech!G31=0,0,SER_hh_fech!G31/SER_summary!G$26)</f>
        <v>25.587156491800823</v>
      </c>
      <c r="H31" s="100">
        <f>IF(SER_hh_fech!H31=0,0,SER_hh_fech!H31/SER_summary!H$26)</f>
        <v>25.374378636602252</v>
      </c>
      <c r="I31" s="100">
        <f>IF(SER_hh_fech!I31=0,0,SER_hh_fech!I31/SER_summary!I$26)</f>
        <v>25.200531555640058</v>
      </c>
      <c r="J31" s="100">
        <f>IF(SER_hh_fech!J31=0,0,SER_hh_fech!J31/SER_summary!J$26)</f>
        <v>25.587046699597259</v>
      </c>
      <c r="K31" s="100">
        <f>IF(SER_hh_fech!K31=0,0,SER_hh_fech!K31/SER_summary!K$26)</f>
        <v>25.364925693103583</v>
      </c>
      <c r="L31" s="100">
        <f>IF(SER_hh_fech!L31=0,0,SER_hh_fech!L31/SER_summary!L$26)</f>
        <v>25.545909507822035</v>
      </c>
      <c r="M31" s="100">
        <f>IF(SER_hh_fech!M31=0,0,SER_hh_fech!M31/SER_summary!M$26)</f>
        <v>25.794155933840166</v>
      </c>
      <c r="N31" s="100">
        <f>IF(SER_hh_fech!N31=0,0,SER_hh_fech!N31/SER_summary!N$26)</f>
        <v>26.305016085184462</v>
      </c>
      <c r="O31" s="100">
        <f>IF(SER_hh_fech!O31=0,0,SER_hh_fech!O31/SER_summary!O$26)</f>
        <v>26.637193454031213</v>
      </c>
      <c r="P31" s="100">
        <f>IF(SER_hh_fech!P31=0,0,SER_hh_fech!P31/SER_summary!P$26)</f>
        <v>25.98031731660031</v>
      </c>
      <c r="Q31" s="100">
        <f>IF(SER_hh_fech!Q31=0,0,SER_hh_fech!Q31/SER_summary!Q$26)</f>
        <v>25.119828250343364</v>
      </c>
    </row>
    <row r="32" spans="1:17" ht="12" customHeight="1" x14ac:dyDescent="0.25">
      <c r="A32" s="88" t="s">
        <v>34</v>
      </c>
      <c r="B32" s="100">
        <f>IF(SER_hh_fech!B32=0,0,SER_hh_fech!B32/SER_summary!B$26)</f>
        <v>34.168969749347653</v>
      </c>
      <c r="C32" s="100">
        <f>IF(SER_hh_fech!C32=0,0,SER_hh_fech!C32/SER_summary!C$26)</f>
        <v>34.157105551008932</v>
      </c>
      <c r="D32" s="100">
        <f>IF(SER_hh_fech!D32=0,0,SER_hh_fech!D32/SER_summary!D$26)</f>
        <v>34.259003723460104</v>
      </c>
      <c r="E32" s="100">
        <f>IF(SER_hh_fech!E32=0,0,SER_hh_fech!E32/SER_summary!E$26)</f>
        <v>34.584603267839675</v>
      </c>
      <c r="F32" s="100">
        <f>IF(SER_hh_fech!F32=0,0,SER_hh_fech!F32/SER_summary!F$26)</f>
        <v>35.917125556785017</v>
      </c>
      <c r="G32" s="100">
        <f>IF(SER_hh_fech!G32=0,0,SER_hh_fech!G32/SER_summary!G$26)</f>
        <v>35.822019088521131</v>
      </c>
      <c r="H32" s="100">
        <f>IF(SER_hh_fech!H32=0,0,SER_hh_fech!H32/SER_summary!H$26)</f>
        <v>35.524130091243123</v>
      </c>
      <c r="I32" s="100">
        <f>IF(SER_hh_fech!I32=0,0,SER_hh_fech!I32/SER_summary!I$26)</f>
        <v>35.280744177896075</v>
      </c>
      <c r="J32" s="100">
        <f>IF(SER_hh_fech!J32=0,0,SER_hh_fech!J32/SER_summary!J$26)</f>
        <v>35.821865379436197</v>
      </c>
      <c r="K32" s="100">
        <f>IF(SER_hh_fech!K32=0,0,SER_hh_fech!K32/SER_summary!K$26)</f>
        <v>35.510895970345025</v>
      </c>
      <c r="L32" s="100">
        <f>IF(SER_hh_fech!L32=0,0,SER_hh_fech!L32/SER_summary!L$26)</f>
        <v>35.764273310950848</v>
      </c>
      <c r="M32" s="100">
        <f>IF(SER_hh_fech!M32=0,0,SER_hh_fech!M32/SER_summary!M$26)</f>
        <v>36.204668113976503</v>
      </c>
      <c r="N32" s="100">
        <f>IF(SER_hh_fech!N32=0,0,SER_hh_fech!N32/SER_summary!N$26)</f>
        <v>37.795623631700856</v>
      </c>
      <c r="O32" s="100">
        <f>IF(SER_hh_fech!O32=0,0,SER_hh_fech!O32/SER_summary!O$26)</f>
        <v>37.696615213370542</v>
      </c>
      <c r="P32" s="100">
        <f>IF(SER_hh_fech!P32=0,0,SER_hh_fech!P32/SER_summary!P$26)</f>
        <v>36.212889123676945</v>
      </c>
      <c r="Q32" s="100">
        <f>IF(SER_hh_fech!Q32=0,0,SER_hh_fech!Q32/SER_summary!Q$26)</f>
        <v>35.87588635202215</v>
      </c>
    </row>
    <row r="33" spans="1:17" ht="12" customHeight="1" x14ac:dyDescent="0.25">
      <c r="A33" s="49" t="s">
        <v>30</v>
      </c>
      <c r="B33" s="18">
        <f>IF(SER_hh_fech!B33=0,0,SER_hh_fech!B33/SER_summary!B$26)</f>
        <v>17.910391323894352</v>
      </c>
      <c r="C33" s="18">
        <f>IF(SER_hh_fech!C33=0,0,SER_hh_fech!C33/SER_summary!C$26)</f>
        <v>17.911105456924506</v>
      </c>
      <c r="D33" s="18">
        <f>IF(SER_hh_fech!D33=0,0,SER_hh_fech!D33/SER_summary!D$26)</f>
        <v>17.964466050114851</v>
      </c>
      <c r="E33" s="18">
        <f>IF(SER_hh_fech!E33=0,0,SER_hh_fech!E33/SER_summary!E$26)</f>
        <v>18.123677711099248</v>
      </c>
      <c r="F33" s="18">
        <f>IF(SER_hh_fech!F33=0,0,SER_hh_fech!F33/SER_summary!F$26)</f>
        <v>18.846351369670902</v>
      </c>
      <c r="G33" s="18">
        <f>IF(SER_hh_fech!G33=0,0,SER_hh_fech!G33/SER_summary!G$26)</f>
        <v>18.832795459875602</v>
      </c>
      <c r="H33" s="18">
        <f>IF(SER_hh_fech!H33=0,0,SER_hh_fech!H33/SER_summary!H$26)</f>
        <v>18.581144137197995</v>
      </c>
      <c r="I33" s="18">
        <f>IF(SER_hh_fech!I33=0,0,SER_hh_fech!I33/SER_summary!I$26)</f>
        <v>18.501514157158422</v>
      </c>
      <c r="J33" s="18">
        <f>IF(SER_hh_fech!J33=0,0,SER_hh_fech!J33/SER_summary!J$26)</f>
        <v>18.79673538869395</v>
      </c>
      <c r="K33" s="18">
        <f>IF(SER_hh_fech!K33=0,0,SER_hh_fech!K33/SER_summary!K$26)</f>
        <v>18.634012977189819</v>
      </c>
      <c r="L33" s="18">
        <f>IF(SER_hh_fech!L33=0,0,SER_hh_fech!L33/SER_summary!L$26)</f>
        <v>18.747893703106797</v>
      </c>
      <c r="M33" s="18">
        <f>IF(SER_hh_fech!M33=0,0,SER_hh_fech!M33/SER_summary!M$26)</f>
        <v>19.033696778583895</v>
      </c>
      <c r="N33" s="18">
        <f>IF(SER_hh_fech!N33=0,0,SER_hh_fech!N33/SER_summary!N$26)</f>
        <v>19.540961675932923</v>
      </c>
      <c r="O33" s="18">
        <f>IF(SER_hh_fech!O33=0,0,SER_hh_fech!O33/SER_summary!O$26)</f>
        <v>19.86141116131801</v>
      </c>
      <c r="P33" s="18">
        <f>IF(SER_hh_fech!P33=0,0,SER_hh_fech!P33/SER_summary!P$26)</f>
        <v>19.419366650008065</v>
      </c>
      <c r="Q33" s="18">
        <f>IF(SER_hh_fech!Q33=0,0,SER_hh_fech!Q33/SER_summary!Q$26)</f>
        <v>19.020733094799457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116.94881592175417</v>
      </c>
      <c r="C3" s="106">
        <f>IF(SER_hh_tesh!C3=0,0,SER_hh_tesh!C3/SER_summary!C$26)</f>
        <v>140.16126961031404</v>
      </c>
      <c r="D3" s="106">
        <f>IF(SER_hh_tesh!D3=0,0,SER_hh_tesh!D3/SER_summary!D$26)</f>
        <v>132.44099047753198</v>
      </c>
      <c r="E3" s="106">
        <f>IF(SER_hh_tesh!E3=0,0,SER_hh_tesh!E3/SER_summary!E$26)</f>
        <v>149.75088304493428</v>
      </c>
      <c r="F3" s="106">
        <f>IF(SER_hh_tesh!F3=0,0,SER_hh_tesh!F3/SER_summary!F$26)</f>
        <v>147.55174655713483</v>
      </c>
      <c r="G3" s="106">
        <f>IF(SER_hh_tesh!G3=0,0,SER_hh_tesh!G3/SER_summary!G$26)</f>
        <v>146.97363481008264</v>
      </c>
      <c r="H3" s="106">
        <f>IF(SER_hh_tesh!H3=0,0,SER_hh_tesh!H3/SER_summary!H$26)</f>
        <v>158.1657613364757</v>
      </c>
      <c r="I3" s="106">
        <f>IF(SER_hh_tesh!I3=0,0,SER_hh_tesh!I3/SER_summary!I$26)</f>
        <v>131.45148368821364</v>
      </c>
      <c r="J3" s="106">
        <f>IF(SER_hh_tesh!J3=0,0,SER_hh_tesh!J3/SER_summary!J$26)</f>
        <v>150.75196195041056</v>
      </c>
      <c r="K3" s="106">
        <f>IF(SER_hh_tesh!K3=0,0,SER_hh_tesh!K3/SER_summary!K$26)</f>
        <v>138.70001324357804</v>
      </c>
      <c r="L3" s="106">
        <f>IF(SER_hh_tesh!L3=0,0,SER_hh_tesh!L3/SER_summary!L$26)</f>
        <v>149.63118411535569</v>
      </c>
      <c r="M3" s="106">
        <f>IF(SER_hh_tesh!M3=0,0,SER_hh_tesh!M3/SER_summary!M$26)</f>
        <v>131.29180879768171</v>
      </c>
      <c r="N3" s="106">
        <f>IF(SER_hh_tesh!N3=0,0,SER_hh_tesh!N3/SER_summary!N$26)</f>
        <v>131.86573875800934</v>
      </c>
      <c r="O3" s="106">
        <f>IF(SER_hh_tesh!O3=0,0,SER_hh_tesh!O3/SER_summary!O$26)</f>
        <v>125.55704819128024</v>
      </c>
      <c r="P3" s="106">
        <f>IF(SER_hh_tesh!P3=0,0,SER_hh_tesh!P3/SER_summary!P$26)</f>
        <v>120.26018823411397</v>
      </c>
      <c r="Q3" s="106">
        <f>IF(SER_hh_tesh!Q3=0,0,SER_hh_tesh!Q3/SER_summary!Q$26)</f>
        <v>116.5039905868129</v>
      </c>
    </row>
    <row r="4" spans="1:17" ht="12.95" customHeight="1" x14ac:dyDescent="0.25">
      <c r="A4" s="90" t="s">
        <v>44</v>
      </c>
      <c r="B4" s="101">
        <f>IF(SER_hh_tesh!B4=0,0,SER_hh_tesh!B4/SER_summary!B$26)</f>
        <v>87.002119344437475</v>
      </c>
      <c r="C4" s="101">
        <f>IF(SER_hh_tesh!C4=0,0,SER_hh_tesh!C4/SER_summary!C$26)</f>
        <v>109.93797709990376</v>
      </c>
      <c r="D4" s="101">
        <f>IF(SER_hh_tesh!D4=0,0,SER_hh_tesh!D4/SER_summary!D$26)</f>
        <v>101.77954663590867</v>
      </c>
      <c r="E4" s="101">
        <f>IF(SER_hh_tesh!E4=0,0,SER_hh_tesh!E4/SER_summary!E$26)</f>
        <v>118.49476251469044</v>
      </c>
      <c r="F4" s="101">
        <f>IF(SER_hh_tesh!F4=0,0,SER_hh_tesh!F4/SER_summary!F$26)</f>
        <v>115.40275901553001</v>
      </c>
      <c r="G4" s="101">
        <f>IF(SER_hh_tesh!G4=0,0,SER_hh_tesh!G4/SER_summary!G$26)</f>
        <v>114.26784673003286</v>
      </c>
      <c r="H4" s="101">
        <f>IF(SER_hh_tesh!H4=0,0,SER_hh_tesh!H4/SER_summary!H$26)</f>
        <v>125.24928621881557</v>
      </c>
      <c r="I4" s="101">
        <f>IF(SER_hh_tesh!I4=0,0,SER_hh_tesh!I4/SER_summary!I$26)</f>
        <v>97.94345891570859</v>
      </c>
      <c r="J4" s="101">
        <f>IF(SER_hh_tesh!J4=0,0,SER_hh_tesh!J4/SER_summary!J$26)</f>
        <v>116.41477803995338</v>
      </c>
      <c r="K4" s="101">
        <f>IF(SER_hh_tesh!K4=0,0,SER_hh_tesh!K4/SER_summary!K$26)</f>
        <v>103.83214773813727</v>
      </c>
      <c r="L4" s="101">
        <f>IF(SER_hh_tesh!L4=0,0,SER_hh_tesh!L4/SER_summary!L$26)</f>
        <v>114.54499497671215</v>
      </c>
      <c r="M4" s="101">
        <f>IF(SER_hh_tesh!M4=0,0,SER_hh_tesh!M4/SER_summary!M$26)</f>
        <v>95.756783509548285</v>
      </c>
      <c r="N4" s="101">
        <f>IF(SER_hh_tesh!N4=0,0,SER_hh_tesh!N4/SER_summary!N$26)</f>
        <v>95.74329476855111</v>
      </c>
      <c r="O4" s="101">
        <f>IF(SER_hh_tesh!O4=0,0,SER_hh_tesh!O4/SER_summary!O$26)</f>
        <v>88.85319524737892</v>
      </c>
      <c r="P4" s="101">
        <f>IF(SER_hh_tesh!P4=0,0,SER_hh_tesh!P4/SER_summary!P$26)</f>
        <v>83.467243059322328</v>
      </c>
      <c r="Q4" s="101">
        <f>IF(SER_hh_tesh!Q4=0,0,SER_hh_tesh!Q4/SER_summary!Q$26)</f>
        <v>79.644393703297112</v>
      </c>
    </row>
    <row r="5" spans="1:17" ht="12" customHeight="1" x14ac:dyDescent="0.25">
      <c r="A5" s="88" t="s">
        <v>38</v>
      </c>
      <c r="B5" s="100">
        <f>IF(SER_hh_tesh!B5=0,0,SER_hh_tesh!B5/SER_summary!B$26)</f>
        <v>86.142887383882908</v>
      </c>
      <c r="C5" s="100">
        <f>IF(SER_hh_tesh!C5=0,0,SER_hh_tesh!C5/SER_summary!C$26)</f>
        <v>107.63646156304911</v>
      </c>
      <c r="D5" s="100">
        <f>IF(SER_hh_tesh!D5=0,0,SER_hh_tesh!D5/SER_summary!D$26)</f>
        <v>88.604261974329674</v>
      </c>
      <c r="E5" s="100">
        <f>IF(SER_hh_tesh!E5=0,0,SER_hh_tesh!E5/SER_summary!E$26)</f>
        <v>125.94665281226438</v>
      </c>
      <c r="F5" s="100">
        <f>IF(SER_hh_tesh!F5=0,0,SER_hh_tesh!F5/SER_summary!F$26)</f>
        <v>102.83729693983243</v>
      </c>
      <c r="G5" s="100">
        <f>IF(SER_hh_tesh!G5=0,0,SER_hh_tesh!G5/SER_summary!G$26)</f>
        <v>117.236092266957</v>
      </c>
      <c r="H5" s="100">
        <f>IF(SER_hh_tesh!H5=0,0,SER_hh_tesh!H5/SER_summary!H$26)</f>
        <v>119.63650100269075</v>
      </c>
      <c r="I5" s="100">
        <f>IF(SER_hh_tesh!I5=0,0,SER_hh_tesh!I5/SER_summary!I$26)</f>
        <v>92.649833184802574</v>
      </c>
      <c r="J5" s="100">
        <f>IF(SER_hh_tesh!J5=0,0,SER_hh_tesh!J5/SER_summary!J$26)</f>
        <v>110.06026809173692</v>
      </c>
      <c r="K5" s="100">
        <f>IF(SER_hh_tesh!K5=0,0,SER_hh_tesh!K5/SER_summary!K$26)</f>
        <v>87.501459503061255</v>
      </c>
      <c r="L5" s="100">
        <f>IF(SER_hh_tesh!L5=0,0,SER_hh_tesh!L5/SER_summary!L$26)</f>
        <v>117.40349274609704</v>
      </c>
      <c r="M5" s="100">
        <f>IF(SER_hh_tesh!M5=0,0,SER_hh_tesh!M5/SER_summary!M$26)</f>
        <v>92.176848827421736</v>
      </c>
      <c r="N5" s="100">
        <f>IF(SER_hh_tesh!N5=0,0,SER_hh_tesh!N5/SER_summary!N$26)</f>
        <v>92.10808690348145</v>
      </c>
      <c r="O5" s="100">
        <f>IF(SER_hh_tesh!O5=0,0,SER_hh_tesh!O5/SER_summary!O$26)</f>
        <v>84.944519138901072</v>
      </c>
      <c r="P5" s="100">
        <f>IF(SER_hh_tesh!P5=0,0,SER_hh_tesh!P5/SER_summary!P$26)</f>
        <v>79.616043807885589</v>
      </c>
      <c r="Q5" s="100">
        <f>IF(SER_hh_tesh!Q5=0,0,SER_hh_tesh!Q5/SER_summary!Q$26)</f>
        <v>76.118204327688588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85.298349272276184</v>
      </c>
      <c r="C7" s="100">
        <f>IF(SER_hh_tesh!C7=0,0,SER_hh_tesh!C7/SER_summary!C$26)</f>
        <v>107.32110332145695</v>
      </c>
      <c r="D7" s="100">
        <f>IF(SER_hh_tesh!D7=0,0,SER_hh_tesh!D7/SER_summary!D$26)</f>
        <v>99.706987703223902</v>
      </c>
      <c r="E7" s="100">
        <f>IF(SER_hh_tesh!E7=0,0,SER_hh_tesh!E7/SER_summary!E$26)</f>
        <v>127.7702917773298</v>
      </c>
      <c r="F7" s="100">
        <f>IF(SER_hh_tesh!F7=0,0,SER_hh_tesh!F7/SER_summary!F$26)</f>
        <v>96.079012931426533</v>
      </c>
      <c r="G7" s="100">
        <f>IF(SER_hh_tesh!G7=0,0,SER_hh_tesh!G7/SER_summary!G$26)</f>
        <v>124.42824338940736</v>
      </c>
      <c r="H7" s="100">
        <f>IF(SER_hh_tesh!H7=0,0,SER_hh_tesh!H7/SER_summary!H$26)</f>
        <v>120.52791281154202</v>
      </c>
      <c r="I7" s="100">
        <f>IF(SER_hh_tesh!I7=0,0,SER_hh_tesh!I7/SER_summary!I$26)</f>
        <v>94.399111292968755</v>
      </c>
      <c r="J7" s="100">
        <f>IF(SER_hh_tesh!J7=0,0,SER_hh_tesh!J7/SER_summary!J$26)</f>
        <v>113.95616462120387</v>
      </c>
      <c r="K7" s="100">
        <f>IF(SER_hh_tesh!K7=0,0,SER_hh_tesh!K7/SER_summary!K$26)</f>
        <v>101.70556405432964</v>
      </c>
      <c r="L7" s="100">
        <f>IF(SER_hh_tesh!L7=0,0,SER_hh_tesh!L7/SER_summary!L$26)</f>
        <v>113.30114616955362</v>
      </c>
      <c r="M7" s="100">
        <f>IF(SER_hh_tesh!M7=0,0,SER_hh_tesh!M7/SER_summary!M$26)</f>
        <v>94.276532109925782</v>
      </c>
      <c r="N7" s="100">
        <f>IF(SER_hh_tesh!N7=0,0,SER_hh_tesh!N7/SER_summary!N$26)</f>
        <v>94.439259192174262</v>
      </c>
      <c r="O7" s="100">
        <f>IF(SER_hh_tesh!O7=0,0,SER_hh_tesh!O7/SER_summary!O$26)</f>
        <v>87.484344487607444</v>
      </c>
      <c r="P7" s="100">
        <f>IF(SER_hh_tesh!P7=0,0,SER_hh_tesh!P7/SER_summary!P$26)</f>
        <v>81.856922104077185</v>
      </c>
      <c r="Q7" s="100">
        <f>IF(SER_hh_tesh!Q7=0,0,SER_hh_tesh!Q7/SER_summary!Q$26)</f>
        <v>77.744546986624513</v>
      </c>
    </row>
    <row r="8" spans="1:17" ht="12" customHeight="1" x14ac:dyDescent="0.25">
      <c r="A8" s="88" t="s">
        <v>101</v>
      </c>
      <c r="B8" s="100">
        <f>IF(SER_hh_tesh!B8=0,0,SER_hh_tesh!B8/SER_summary!B$26)</f>
        <v>86.571458962907215</v>
      </c>
      <c r="C8" s="100">
        <f>IF(SER_hh_tesh!C8=0,0,SER_hh_tesh!C8/SER_summary!C$26)</f>
        <v>108.54508827649569</v>
      </c>
      <c r="D8" s="100">
        <f>IF(SER_hh_tesh!D8=0,0,SER_hh_tesh!D8/SER_summary!D$26)</f>
        <v>100.34234916839179</v>
      </c>
      <c r="E8" s="100">
        <f>IF(SER_hh_tesh!E8=0,0,SER_hh_tesh!E8/SER_summary!E$26)</f>
        <v>116.56643573374534</v>
      </c>
      <c r="F8" s="100">
        <f>IF(SER_hh_tesh!F8=0,0,SER_hh_tesh!F8/SER_summary!F$26)</f>
        <v>112.40519093189617</v>
      </c>
      <c r="G8" s="100">
        <f>IF(SER_hh_tesh!G8=0,0,SER_hh_tesh!G8/SER_summary!G$26)</f>
        <v>109.35000645362993</v>
      </c>
      <c r="H8" s="100">
        <f>IF(SER_hh_tesh!H8=0,0,SER_hh_tesh!H8/SER_summary!H$26)</f>
        <v>121.46239339808157</v>
      </c>
      <c r="I8" s="100">
        <f>IF(SER_hh_tesh!I8=0,0,SER_hh_tesh!I8/SER_summary!I$26)</f>
        <v>94.187561806534632</v>
      </c>
      <c r="J8" s="100">
        <f>IF(SER_hh_tesh!J8=0,0,SER_hh_tesh!J8/SER_summary!J$26)</f>
        <v>111.82426815352062</v>
      </c>
      <c r="K8" s="100">
        <f>IF(SER_hh_tesh!K8=0,0,SER_hh_tesh!K8/SER_summary!K$26)</f>
        <v>99.76084906390787</v>
      </c>
      <c r="L8" s="100">
        <f>IF(SER_hh_tesh!L8=0,0,SER_hh_tesh!L8/SER_summary!L$26)</f>
        <v>109.80737456720371</v>
      </c>
      <c r="M8" s="100">
        <f>IF(SER_hh_tesh!M8=0,0,SER_hh_tesh!M8/SER_summary!M$26)</f>
        <v>91.9038174005304</v>
      </c>
      <c r="N8" s="100">
        <f>IF(SER_hh_tesh!N8=0,0,SER_hh_tesh!N8/SER_summary!N$26)</f>
        <v>91.772390114813817</v>
      </c>
      <c r="O8" s="100">
        <f>IF(SER_hh_tesh!O8=0,0,SER_hh_tesh!O8/SER_summary!O$26)</f>
        <v>84.857326439934283</v>
      </c>
      <c r="P8" s="100">
        <f>IF(SER_hh_tesh!P8=0,0,SER_hh_tesh!P8/SER_summary!P$26)</f>
        <v>79.730640810025307</v>
      </c>
      <c r="Q8" s="100">
        <f>IF(SER_hh_tesh!Q8=0,0,SER_hh_tesh!Q8/SER_summary!Q$26)</f>
        <v>76.543499556042178</v>
      </c>
    </row>
    <row r="9" spans="1:17" ht="12" customHeight="1" x14ac:dyDescent="0.25">
      <c r="A9" s="88" t="s">
        <v>106</v>
      </c>
      <c r="B9" s="100">
        <f>IF(SER_hh_tesh!B9=0,0,SER_hh_tesh!B9/SER_summary!B$26)</f>
        <v>85.126983573655068</v>
      </c>
      <c r="C9" s="100">
        <f>IF(SER_hh_tesh!C9=0,0,SER_hh_tesh!C9/SER_summary!C$26)</f>
        <v>109.52514389765554</v>
      </c>
      <c r="D9" s="100">
        <f>IF(SER_hh_tesh!D9=0,0,SER_hh_tesh!D9/SER_summary!D$26)</f>
        <v>101.01385286773542</v>
      </c>
      <c r="E9" s="100">
        <f>IF(SER_hh_tesh!E9=0,0,SER_hh_tesh!E9/SER_summary!E$26)</f>
        <v>115.83519241664102</v>
      </c>
      <c r="F9" s="100">
        <f>IF(SER_hh_tesh!F9=0,0,SER_hh_tesh!F9/SER_summary!F$26)</f>
        <v>125.19250378631949</v>
      </c>
      <c r="G9" s="100">
        <f>IF(SER_hh_tesh!G9=0,0,SER_hh_tesh!G9/SER_summary!G$26)</f>
        <v>106.44897613664348</v>
      </c>
      <c r="H9" s="100">
        <f>IF(SER_hh_tesh!H9=0,0,SER_hh_tesh!H9/SER_summary!H$26)</f>
        <v>126.63150726653924</v>
      </c>
      <c r="I9" s="100">
        <f>IF(SER_hh_tesh!I9=0,0,SER_hh_tesh!I9/SER_summary!I$26)</f>
        <v>98.690679689758824</v>
      </c>
      <c r="J9" s="100">
        <f>IF(SER_hh_tesh!J9=0,0,SER_hh_tesh!J9/SER_summary!J$26)</f>
        <v>117.5103765634159</v>
      </c>
      <c r="K9" s="100">
        <f>IF(SER_hh_tesh!K9=0,0,SER_hh_tesh!K9/SER_summary!K$26)</f>
        <v>104.96452592471624</v>
      </c>
      <c r="L9" s="100">
        <f>IF(SER_hh_tesh!L9=0,0,SER_hh_tesh!L9/SER_summary!L$26)</f>
        <v>115.28375749139114</v>
      </c>
      <c r="M9" s="100">
        <f>IF(SER_hh_tesh!M9=0,0,SER_hh_tesh!M9/SER_summary!M$26)</f>
        <v>97.289252005360609</v>
      </c>
      <c r="N9" s="100">
        <f>IF(SER_hh_tesh!N9=0,0,SER_hh_tesh!N9/SER_summary!N$26)</f>
        <v>96.969680244711455</v>
      </c>
      <c r="O9" s="100">
        <f>IF(SER_hh_tesh!O9=0,0,SER_hh_tesh!O9/SER_summary!O$26)</f>
        <v>90.77721187446565</v>
      </c>
      <c r="P9" s="100">
        <f>IF(SER_hh_tesh!P9=0,0,SER_hh_tesh!P9/SER_summary!P$26)</f>
        <v>85.667164974314886</v>
      </c>
      <c r="Q9" s="100">
        <f>IF(SER_hh_tesh!Q9=0,0,SER_hh_tesh!Q9/SER_summary!Q$26)</f>
        <v>81.60198243703006</v>
      </c>
    </row>
    <row r="10" spans="1:17" ht="12" customHeight="1" x14ac:dyDescent="0.25">
      <c r="A10" s="88" t="s">
        <v>34</v>
      </c>
      <c r="B10" s="100">
        <f>IF(SER_hh_tesh!B10=0,0,SER_hh_tesh!B10/SER_summary!B$26)</f>
        <v>86.142887383882908</v>
      </c>
      <c r="C10" s="100">
        <f>IF(SER_hh_tesh!C10=0,0,SER_hh_tesh!C10/SER_summary!C$26)</f>
        <v>107.63646156304908</v>
      </c>
      <c r="D10" s="100">
        <f>IF(SER_hh_tesh!D10=0,0,SER_hh_tesh!D10/SER_summary!D$26)</f>
        <v>101.12758493290697</v>
      </c>
      <c r="E10" s="100">
        <f>IF(SER_hh_tesh!E10=0,0,SER_hh_tesh!E10/SER_summary!E$26)</f>
        <v>118.58591970425664</v>
      </c>
      <c r="F10" s="100">
        <f>IF(SER_hh_tesh!F10=0,0,SER_hh_tesh!F10/SER_summary!F$26)</f>
        <v>116.38025293756517</v>
      </c>
      <c r="G10" s="100">
        <f>IF(SER_hh_tesh!G10=0,0,SER_hh_tesh!G10/SER_summary!G$26)</f>
        <v>119.49594681855001</v>
      </c>
      <c r="H10" s="100">
        <f>IF(SER_hh_tesh!H10=0,0,SER_hh_tesh!H10/SER_summary!H$26)</f>
        <v>132.47879010349175</v>
      </c>
      <c r="I10" s="100">
        <f>IF(SER_hh_tesh!I10=0,0,SER_hh_tesh!I10/SER_summary!I$26)</f>
        <v>106.27670504358542</v>
      </c>
      <c r="J10" s="100">
        <f>IF(SER_hh_tesh!J10=0,0,SER_hh_tesh!J10/SER_summary!J$26)</f>
        <v>126.8104323018877</v>
      </c>
      <c r="K10" s="100">
        <f>IF(SER_hh_tesh!K10=0,0,SER_hh_tesh!K10/SER_summary!K$26)</f>
        <v>112.60577854855032</v>
      </c>
      <c r="L10" s="100">
        <f>IF(SER_hh_tesh!L10=0,0,SER_hh_tesh!L10/SER_summary!L$26)</f>
        <v>127.5274952088533</v>
      </c>
      <c r="M10" s="100">
        <f>IF(SER_hh_tesh!M10=0,0,SER_hh_tesh!M10/SER_summary!M$26)</f>
        <v>99.011734700203462</v>
      </c>
      <c r="N10" s="100">
        <f>IF(SER_hh_tesh!N10=0,0,SER_hh_tesh!N10/SER_summary!N$26)</f>
        <v>100.90380931454834</v>
      </c>
      <c r="O10" s="100">
        <f>IF(SER_hh_tesh!O10=0,0,SER_hh_tesh!O10/SER_summary!O$26)</f>
        <v>92.166184957404823</v>
      </c>
      <c r="P10" s="100">
        <f>IF(SER_hh_tesh!P10=0,0,SER_hh_tesh!P10/SER_summary!P$26)</f>
        <v>85.576586749412968</v>
      </c>
      <c r="Q10" s="100">
        <f>IF(SER_hh_tesh!Q10=0,0,SER_hh_tesh!Q10/SER_summary!Q$26)</f>
        <v>81.142723146401821</v>
      </c>
    </row>
    <row r="11" spans="1:17" ht="12" customHeight="1" x14ac:dyDescent="0.25">
      <c r="A11" s="88" t="s">
        <v>61</v>
      </c>
      <c r="B11" s="100">
        <f>IF(SER_hh_tesh!B11=0,0,SER_hh_tesh!B11/SER_summary!B$26)</f>
        <v>105.4546278739367</v>
      </c>
      <c r="C11" s="100">
        <f>IF(SER_hh_tesh!C11=0,0,SER_hh_tesh!C11/SER_summary!C$26)</f>
        <v>94.097875070902631</v>
      </c>
      <c r="D11" s="100">
        <f>IF(SER_hh_tesh!D11=0,0,SER_hh_tesh!D11/SER_summary!D$26)</f>
        <v>143.02788339077154</v>
      </c>
      <c r="E11" s="100">
        <f>IF(SER_hh_tesh!E11=0,0,SER_hh_tesh!E11/SER_summary!E$26)</f>
        <v>107.71726226443158</v>
      </c>
      <c r="F11" s="100">
        <f>IF(SER_hh_tesh!F11=0,0,SER_hh_tesh!F11/SER_summary!F$26)</f>
        <v>104.53555596040638</v>
      </c>
      <c r="G11" s="100">
        <f>IF(SER_hh_tesh!G11=0,0,SER_hh_tesh!G11/SER_summary!G$26)</f>
        <v>116.91549311495029</v>
      </c>
      <c r="H11" s="100">
        <f>IF(SER_hh_tesh!H11=0,0,SER_hh_tesh!H11/SER_summary!H$26)</f>
        <v>113.93853335470105</v>
      </c>
      <c r="I11" s="100">
        <f>IF(SER_hh_tesh!I11=0,0,SER_hh_tesh!I11/SER_summary!I$26)</f>
        <v>103.79855381587886</v>
      </c>
      <c r="J11" s="100">
        <f>IF(SER_hh_tesh!J11=0,0,SER_hh_tesh!J11/SER_summary!J$26)</f>
        <v>106.1409584890862</v>
      </c>
      <c r="K11" s="100">
        <f>IF(SER_hh_tesh!K11=0,0,SER_hh_tesh!K11/SER_summary!K$26)</f>
        <v>104.08468981151157</v>
      </c>
      <c r="L11" s="100">
        <f>IF(SER_hh_tesh!L11=0,0,SER_hh_tesh!L11/SER_summary!L$26)</f>
        <v>114.87498811380574</v>
      </c>
      <c r="M11" s="100">
        <f>IF(SER_hh_tesh!M11=0,0,SER_hh_tesh!M11/SER_summary!M$26)</f>
        <v>96.116824990388778</v>
      </c>
      <c r="N11" s="100">
        <f>IF(SER_hh_tesh!N11=0,0,SER_hh_tesh!N11/SER_summary!N$26)</f>
        <v>114.27702963482992</v>
      </c>
      <c r="O11" s="100">
        <f>IF(SER_hh_tesh!O11=0,0,SER_hh_tesh!O11/SER_summary!O$26)</f>
        <v>104.70074729531075</v>
      </c>
      <c r="P11" s="100">
        <f>IF(SER_hh_tesh!P11=0,0,SER_hh_tesh!P11/SER_summary!P$26)</f>
        <v>74.427030020741313</v>
      </c>
      <c r="Q11" s="100">
        <f>IF(SER_hh_tesh!Q11=0,0,SER_hh_tesh!Q11/SER_summary!Q$26)</f>
        <v>79.471135912425638</v>
      </c>
    </row>
    <row r="12" spans="1:17" ht="12" customHeight="1" x14ac:dyDescent="0.25">
      <c r="A12" s="88" t="s">
        <v>42</v>
      </c>
      <c r="B12" s="100">
        <f>IF(SER_hh_tesh!B12=0,0,SER_hh_tesh!B12/SER_summary!B$26)</f>
        <v>86.571458962907201</v>
      </c>
      <c r="C12" s="100">
        <f>IF(SER_hh_tesh!C12=0,0,SER_hh_tesh!C12/SER_summary!C$26)</f>
        <v>108.1758978689775</v>
      </c>
      <c r="D12" s="100">
        <f>IF(SER_hh_tesh!D12=0,0,SER_hh_tesh!D12/SER_summary!D$26)</f>
        <v>100.06922699119772</v>
      </c>
      <c r="E12" s="100">
        <f>IF(SER_hh_tesh!E12=0,0,SER_hh_tesh!E12/SER_summary!E$26)</f>
        <v>109.04642648403413</v>
      </c>
      <c r="F12" s="100">
        <f>IF(SER_hh_tesh!F12=0,0,SER_hh_tesh!F12/SER_summary!F$26)</f>
        <v>112.10223566084201</v>
      </c>
      <c r="G12" s="100">
        <f>IF(SER_hh_tesh!G12=0,0,SER_hh_tesh!G12/SER_summary!G$26)</f>
        <v>110.89213273674183</v>
      </c>
      <c r="H12" s="100">
        <f>IF(SER_hh_tesh!H12=0,0,SER_hh_tesh!H12/SER_summary!H$26)</f>
        <v>121.28014249612841</v>
      </c>
      <c r="I12" s="100">
        <f>IF(SER_hh_tesh!I12=0,0,SER_hh_tesh!I12/SER_summary!I$26)</f>
        <v>94.650144721415558</v>
      </c>
      <c r="J12" s="100">
        <f>IF(SER_hh_tesh!J12=0,0,SER_hh_tesh!J12/SER_summary!J$26)</f>
        <v>112.46628690671047</v>
      </c>
      <c r="K12" s="100">
        <f>IF(SER_hh_tesh!K12=0,0,SER_hh_tesh!K12/SER_summary!K$26)</f>
        <v>100.5234534891316</v>
      </c>
      <c r="L12" s="100">
        <f>IF(SER_hh_tesh!L12=0,0,SER_hh_tesh!L12/SER_summary!L$26)</f>
        <v>111.13636734769177</v>
      </c>
      <c r="M12" s="100">
        <f>IF(SER_hh_tesh!M12=0,0,SER_hh_tesh!M12/SER_summary!M$26)</f>
        <v>93.027171223728132</v>
      </c>
      <c r="N12" s="100">
        <f>IF(SER_hh_tesh!N12=0,0,SER_hh_tesh!N12/SER_summary!N$26)</f>
        <v>93.042263983692877</v>
      </c>
      <c r="O12" s="100">
        <f>IF(SER_hh_tesh!O12=0,0,SER_hh_tesh!O12/SER_summary!O$26)</f>
        <v>86.042375574348796</v>
      </c>
      <c r="P12" s="100">
        <f>IF(SER_hh_tesh!P12=0,0,SER_hh_tesh!P12/SER_summary!P$26)</f>
        <v>80.807301891314722</v>
      </c>
      <c r="Q12" s="100">
        <f>IF(SER_hh_tesh!Q12=0,0,SER_hh_tesh!Q12/SER_summary!Q$26)</f>
        <v>77.273482232108577</v>
      </c>
    </row>
    <row r="13" spans="1:17" ht="12" customHeight="1" x14ac:dyDescent="0.25">
      <c r="A13" s="88" t="s">
        <v>105</v>
      </c>
      <c r="B13" s="100">
        <f>IF(SER_hh_tesh!B13=0,0,SER_hh_tesh!B13/SER_summary!B$26)</f>
        <v>87.014113078392072</v>
      </c>
      <c r="C13" s="100">
        <f>IF(SER_hh_tesh!C13=0,0,SER_hh_tesh!C13/SER_summary!C$26)</f>
        <v>110.08117036349248</v>
      </c>
      <c r="D13" s="100">
        <f>IF(SER_hh_tesh!D13=0,0,SER_hh_tesh!D13/SER_summary!D$26)</f>
        <v>102.85326434308777</v>
      </c>
      <c r="E13" s="100">
        <f>IF(SER_hh_tesh!E13=0,0,SER_hh_tesh!E13/SER_summary!E$26)</f>
        <v>120.04103795774317</v>
      </c>
      <c r="F13" s="100">
        <f>IF(SER_hh_tesh!F13=0,0,SER_hh_tesh!F13/SER_summary!F$26)</f>
        <v>115.74334326915395</v>
      </c>
      <c r="G13" s="100">
        <f>IF(SER_hh_tesh!G13=0,0,SER_hh_tesh!G13/SER_summary!G$26)</f>
        <v>114.33023428939453</v>
      </c>
      <c r="H13" s="100">
        <f>IF(SER_hh_tesh!H13=0,0,SER_hh_tesh!H13/SER_summary!H$26)</f>
        <v>125.12169093170021</v>
      </c>
      <c r="I13" s="100">
        <f>IF(SER_hh_tesh!I13=0,0,SER_hh_tesh!I13/SER_summary!I$26)</f>
        <v>96.662842270596101</v>
      </c>
      <c r="J13" s="100">
        <f>IF(SER_hh_tesh!J13=0,0,SER_hh_tesh!J13/SER_summary!J$26)</f>
        <v>114.20898166864568</v>
      </c>
      <c r="K13" s="100">
        <f>IF(SER_hh_tesh!K13=0,0,SER_hh_tesh!K13/SER_summary!K$26)</f>
        <v>101.35818392504065</v>
      </c>
      <c r="L13" s="100">
        <f>IF(SER_hh_tesh!L13=0,0,SER_hh_tesh!L13/SER_summary!L$26)</f>
        <v>120.65794204263936</v>
      </c>
      <c r="M13" s="100">
        <f>IF(SER_hh_tesh!M13=0,0,SER_hh_tesh!M13/SER_summary!M$26)</f>
        <v>105.41036333952951</v>
      </c>
      <c r="N13" s="100">
        <f>IF(SER_hh_tesh!N13=0,0,SER_hh_tesh!N13/SER_summary!N$26)</f>
        <v>105.46787245908018</v>
      </c>
      <c r="O13" s="100">
        <f>IF(SER_hh_tesh!O13=0,0,SER_hh_tesh!O13/SER_summary!O$26)</f>
        <v>97.916528817452246</v>
      </c>
      <c r="P13" s="100">
        <f>IF(SER_hh_tesh!P13=0,0,SER_hh_tesh!P13/SER_summary!P$26)</f>
        <v>91.90700986976762</v>
      </c>
      <c r="Q13" s="100">
        <f>IF(SER_hh_tesh!Q13=0,0,SER_hh_tesh!Q13/SER_summary!Q$26)</f>
        <v>87.705174717385319</v>
      </c>
    </row>
    <row r="14" spans="1:17" ht="12" customHeight="1" x14ac:dyDescent="0.25">
      <c r="A14" s="51" t="s">
        <v>104</v>
      </c>
      <c r="B14" s="22">
        <f>IF(SER_hh_tesh!B14=0,0,SER_hh_tesh!B14/SER_summary!B$26)</f>
        <v>87.014113078392043</v>
      </c>
      <c r="C14" s="22">
        <f>IF(SER_hh_tesh!C14=0,0,SER_hh_tesh!C14/SER_summary!C$26)</f>
        <v>108.73807132634941</v>
      </c>
      <c r="D14" s="22">
        <f>IF(SER_hh_tesh!D14=0,0,SER_hh_tesh!D14/SER_summary!D$26)</f>
        <v>100.75181651256406</v>
      </c>
      <c r="E14" s="22">
        <f>IF(SER_hh_tesh!E14=0,0,SER_hh_tesh!E14/SER_summary!E$26)</f>
        <v>117.31110462008398</v>
      </c>
      <c r="F14" s="22">
        <f>IF(SER_hh_tesh!F14=0,0,SER_hh_tesh!F14/SER_summary!F$26)</f>
        <v>115.54250480534709</v>
      </c>
      <c r="G14" s="22">
        <f>IF(SER_hh_tesh!G14=0,0,SER_hh_tesh!G14/SER_summary!G$26)</f>
        <v>114.13296737126521</v>
      </c>
      <c r="H14" s="22">
        <f>IF(SER_hh_tesh!H14=0,0,SER_hh_tesh!H14/SER_summary!H$26)</f>
        <v>126.49170044154629</v>
      </c>
      <c r="I14" s="22">
        <f>IF(SER_hh_tesh!I14=0,0,SER_hh_tesh!I14/SER_summary!I$26)</f>
        <v>97.765987642832457</v>
      </c>
      <c r="J14" s="22">
        <f>IF(SER_hh_tesh!J14=0,0,SER_hh_tesh!J14/SER_summary!J$26)</f>
        <v>115.83110161192188</v>
      </c>
      <c r="K14" s="22">
        <f>IF(SER_hh_tesh!K14=0,0,SER_hh_tesh!K14/SER_summary!K$26)</f>
        <v>102.96756629752096</v>
      </c>
      <c r="L14" s="22">
        <f>IF(SER_hh_tesh!L14=0,0,SER_hh_tesh!L14/SER_summary!L$26)</f>
        <v>113.15244709476836</v>
      </c>
      <c r="M14" s="22">
        <f>IF(SER_hh_tesh!M14=0,0,SER_hh_tesh!M14/SER_summary!M$26)</f>
        <v>94.16584266268616</v>
      </c>
      <c r="N14" s="22">
        <f>IF(SER_hh_tesh!N14=0,0,SER_hh_tesh!N14/SER_summary!N$26)</f>
        <v>94.749589648871719</v>
      </c>
      <c r="O14" s="22">
        <f>IF(SER_hh_tesh!O14=0,0,SER_hh_tesh!O14/SER_summary!O$26)</f>
        <v>87.557878409560615</v>
      </c>
      <c r="P14" s="22">
        <f>IF(SER_hh_tesh!P14=0,0,SER_hh_tesh!P14/SER_summary!P$26)</f>
        <v>82.979825623177845</v>
      </c>
      <c r="Q14" s="22">
        <f>IF(SER_hh_tesh!Q14=0,0,SER_hh_tesh!Q14/SER_summary!Q$26)</f>
        <v>79.133841828851615</v>
      </c>
    </row>
    <row r="15" spans="1:17" ht="12" customHeight="1" x14ac:dyDescent="0.25">
      <c r="A15" s="105" t="s">
        <v>108</v>
      </c>
      <c r="B15" s="104">
        <f>IF(SER_hh_tesh!B15=0,0,SER_hh_tesh!B15/SER_summary!B$26)</f>
        <v>1.1869394881291571</v>
      </c>
      <c r="C15" s="104">
        <f>IF(SER_hh_tesh!C15=0,0,SER_hh_tesh!C15/SER_summary!C$26)</f>
        <v>1.594321578670993</v>
      </c>
      <c r="D15" s="104">
        <f>IF(SER_hh_tesh!D15=0,0,SER_hh_tesh!D15/SER_summary!D$26)</f>
        <v>1.4712427263530659</v>
      </c>
      <c r="E15" s="104">
        <f>IF(SER_hh_tesh!E15=0,0,SER_hh_tesh!E15/SER_summary!E$26)</f>
        <v>1.746918123421572</v>
      </c>
      <c r="F15" s="104">
        <f>IF(SER_hh_tesh!F15=0,0,SER_hh_tesh!F15/SER_summary!F$26)</f>
        <v>1.678876007569635</v>
      </c>
      <c r="G15" s="104">
        <f>IF(SER_hh_tesh!G15=0,0,SER_hh_tesh!G15/SER_summary!G$26)</f>
        <v>1.6792559729683012</v>
      </c>
      <c r="H15" s="104">
        <f>IF(SER_hh_tesh!H15=0,0,SER_hh_tesh!H15/SER_summary!H$26)</f>
        <v>1.8147911712596017</v>
      </c>
      <c r="I15" s="104">
        <f>IF(SER_hh_tesh!I15=0,0,SER_hh_tesh!I15/SER_summary!I$26)</f>
        <v>1.3213166065189412</v>
      </c>
      <c r="J15" s="104">
        <f>IF(SER_hh_tesh!J15=0,0,SER_hh_tesh!J15/SER_summary!J$26)</f>
        <v>1.5722746896991202</v>
      </c>
      <c r="K15" s="104">
        <f>IF(SER_hh_tesh!K15=0,0,SER_hh_tesh!K15/SER_summary!K$26)</f>
        <v>1.3544190119737609</v>
      </c>
      <c r="L15" s="104">
        <f>IF(SER_hh_tesh!L15=0,0,SER_hh_tesh!L15/SER_summary!L$26)</f>
        <v>1.3420717353605209</v>
      </c>
      <c r="M15" s="104">
        <f>IF(SER_hh_tesh!M15=0,0,SER_hh_tesh!M15/SER_summary!M$26)</f>
        <v>1.0826216810038822</v>
      </c>
      <c r="N15" s="104">
        <f>IF(SER_hh_tesh!N15=0,0,SER_hh_tesh!N15/SER_summary!N$26)</f>
        <v>1.0071815323480262</v>
      </c>
      <c r="O15" s="104">
        <f>IF(SER_hh_tesh!O15=0,0,SER_hh_tesh!O15/SER_summary!O$26)</f>
        <v>0.96617790281110849</v>
      </c>
      <c r="P15" s="104">
        <f>IF(SER_hh_tesh!P15=0,0,SER_hh_tesh!P15/SER_summary!P$26)</f>
        <v>0.94063332705517622</v>
      </c>
      <c r="Q15" s="104">
        <f>IF(SER_hh_tesh!Q15=0,0,SER_hh_tesh!Q15/SER_summary!Q$26)</f>
        <v>0.86134564114197931</v>
      </c>
    </row>
    <row r="16" spans="1:17" ht="12.95" customHeight="1" x14ac:dyDescent="0.25">
      <c r="A16" s="90" t="s">
        <v>102</v>
      </c>
      <c r="B16" s="101">
        <f>IF(SER_hh_tesh!B16=0,0,SER_hh_tesh!B16/SER_summary!B$26)</f>
        <v>25.0131158030504</v>
      </c>
      <c r="C16" s="101">
        <f>IF(SER_hh_tesh!C16=0,0,SER_hh_tesh!C16/SER_summary!C$26)</f>
        <v>25.108218071190851</v>
      </c>
      <c r="D16" s="101">
        <f>IF(SER_hh_tesh!D16=0,0,SER_hh_tesh!D16/SER_summary!D$26)</f>
        <v>25.197021481878284</v>
      </c>
      <c r="E16" s="101">
        <f>IF(SER_hh_tesh!E16=0,0,SER_hh_tesh!E16/SER_summary!E$26)</f>
        <v>25.285087994379737</v>
      </c>
      <c r="F16" s="101">
        <f>IF(SER_hh_tesh!F16=0,0,SER_hh_tesh!F16/SER_summary!F$26)</f>
        <v>25.456501401266845</v>
      </c>
      <c r="G16" s="101">
        <f>IF(SER_hh_tesh!G16=0,0,SER_hh_tesh!G16/SER_summary!G$26)</f>
        <v>25.653181661018571</v>
      </c>
      <c r="H16" s="101">
        <f>IF(SER_hh_tesh!H16=0,0,SER_hh_tesh!H16/SER_summary!H$26)</f>
        <v>25.858247754763379</v>
      </c>
      <c r="I16" s="101">
        <f>IF(SER_hh_tesh!I16=0,0,SER_hh_tesh!I16/SER_summary!I$26)</f>
        <v>26.099837096836353</v>
      </c>
      <c r="J16" s="101">
        <f>IF(SER_hh_tesh!J16=0,0,SER_hh_tesh!J16/SER_summary!J$26)</f>
        <v>26.388459102245378</v>
      </c>
      <c r="K16" s="101">
        <f>IF(SER_hh_tesh!K16=0,0,SER_hh_tesh!K16/SER_summary!K$26)</f>
        <v>26.166695339033765</v>
      </c>
      <c r="L16" s="101">
        <f>IF(SER_hh_tesh!L16=0,0,SER_hh_tesh!L16/SER_summary!L$26)</f>
        <v>26.362268741969757</v>
      </c>
      <c r="M16" s="101">
        <f>IF(SER_hh_tesh!M16=0,0,SER_hh_tesh!M16/SER_summary!M$26)</f>
        <v>26.42284953546093</v>
      </c>
      <c r="N16" s="101">
        <f>IF(SER_hh_tesh!N16=0,0,SER_hh_tesh!N16/SER_summary!N$26)</f>
        <v>26.843384527517696</v>
      </c>
      <c r="O16" s="101">
        <f>IF(SER_hh_tesh!O16=0,0,SER_hh_tesh!O16/SER_summary!O$26)</f>
        <v>27.167517716361431</v>
      </c>
      <c r="P16" s="101">
        <f>IF(SER_hh_tesh!P16=0,0,SER_hh_tesh!P16/SER_summary!P$26)</f>
        <v>27.975783605094961</v>
      </c>
      <c r="Q16" s="101">
        <f>IF(SER_hh_tesh!Q16=0,0,SER_hh_tesh!Q16/SER_summary!Q$26)</f>
        <v>28.908474782774189</v>
      </c>
    </row>
    <row r="17" spans="1:17" ht="12.95" customHeight="1" x14ac:dyDescent="0.25">
      <c r="A17" s="88" t="s">
        <v>101</v>
      </c>
      <c r="B17" s="103">
        <f>IF(SER_hh_tesh!B17=0,0,SER_hh_tesh!B17/SER_summary!B$26)</f>
        <v>4.5360164443416879</v>
      </c>
      <c r="C17" s="103">
        <f>IF(SER_hh_tesh!C17=0,0,SER_hh_tesh!C17/SER_summary!C$26)</f>
        <v>4.7168043757502307</v>
      </c>
      <c r="D17" s="103">
        <f>IF(SER_hh_tesh!D17=0,0,SER_hh_tesh!D17/SER_summary!D$26)</f>
        <v>5.0744692913883078</v>
      </c>
      <c r="E17" s="103">
        <f>IF(SER_hh_tesh!E17=0,0,SER_hh_tesh!E17/SER_summary!E$26)</f>
        <v>5.3130590186006188</v>
      </c>
      <c r="F17" s="103">
        <f>IF(SER_hh_tesh!F17=0,0,SER_hh_tesh!F17/SER_summary!F$26)</f>
        <v>5.5967275433106503</v>
      </c>
      <c r="G17" s="103">
        <f>IF(SER_hh_tesh!G17=0,0,SER_hh_tesh!G17/SER_summary!G$26)</f>
        <v>5.9547080969225439</v>
      </c>
      <c r="H17" s="103">
        <f>IF(SER_hh_tesh!H17=0,0,SER_hh_tesh!H17/SER_summary!H$26)</f>
        <v>6.3170067172329682</v>
      </c>
      <c r="I17" s="103">
        <f>IF(SER_hh_tesh!I17=0,0,SER_hh_tesh!I17/SER_summary!I$26)</f>
        <v>6.8130620868216685</v>
      </c>
      <c r="J17" s="103">
        <f>IF(SER_hh_tesh!J17=0,0,SER_hh_tesh!J17/SER_summary!J$26)</f>
        <v>7.1504288560641447</v>
      </c>
      <c r="K17" s="103">
        <f>IF(SER_hh_tesh!K17=0,0,SER_hh_tesh!K17/SER_summary!K$26)</f>
        <v>7.617530124013884</v>
      </c>
      <c r="L17" s="103">
        <f>IF(SER_hh_tesh!L17=0,0,SER_hh_tesh!L17/SER_summary!L$26)</f>
        <v>7.8268827509733008</v>
      </c>
      <c r="M17" s="103">
        <f>IF(SER_hh_tesh!M17=0,0,SER_hh_tesh!M17/SER_summary!M$26)</f>
        <v>8.1351938230219591</v>
      </c>
      <c r="N17" s="103">
        <f>IF(SER_hh_tesh!N17=0,0,SER_hh_tesh!N17/SER_summary!N$26)</f>
        <v>8.5188962740615679</v>
      </c>
      <c r="O17" s="103">
        <f>IF(SER_hh_tesh!O17=0,0,SER_hh_tesh!O17/SER_summary!O$26)</f>
        <v>8.9828256499707955</v>
      </c>
      <c r="P17" s="103">
        <f>IF(SER_hh_tesh!P17=0,0,SER_hh_tesh!P17/SER_summary!P$26)</f>
        <v>9.7027289299826993</v>
      </c>
      <c r="Q17" s="103">
        <f>IF(SER_hh_tesh!Q17=0,0,SER_hh_tesh!Q17/SER_summary!Q$26)</f>
        <v>10.439427641031935</v>
      </c>
    </row>
    <row r="18" spans="1:17" ht="12" customHeight="1" x14ac:dyDescent="0.25">
      <c r="A18" s="88" t="s">
        <v>100</v>
      </c>
      <c r="B18" s="103">
        <f>IF(SER_hh_tesh!B18=0,0,SER_hh_tesh!B18/SER_summary!B$26)</f>
        <v>25.182389669941092</v>
      </c>
      <c r="C18" s="103">
        <f>IF(SER_hh_tesh!C18=0,0,SER_hh_tesh!C18/SER_summary!C$26)</f>
        <v>25.28014677077287</v>
      </c>
      <c r="D18" s="103">
        <f>IF(SER_hh_tesh!D18=0,0,SER_hh_tesh!D18/SER_summary!D$26)</f>
        <v>25.378804650986794</v>
      </c>
      <c r="E18" s="103">
        <f>IF(SER_hh_tesh!E18=0,0,SER_hh_tesh!E18/SER_summary!E$26)</f>
        <v>25.479299024942936</v>
      </c>
      <c r="F18" s="103">
        <f>IF(SER_hh_tesh!F18=0,0,SER_hh_tesh!F18/SER_summary!F$26)</f>
        <v>25.658661165960758</v>
      </c>
      <c r="G18" s="103">
        <f>IF(SER_hh_tesh!G18=0,0,SER_hh_tesh!G18/SER_summary!G$26)</f>
        <v>25.862521741927267</v>
      </c>
      <c r="H18" s="103">
        <f>IF(SER_hh_tesh!H18=0,0,SER_hh_tesh!H18/SER_summary!H$26)</f>
        <v>26.075342187136883</v>
      </c>
      <c r="I18" s="103">
        <f>IF(SER_hh_tesh!I18=0,0,SER_hh_tesh!I18/SER_summary!I$26)</f>
        <v>26.330901075443695</v>
      </c>
      <c r="J18" s="103">
        <f>IF(SER_hh_tesh!J18=0,0,SER_hh_tesh!J18/SER_summary!J$26)</f>
        <v>26.628857564416528</v>
      </c>
      <c r="K18" s="103">
        <f>IF(SER_hh_tesh!K18=0,0,SER_hh_tesh!K18/SER_summary!K$26)</f>
        <v>26.420086424190028</v>
      </c>
      <c r="L18" s="103">
        <f>IF(SER_hh_tesh!L18=0,0,SER_hh_tesh!L18/SER_summary!L$26)</f>
        <v>26.638036585207171</v>
      </c>
      <c r="M18" s="103">
        <f>IF(SER_hh_tesh!M18=0,0,SER_hh_tesh!M18/SER_summary!M$26)</f>
        <v>26.724618636622154</v>
      </c>
      <c r="N18" s="103">
        <f>IF(SER_hh_tesh!N18=0,0,SER_hh_tesh!N18/SER_summary!N$26)</f>
        <v>27.173611533500683</v>
      </c>
      <c r="O18" s="103">
        <f>IF(SER_hh_tesh!O18=0,0,SER_hh_tesh!O18/SER_summary!O$26)</f>
        <v>27.53978114671273</v>
      </c>
      <c r="P18" s="103">
        <f>IF(SER_hh_tesh!P18=0,0,SER_hh_tesh!P18/SER_summary!P$26)</f>
        <v>28.391292998711069</v>
      </c>
      <c r="Q18" s="103">
        <f>IF(SER_hh_tesh!Q18=0,0,SER_hh_tesh!Q18/SER_summary!Q$26)</f>
        <v>29.374423278781467</v>
      </c>
    </row>
    <row r="19" spans="1:17" ht="12.95" customHeight="1" x14ac:dyDescent="0.25">
      <c r="A19" s="90" t="s">
        <v>47</v>
      </c>
      <c r="B19" s="101">
        <f>IF(SER_hh_tesh!B19=0,0,SER_hh_tesh!B19/SER_summary!B$26)</f>
        <v>14.809027731618253</v>
      </c>
      <c r="C19" s="101">
        <f>IF(SER_hh_tesh!C19=0,0,SER_hh_tesh!C19/SER_summary!C$26)</f>
        <v>14.887534339897273</v>
      </c>
      <c r="D19" s="101">
        <f>IF(SER_hh_tesh!D19=0,0,SER_hh_tesh!D19/SER_summary!D$26)</f>
        <v>14.922975601747684</v>
      </c>
      <c r="E19" s="101">
        <f>IF(SER_hh_tesh!E19=0,0,SER_hh_tesh!E19/SER_summary!E$26)</f>
        <v>15.169758019354058</v>
      </c>
      <c r="F19" s="101">
        <f>IF(SER_hh_tesh!F19=0,0,SER_hh_tesh!F19/SER_summary!F$26)</f>
        <v>15.286723535558767</v>
      </c>
      <c r="G19" s="101">
        <f>IF(SER_hh_tesh!G19=0,0,SER_hh_tesh!G19/SER_summary!G$26)</f>
        <v>15.512377333072568</v>
      </c>
      <c r="H19" s="101">
        <f>IF(SER_hh_tesh!H19=0,0,SER_hh_tesh!H19/SER_summary!H$26)</f>
        <v>15.45176500032005</v>
      </c>
      <c r="I19" s="101">
        <f>IF(SER_hh_tesh!I19=0,0,SER_hh_tesh!I19/SER_summary!I$26)</f>
        <v>15.655036650005119</v>
      </c>
      <c r="J19" s="101">
        <f>IF(SER_hh_tesh!J19=0,0,SER_hh_tesh!J19/SER_summary!J$26)</f>
        <v>15.926324378343256</v>
      </c>
      <c r="K19" s="101">
        <f>IF(SER_hh_tesh!K19=0,0,SER_hh_tesh!K19/SER_summary!K$26)</f>
        <v>16.098646163622806</v>
      </c>
      <c r="L19" s="101">
        <f>IF(SER_hh_tesh!L19=0,0,SER_hh_tesh!L19/SER_summary!L$26)</f>
        <v>15.958840798176572</v>
      </c>
      <c r="M19" s="101">
        <f>IF(SER_hh_tesh!M19=0,0,SER_hh_tesh!M19/SER_summary!M$26)</f>
        <v>16.072516024933375</v>
      </c>
      <c r="N19" s="101">
        <f>IF(SER_hh_tesh!N19=0,0,SER_hh_tesh!N19/SER_summary!N$26)</f>
        <v>16.197930794599181</v>
      </c>
      <c r="O19" s="101">
        <f>IF(SER_hh_tesh!O19=0,0,SER_hh_tesh!O19/SER_summary!O$26)</f>
        <v>16.543619794901446</v>
      </c>
      <c r="P19" s="101">
        <f>IF(SER_hh_tesh!P19=0,0,SER_hh_tesh!P19/SER_summary!P$26)</f>
        <v>16.640476245876183</v>
      </c>
      <c r="Q19" s="101">
        <f>IF(SER_hh_tesh!Q19=0,0,SER_hh_tesh!Q19/SER_summary!Q$26)</f>
        <v>16.760225932990036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12.678941264318734</v>
      </c>
      <c r="C21" s="100">
        <f>IF(SER_hh_tesh!C21=0,0,SER_hh_tesh!C21/SER_summary!C$26)</f>
        <v>12.972248165553975</v>
      </c>
      <c r="D21" s="100">
        <f>IF(SER_hh_tesh!D21=0,0,SER_hh_tesh!D21/SER_summary!D$26)</f>
        <v>13.135236200103401</v>
      </c>
      <c r="E21" s="100">
        <f>IF(SER_hh_tesh!E21=0,0,SER_hh_tesh!E21/SER_summary!E$26)</f>
        <v>13.027161499689287</v>
      </c>
      <c r="F21" s="100">
        <f>IF(SER_hh_tesh!F21=0,0,SER_hh_tesh!F21/SER_summary!F$26)</f>
        <v>13.070464236861321</v>
      </c>
      <c r="G21" s="100">
        <f>IF(SER_hh_tesh!G21=0,0,SER_hh_tesh!G21/SER_summary!G$26)</f>
        <v>14.356307680522072</v>
      </c>
      <c r="H21" s="100">
        <f>IF(SER_hh_tesh!H21=0,0,SER_hh_tesh!H21/SER_summary!H$26)</f>
        <v>14.408823395963017</v>
      </c>
      <c r="I21" s="100">
        <f>IF(SER_hh_tesh!I21=0,0,SER_hh_tesh!I21/SER_summary!I$26)</f>
        <v>14.318081157881677</v>
      </c>
      <c r="J21" s="100">
        <f>IF(SER_hh_tesh!J21=0,0,SER_hh_tesh!J21/SER_summary!J$26)</f>
        <v>14.011558280941687</v>
      </c>
      <c r="K21" s="100">
        <f>IF(SER_hh_tesh!K21=0,0,SER_hh_tesh!K21/SER_summary!K$26)</f>
        <v>15.329849021050656</v>
      </c>
      <c r="L21" s="100">
        <f>IF(SER_hh_tesh!L21=0,0,SER_hh_tesh!L21/SER_summary!L$26)</f>
        <v>13.740672011719258</v>
      </c>
      <c r="M21" s="100">
        <f>IF(SER_hh_tesh!M21=0,0,SER_hh_tesh!M21/SER_summary!M$26)</f>
        <v>13.572923958241383</v>
      </c>
      <c r="N21" s="100">
        <f>IF(SER_hh_tesh!N21=0,0,SER_hh_tesh!N21/SER_summary!N$26)</f>
        <v>13.4932024439863</v>
      </c>
      <c r="O21" s="100">
        <f>IF(SER_hh_tesh!O21=0,0,SER_hh_tesh!O21/SER_summary!O$26)</f>
        <v>14.206606500826547</v>
      </c>
      <c r="P21" s="100">
        <f>IF(SER_hh_tesh!P21=0,0,SER_hh_tesh!P21/SER_summary!P$26)</f>
        <v>13.731511045070597</v>
      </c>
      <c r="Q21" s="100">
        <f>IF(SER_hh_tesh!Q21=0,0,SER_hh_tesh!Q21/SER_summary!Q$26)</f>
        <v>14.072253145987748</v>
      </c>
    </row>
    <row r="22" spans="1:17" ht="12" customHeight="1" x14ac:dyDescent="0.25">
      <c r="A22" s="88" t="s">
        <v>99</v>
      </c>
      <c r="B22" s="100">
        <f>IF(SER_hh_tesh!B22=0,0,SER_hh_tesh!B22/SER_summary!B$26)</f>
        <v>12.678941264318738</v>
      </c>
      <c r="C22" s="100">
        <f>IF(SER_hh_tesh!C22=0,0,SER_hh_tesh!C22/SER_summary!C$26)</f>
        <v>12.721673080737364</v>
      </c>
      <c r="D22" s="100">
        <f>IF(SER_hh_tesh!D22=0,0,SER_hh_tesh!D22/SER_summary!D$26)</f>
        <v>12.776644084349362</v>
      </c>
      <c r="E22" s="100">
        <f>IF(SER_hh_tesh!E22=0,0,SER_hh_tesh!E22/SER_summary!E$26)</f>
        <v>12.656073433429796</v>
      </c>
      <c r="F22" s="100">
        <f>IF(SER_hh_tesh!F22=0,0,SER_hh_tesh!F22/SER_summary!F$26)</f>
        <v>12.667129198634193</v>
      </c>
      <c r="G22" s="100">
        <f>IF(SER_hh_tesh!G22=0,0,SER_hh_tesh!G22/SER_summary!G$26)</f>
        <v>13.905174623589597</v>
      </c>
      <c r="H22" s="100">
        <f>IF(SER_hh_tesh!H22=0,0,SER_hh_tesh!H22/SER_summary!H$26)</f>
        <v>13.967146727528743</v>
      </c>
      <c r="I22" s="100">
        <f>IF(SER_hh_tesh!I22=0,0,SER_hh_tesh!I22/SER_summary!I$26)</f>
        <v>13.866068575537064</v>
      </c>
      <c r="J22" s="100">
        <f>IF(SER_hh_tesh!J22=0,0,SER_hh_tesh!J22/SER_summary!J$26)</f>
        <v>13.52549083540104</v>
      </c>
      <c r="K22" s="100">
        <f>IF(SER_hh_tesh!K22=0,0,SER_hh_tesh!K22/SER_summary!K$26)</f>
        <v>14.693566289177001</v>
      </c>
      <c r="L22" s="100">
        <f>IF(SER_hh_tesh!L22=0,0,SER_hh_tesh!L22/SER_summary!L$26)</f>
        <v>13.273700238761732</v>
      </c>
      <c r="M22" s="100">
        <f>IF(SER_hh_tesh!M22=0,0,SER_hh_tesh!M22/SER_summary!M$26)</f>
        <v>13.219773516444903</v>
      </c>
      <c r="N22" s="100">
        <f>IF(SER_hh_tesh!N22=0,0,SER_hh_tesh!N22/SER_summary!N$26)</f>
        <v>13.304815078305724</v>
      </c>
      <c r="O22" s="100">
        <f>IF(SER_hh_tesh!O22=0,0,SER_hh_tesh!O22/SER_summary!O$26)</f>
        <v>14.106968314799483</v>
      </c>
      <c r="P22" s="100">
        <f>IF(SER_hh_tesh!P22=0,0,SER_hh_tesh!P22/SER_summary!P$26)</f>
        <v>13.639050418686967</v>
      </c>
      <c r="Q22" s="100">
        <f>IF(SER_hh_tesh!Q22=0,0,SER_hh_tesh!Q22/SER_summary!Q$26)</f>
        <v>13.847492993747252</v>
      </c>
    </row>
    <row r="23" spans="1:17" ht="12" customHeight="1" x14ac:dyDescent="0.25">
      <c r="A23" s="88" t="s">
        <v>98</v>
      </c>
      <c r="B23" s="100">
        <f>IF(SER_hh_tesh!B23=0,0,SER_hh_tesh!B23/SER_summary!B$26)</f>
        <v>12.678941264318736</v>
      </c>
      <c r="C23" s="100">
        <f>IF(SER_hh_tesh!C23=0,0,SER_hh_tesh!C23/SER_summary!C$26)</f>
        <v>12.683138968396634</v>
      </c>
      <c r="D23" s="100">
        <f>IF(SER_hh_tesh!D23=0,0,SER_hh_tesh!D23/SER_summary!D$26)</f>
        <v>12.688121352394454</v>
      </c>
      <c r="E23" s="100">
        <f>IF(SER_hh_tesh!E23=0,0,SER_hh_tesh!E23/SER_summary!E$26)</f>
        <v>12.471182239066492</v>
      </c>
      <c r="F23" s="100">
        <f>IF(SER_hh_tesh!F23=0,0,SER_hh_tesh!F23/SER_summary!F$26)</f>
        <v>12.498354396776309</v>
      </c>
      <c r="G23" s="100">
        <f>IF(SER_hh_tesh!G23=0,0,SER_hh_tesh!G23/SER_summary!G$26)</f>
        <v>13.723144051435737</v>
      </c>
      <c r="H23" s="100">
        <f>IF(SER_hh_tesh!H23=0,0,SER_hh_tesh!H23/SER_summary!H$26)</f>
        <v>13.783327197938233</v>
      </c>
      <c r="I23" s="100">
        <f>IF(SER_hh_tesh!I23=0,0,SER_hh_tesh!I23/SER_summary!I$26)</f>
        <v>13.66394882152985</v>
      </c>
      <c r="J23" s="100">
        <f>IF(SER_hh_tesh!J23=0,0,SER_hh_tesh!J23/SER_summary!J$26)</f>
        <v>13.324583938116367</v>
      </c>
      <c r="K23" s="100">
        <f>IF(SER_hh_tesh!K23=0,0,SER_hh_tesh!K23/SER_summary!K$26)</f>
        <v>14.434672712082991</v>
      </c>
      <c r="L23" s="100">
        <f>IF(SER_hh_tesh!L23=0,0,SER_hh_tesh!L23/SER_summary!L$26)</f>
        <v>12.996391133513214</v>
      </c>
      <c r="M23" s="100">
        <f>IF(SER_hh_tesh!M23=0,0,SER_hh_tesh!M23/SER_summary!M$26)</f>
        <v>12.900398028423638</v>
      </c>
      <c r="N23" s="100">
        <f>IF(SER_hh_tesh!N23=0,0,SER_hh_tesh!N23/SER_summary!N$26)</f>
        <v>12.873159624637873</v>
      </c>
      <c r="O23" s="100">
        <f>IF(SER_hh_tesh!O23=0,0,SER_hh_tesh!O23/SER_summary!O$26)</f>
        <v>13.600518739366326</v>
      </c>
      <c r="P23" s="100">
        <f>IF(SER_hh_tesh!P23=0,0,SER_hh_tesh!P23/SER_summary!P$26)</f>
        <v>13.129753758739456</v>
      </c>
      <c r="Q23" s="100">
        <f>IF(SER_hh_tesh!Q23=0,0,SER_hh_tesh!Q23/SER_summary!Q$26)</f>
        <v>13.400364311500827</v>
      </c>
    </row>
    <row r="24" spans="1:17" ht="12" customHeight="1" x14ac:dyDescent="0.25">
      <c r="A24" s="88" t="s">
        <v>34</v>
      </c>
      <c r="B24" s="100">
        <f>IF(SER_hh_tesh!B24=0,0,SER_hh_tesh!B24/SER_summary!B$26)</f>
        <v>12.678941264318738</v>
      </c>
      <c r="C24" s="100">
        <f>IF(SER_hh_tesh!C24=0,0,SER_hh_tesh!C24/SER_summary!C$26)</f>
        <v>12.698413394338942</v>
      </c>
      <c r="D24" s="100">
        <f>IF(SER_hh_tesh!D24=0,0,SER_hh_tesh!D24/SER_summary!D$26)</f>
        <v>12.736716621708771</v>
      </c>
      <c r="E24" s="100">
        <f>IF(SER_hh_tesh!E24=0,0,SER_hh_tesh!E24/SER_summary!E$26)</f>
        <v>12.524528628350568</v>
      </c>
      <c r="F24" s="100">
        <f>IF(SER_hh_tesh!F24=0,0,SER_hh_tesh!F24/SER_summary!F$26)</f>
        <v>12.97791382044783</v>
      </c>
      <c r="G24" s="100">
        <f>IF(SER_hh_tesh!G24=0,0,SER_hh_tesh!G24/SER_summary!G$26)</f>
        <v>13.940038548284162</v>
      </c>
      <c r="H24" s="100">
        <f>IF(SER_hh_tesh!H24=0,0,SER_hh_tesh!H24/SER_summary!H$26)</f>
        <v>14.02117765267201</v>
      </c>
      <c r="I24" s="100">
        <f>IF(SER_hh_tesh!I24=0,0,SER_hh_tesh!I24/SER_summary!I$26)</f>
        <v>13.959547023312888</v>
      </c>
      <c r="J24" s="100">
        <f>IF(SER_hh_tesh!J24=0,0,SER_hh_tesh!J24/SER_summary!J$26)</f>
        <v>13.728534870149375</v>
      </c>
      <c r="K24" s="100">
        <f>IF(SER_hh_tesh!K24=0,0,SER_hh_tesh!K24/SER_summary!K$26)</f>
        <v>15.112798688596005</v>
      </c>
      <c r="L24" s="100">
        <f>IF(SER_hh_tesh!L24=0,0,SER_hh_tesh!L24/SER_summary!L$26)</f>
        <v>13.869766422423822</v>
      </c>
      <c r="M24" s="100">
        <f>IF(SER_hh_tesh!M24=0,0,SER_hh_tesh!M24/SER_summary!M$26)</f>
        <v>13.947097227167712</v>
      </c>
      <c r="N24" s="100">
        <f>IF(SER_hh_tesh!N24=0,0,SER_hh_tesh!N24/SER_summary!N$26)</f>
        <v>13.976757857211954</v>
      </c>
      <c r="O24" s="100">
        <f>IF(SER_hh_tesh!O24=0,0,SER_hh_tesh!O24/SER_summary!O$26)</f>
        <v>14.777287084325534</v>
      </c>
      <c r="P24" s="100">
        <f>IF(SER_hh_tesh!P24=0,0,SER_hh_tesh!P24/SER_summary!P$26)</f>
        <v>14.184023616006144</v>
      </c>
      <c r="Q24" s="100">
        <f>IF(SER_hh_tesh!Q24=0,0,SER_hh_tesh!Q24/SER_summary!Q$26)</f>
        <v>14.331038598123573</v>
      </c>
    </row>
    <row r="25" spans="1:17" ht="12" customHeight="1" x14ac:dyDescent="0.25">
      <c r="A25" s="88" t="s">
        <v>42</v>
      </c>
      <c r="B25" s="100">
        <f>IF(SER_hh_tesh!B25=0,0,SER_hh_tesh!B25/SER_summary!B$26)</f>
        <v>12.678941264318736</v>
      </c>
      <c r="C25" s="100">
        <f>IF(SER_hh_tesh!C25=0,0,SER_hh_tesh!C25/SER_summary!C$26)</f>
        <v>12.425702091092926</v>
      </c>
      <c r="D25" s="100">
        <f>IF(SER_hh_tesh!D25=0,0,SER_hh_tesh!D25/SER_summary!D$26)</f>
        <v>12.593804540136691</v>
      </c>
      <c r="E25" s="100">
        <f>IF(SER_hh_tesh!E25=0,0,SER_hh_tesh!E25/SER_summary!E$26)</f>
        <v>12.356434730557227</v>
      </c>
      <c r="F25" s="100">
        <f>IF(SER_hh_tesh!F25=0,0,SER_hh_tesh!F25/SER_summary!F$26)</f>
        <v>12.375319306961174</v>
      </c>
      <c r="G25" s="100">
        <f>IF(SER_hh_tesh!G25=0,0,SER_hh_tesh!G25/SER_summary!G$26)</f>
        <v>13.609393872024704</v>
      </c>
      <c r="H25" s="100">
        <f>IF(SER_hh_tesh!H25=0,0,SER_hh_tesh!H25/SER_summary!H$26)</f>
        <v>13.757442758858703</v>
      </c>
      <c r="I25" s="100">
        <f>IF(SER_hh_tesh!I25=0,0,SER_hh_tesh!I25/SER_summary!I$26)</f>
        <v>13.723422625585822</v>
      </c>
      <c r="J25" s="100">
        <f>IF(SER_hh_tesh!J25=0,0,SER_hh_tesh!J25/SER_summary!J$26)</f>
        <v>13.41670918504823</v>
      </c>
      <c r="K25" s="100">
        <f>IF(SER_hh_tesh!K25=0,0,SER_hh_tesh!K25/SER_summary!K$26)</f>
        <v>14.571401156023548</v>
      </c>
      <c r="L25" s="100">
        <f>IF(SER_hh_tesh!L25=0,0,SER_hh_tesh!L25/SER_summary!L$26)</f>
        <v>13.175840493100601</v>
      </c>
      <c r="M25" s="100">
        <f>IF(SER_hh_tesh!M25=0,0,SER_hh_tesh!M25/SER_summary!M$26)</f>
        <v>13.080262044981863</v>
      </c>
      <c r="N25" s="100">
        <f>IF(SER_hh_tesh!N25=0,0,SER_hh_tesh!N25/SER_summary!N$26)</f>
        <v>13.098662287330617</v>
      </c>
      <c r="O25" s="100">
        <f>IF(SER_hh_tesh!O25=0,0,SER_hh_tesh!O25/SER_summary!O$26)</f>
        <v>13.700268799545558</v>
      </c>
      <c r="P25" s="100">
        <f>IF(SER_hh_tesh!P25=0,0,SER_hh_tesh!P25/SER_summary!P$26)</f>
        <v>13.476022738886723</v>
      </c>
      <c r="Q25" s="100">
        <f>IF(SER_hh_tesh!Q25=0,0,SER_hh_tesh!Q25/SER_summary!Q$26)</f>
        <v>13.610332767037855</v>
      </c>
    </row>
    <row r="26" spans="1:17" ht="12" customHeight="1" x14ac:dyDescent="0.25">
      <c r="A26" s="88" t="s">
        <v>30</v>
      </c>
      <c r="B26" s="22">
        <f>IF(SER_hh_tesh!B26=0,0,SER_hh_tesh!B26/SER_summary!B$26)</f>
        <v>12.680368932728769</v>
      </c>
      <c r="C26" s="22">
        <f>IF(SER_hh_tesh!C26=0,0,SER_hh_tesh!C26/SER_summary!C$26)</f>
        <v>12.965757845319859</v>
      </c>
      <c r="D26" s="22">
        <f>IF(SER_hh_tesh!D26=0,0,SER_hh_tesh!D26/SER_summary!D$26)</f>
        <v>12.558166333658766</v>
      </c>
      <c r="E26" s="22">
        <f>IF(SER_hh_tesh!E26=0,0,SER_hh_tesh!E26/SER_summary!E$26)</f>
        <v>12.316018350425361</v>
      </c>
      <c r="F26" s="22">
        <f>IF(SER_hh_tesh!F26=0,0,SER_hh_tesh!F26/SER_summary!F$26)</f>
        <v>12.404851309967393</v>
      </c>
      <c r="G26" s="22">
        <f>IF(SER_hh_tesh!G26=0,0,SER_hh_tesh!G26/SER_summary!G$26)</f>
        <v>13.875531207032989</v>
      </c>
      <c r="H26" s="22">
        <f>IF(SER_hh_tesh!H26=0,0,SER_hh_tesh!H26/SER_summary!H$26)</f>
        <v>13.93210577743851</v>
      </c>
      <c r="I26" s="22">
        <f>IF(SER_hh_tesh!I26=0,0,SER_hh_tesh!I26/SER_summary!I$26)</f>
        <v>13.899640706929594</v>
      </c>
      <c r="J26" s="22">
        <f>IF(SER_hh_tesh!J26=0,0,SER_hh_tesh!J26/SER_summary!J$26)</f>
        <v>13.658419382203316</v>
      </c>
      <c r="K26" s="22">
        <f>IF(SER_hh_tesh!K26=0,0,SER_hh_tesh!K26/SER_summary!K$26)</f>
        <v>14.905860455523779</v>
      </c>
      <c r="L26" s="22">
        <f>IF(SER_hh_tesh!L26=0,0,SER_hh_tesh!L26/SER_summary!L$26)</f>
        <v>13.570549241423434</v>
      </c>
      <c r="M26" s="22">
        <f>IF(SER_hh_tesh!M26=0,0,SER_hh_tesh!M26/SER_summary!M$26)</f>
        <v>13.530651443667608</v>
      </c>
      <c r="N26" s="22">
        <f>IF(SER_hh_tesh!N26=0,0,SER_hh_tesh!N26/SER_summary!N$26)</f>
        <v>13.66247171944574</v>
      </c>
      <c r="O26" s="22">
        <f>IF(SER_hh_tesh!O26=0,0,SER_hh_tesh!O26/SER_summary!O$26)</f>
        <v>15.378465207580925</v>
      </c>
      <c r="P26" s="22">
        <f>IF(SER_hh_tesh!P26=0,0,SER_hh_tesh!P26/SER_summary!P$26)</f>
        <v>12.604617753765414</v>
      </c>
      <c r="Q26" s="22">
        <f>IF(SER_hh_tesh!Q26=0,0,SER_hh_tesh!Q26/SER_summary!Q$26)</f>
        <v>14.411350725139386</v>
      </c>
    </row>
    <row r="27" spans="1:17" ht="12" customHeight="1" x14ac:dyDescent="0.25">
      <c r="A27" s="93" t="s">
        <v>114</v>
      </c>
      <c r="B27" s="116">
        <f>IF(SER_hh_tesh!B27=0,0,SER_hh_tesh!B27/SER_summary!B$26)</f>
        <v>2.1297786433961483</v>
      </c>
      <c r="C27" s="116">
        <f>IF(SER_hh_tesh!C27=0,0,SER_hh_tesh!C27/SER_summary!C$26)</f>
        <v>2.2025225755814857</v>
      </c>
      <c r="D27" s="116">
        <f>IF(SER_hh_tesh!D27=0,0,SER_hh_tesh!D27/SER_summary!D$26)</f>
        <v>2.2145291443054544</v>
      </c>
      <c r="E27" s="116">
        <f>IF(SER_hh_tesh!E27=0,0,SER_hh_tesh!E27/SER_summary!E$26)</f>
        <v>2.6389653786087157</v>
      </c>
      <c r="F27" s="116">
        <f>IF(SER_hh_tesh!F27=0,0,SER_hh_tesh!F27/SER_summary!F$26)</f>
        <v>2.7181738738454286</v>
      </c>
      <c r="G27" s="116">
        <f>IF(SER_hh_tesh!G27=0,0,SER_hh_tesh!G27/SER_summary!G$26)</f>
        <v>1.6870835381576199</v>
      </c>
      <c r="H27" s="116">
        <f>IF(SER_hh_tesh!H27=0,0,SER_hh_tesh!H27/SER_summary!H$26)</f>
        <v>1.5534712094298455</v>
      </c>
      <c r="I27" s="116">
        <f>IF(SER_hh_tesh!I27=0,0,SER_hh_tesh!I27/SER_summary!I$26)</f>
        <v>1.8423930541761442</v>
      </c>
      <c r="J27" s="116">
        <f>IF(SER_hh_tesh!J27=0,0,SER_hh_tesh!J27/SER_summary!J$26)</f>
        <v>2.4294649260175336</v>
      </c>
      <c r="K27" s="116">
        <f>IF(SER_hh_tesh!K27=0,0,SER_hh_tesh!K27/SER_summary!K$26)</f>
        <v>1.4547270696858536</v>
      </c>
      <c r="L27" s="116">
        <f>IF(SER_hh_tesh!L27=0,0,SER_hh_tesh!L27/SER_summary!L$26)</f>
        <v>2.7649117332703557</v>
      </c>
      <c r="M27" s="116">
        <f>IF(SER_hh_tesh!M27=0,0,SER_hh_tesh!M27/SER_summary!M$26)</f>
        <v>2.9742398109694497</v>
      </c>
      <c r="N27" s="116">
        <f>IF(SER_hh_tesh!N27=0,0,SER_hh_tesh!N27/SER_summary!N$26)</f>
        <v>3.0839889496038455</v>
      </c>
      <c r="O27" s="116">
        <f>IF(SER_hh_tesh!O27=0,0,SER_hh_tesh!O27/SER_summary!O$26)</f>
        <v>2.6349577442060164</v>
      </c>
      <c r="P27" s="116">
        <f>IF(SER_hh_tesh!P27=0,0,SER_hh_tesh!P27/SER_summary!P$26)</f>
        <v>3.2663996069464321</v>
      </c>
      <c r="Q27" s="116">
        <f>IF(SER_hh_tesh!Q27=0,0,SER_hh_tesh!Q27/SER_summary!Q$26)</f>
        <v>3.0397931170725037</v>
      </c>
    </row>
    <row r="28" spans="1:17" ht="12" customHeight="1" x14ac:dyDescent="0.25">
      <c r="A28" s="91" t="s">
        <v>113</v>
      </c>
      <c r="B28" s="117">
        <f>IF(SER_hh_tesh!B28=0,0,SER_hh_tesh!B28/SER_summary!B$26)</f>
        <v>5.4422045660852243</v>
      </c>
      <c r="C28" s="117">
        <f>IF(SER_hh_tesh!C28=0,0,SER_hh_tesh!C28/SER_summary!C$26)</f>
        <v>5.4801881406716486</v>
      </c>
      <c r="D28" s="117">
        <f>IF(SER_hh_tesh!D28=0,0,SER_hh_tesh!D28/SER_summary!D$26)</f>
        <v>5.499993959283243</v>
      </c>
      <c r="E28" s="117">
        <f>IF(SER_hh_tesh!E28=0,0,SER_hh_tesh!E28/SER_summary!E$26)</f>
        <v>6.4960260125047613</v>
      </c>
      <c r="F28" s="117">
        <f>IF(SER_hh_tesh!F28=0,0,SER_hh_tesh!F28/SER_summary!F$26)</f>
        <v>6.5140538922996871</v>
      </c>
      <c r="G28" s="117">
        <f>IF(SER_hh_tesh!G28=0,0,SER_hh_tesh!G28/SER_summary!G$26)</f>
        <v>4.0984419025124028</v>
      </c>
      <c r="H28" s="117">
        <f>IF(SER_hh_tesh!H28=0,0,SER_hh_tesh!H28/SER_summary!H$26)</f>
        <v>3.8243548727463841</v>
      </c>
      <c r="I28" s="117">
        <f>IF(SER_hh_tesh!I28=0,0,SER_hh_tesh!I28/SER_summary!I$26)</f>
        <v>4.636473539180364</v>
      </c>
      <c r="J28" s="117">
        <f>IF(SER_hh_tesh!J28=0,0,SER_hh_tesh!J28/SER_summary!J$26)</f>
        <v>5.979835175914145</v>
      </c>
      <c r="K28" s="117">
        <f>IF(SER_hh_tesh!K28=0,0,SER_hh_tesh!K28/SER_summary!K$26)</f>
        <v>3.3929128052279967</v>
      </c>
      <c r="L28" s="117">
        <f>IF(SER_hh_tesh!L28=0,0,SER_hh_tesh!L28/SER_summary!L$26)</f>
        <v>6.086653431866778</v>
      </c>
      <c r="M28" s="117">
        <f>IF(SER_hh_tesh!M28=0,0,SER_hh_tesh!M28/SER_summary!M$26)</f>
        <v>5.9340029678477988</v>
      </c>
      <c r="N28" s="117">
        <f>IF(SER_hh_tesh!N28=0,0,SER_hh_tesh!N28/SER_summary!N$26)</f>
        <v>6.0482802744029511</v>
      </c>
      <c r="O28" s="117">
        <f>IF(SER_hh_tesh!O28=0,0,SER_hh_tesh!O28/SER_summary!O$26)</f>
        <v>5.0286835232296365</v>
      </c>
      <c r="P28" s="117">
        <f>IF(SER_hh_tesh!P28=0,0,SER_hh_tesh!P28/SER_summary!P$26)</f>
        <v>6.1401200930873578</v>
      </c>
      <c r="Q28" s="117">
        <f>IF(SER_hh_tesh!Q28=0,0,SER_hh_tesh!Q28/SER_summary!Q$26)</f>
        <v>5.7303327176715309</v>
      </c>
    </row>
    <row r="29" spans="1:17" ht="12.95" customHeight="1" x14ac:dyDescent="0.25">
      <c r="A29" s="90" t="s">
        <v>46</v>
      </c>
      <c r="B29" s="101">
        <f>IF(SER_hh_tesh!B29=0,0,SER_hh_tesh!B29/SER_summary!B$26)</f>
        <v>11.450228602066217</v>
      </c>
      <c r="C29" s="101">
        <f>IF(SER_hh_tesh!C29=0,0,SER_hh_tesh!C29/SER_summary!C$26)</f>
        <v>11.511259594571321</v>
      </c>
      <c r="D29" s="101">
        <f>IF(SER_hh_tesh!D29=0,0,SER_hh_tesh!D29/SER_summary!D$26)</f>
        <v>11.6522897186869</v>
      </c>
      <c r="E29" s="101">
        <f>IF(SER_hh_tesh!E29=0,0,SER_hh_tesh!E29/SER_summary!E$26)</f>
        <v>11.828829224414747</v>
      </c>
      <c r="F29" s="101">
        <f>IF(SER_hh_tesh!F29=0,0,SER_hh_tesh!F29/SER_summary!F$26)</f>
        <v>12.378926869063596</v>
      </c>
      <c r="G29" s="101">
        <f>IF(SER_hh_tesh!G29=0,0,SER_hh_tesh!G29/SER_summary!G$26)</f>
        <v>12.418963882211189</v>
      </c>
      <c r="H29" s="101">
        <f>IF(SER_hh_tesh!H29=0,0,SER_hh_tesh!H29/SER_summary!H$26)</f>
        <v>12.392568810037424</v>
      </c>
      <c r="I29" s="101">
        <f>IF(SER_hh_tesh!I29=0,0,SER_hh_tesh!I29/SER_summary!I$26)</f>
        <v>12.382248214904784</v>
      </c>
      <c r="J29" s="101">
        <f>IF(SER_hh_tesh!J29=0,0,SER_hh_tesh!J29/SER_summary!J$26)</f>
        <v>12.655615999318547</v>
      </c>
      <c r="K29" s="101">
        <f>IF(SER_hh_tesh!K29=0,0,SER_hh_tesh!K29/SER_summary!K$26)</f>
        <v>12.643516665222601</v>
      </c>
      <c r="L29" s="101">
        <f>IF(SER_hh_tesh!L29=0,0,SER_hh_tesh!L29/SER_summary!L$26)</f>
        <v>12.836588933085057</v>
      </c>
      <c r="M29" s="101">
        <f>IF(SER_hh_tesh!M29=0,0,SER_hh_tesh!M29/SER_summary!M$26)</f>
        <v>13.088782024938091</v>
      </c>
      <c r="N29" s="101">
        <f>IF(SER_hh_tesh!N29=0,0,SER_hh_tesh!N29/SER_summary!N$26)</f>
        <v>13.485995095068402</v>
      </c>
      <c r="O29" s="101">
        <f>IF(SER_hh_tesh!O29=0,0,SER_hh_tesh!O29/SER_summary!O$26)</f>
        <v>13.723418408718734</v>
      </c>
      <c r="P29" s="101">
        <f>IF(SER_hh_tesh!P29=0,0,SER_hh_tesh!P29/SER_summary!P$26)</f>
        <v>13.482089847631928</v>
      </c>
      <c r="Q29" s="101">
        <f>IF(SER_hh_tesh!Q29=0,0,SER_hh_tesh!Q29/SER_summary!Q$26)</f>
        <v>13.171309677965922</v>
      </c>
    </row>
    <row r="30" spans="1:17" ht="12" customHeight="1" x14ac:dyDescent="0.25">
      <c r="A30" s="88" t="s">
        <v>66</v>
      </c>
      <c r="B30" s="100">
        <f>IF(SER_hh_tesh!B30=0,0,SER_hh_tesh!B30/SER_summary!B$26)</f>
        <v>11.464154698721906</v>
      </c>
      <c r="C30" s="100">
        <f>IF(SER_hh_tesh!C30=0,0,SER_hh_tesh!C30/SER_summary!C$26)</f>
        <v>11.725918127900812</v>
      </c>
      <c r="D30" s="100">
        <f>IF(SER_hh_tesh!D30=0,0,SER_hh_tesh!D30/SER_summary!D$26)</f>
        <v>12.150831470915957</v>
      </c>
      <c r="E30" s="100">
        <f>IF(SER_hh_tesh!E30=0,0,SER_hh_tesh!E30/SER_summary!E$26)</f>
        <v>12.326462143850927</v>
      </c>
      <c r="F30" s="100">
        <f>IF(SER_hh_tesh!F30=0,0,SER_hh_tesh!F30/SER_summary!F$26)</f>
        <v>12.868203964936388</v>
      </c>
      <c r="G30" s="100">
        <f>IF(SER_hh_tesh!G30=0,0,SER_hh_tesh!G30/SER_summary!G$26)</f>
        <v>12.814759108983646</v>
      </c>
      <c r="H30" s="100">
        <f>IF(SER_hh_tesh!H30=0,0,SER_hh_tesh!H30/SER_summary!H$26)</f>
        <v>12.999657910774005</v>
      </c>
      <c r="I30" s="100">
        <f>IF(SER_hh_tesh!I30=0,0,SER_hh_tesh!I30/SER_summary!I$26)</f>
        <v>12.833225860241637</v>
      </c>
      <c r="J30" s="100">
        <f>IF(SER_hh_tesh!J30=0,0,SER_hh_tesh!J30/SER_summary!J$26)</f>
        <v>13.054740641592163</v>
      </c>
      <c r="K30" s="100">
        <f>IF(SER_hh_tesh!K30=0,0,SER_hh_tesh!K30/SER_summary!K$26)</f>
        <v>13.12339839780795</v>
      </c>
      <c r="L30" s="100">
        <f>IF(SER_hh_tesh!L30=0,0,SER_hh_tesh!L30/SER_summary!L$26)</f>
        <v>13.344484510869515</v>
      </c>
      <c r="M30" s="100">
        <f>IF(SER_hh_tesh!M30=0,0,SER_hh_tesh!M30/SER_summary!M$26)</f>
        <v>13.623996653840919</v>
      </c>
      <c r="N30" s="100">
        <f>IF(SER_hh_tesh!N30=0,0,SER_hh_tesh!N30/SER_summary!N$26)</f>
        <v>13.912866114436358</v>
      </c>
      <c r="O30" s="100">
        <f>IF(SER_hh_tesh!O30=0,0,SER_hh_tesh!O30/SER_summary!O$26)</f>
        <v>14.121729750801977</v>
      </c>
      <c r="P30" s="100">
        <f>IF(SER_hh_tesh!P30=0,0,SER_hh_tesh!P30/SER_summary!P$26)</f>
        <v>13.828655317468861</v>
      </c>
      <c r="Q30" s="100">
        <f>IF(SER_hh_tesh!Q30=0,0,SER_hh_tesh!Q30/SER_summary!Q$26)</f>
        <v>13.415109372757559</v>
      </c>
    </row>
    <row r="31" spans="1:17" ht="12" customHeight="1" x14ac:dyDescent="0.25">
      <c r="A31" s="88" t="s">
        <v>98</v>
      </c>
      <c r="B31" s="100">
        <f>IF(SER_hh_tesh!B31=0,0,SER_hh_tesh!B31/SER_summary!B$26)</f>
        <v>11.464154698721899</v>
      </c>
      <c r="C31" s="100">
        <f>IF(SER_hh_tesh!C31=0,0,SER_hh_tesh!C31/SER_summary!C$26)</f>
        <v>11.633210416220063</v>
      </c>
      <c r="D31" s="100">
        <f>IF(SER_hh_tesh!D31=0,0,SER_hh_tesh!D31/SER_summary!D$26)</f>
        <v>11.803423737730702</v>
      </c>
      <c r="E31" s="100">
        <f>IF(SER_hh_tesh!E31=0,0,SER_hh_tesh!E31/SER_summary!E$26)</f>
        <v>12.021019021666323</v>
      </c>
      <c r="F31" s="100">
        <f>IF(SER_hh_tesh!F31=0,0,SER_hh_tesh!F31/SER_summary!F$26)</f>
        <v>12.595946372894062</v>
      </c>
      <c r="G31" s="100">
        <f>IF(SER_hh_tesh!G31=0,0,SER_hh_tesh!G31/SER_summary!G$26)</f>
        <v>12.649866783515542</v>
      </c>
      <c r="H31" s="100">
        <f>IF(SER_hh_tesh!H31=0,0,SER_hh_tesh!H31/SER_summary!H$26)</f>
        <v>12.643642697869499</v>
      </c>
      <c r="I31" s="100">
        <f>IF(SER_hh_tesh!I31=0,0,SER_hh_tesh!I31/SER_summary!I$26)</f>
        <v>12.652960295830161</v>
      </c>
      <c r="J31" s="100">
        <f>IF(SER_hh_tesh!J31=0,0,SER_hh_tesh!J31/SER_summary!J$26)</f>
        <v>12.939209444607842</v>
      </c>
      <c r="K31" s="100">
        <f>IF(SER_hh_tesh!K31=0,0,SER_hh_tesh!K31/SER_summary!K$26)</f>
        <v>12.943917193319527</v>
      </c>
      <c r="L31" s="100">
        <f>IF(SER_hh_tesh!L31=0,0,SER_hh_tesh!L31/SER_summary!L$26)</f>
        <v>13.128821757427771</v>
      </c>
      <c r="M31" s="100">
        <f>IF(SER_hh_tesh!M31=0,0,SER_hh_tesh!M31/SER_summary!M$26)</f>
        <v>13.323687054864749</v>
      </c>
      <c r="N31" s="100">
        <f>IF(SER_hh_tesh!N31=0,0,SER_hh_tesh!N31/SER_summary!N$26)</f>
        <v>13.675847579942491</v>
      </c>
      <c r="O31" s="100">
        <f>IF(SER_hh_tesh!O31=0,0,SER_hh_tesh!O31/SER_summary!O$26)</f>
        <v>14.023291586786911</v>
      </c>
      <c r="P31" s="100">
        <f>IF(SER_hh_tesh!P31=0,0,SER_hh_tesh!P31/SER_summary!P$26)</f>
        <v>13.821901110385278</v>
      </c>
      <c r="Q31" s="100">
        <f>IF(SER_hh_tesh!Q31=0,0,SER_hh_tesh!Q31/SER_summary!Q$26)</f>
        <v>13.431823381187701</v>
      </c>
    </row>
    <row r="32" spans="1:17" ht="12" customHeight="1" x14ac:dyDescent="0.25">
      <c r="A32" s="88" t="s">
        <v>34</v>
      </c>
      <c r="B32" s="100">
        <f>IF(SER_hh_tesh!B32=0,0,SER_hh_tesh!B32/SER_summary!B$26)</f>
        <v>11.464154698721902</v>
      </c>
      <c r="C32" s="100">
        <f>IF(SER_hh_tesh!C32=0,0,SER_hh_tesh!C32/SER_summary!C$26)</f>
        <v>11.489729369261731</v>
      </c>
      <c r="D32" s="100">
        <f>IF(SER_hh_tesh!D32=0,0,SER_hh_tesh!D32/SER_summary!D$26)</f>
        <v>11.628311238373799</v>
      </c>
      <c r="E32" s="100">
        <f>IF(SER_hh_tesh!E32=0,0,SER_hh_tesh!E32/SER_summary!E$26)</f>
        <v>11.819540766125936</v>
      </c>
      <c r="F32" s="100">
        <f>IF(SER_hh_tesh!F32=0,0,SER_hh_tesh!F32/SER_summary!F$26)</f>
        <v>12.298683922174083</v>
      </c>
      <c r="G32" s="100">
        <f>IF(SER_hh_tesh!G32=0,0,SER_hh_tesh!G32/SER_summary!G$26)</f>
        <v>12.314804783718252</v>
      </c>
      <c r="H32" s="100">
        <f>IF(SER_hh_tesh!H32=0,0,SER_hh_tesh!H32/SER_summary!H$26)</f>
        <v>12.267352107058624</v>
      </c>
      <c r="I32" s="100">
        <f>IF(SER_hh_tesh!I32=0,0,SER_hh_tesh!I32/SER_summary!I$26)</f>
        <v>12.24307949336494</v>
      </c>
      <c r="J32" s="100">
        <f>IF(SER_hh_tesh!J32=0,0,SER_hh_tesh!J32/SER_summary!J$26)</f>
        <v>12.487097995489227</v>
      </c>
      <c r="K32" s="100">
        <f>IF(SER_hh_tesh!K32=0,0,SER_hh_tesh!K32/SER_summary!K$26)</f>
        <v>12.47129530102076</v>
      </c>
      <c r="L32" s="100">
        <f>IF(SER_hh_tesh!L32=0,0,SER_hh_tesh!L32/SER_summary!L$26)</f>
        <v>12.697591558032427</v>
      </c>
      <c r="M32" s="100">
        <f>IF(SER_hh_tesh!M32=0,0,SER_hh_tesh!M32/SER_summary!M$26)</f>
        <v>12.924158031921383</v>
      </c>
      <c r="N32" s="100">
        <f>IF(SER_hh_tesh!N32=0,0,SER_hh_tesh!N32/SER_summary!N$26)</f>
        <v>13.597731070103192</v>
      </c>
      <c r="O32" s="100">
        <f>IF(SER_hh_tesh!O32=0,0,SER_hh_tesh!O32/SER_summary!O$26)</f>
        <v>13.562771428112278</v>
      </c>
      <c r="P32" s="100">
        <f>IF(SER_hh_tesh!P32=0,0,SER_hh_tesh!P32/SER_summary!P$26)</f>
        <v>13.135190442064092</v>
      </c>
      <c r="Q32" s="100">
        <f>IF(SER_hh_tesh!Q32=0,0,SER_hh_tesh!Q32/SER_summary!Q$26)</f>
        <v>13.142814709559577</v>
      </c>
    </row>
    <row r="33" spans="1:17" ht="12" customHeight="1" x14ac:dyDescent="0.25">
      <c r="A33" s="49" t="s">
        <v>30</v>
      </c>
      <c r="B33" s="18">
        <f>IF(SER_hh_tesh!B33=0,0,SER_hh_tesh!B33/SER_summary!B$26)</f>
        <v>11.446057544970051</v>
      </c>
      <c r="C33" s="18">
        <f>IF(SER_hh_tesh!C33=0,0,SER_hh_tesh!C33/SER_summary!C$26)</f>
        <v>11.46250383230932</v>
      </c>
      <c r="D33" s="18">
        <f>IF(SER_hh_tesh!D33=0,0,SER_hh_tesh!D33/SER_summary!D$26)</f>
        <v>11.498937869374048</v>
      </c>
      <c r="E33" s="18">
        <f>IF(SER_hh_tesh!E33=0,0,SER_hh_tesh!E33/SER_summary!E$26)</f>
        <v>11.627603649912411</v>
      </c>
      <c r="F33" s="18">
        <f>IF(SER_hh_tesh!F33=0,0,SER_hh_tesh!F33/SER_summary!F$26)</f>
        <v>12.127700790393062</v>
      </c>
      <c r="G33" s="18">
        <f>IF(SER_hh_tesh!G33=0,0,SER_hh_tesh!G33/SER_summary!G$26)</f>
        <v>12.237702570166297</v>
      </c>
      <c r="H33" s="18">
        <f>IF(SER_hh_tesh!H33=0,0,SER_hh_tesh!H33/SER_summary!H$26)</f>
        <v>12.159544105357751</v>
      </c>
      <c r="I33" s="18">
        <f>IF(SER_hh_tesh!I33=0,0,SER_hh_tesh!I33/SER_summary!I$26)</f>
        <v>12.245363148361406</v>
      </c>
      <c r="J33" s="18">
        <f>IF(SER_hh_tesh!J33=0,0,SER_hh_tesh!J33/SER_summary!J$26)</f>
        <v>12.533770807699128</v>
      </c>
      <c r="K33" s="18">
        <f>IF(SER_hh_tesh!K33=0,0,SER_hh_tesh!K33/SER_summary!K$26)</f>
        <v>12.471771956733747</v>
      </c>
      <c r="L33" s="18">
        <f>IF(SER_hh_tesh!L33=0,0,SER_hh_tesh!L33/SER_summary!L$26)</f>
        <v>12.618484489008488</v>
      </c>
      <c r="M33" s="18">
        <f>IF(SER_hh_tesh!M33=0,0,SER_hh_tesh!M33/SER_summary!M$26)</f>
        <v>12.945453852512692</v>
      </c>
      <c r="N33" s="18">
        <f>IF(SER_hh_tesh!N33=0,0,SER_hh_tesh!N33/SER_summary!N$26)</f>
        <v>13.379459633740749</v>
      </c>
      <c r="O33" s="18">
        <f>IF(SER_hh_tesh!O33=0,0,SER_hh_tesh!O33/SER_summary!O$26)</f>
        <v>13.617213520219725</v>
      </c>
      <c r="P33" s="18">
        <f>IF(SER_hh_tesh!P33=0,0,SER_hh_tesh!P33/SER_summary!P$26)</f>
        <v>13.336620009979208</v>
      </c>
      <c r="Q33" s="18">
        <f>IF(SER_hh_tesh!Q33=0,0,SER_hh_tesh!Q33/SER_summary!Q$26)</f>
        <v>13.07280293185198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20.85993693287902</v>
      </c>
      <c r="C3" s="106">
        <f>IF(SER_hh_emih!C3=0,0,SER_hh_emih!C3/SER_summary!C$26)</f>
        <v>27.645958880681302</v>
      </c>
      <c r="D3" s="106">
        <f>IF(SER_hh_emih!D3=0,0,SER_hh_emih!D3/SER_summary!D$26)</f>
        <v>26.41998353481851</v>
      </c>
      <c r="E3" s="106">
        <f>IF(SER_hh_emih!E3=0,0,SER_hh_emih!E3/SER_summary!E$26)</f>
        <v>30.804665141335992</v>
      </c>
      <c r="F3" s="106">
        <f>IF(SER_hh_emih!F3=0,0,SER_hh_emih!F3/SER_summary!F$26)</f>
        <v>29.312588069916423</v>
      </c>
      <c r="G3" s="106">
        <f>IF(SER_hh_emih!G3=0,0,SER_hh_emih!G3/SER_summary!G$26)</f>
        <v>30.277290979034564</v>
      </c>
      <c r="H3" s="106">
        <f>IF(SER_hh_emih!H3=0,0,SER_hh_emih!H3/SER_summary!H$26)</f>
        <v>29.151368402216185</v>
      </c>
      <c r="I3" s="106">
        <f>IF(SER_hh_emih!I3=0,0,SER_hh_emih!I3/SER_summary!I$26)</f>
        <v>19.810783764807944</v>
      </c>
      <c r="J3" s="106">
        <f>IF(SER_hh_emih!J3=0,0,SER_hh_emih!J3/SER_summary!J$26)</f>
        <v>23.404648880327883</v>
      </c>
      <c r="K3" s="106">
        <f>IF(SER_hh_emih!K3=0,0,SER_hh_emih!K3/SER_summary!K$26)</f>
        <v>21.316806180063889</v>
      </c>
      <c r="L3" s="106">
        <f>IF(SER_hh_emih!L3=0,0,SER_hh_emih!L3/SER_summary!L$26)</f>
        <v>19.195444706477218</v>
      </c>
      <c r="M3" s="106">
        <f>IF(SER_hh_emih!M3=0,0,SER_hh_emih!M3/SER_summary!M$26)</f>
        <v>15.345308370159872</v>
      </c>
      <c r="N3" s="106">
        <f>IF(SER_hh_emih!N3=0,0,SER_hh_emih!N3/SER_summary!N$26)</f>
        <v>12.595914786042098</v>
      </c>
      <c r="O3" s="106">
        <f>IF(SER_hh_emih!O3=0,0,SER_hh_emih!O3/SER_summary!O$26)</f>
        <v>12.265999456359744</v>
      </c>
      <c r="P3" s="106">
        <f>IF(SER_hh_emih!P3=0,0,SER_hh_emih!P3/SER_summary!P$26)</f>
        <v>13.465968575270031</v>
      </c>
      <c r="Q3" s="106">
        <f>IF(SER_hh_emih!Q3=0,0,SER_hh_emih!Q3/SER_summary!Q$26)</f>
        <v>11.841156728049203</v>
      </c>
    </row>
    <row r="4" spans="1:17" ht="12.95" customHeight="1" x14ac:dyDescent="0.25">
      <c r="A4" s="90" t="s">
        <v>44</v>
      </c>
      <c r="B4" s="101">
        <f>IF(SER_hh_emih!B4=0,0,SER_hh_emih!B4/SER_summary!B$26)</f>
        <v>17.374743697569809</v>
      </c>
      <c r="C4" s="101">
        <f>IF(SER_hh_emih!C4=0,0,SER_hh_emih!C4/SER_summary!C$26)</f>
        <v>23.692502694817417</v>
      </c>
      <c r="D4" s="101">
        <f>IF(SER_hh_emih!D4=0,0,SER_hh_emih!D4/SER_summary!D$26)</f>
        <v>21.63589631688221</v>
      </c>
      <c r="E4" s="101">
        <f>IF(SER_hh_emih!E4=0,0,SER_hh_emih!E4/SER_summary!E$26)</f>
        <v>25.675850224703815</v>
      </c>
      <c r="F4" s="101">
        <f>IF(SER_hh_emih!F4=0,0,SER_hh_emih!F4/SER_summary!F$26)</f>
        <v>23.929759778386195</v>
      </c>
      <c r="G4" s="101">
        <f>IF(SER_hh_emih!G4=0,0,SER_hh_emih!G4/SER_summary!G$26)</f>
        <v>25.033245318179546</v>
      </c>
      <c r="H4" s="101">
        <f>IF(SER_hh_emih!H4=0,0,SER_hh_emih!H4/SER_summary!H$26)</f>
        <v>24.033197567551497</v>
      </c>
      <c r="I4" s="101">
        <f>IF(SER_hh_emih!I4=0,0,SER_hh_emih!I4/SER_summary!I$26)</f>
        <v>15.494648784204294</v>
      </c>
      <c r="J4" s="101">
        <f>IF(SER_hh_emih!J4=0,0,SER_hh_emih!J4/SER_summary!J$26)</f>
        <v>19.42414244778633</v>
      </c>
      <c r="K4" s="101">
        <f>IF(SER_hh_emih!K4=0,0,SER_hh_emih!K4/SER_summary!K$26)</f>
        <v>16.985407389846639</v>
      </c>
      <c r="L4" s="101">
        <f>IF(SER_hh_emih!L4=0,0,SER_hh_emih!L4/SER_summary!L$26)</f>
        <v>15.006084433824331</v>
      </c>
      <c r="M4" s="101">
        <f>IF(SER_hh_emih!M4=0,0,SER_hh_emih!M4/SER_summary!M$26)</f>
        <v>11.633572671648523</v>
      </c>
      <c r="N4" s="101">
        <f>IF(SER_hh_emih!N4=0,0,SER_hh_emih!N4/SER_summary!N$26)</f>
        <v>9.1857922015096456</v>
      </c>
      <c r="O4" s="101">
        <f>IF(SER_hh_emih!O4=0,0,SER_hh_emih!O4/SER_summary!O$26)</f>
        <v>9.1588397228011988</v>
      </c>
      <c r="P4" s="101">
        <f>IF(SER_hh_emih!P4=0,0,SER_hh_emih!P4/SER_summary!P$26)</f>
        <v>9.9794093187928166</v>
      </c>
      <c r="Q4" s="101">
        <f>IF(SER_hh_emih!Q4=0,0,SER_hh_emih!Q4/SER_summary!Q$26)</f>
        <v>8.7890410871301565</v>
      </c>
    </row>
    <row r="5" spans="1:17" ht="12" customHeight="1" x14ac:dyDescent="0.25">
      <c r="A5" s="88" t="s">
        <v>38</v>
      </c>
      <c r="B5" s="100">
        <f>IF(SER_hh_emih!B5=0,0,SER_hh_emih!B5/SER_summary!B$26)</f>
        <v>56.008780271140282</v>
      </c>
      <c r="C5" s="100">
        <f>IF(SER_hh_emih!C5=0,0,SER_hh_emih!C5/SER_summary!C$26)</f>
        <v>69.976948563336762</v>
      </c>
      <c r="D5" s="100">
        <f>IF(SER_hh_emih!D5=0,0,SER_hh_emih!D5/SER_summary!D$26)</f>
        <v>57.577252228748975</v>
      </c>
      <c r="E5" s="100">
        <f>IF(SER_hh_emih!E5=0,0,SER_hh_emih!E5/SER_summary!E$26)</f>
        <v>81.003226756422748</v>
      </c>
      <c r="F5" s="100">
        <f>IF(SER_hh_emih!F5=0,0,SER_hh_emih!F5/SER_summary!F$26)</f>
        <v>66.174742807673383</v>
      </c>
      <c r="G5" s="100">
        <f>IF(SER_hh_emih!G5=0,0,SER_hh_emih!G5/SER_summary!G$26)</f>
        <v>76.657489907961306</v>
      </c>
      <c r="H5" s="100">
        <f>IF(SER_hh_emih!H5=0,0,SER_hh_emih!H5/SER_summary!H$26)</f>
        <v>78.466823721066703</v>
      </c>
      <c r="I5" s="100">
        <f>IF(SER_hh_emih!I5=0,0,SER_hh_emih!I5/SER_summary!I$26)</f>
        <v>59.862045178940292</v>
      </c>
      <c r="J5" s="100">
        <f>IF(SER_hh_emih!J5=0,0,SER_hh_emih!J5/SER_summary!J$26)</f>
        <v>71.361676242858763</v>
      </c>
      <c r="K5" s="100">
        <f>IF(SER_hh_emih!K5=0,0,SER_hh_emih!K5/SER_summary!K$26)</f>
        <v>55.048369658282091</v>
      </c>
      <c r="L5" s="100">
        <f>IF(SER_hh_emih!L5=0,0,SER_hh_emih!L5/SER_summary!L$26)</f>
        <v>73.20275246977144</v>
      </c>
      <c r="M5" s="100">
        <f>IF(SER_hh_emih!M5=0,0,SER_hh_emih!M5/SER_summary!M$26)</f>
        <v>56.939629049358501</v>
      </c>
      <c r="N5" s="100">
        <f>IF(SER_hh_emih!N5=0,0,SER_hh_emih!N5/SER_summary!N$26)</f>
        <v>56.931340787340524</v>
      </c>
      <c r="O5" s="100">
        <f>IF(SER_hh_emih!O5=0,0,SER_hh_emih!O5/SER_summary!O$26)</f>
        <v>52.616043515330219</v>
      </c>
      <c r="P5" s="100">
        <f>IF(SER_hh_emih!P5=0,0,SER_hh_emih!P5/SER_summary!P$26)</f>
        <v>49.229525213973787</v>
      </c>
      <c r="Q5" s="100">
        <f>IF(SER_hh_emih!Q5=0,0,SER_hh_emih!Q5/SER_summary!Q$26)</f>
        <v>47.01290093312825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36.525231394426292</v>
      </c>
      <c r="C7" s="100">
        <f>IF(SER_hh_emih!C7=0,0,SER_hh_emih!C7/SER_summary!C$26)</f>
        <v>45.883621866161072</v>
      </c>
      <c r="D7" s="100">
        <f>IF(SER_hh_emih!D7=0,0,SER_hh_emih!D7/SER_summary!D$26)</f>
        <v>42.279367330507448</v>
      </c>
      <c r="E7" s="100">
        <f>IF(SER_hh_emih!E7=0,0,SER_hh_emih!E7/SER_summary!E$26)</f>
        <v>53.864595396891481</v>
      </c>
      <c r="F7" s="100">
        <f>IF(SER_hh_emih!F7=0,0,SER_hh_emih!F7/SER_summary!F$26)</f>
        <v>40.21492345156166</v>
      </c>
      <c r="G7" s="100">
        <f>IF(SER_hh_emih!G7=0,0,SER_hh_emih!G7/SER_summary!G$26)</f>
        <v>51.47802926261074</v>
      </c>
      <c r="H7" s="100">
        <f>IF(SER_hh_emih!H7=0,0,SER_hh_emih!H7/SER_summary!H$26)</f>
        <v>50.030477485095794</v>
      </c>
      <c r="I7" s="100">
        <f>IF(SER_hh_emih!I7=0,0,SER_hh_emih!I7/SER_summary!I$26)</f>
        <v>38.460970683651524</v>
      </c>
      <c r="J7" s="100">
        <f>IF(SER_hh_emih!J7=0,0,SER_hh_emih!J7/SER_summary!J$26)</f>
        <v>45.209817673533848</v>
      </c>
      <c r="K7" s="100">
        <f>IF(SER_hh_emih!K7=0,0,SER_hh_emih!K7/SER_summary!K$26)</f>
        <v>40.04482713899317</v>
      </c>
      <c r="L7" s="100">
        <f>IF(SER_hh_emih!L7=0,0,SER_hh_emih!L7/SER_summary!L$26)</f>
        <v>43.986168474923872</v>
      </c>
      <c r="M7" s="100">
        <f>IF(SER_hh_emih!M7=0,0,SER_hh_emih!M7/SER_summary!M$26)</f>
        <v>36.351866048159806</v>
      </c>
      <c r="N7" s="100">
        <f>IF(SER_hh_emih!N7=0,0,SER_hh_emih!N7/SER_summary!N$26)</f>
        <v>35.669254901855993</v>
      </c>
      <c r="O7" s="100">
        <f>IF(SER_hh_emih!O7=0,0,SER_hh_emih!O7/SER_summary!O$26)</f>
        <v>32.843799139832974</v>
      </c>
      <c r="P7" s="100">
        <f>IF(SER_hh_emih!P7=0,0,SER_hh_emih!P7/SER_summary!P$26)</f>
        <v>30.720427069301614</v>
      </c>
      <c r="Q7" s="100">
        <f>IF(SER_hh_emih!Q7=0,0,SER_hh_emih!Q7/SER_summary!Q$26)</f>
        <v>29.238524644385322</v>
      </c>
    </row>
    <row r="8" spans="1:17" ht="12" customHeight="1" x14ac:dyDescent="0.25">
      <c r="A8" s="88" t="s">
        <v>101</v>
      </c>
      <c r="B8" s="100">
        <f>IF(SER_hh_emih!B8=0,0,SER_hh_emih!B8/SER_summary!B$26)</f>
        <v>17.065163055866361</v>
      </c>
      <c r="C8" s="100">
        <f>IF(SER_hh_emih!C8=0,0,SER_hh_emih!C8/SER_summary!C$26)</f>
        <v>21.323879231835644</v>
      </c>
      <c r="D8" s="100">
        <f>IF(SER_hh_emih!D8=0,0,SER_hh_emih!D8/SER_summary!D$26)</f>
        <v>19.661368247044681</v>
      </c>
      <c r="E8" s="100">
        <f>IF(SER_hh_emih!E8=0,0,SER_hh_emih!E8/SER_summary!E$26)</f>
        <v>22.757370450022822</v>
      </c>
      <c r="F8" s="100">
        <f>IF(SER_hh_emih!F8=0,0,SER_hh_emih!F8/SER_summary!F$26)</f>
        <v>21.835440878633275</v>
      </c>
      <c r="G8" s="100">
        <f>IF(SER_hh_emih!G8=0,0,SER_hh_emih!G8/SER_summary!G$26)</f>
        <v>21.175410925808638</v>
      </c>
      <c r="H8" s="100">
        <f>IF(SER_hh_emih!H8=0,0,SER_hh_emih!H8/SER_summary!H$26)</f>
        <v>23.420986717893758</v>
      </c>
      <c r="I8" s="100">
        <f>IF(SER_hh_emih!I8=0,0,SER_hh_emih!I8/SER_summary!I$26)</f>
        <v>18.082186894837996</v>
      </c>
      <c r="J8" s="100">
        <f>IF(SER_hh_emih!J8=0,0,SER_hh_emih!J8/SER_summary!J$26)</f>
        <v>21.359040490078449</v>
      </c>
      <c r="K8" s="100">
        <f>IF(SER_hh_emih!K8=0,0,SER_hh_emih!K8/SER_summary!K$26)</f>
        <v>18.943149476254412</v>
      </c>
      <c r="L8" s="100">
        <f>IF(SER_hh_emih!L8=0,0,SER_hh_emih!L8/SER_summary!L$26)</f>
        <v>20.734341566347013</v>
      </c>
      <c r="M8" s="100">
        <f>IF(SER_hh_emih!M8=0,0,SER_hh_emih!M8/SER_summary!M$26)</f>
        <v>17.24021751106735</v>
      </c>
      <c r="N8" s="100">
        <f>IF(SER_hh_emih!N8=0,0,SER_hh_emih!N8/SER_summary!N$26)</f>
        <v>17.08672597723557</v>
      </c>
      <c r="O8" s="100">
        <f>IF(SER_hh_emih!O8=0,0,SER_hh_emih!O8/SER_summary!O$26)</f>
        <v>15.595236497042897</v>
      </c>
      <c r="P8" s="100">
        <f>IF(SER_hh_emih!P8=0,0,SER_hh_emih!P8/SER_summary!P$26)</f>
        <v>14.346140534645706</v>
      </c>
      <c r="Q8" s="100">
        <f>IF(SER_hh_emih!Q8=0,0,SER_hh_emih!Q8/SER_summary!Q$26)</f>
        <v>13.531779688883267</v>
      </c>
    </row>
    <row r="9" spans="1:17" ht="12" customHeight="1" x14ac:dyDescent="0.25">
      <c r="A9" s="88" t="s">
        <v>106</v>
      </c>
      <c r="B9" s="100">
        <f>IF(SER_hh_emih!B9=0,0,SER_hh_emih!B9/SER_summary!B$26)</f>
        <v>25.529663890134959</v>
      </c>
      <c r="C9" s="100">
        <f>IF(SER_hh_emih!C9=0,0,SER_hh_emih!C9/SER_summary!C$26)</f>
        <v>31.997476031936262</v>
      </c>
      <c r="D9" s="100">
        <f>IF(SER_hh_emih!D9=0,0,SER_hh_emih!D9/SER_summary!D$26)</f>
        <v>29.451482104885823</v>
      </c>
      <c r="E9" s="100">
        <f>IF(SER_hh_emih!E9=0,0,SER_hh_emih!E9/SER_summary!E$26)</f>
        <v>33.437964428753538</v>
      </c>
      <c r="F9" s="100">
        <f>IF(SER_hh_emih!F9=0,0,SER_hh_emih!F9/SER_summary!F$26)</f>
        <v>35.342232193309421</v>
      </c>
      <c r="G9" s="100">
        <f>IF(SER_hh_emih!G9=0,0,SER_hh_emih!G9/SER_summary!G$26)</f>
        <v>29.744777028427762</v>
      </c>
      <c r="H9" s="100">
        <f>IF(SER_hh_emih!H9=0,0,SER_hh_emih!H9/SER_summary!H$26)</f>
        <v>35.130588830151808</v>
      </c>
      <c r="I9" s="100">
        <f>IF(SER_hh_emih!I9=0,0,SER_hh_emih!I9/SER_summary!I$26)</f>
        <v>27.080222052926903</v>
      </c>
      <c r="J9" s="100">
        <f>IF(SER_hh_emih!J9=0,0,SER_hh_emih!J9/SER_summary!J$26)</f>
        <v>32.038340851209135</v>
      </c>
      <c r="K9" s="100">
        <f>IF(SER_hh_emih!K9=0,0,SER_hh_emih!K9/SER_summary!K$26)</f>
        <v>28.411347078050479</v>
      </c>
      <c r="L9" s="100">
        <f>IF(SER_hh_emih!L9=0,0,SER_hh_emih!L9/SER_summary!L$26)</f>
        <v>30.97391645670621</v>
      </c>
      <c r="M9" s="100">
        <f>IF(SER_hh_emih!M9=0,0,SER_hh_emih!M9/SER_summary!M$26)</f>
        <v>25.94636943194843</v>
      </c>
      <c r="N9" s="100">
        <f>IF(SER_hh_emih!N9=0,0,SER_hh_emih!N9/SER_summary!N$26)</f>
        <v>25.522468747610748</v>
      </c>
      <c r="O9" s="100">
        <f>IF(SER_hh_emih!O9=0,0,SER_hh_emih!O9/SER_summary!O$26)</f>
        <v>23.44419189936939</v>
      </c>
      <c r="P9" s="100">
        <f>IF(SER_hh_emih!P9=0,0,SER_hh_emih!P9/SER_summary!P$26)</f>
        <v>21.722611954983464</v>
      </c>
      <c r="Q9" s="100">
        <f>IF(SER_hh_emih!Q9=0,0,SER_hh_emih!Q9/SER_summary!Q$26)</f>
        <v>20.559504117200817</v>
      </c>
    </row>
    <row r="10" spans="1:17" ht="12" customHeight="1" x14ac:dyDescent="0.25">
      <c r="A10" s="88" t="s">
        <v>34</v>
      </c>
      <c r="B10" s="100">
        <f>IF(SER_hh_emih!B10=0,0,SER_hh_emih!B10/SER_summary!B$26)</f>
        <v>14.489878033090296</v>
      </c>
      <c r="C10" s="100">
        <f>IF(SER_hh_emih!C10=0,0,SER_hh_emih!C10/SER_summary!C$26)</f>
        <v>19.24855510670287</v>
      </c>
      <c r="D10" s="100">
        <f>IF(SER_hh_emih!D10=0,0,SER_hh_emih!D10/SER_summary!D$26)</f>
        <v>17.617058880548161</v>
      </c>
      <c r="E10" s="100">
        <f>IF(SER_hh_emih!E10=0,0,SER_hh_emih!E10/SER_summary!E$26)</f>
        <v>18.574291799184738</v>
      </c>
      <c r="F10" s="100">
        <f>IF(SER_hh_emih!F10=0,0,SER_hh_emih!F10/SER_summary!F$26)</f>
        <v>13.391233391587189</v>
      </c>
      <c r="G10" s="100">
        <f>IF(SER_hh_emih!G10=0,0,SER_hh_emih!G10/SER_summary!G$26)</f>
        <v>16.967726595963793</v>
      </c>
      <c r="H10" s="100">
        <f>IF(SER_hh_emih!H10=0,0,SER_hh_emih!H10/SER_summary!H$26)</f>
        <v>13.853034417368821</v>
      </c>
      <c r="I10" s="100">
        <f>IF(SER_hh_emih!I10=0,0,SER_hh_emih!I10/SER_summary!I$26)</f>
        <v>3.622165024675327</v>
      </c>
      <c r="J10" s="100">
        <f>IF(SER_hh_emih!J10=0,0,SER_hh_emih!J10/SER_summary!J$26)</f>
        <v>0.66905648503932469</v>
      </c>
      <c r="K10" s="100">
        <f>IF(SER_hh_emih!K10=0,0,SER_hh_emih!K10/SER_summary!K$26)</f>
        <v>1.7966343255609205</v>
      </c>
      <c r="L10" s="100">
        <f>IF(SER_hh_emih!L10=0,0,SER_hh_emih!L10/SER_summary!L$26)</f>
        <v>1.8010109645091599</v>
      </c>
      <c r="M10" s="100">
        <f>IF(SER_hh_emih!M10=0,0,SER_hh_emih!M10/SER_summary!M$26)</f>
        <v>0.63485215649014015</v>
      </c>
      <c r="N10" s="100">
        <f>IF(SER_hh_emih!N10=0,0,SER_hh_emih!N10/SER_summary!N$26)</f>
        <v>0.65536502346567471</v>
      </c>
      <c r="O10" s="100">
        <f>IF(SER_hh_emih!O10=0,0,SER_hh_emih!O10/SER_summary!O$26)</f>
        <v>0.58269360746690968</v>
      </c>
      <c r="P10" s="100">
        <f>IF(SER_hh_emih!P10=0,0,SER_hh_emih!P10/SER_summary!P$26)</f>
        <v>0.63462504128913166</v>
      </c>
      <c r="Q10" s="100">
        <f>IF(SER_hh_emih!Q10=0,0,SER_hh_emih!Q10/SER_summary!Q$26)</f>
        <v>0.57773924692604395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4.391235101583498E-3</v>
      </c>
      <c r="C16" s="101">
        <f>IF(SER_hh_emih!C16=0,0,SER_hh_emih!C16/SER_summary!C$26)</f>
        <v>4.5475371792571507E-3</v>
      </c>
      <c r="D16" s="101">
        <f>IF(SER_hh_emih!D16=0,0,SER_hh_emih!D16/SER_summary!D$26)</f>
        <v>5.0775408288798686E-3</v>
      </c>
      <c r="E16" s="101">
        <f>IF(SER_hh_emih!E16=0,0,SER_hh_emih!E16/SER_summary!E$26)</f>
        <v>5.5790740127187313E-3</v>
      </c>
      <c r="F16" s="101">
        <f>IF(SER_hh_emih!F16=0,0,SER_hh_emih!F16/SER_summary!F$26)</f>
        <v>6.0194686044809124E-3</v>
      </c>
      <c r="G16" s="101">
        <f>IF(SER_hh_emih!G16=0,0,SER_hh_emih!G16/SER_summary!G$26)</f>
        <v>6.5474895943982495E-3</v>
      </c>
      <c r="H16" s="101">
        <f>IF(SER_hh_emih!H16=0,0,SER_hh_emih!H16/SER_summary!H$26)</f>
        <v>7.1155979766426829E-3</v>
      </c>
      <c r="I16" s="101">
        <f>IF(SER_hh_emih!I16=0,0,SER_hh_emih!I16/SER_summary!I$26)</f>
        <v>8.0894116773463434E-3</v>
      </c>
      <c r="J16" s="101">
        <f>IF(SER_hh_emih!J16=0,0,SER_hh_emih!J16/SER_summary!J$26)</f>
        <v>8.7038414889301589E-3</v>
      </c>
      <c r="K16" s="101">
        <f>IF(SER_hh_emih!K16=0,0,SER_hh_emih!K16/SER_summary!K$26)</f>
        <v>9.9096809886878648E-3</v>
      </c>
      <c r="L16" s="101">
        <f>IF(SER_hh_emih!L16=0,0,SER_hh_emih!L16/SER_summary!L$26)</f>
        <v>1.0853590348427535E-2</v>
      </c>
      <c r="M16" s="101">
        <f>IF(SER_hh_emih!M16=0,0,SER_hh_emih!M16/SER_summary!M$26)</f>
        <v>1.2168140176845412E-2</v>
      </c>
      <c r="N16" s="101">
        <f>IF(SER_hh_emih!N16=0,0,SER_hh_emih!N16/SER_summary!N$26)</f>
        <v>1.3384199822627429E-2</v>
      </c>
      <c r="O16" s="101">
        <f>IF(SER_hh_emih!O16=0,0,SER_hh_emih!O16/SER_summary!O$26)</f>
        <v>1.5227909411737947E-2</v>
      </c>
      <c r="P16" s="101">
        <f>IF(SER_hh_emih!P16=0,0,SER_hh_emih!P16/SER_summary!P$26)</f>
        <v>1.711307181719407E-2</v>
      </c>
      <c r="Q16" s="101">
        <f>IF(SER_hh_emih!Q16=0,0,SER_hh_emih!Q16/SER_summary!Q$26)</f>
        <v>1.8947727545422455E-2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0.5355999747272856</v>
      </c>
      <c r="C17" s="103">
        <f>IF(SER_hh_emih!C17=0,0,SER_hh_emih!C17/SER_summary!C$26)</f>
        <v>0.54390316624567014</v>
      </c>
      <c r="D17" s="103">
        <f>IF(SER_hh_emih!D17=0,0,SER_hh_emih!D17/SER_summary!D$26)</f>
        <v>0.56713771850949801</v>
      </c>
      <c r="E17" s="103">
        <f>IF(SER_hh_emih!E17=0,0,SER_hh_emih!E17/SER_summary!E$26)</f>
        <v>0.57931284967368624</v>
      </c>
      <c r="F17" s="103">
        <f>IF(SER_hh_emih!F17=0,0,SER_hh_emih!F17/SER_summary!F$26)</f>
        <v>0.59736011154131496</v>
      </c>
      <c r="G17" s="103">
        <f>IF(SER_hh_emih!G17=0,0,SER_hh_emih!G17/SER_summary!G$26)</f>
        <v>0.62265287240783218</v>
      </c>
      <c r="H17" s="103">
        <f>IF(SER_hh_emih!H17=0,0,SER_hh_emih!H17/SER_summary!H$26)</f>
        <v>0.64760929312821791</v>
      </c>
      <c r="I17" s="103">
        <f>IF(SER_hh_emih!I17=0,0,SER_hh_emih!I17/SER_summary!I$26)</f>
        <v>0.68330786816161848</v>
      </c>
      <c r="J17" s="103">
        <f>IF(SER_hh_emih!J17=0,0,SER_hh_emih!J17/SER_summary!J$26)</f>
        <v>0.70523394534122708</v>
      </c>
      <c r="K17" s="103">
        <f>IF(SER_hh_emih!K17=0,0,SER_hh_emih!K17/SER_summary!K$26)</f>
        <v>0.73533500435378707</v>
      </c>
      <c r="L17" s="103">
        <f>IF(SER_hh_emih!L17=0,0,SER_hh_emih!L17/SER_summary!L$26)</f>
        <v>0.74036390646986394</v>
      </c>
      <c r="M17" s="103">
        <f>IF(SER_hh_emih!M17=0,0,SER_hh_emih!M17/SER_summary!M$26)</f>
        <v>0.74957550679772367</v>
      </c>
      <c r="N17" s="103">
        <f>IF(SER_hh_emih!N17=0,0,SER_hh_emih!N17/SER_summary!N$26)</f>
        <v>0.75608121729274202</v>
      </c>
      <c r="O17" s="103">
        <f>IF(SER_hh_emih!O17=0,0,SER_hh_emih!O17/SER_summary!O$26)</f>
        <v>0.75909588270694983</v>
      </c>
      <c r="P17" s="103">
        <f>IF(SER_hh_emih!P17=0,0,SER_hh_emih!P17/SER_summary!P$26)</f>
        <v>0.7697027888709026</v>
      </c>
      <c r="Q17" s="103">
        <f>IF(SER_hh_emih!Q17=0,0,SER_hh_emih!Q17/SER_summary!Q$26)</f>
        <v>0.76998883244005045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2.3270589845788852</v>
      </c>
      <c r="C19" s="101">
        <f>IF(SER_hh_emih!C19=0,0,SER_hh_emih!C19/SER_summary!C$26)</f>
        <v>2.6040605200339693</v>
      </c>
      <c r="D19" s="101">
        <f>IF(SER_hh_emih!D19=0,0,SER_hh_emih!D19/SER_summary!D$26)</f>
        <v>2.8637310198834198</v>
      </c>
      <c r="E19" s="101">
        <f>IF(SER_hh_emih!E19=0,0,SER_hh_emih!E19/SER_summary!E$26)</f>
        <v>2.9934966177451612</v>
      </c>
      <c r="F19" s="101">
        <f>IF(SER_hh_emih!F19=0,0,SER_hh_emih!F19/SER_summary!F$26)</f>
        <v>2.9414807552158488</v>
      </c>
      <c r="G19" s="101">
        <f>IF(SER_hh_emih!G19=0,0,SER_hh_emih!G19/SER_summary!G$26)</f>
        <v>3.0953080847023862</v>
      </c>
      <c r="H19" s="101">
        <f>IF(SER_hh_emih!H19=0,0,SER_hh_emih!H19/SER_summary!H$26)</f>
        <v>2.9864970672244149</v>
      </c>
      <c r="I19" s="101">
        <f>IF(SER_hh_emih!I19=0,0,SER_hh_emih!I19/SER_summary!I$26)</f>
        <v>2.6686017689359924</v>
      </c>
      <c r="J19" s="101">
        <f>IF(SER_hh_emih!J19=0,0,SER_hh_emih!J19/SER_summary!J$26)</f>
        <v>2.4352616584818469</v>
      </c>
      <c r="K19" s="101">
        <f>IF(SER_hh_emih!K19=0,0,SER_hh_emih!K19/SER_summary!K$26)</f>
        <v>2.5239363351814137</v>
      </c>
      <c r="L19" s="101">
        <f>IF(SER_hh_emih!L19=0,0,SER_hh_emih!L19/SER_summary!L$26)</f>
        <v>2.1088308461765455</v>
      </c>
      <c r="M19" s="101">
        <f>IF(SER_hh_emih!M19=0,0,SER_hh_emih!M19/SER_summary!M$26)</f>
        <v>1.9495423190145598</v>
      </c>
      <c r="N19" s="101">
        <f>IF(SER_hh_emih!N19=0,0,SER_hh_emih!N19/SER_summary!N$26)</f>
        <v>1.7157369192198155</v>
      </c>
      <c r="O19" s="101">
        <f>IF(SER_hh_emih!O19=0,0,SER_hh_emih!O19/SER_summary!O$26)</f>
        <v>1.6988000165139985</v>
      </c>
      <c r="P19" s="101">
        <f>IF(SER_hh_emih!P19=0,0,SER_hh_emih!P19/SER_summary!P$26)</f>
        <v>1.8593231040041944</v>
      </c>
      <c r="Q19" s="101">
        <f>IF(SER_hh_emih!Q19=0,0,SER_hh_emih!Q19/SER_summary!Q$26)</f>
        <v>1.6591206076696821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4.9920190043407819</v>
      </c>
      <c r="C21" s="100">
        <f>IF(SER_hh_emih!C21=0,0,SER_hh_emih!C21/SER_summary!C$26)</f>
        <v>4.9669573511871334</v>
      </c>
      <c r="D21" s="100">
        <f>IF(SER_hh_emih!D21=0,0,SER_hh_emih!D21/SER_summary!D$26)</f>
        <v>4.9436488715994313</v>
      </c>
      <c r="E21" s="100">
        <f>IF(SER_hh_emih!E21=0,0,SER_hh_emih!E21/SER_summary!E$26)</f>
        <v>4.8481334882177123</v>
      </c>
      <c r="F21" s="100">
        <f>IF(SER_hh_emih!F21=0,0,SER_hh_emih!F21/SER_summary!F$26)</f>
        <v>4.8421309204207548</v>
      </c>
      <c r="G21" s="100">
        <f>IF(SER_hh_emih!G21=0,0,SER_hh_emih!G21/SER_summary!G$26)</f>
        <v>5.2997206051566916</v>
      </c>
      <c r="H21" s="100">
        <f>IF(SER_hh_emih!H21=0,0,SER_hh_emih!H21/SER_summary!H$26)</f>
        <v>5.3020717400186959</v>
      </c>
      <c r="I21" s="100">
        <f>IF(SER_hh_emih!I21=0,0,SER_hh_emih!I21/SER_summary!I$26)</f>
        <v>5.2360429238381716</v>
      </c>
      <c r="J21" s="100">
        <f>IF(SER_hh_emih!J21=0,0,SER_hh_emih!J21/SER_summary!J$26)</f>
        <v>5.0887624613310871</v>
      </c>
      <c r="K21" s="100">
        <f>IF(SER_hh_emih!K21=0,0,SER_hh_emih!K21/SER_summary!K$26)</f>
        <v>5.4908585560054206</v>
      </c>
      <c r="L21" s="100">
        <f>IF(SER_hh_emih!L21=0,0,SER_hh_emih!L21/SER_summary!L$26)</f>
        <v>4.91432701067734</v>
      </c>
      <c r="M21" s="100">
        <f>IF(SER_hh_emih!M21=0,0,SER_hh_emih!M21/SER_summary!M$26)</f>
        <v>4.8452300849230792</v>
      </c>
      <c r="N21" s="100">
        <f>IF(SER_hh_emih!N21=0,0,SER_hh_emih!N21/SER_summary!N$26)</f>
        <v>4.8123187563481578</v>
      </c>
      <c r="O21" s="100">
        <f>IF(SER_hh_emih!O21=0,0,SER_hh_emih!O21/SER_summary!O$26)</f>
        <v>5.0501638863406635</v>
      </c>
      <c r="P21" s="100">
        <f>IF(SER_hh_emih!P21=0,0,SER_hh_emih!P21/SER_summary!P$26)</f>
        <v>4.8265184178768941</v>
      </c>
      <c r="Q21" s="100">
        <f>IF(SER_hh_emih!Q21=0,0,SER_hh_emih!Q21/SER_summary!Q$26)</f>
        <v>4.8835165349248735</v>
      </c>
    </row>
    <row r="22" spans="1:17" ht="12" customHeight="1" x14ac:dyDescent="0.25">
      <c r="A22" s="88" t="s">
        <v>99</v>
      </c>
      <c r="B22" s="100">
        <f>IF(SER_hh_emih!B22=0,0,SER_hh_emih!B22/SER_summary!B$26)</f>
        <v>6.1010056185289372</v>
      </c>
      <c r="C22" s="100">
        <f>IF(SER_hh_emih!C22=0,0,SER_hh_emih!C22/SER_summary!C$26)</f>
        <v>6.1033947058842051</v>
      </c>
      <c r="D22" s="100">
        <f>IF(SER_hh_emih!D22=0,0,SER_hh_emih!D22/SER_summary!D$26)</f>
        <v>6.0707564290901859</v>
      </c>
      <c r="E22" s="100">
        <f>IF(SER_hh_emih!E22=0,0,SER_hh_emih!E22/SER_summary!E$26)</f>
        <v>5.9309227951513703</v>
      </c>
      <c r="F22" s="100">
        <f>IF(SER_hh_emih!F22=0,0,SER_hh_emih!F22/SER_summary!F$26)</f>
        <v>5.8944895424388619</v>
      </c>
      <c r="G22" s="100">
        <f>IF(SER_hh_emih!G22=0,0,SER_hh_emih!G22/SER_summary!G$26)</f>
        <v>6.433738878935424</v>
      </c>
      <c r="H22" s="100">
        <f>IF(SER_hh_emih!H22=0,0,SER_hh_emih!H22/SER_summary!H$26)</f>
        <v>6.4685459051714123</v>
      </c>
      <c r="I22" s="100">
        <f>IF(SER_hh_emih!I22=0,0,SER_hh_emih!I22/SER_summary!I$26)</f>
        <v>6.3612277725956146</v>
      </c>
      <c r="J22" s="100">
        <f>IF(SER_hh_emih!J22=0,0,SER_hh_emih!J22/SER_summary!J$26)</f>
        <v>6.1518123747474842</v>
      </c>
      <c r="K22" s="100">
        <f>IF(SER_hh_emih!K22=0,0,SER_hh_emih!K22/SER_summary!K$26)</f>
        <v>6.6265980260148094</v>
      </c>
      <c r="L22" s="100">
        <f>IF(SER_hh_emih!L22=0,0,SER_hh_emih!L22/SER_summary!L$26)</f>
        <v>5.9499726554235934</v>
      </c>
      <c r="M22" s="100">
        <f>IF(SER_hh_emih!M22=0,0,SER_hh_emih!M22/SER_summary!M$26)</f>
        <v>5.8360404214902069</v>
      </c>
      <c r="N22" s="100">
        <f>IF(SER_hh_emih!N22=0,0,SER_hh_emih!N22/SER_summary!N$26)</f>
        <v>5.7380178281491361</v>
      </c>
      <c r="O22" s="100">
        <f>IF(SER_hh_emih!O22=0,0,SER_hh_emih!O22/SER_summary!O$26)</f>
        <v>6.0493080592860657</v>
      </c>
      <c r="P22" s="100">
        <f>IF(SER_hh_emih!P22=0,0,SER_hh_emih!P22/SER_summary!P$26)</f>
        <v>5.8070171379489528</v>
      </c>
      <c r="Q22" s="100">
        <f>IF(SER_hh_emih!Q22=0,0,SER_hh_emih!Q22/SER_summary!Q$26)</f>
        <v>5.8881106622674775</v>
      </c>
    </row>
    <row r="23" spans="1:17" ht="12" customHeight="1" x14ac:dyDescent="0.25">
      <c r="A23" s="88" t="s">
        <v>98</v>
      </c>
      <c r="B23" s="100">
        <f>IF(SER_hh_emih!B23=0,0,SER_hh_emih!B23/SER_summary!B$26)</f>
        <v>4.2607000871280052</v>
      </c>
      <c r="C23" s="100">
        <f>IF(SER_hh_emih!C23=0,0,SER_hh_emih!C23/SER_summary!C$26)</f>
        <v>4.2393099065853272</v>
      </c>
      <c r="D23" s="100">
        <f>IF(SER_hh_emih!D23=0,0,SER_hh_emih!D23/SER_summary!D$26)</f>
        <v>4.2194160638487901</v>
      </c>
      <c r="E23" s="100">
        <f>IF(SER_hh_emih!E23=0,0,SER_hh_emih!E23/SER_summary!E$26)</f>
        <v>4.1378934570753234</v>
      </c>
      <c r="F23" s="100">
        <f>IF(SER_hh_emih!F23=0,0,SER_hh_emih!F23/SER_summary!F$26)</f>
        <v>4.1327702511914426</v>
      </c>
      <c r="G23" s="100">
        <f>IF(SER_hh_emih!G23=0,0,SER_hh_emih!G23/SER_summary!G$26)</f>
        <v>4.5233241348861934</v>
      </c>
      <c r="H23" s="100">
        <f>IF(SER_hh_emih!H23=0,0,SER_hh_emih!H23/SER_summary!H$26)</f>
        <v>4.5253308340799823</v>
      </c>
      <c r="I23" s="100">
        <f>IF(SER_hh_emih!I23=0,0,SER_hh_emih!I23/SER_summary!I$26)</f>
        <v>4.4689750825075869</v>
      </c>
      <c r="J23" s="100">
        <f>IF(SER_hh_emih!J23=0,0,SER_hh_emih!J23/SER_summary!J$26)</f>
        <v>4.3432708576457539</v>
      </c>
      <c r="K23" s="100">
        <f>IF(SER_hh_emih!K23=0,0,SER_hh_emih!K23/SER_summary!K$26)</f>
        <v>4.6846542650398009</v>
      </c>
      <c r="L23" s="100">
        <f>IF(SER_hh_emih!L23=0,0,SER_hh_emih!L23/SER_summary!L$26)</f>
        <v>4.191582274817601</v>
      </c>
      <c r="M23" s="100">
        <f>IF(SER_hh_emih!M23=0,0,SER_hh_emih!M23/SER_summary!M$26)</f>
        <v>4.1375072799378048</v>
      </c>
      <c r="N23" s="100">
        <f>IF(SER_hh_emih!N23=0,0,SER_hh_emih!N23/SER_summary!N$26)</f>
        <v>4.117865567449484</v>
      </c>
      <c r="O23" s="100">
        <f>IF(SER_hh_emih!O23=0,0,SER_hh_emih!O23/SER_summary!O$26)</f>
        <v>4.3209587291222515</v>
      </c>
      <c r="P23" s="100">
        <f>IF(SER_hh_emih!P23=0,0,SER_hh_emih!P23/SER_summary!P$26)</f>
        <v>4.1029150533311398</v>
      </c>
      <c r="Q23" s="100">
        <f>IF(SER_hh_emih!Q23=0,0,SER_hh_emih!Q23/SER_summary!Q$26)</f>
        <v>4.1543469548670302</v>
      </c>
    </row>
    <row r="24" spans="1:17" ht="12" customHeight="1" x14ac:dyDescent="0.25">
      <c r="A24" s="88" t="s">
        <v>34</v>
      </c>
      <c r="B24" s="100">
        <f>IF(SER_hh_emih!B24=0,0,SER_hh_emih!B24/SER_summary!B$26)</f>
        <v>2.3113813067500177</v>
      </c>
      <c r="C24" s="100">
        <f>IF(SER_hh_emih!C24=0,0,SER_hh_emih!C24/SER_summary!C$26)</f>
        <v>2.4450019771654148</v>
      </c>
      <c r="D24" s="100">
        <f>IF(SER_hh_emih!D24=0,0,SER_hh_emih!D24/SER_summary!D$26)</f>
        <v>2.4155781101888176</v>
      </c>
      <c r="E24" s="100">
        <f>IF(SER_hh_emih!E24=0,0,SER_hh_emih!E24/SER_summary!E$26)</f>
        <v>2.1578462747153311</v>
      </c>
      <c r="F24" s="100">
        <f>IF(SER_hh_emih!F24=0,0,SER_hh_emih!F24/SER_summary!F$26)</f>
        <v>1.6686828827697522</v>
      </c>
      <c r="G24" s="100">
        <f>IF(SER_hh_emih!G24=0,0,SER_hh_emih!G24/SER_summary!G$26)</f>
        <v>2.2807772104887225</v>
      </c>
      <c r="H24" s="100">
        <f>IF(SER_hh_emih!H24=0,0,SER_hh_emih!H24/SER_summary!H$26)</f>
        <v>1.7102371955367364</v>
      </c>
      <c r="I24" s="100">
        <f>IF(SER_hh_emih!I24=0,0,SER_hh_emih!I24/SER_summary!I$26)</f>
        <v>0.57201037855348857</v>
      </c>
      <c r="J24" s="100">
        <f>IF(SER_hh_emih!J24=0,0,SER_hh_emih!J24/SER_summary!J$26)</f>
        <v>8.6929470641339449E-2</v>
      </c>
      <c r="K24" s="100">
        <f>IF(SER_hh_emih!K24=0,0,SER_hh_emih!K24/SER_summary!K$26)</f>
        <v>0.28388904706679807</v>
      </c>
      <c r="L24" s="100">
        <f>IF(SER_hh_emih!L24=0,0,SER_hh_emih!L24/SER_summary!L$26)</f>
        <v>0.22528858067153382</v>
      </c>
      <c r="M24" s="100">
        <f>IF(SER_hh_emih!M24=0,0,SER_hh_emih!M24/SER_summary!M$26)</f>
        <v>0.10057306624520215</v>
      </c>
      <c r="N24" s="100">
        <f>IF(SER_hh_emih!N24=0,0,SER_hh_emih!N24/SER_summary!N$26)</f>
        <v>0.10080433723937141</v>
      </c>
      <c r="O24" s="100">
        <f>IF(SER_hh_emih!O24=0,0,SER_hh_emih!O24/SER_summary!O$26)</f>
        <v>0.1027040836539144</v>
      </c>
      <c r="P24" s="100">
        <f>IF(SER_hh_emih!P24=0,0,SER_hh_emih!P24/SER_summary!P$26)</f>
        <v>0.11489741096967468</v>
      </c>
      <c r="Q24" s="100">
        <f>IF(SER_hh_emih!Q24=0,0,SER_hh_emih!Q24/SER_summary!Q$26)</f>
        <v>0.11150202875673121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1.1574868936733222</v>
      </c>
      <c r="C29" s="101">
        <f>IF(SER_hh_emih!C29=0,0,SER_hh_emih!C29/SER_summary!C$26)</f>
        <v>1.3487029822863543</v>
      </c>
      <c r="D29" s="101">
        <f>IF(SER_hh_emih!D29=0,0,SER_hh_emih!D29/SER_summary!D$26)</f>
        <v>1.9195327777811435</v>
      </c>
      <c r="E29" s="101">
        <f>IF(SER_hh_emih!E29=0,0,SER_hh_emih!E29/SER_summary!E$26)</f>
        <v>2.1343788877478467</v>
      </c>
      <c r="F29" s="101">
        <f>IF(SER_hh_emih!F29=0,0,SER_hh_emih!F29/SER_summary!F$26)</f>
        <v>2.4402874021382903</v>
      </c>
      <c r="G29" s="101">
        <f>IF(SER_hh_emih!G29=0,0,SER_hh_emih!G29/SER_summary!G$26)</f>
        <v>2.1475189888608406</v>
      </c>
      <c r="H29" s="101">
        <f>IF(SER_hh_emih!H29=0,0,SER_hh_emih!H29/SER_summary!H$26)</f>
        <v>2.1302780302361999</v>
      </c>
      <c r="I29" s="101">
        <f>IF(SER_hh_emih!I29=0,0,SER_hh_emih!I29/SER_summary!I$26)</f>
        <v>1.6458376046365513</v>
      </c>
      <c r="J29" s="101">
        <f>IF(SER_hh_emih!J29=0,0,SER_hh_emih!J29/SER_summary!J$26)</f>
        <v>1.5433464924190257</v>
      </c>
      <c r="K29" s="101">
        <f>IF(SER_hh_emih!K29=0,0,SER_hh_emih!K29/SER_summary!K$26)</f>
        <v>1.8051425686852656</v>
      </c>
      <c r="L29" s="101">
        <f>IF(SER_hh_emih!L29=0,0,SER_hh_emih!L29/SER_summary!L$26)</f>
        <v>2.0779394625298941</v>
      </c>
      <c r="M29" s="101">
        <f>IF(SER_hh_emih!M29=0,0,SER_hh_emih!M29/SER_summary!M$26)</f>
        <v>1.7592581772817488</v>
      </c>
      <c r="N29" s="101">
        <f>IF(SER_hh_emih!N29=0,0,SER_hh_emih!N29/SER_summary!N$26)</f>
        <v>1.6911753990095597</v>
      </c>
      <c r="O29" s="101">
        <f>IF(SER_hh_emih!O29=0,0,SER_hh_emih!O29/SER_summary!O$26)</f>
        <v>1.4047517601900226</v>
      </c>
      <c r="P29" s="101">
        <f>IF(SER_hh_emih!P29=0,0,SER_hh_emih!P29/SER_summary!P$26)</f>
        <v>1.6231558136386461</v>
      </c>
      <c r="Q29" s="101">
        <f>IF(SER_hh_emih!Q29=0,0,SER_hh_emih!Q29/SER_summary!Q$26)</f>
        <v>1.3884541151138752</v>
      </c>
    </row>
    <row r="30" spans="1:17" ht="12" customHeight="1" x14ac:dyDescent="0.25">
      <c r="A30" s="88" t="s">
        <v>66</v>
      </c>
      <c r="B30" s="100">
        <f>IF(SER_hh_emih!B30=0,0,SER_hh_emih!B30/SER_summary!B$26)</f>
        <v>5.9717079203323866</v>
      </c>
      <c r="C30" s="100">
        <f>IF(SER_hh_emih!C30=0,0,SER_hh_emih!C30/SER_summary!C$26)</f>
        <v>5.9696344154035721</v>
      </c>
      <c r="D30" s="100">
        <f>IF(SER_hh_emih!D30=0,0,SER_hh_emih!D30/SER_summary!D$26)</f>
        <v>5.9874431502866523</v>
      </c>
      <c r="E30" s="100">
        <f>IF(SER_hh_emih!E30=0,0,SER_hh_emih!E30/SER_summary!E$26)</f>
        <v>6.0443481548065847</v>
      </c>
      <c r="F30" s="100">
        <f>IF(SER_hh_emih!F30=0,0,SER_hh_emih!F30/SER_summary!F$26)</f>
        <v>6.2772329612636542</v>
      </c>
      <c r="G30" s="100">
        <f>IF(SER_hh_emih!G30=0,0,SER_hh_emih!G30/SER_summary!G$26)</f>
        <v>6.1911196681693301</v>
      </c>
      <c r="H30" s="100">
        <f>IF(SER_hh_emih!H30=0,0,SER_hh_emih!H30/SER_summary!H$26)</f>
        <v>6.2775364753044229</v>
      </c>
      <c r="I30" s="100">
        <f>IF(SER_hh_emih!I30=0,0,SER_hh_emih!I30/SER_summary!I$26)</f>
        <v>6.166012642110319</v>
      </c>
      <c r="J30" s="100">
        <f>IF(SER_hh_emih!J30=0,0,SER_hh_emih!J30/SER_summary!J$26)</f>
        <v>6.2605843482168089</v>
      </c>
      <c r="K30" s="100">
        <f>IF(SER_hh_emih!K30=0,0,SER_hh_emih!K30/SER_summary!K$26)</f>
        <v>6.2062362511897966</v>
      </c>
      <c r="L30" s="100">
        <f>IF(SER_hh_emih!L30=0,0,SER_hh_emih!L30/SER_summary!L$26)</f>
        <v>6.2505189873339626</v>
      </c>
      <c r="M30" s="100">
        <f>IF(SER_hh_emih!M30=0,0,SER_hh_emih!M30/SER_summary!M$26)</f>
        <v>6.3148011411167104</v>
      </c>
      <c r="N30" s="100">
        <f>IF(SER_hh_emih!N30=0,0,SER_hh_emih!N30/SER_summary!N$26)</f>
        <v>6.4447675757252831</v>
      </c>
      <c r="O30" s="100">
        <f>IF(SER_hh_emih!O30=0,0,SER_hh_emih!O30/SER_summary!O$26)</f>
        <v>6.5321074938547712</v>
      </c>
      <c r="P30" s="100">
        <f>IF(SER_hh_emih!P30=0,0,SER_hh_emih!P30/SER_summary!P$26)</f>
        <v>6.377360285590842</v>
      </c>
      <c r="Q30" s="100">
        <f>IF(SER_hh_emih!Q30=0,0,SER_hh_emih!Q30/SER_summary!Q$26)</f>
        <v>6.171969199933411</v>
      </c>
    </row>
    <row r="31" spans="1:17" ht="12" customHeight="1" x14ac:dyDescent="0.25">
      <c r="A31" s="88" t="s">
        <v>98</v>
      </c>
      <c r="B31" s="100">
        <f>IF(SER_hh_emih!B31=0,0,SER_hh_emih!B31/SER_summary!B$26)</f>
        <v>4.9300051916441117</v>
      </c>
      <c r="C31" s="100">
        <f>IF(SER_hh_emih!C31=0,0,SER_hh_emih!C31/SER_summary!C$26)</f>
        <v>4.9282933882203119</v>
      </c>
      <c r="D31" s="100">
        <f>IF(SER_hh_emih!D31=0,0,SER_hh_emih!D31/SER_summary!D$26)</f>
        <v>4.9429955733575452</v>
      </c>
      <c r="E31" s="100">
        <f>IF(SER_hh_emih!E31=0,0,SER_hh_emih!E31/SER_summary!E$26)</f>
        <v>4.9899740879561278</v>
      </c>
      <c r="F31" s="100">
        <f>IF(SER_hh_emih!F31=0,0,SER_hh_emih!F31/SER_summary!F$26)</f>
        <v>5.182234546807317</v>
      </c>
      <c r="G31" s="100">
        <f>IF(SER_hh_emih!G31=0,0,SER_hh_emih!G31/SER_summary!G$26)</f>
        <v>5.1685122898666105</v>
      </c>
      <c r="H31" s="100">
        <f>IF(SER_hh_emih!H31=0,0,SER_hh_emih!H31/SER_summary!H$26)</f>
        <v>5.1255319391598917</v>
      </c>
      <c r="I31" s="100">
        <f>IF(SER_hh_emih!I31=0,0,SER_hh_emih!I31/SER_summary!I$26)</f>
        <v>5.0904154628606033</v>
      </c>
      <c r="J31" s="100">
        <f>IF(SER_hh_emih!J31=0,0,SER_hh_emih!J31/SER_summary!J$26)</f>
        <v>5.1684901122419253</v>
      </c>
      <c r="K31" s="100">
        <f>IF(SER_hh_emih!K31=0,0,SER_hh_emih!K31/SER_summary!K$26)</f>
        <v>5.1216473940686713</v>
      </c>
      <c r="L31" s="100">
        <f>IF(SER_hh_emih!L31=0,0,SER_hh_emih!L31/SER_summary!L$26)</f>
        <v>5.1567265873289445</v>
      </c>
      <c r="M31" s="100">
        <f>IF(SER_hh_emih!M31=0,0,SER_hh_emih!M31/SER_summary!M$26)</f>
        <v>5.2053234447709533</v>
      </c>
      <c r="N31" s="100">
        <f>IF(SER_hh_emih!N31=0,0,SER_hh_emih!N31/SER_summary!N$26)</f>
        <v>5.3069835537759698</v>
      </c>
      <c r="O31" s="100">
        <f>IF(SER_hh_emih!O31=0,0,SER_hh_emih!O31/SER_summary!O$26)</f>
        <v>5.3578998308094397</v>
      </c>
      <c r="P31" s="100">
        <f>IF(SER_hh_emih!P31=0,0,SER_hh_emih!P31/SER_summary!P$26)</f>
        <v>5.1762702694435268</v>
      </c>
      <c r="Q31" s="100">
        <f>IF(SER_hh_emih!Q31=0,0,SER_hh_emih!Q31/SER_summary!Q$26)</f>
        <v>4.9908356093125956</v>
      </c>
    </row>
    <row r="32" spans="1:17" ht="12" customHeight="1" x14ac:dyDescent="0.25">
      <c r="A32" s="88" t="s">
        <v>34</v>
      </c>
      <c r="B32" s="100">
        <f>IF(SER_hh_emih!B32=0,0,SER_hh_emih!B32/SER_summary!B$26)</f>
        <v>2.9954083137091088</v>
      </c>
      <c r="C32" s="100">
        <f>IF(SER_hh_emih!C32=0,0,SER_hh_emih!C32/SER_summary!C$26)</f>
        <v>3.1834543416313603</v>
      </c>
      <c r="D32" s="100">
        <f>IF(SER_hh_emih!D32=0,0,SER_hh_emih!D32/SER_summary!D$26)</f>
        <v>3.1693994458218655</v>
      </c>
      <c r="E32" s="100">
        <f>IF(SER_hh_emih!E32=0,0,SER_hh_emih!E32/SER_summary!E$26)</f>
        <v>2.9144560538638546</v>
      </c>
      <c r="F32" s="100">
        <f>IF(SER_hh_emih!F32=0,0,SER_hh_emih!F32/SER_summary!F$26)</f>
        <v>2.2743806685250543</v>
      </c>
      <c r="G32" s="100">
        <f>IF(SER_hh_emih!G32=0,0,SER_hh_emih!G32/SER_summary!G$26)</f>
        <v>2.9188295276420333</v>
      </c>
      <c r="H32" s="100">
        <f>IF(SER_hh_emih!H32=0,0,SER_hh_emih!H32/SER_summary!H$26)</f>
        <v>2.1695166107276007</v>
      </c>
      <c r="I32" s="100">
        <f>IF(SER_hh_emih!I32=0,0,SER_hh_emih!I32/SER_summary!I$26)</f>
        <v>0.72973844624441131</v>
      </c>
      <c r="J32" s="100">
        <f>IF(SER_hh_emih!J32=0,0,SER_hh_emih!J32/SER_summary!J$26)</f>
        <v>0.11585954896711476</v>
      </c>
      <c r="K32" s="100">
        <f>IF(SER_hh_emih!K32=0,0,SER_hh_emih!K32/SER_summary!K$26)</f>
        <v>0.3476152257469069</v>
      </c>
      <c r="L32" s="100">
        <f>IF(SER_hh_emih!L32=0,0,SER_hh_emih!L32/SER_summary!L$26)</f>
        <v>0.31042258558066377</v>
      </c>
      <c r="M32" s="100">
        <f>IF(SER_hh_emih!M32=0,0,SER_hh_emih!M32/SER_summary!M$26)</f>
        <v>0.14274783192494467</v>
      </c>
      <c r="N32" s="100">
        <f>IF(SER_hh_emih!N32=0,0,SER_hh_emih!N32/SER_summary!N$26)</f>
        <v>0.15115138690536353</v>
      </c>
      <c r="O32" s="100">
        <f>IF(SER_hh_emih!O32=0,0,SER_hh_emih!O32/SER_summary!O$26)</f>
        <v>0.14718150140140263</v>
      </c>
      <c r="P32" s="100">
        <f>IF(SER_hh_emih!P32=0,0,SER_hh_emih!P32/SER_summary!P$26)</f>
        <v>0.16647991921452354</v>
      </c>
      <c r="Q32" s="100">
        <f>IF(SER_hh_emih!Q32=0,0,SER_hh_emih!Q32/SER_summary!Q$26)</f>
        <v>0.15907065173366564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9493.854094570057</v>
      </c>
      <c r="D3" s="98">
        <f t="shared" si="0"/>
        <v>10670.170692874422</v>
      </c>
      <c r="E3" s="98">
        <f t="shared" si="0"/>
        <v>9778.8148308632426</v>
      </c>
      <c r="F3" s="98">
        <f t="shared" si="0"/>
        <v>12575.226785173061</v>
      </c>
      <c r="G3" s="98">
        <f t="shared" si="0"/>
        <v>13111.355227743856</v>
      </c>
      <c r="H3" s="98">
        <f t="shared" si="0"/>
        <v>15291.835889845288</v>
      </c>
      <c r="I3" s="98">
        <f t="shared" si="0"/>
        <v>15410.718824100684</v>
      </c>
      <c r="J3" s="98">
        <f t="shared" si="0"/>
        <v>12048.73130478575</v>
      </c>
      <c r="K3" s="98">
        <f t="shared" si="0"/>
        <v>8025.2525252525211</v>
      </c>
      <c r="L3" s="98">
        <f t="shared" si="0"/>
        <v>12121.441637689792</v>
      </c>
      <c r="M3" s="98">
        <f t="shared" si="0"/>
        <v>11083.558016909174</v>
      </c>
      <c r="N3" s="98">
        <f t="shared" si="0"/>
        <v>9256.0611370880033</v>
      </c>
      <c r="O3" s="98">
        <f t="shared" si="0"/>
        <v>9584.4058070726278</v>
      </c>
      <c r="P3" s="98">
        <f t="shared" si="0"/>
        <v>10188.767910794477</v>
      </c>
      <c r="Q3" s="98">
        <f t="shared" si="0"/>
        <v>10947.452201984261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9493.854094570057</v>
      </c>
      <c r="D4" s="89">
        <f t="shared" ref="D4:Q4" si="2">SUM(D5:D14)</f>
        <v>10670.170692874422</v>
      </c>
      <c r="E4" s="89">
        <f t="shared" si="2"/>
        <v>9778.8148308632426</v>
      </c>
      <c r="F4" s="89">
        <f t="shared" si="2"/>
        <v>12575.226785173061</v>
      </c>
      <c r="G4" s="89">
        <f t="shared" si="2"/>
        <v>13111.355227743856</v>
      </c>
      <c r="H4" s="89">
        <f t="shared" si="2"/>
        <v>15291.835889845288</v>
      </c>
      <c r="I4" s="89">
        <f t="shared" si="2"/>
        <v>15410.718824100684</v>
      </c>
      <c r="J4" s="89">
        <f t="shared" si="2"/>
        <v>12048.73130478575</v>
      </c>
      <c r="K4" s="89">
        <f t="shared" si="2"/>
        <v>8025.2525252525211</v>
      </c>
      <c r="L4" s="89">
        <f t="shared" si="2"/>
        <v>12121.441637689792</v>
      </c>
      <c r="M4" s="89">
        <f t="shared" si="2"/>
        <v>11083.558016909174</v>
      </c>
      <c r="N4" s="89">
        <f t="shared" si="2"/>
        <v>9256.0611370880033</v>
      </c>
      <c r="O4" s="89">
        <f t="shared" si="2"/>
        <v>9584.4058070726278</v>
      </c>
      <c r="P4" s="89">
        <f t="shared" si="2"/>
        <v>10188.767910794477</v>
      </c>
      <c r="Q4" s="89">
        <f t="shared" si="2"/>
        <v>10947.452201984261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110.82108857346101</v>
      </c>
      <c r="F5" s="87">
        <v>0</v>
      </c>
      <c r="G5" s="87">
        <v>121.23872519810963</v>
      </c>
      <c r="H5" s="87">
        <v>0</v>
      </c>
      <c r="I5" s="87">
        <v>0</v>
      </c>
      <c r="J5" s="87">
        <v>0</v>
      </c>
      <c r="K5" s="87">
        <v>0</v>
      </c>
      <c r="L5" s="87">
        <v>41.538498333807688</v>
      </c>
      <c r="M5" s="87">
        <v>0</v>
      </c>
      <c r="N5" s="87">
        <v>0</v>
      </c>
      <c r="O5" s="87">
        <v>0</v>
      </c>
      <c r="P5" s="87">
        <v>9.718875337267848</v>
      </c>
      <c r="Q5" s="87">
        <v>15.119551704524545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2670.1112565255485</v>
      </c>
      <c r="D7" s="87">
        <v>4518.2150347699153</v>
      </c>
      <c r="E7" s="87">
        <v>748.92399368437077</v>
      </c>
      <c r="F7" s="87">
        <v>508.21548445972678</v>
      </c>
      <c r="G7" s="87">
        <v>4250.6568586129479</v>
      </c>
      <c r="H7" s="87">
        <v>0</v>
      </c>
      <c r="I7" s="87">
        <v>0</v>
      </c>
      <c r="J7" s="87">
        <v>7454.5679378629657</v>
      </c>
      <c r="K7" s="87">
        <v>932.11363469715923</v>
      </c>
      <c r="L7" s="87">
        <v>0</v>
      </c>
      <c r="M7" s="87">
        <v>0</v>
      </c>
      <c r="N7" s="87">
        <v>0</v>
      </c>
      <c r="O7" s="87">
        <v>5964.2185979358756</v>
      </c>
      <c r="P7" s="87">
        <v>4430.1835201083286</v>
      </c>
      <c r="Q7" s="87">
        <v>445.11699267464974</v>
      </c>
    </row>
    <row r="8" spans="1:17" ht="12" customHeight="1" x14ac:dyDescent="0.25">
      <c r="A8" s="88" t="s">
        <v>101</v>
      </c>
      <c r="B8" s="87"/>
      <c r="C8" s="87">
        <v>3.948793998347603</v>
      </c>
      <c r="D8" s="87">
        <v>3.9085219612013753</v>
      </c>
      <c r="E8" s="87">
        <v>5.0179934669200836</v>
      </c>
      <c r="F8" s="87">
        <v>4.8866077997457831</v>
      </c>
      <c r="G8" s="87">
        <v>3.4255062815230621</v>
      </c>
      <c r="H8" s="87">
        <v>4.8243561682916054</v>
      </c>
      <c r="I8" s="87">
        <v>3.2773862914203722</v>
      </c>
      <c r="J8" s="87">
        <v>3.8161504540110234</v>
      </c>
      <c r="K8" s="87">
        <v>3.9442172338192321</v>
      </c>
      <c r="L8" s="87">
        <v>3.6628608611815974</v>
      </c>
      <c r="M8" s="87">
        <v>8.6387314461696185</v>
      </c>
      <c r="N8" s="87">
        <v>4.4223396874899787</v>
      </c>
      <c r="O8" s="87">
        <v>9.7248060662848417</v>
      </c>
      <c r="P8" s="87">
        <v>10.007408301939234</v>
      </c>
      <c r="Q8" s="87">
        <v>29.191305770674798</v>
      </c>
    </row>
    <row r="9" spans="1:17" ht="12" customHeight="1" x14ac:dyDescent="0.25">
      <c r="A9" s="88" t="s">
        <v>106</v>
      </c>
      <c r="B9" s="87"/>
      <c r="C9" s="87">
        <v>6777.6862860582296</v>
      </c>
      <c r="D9" s="87">
        <v>240.89771887688192</v>
      </c>
      <c r="E9" s="87">
        <v>3519.5349548080108</v>
      </c>
      <c r="F9" s="87">
        <v>7400.2562229462292</v>
      </c>
      <c r="G9" s="87">
        <v>4477.7641933053992</v>
      </c>
      <c r="H9" s="87">
        <v>0</v>
      </c>
      <c r="I9" s="87">
        <v>3203.6615388191308</v>
      </c>
      <c r="J9" s="87">
        <v>0</v>
      </c>
      <c r="K9" s="87">
        <v>713.44669521274443</v>
      </c>
      <c r="L9" s="87">
        <v>0</v>
      </c>
      <c r="M9" s="87">
        <v>0</v>
      </c>
      <c r="N9" s="87">
        <v>1826.8403224061046</v>
      </c>
      <c r="O9" s="87">
        <v>0</v>
      </c>
      <c r="P9" s="87">
        <v>2214.3932233986211</v>
      </c>
      <c r="Q9" s="87">
        <v>0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570.52141224620698</v>
      </c>
      <c r="E10" s="87">
        <v>397.64838403622406</v>
      </c>
      <c r="F10" s="87">
        <v>606.29755185938473</v>
      </c>
      <c r="G10" s="87">
        <v>0</v>
      </c>
      <c r="H10" s="87">
        <v>0</v>
      </c>
      <c r="I10" s="87">
        <v>2311.2141814060942</v>
      </c>
      <c r="J10" s="87">
        <v>0</v>
      </c>
      <c r="K10" s="87">
        <v>0</v>
      </c>
      <c r="L10" s="87">
        <v>248.39468770441283</v>
      </c>
      <c r="M10" s="87">
        <v>128.43452317375232</v>
      </c>
      <c r="N10" s="87">
        <v>130.00697275762306</v>
      </c>
      <c r="O10" s="87">
        <v>444.73444866706819</v>
      </c>
      <c r="P10" s="87">
        <v>0</v>
      </c>
      <c r="Q10" s="87">
        <v>1367.3294647210419</v>
      </c>
    </row>
    <row r="11" spans="1:17" ht="12" customHeight="1" x14ac:dyDescent="0.25">
      <c r="A11" s="88" t="s">
        <v>61</v>
      </c>
      <c r="B11" s="87"/>
      <c r="C11" s="87">
        <v>26.818819646839906</v>
      </c>
      <c r="D11" s="87">
        <v>67.201135912476445</v>
      </c>
      <c r="E11" s="87">
        <v>41.00173301878538</v>
      </c>
      <c r="F11" s="87">
        <v>30.063552458997805</v>
      </c>
      <c r="G11" s="87">
        <v>33.596830421964249</v>
      </c>
      <c r="H11" s="87">
        <v>30.983168791773497</v>
      </c>
      <c r="I11" s="87">
        <v>18.609346357832742</v>
      </c>
      <c r="J11" s="87">
        <v>40.301701569430527</v>
      </c>
      <c r="K11" s="87">
        <v>67.00576925683805</v>
      </c>
      <c r="L11" s="87">
        <v>35.834525622628334</v>
      </c>
      <c r="M11" s="87">
        <v>68.719787412459695</v>
      </c>
      <c r="N11" s="87">
        <v>34.981586729302464</v>
      </c>
      <c r="O11" s="87">
        <v>46.643414733711282</v>
      </c>
      <c r="P11" s="87">
        <v>94.996819993253624</v>
      </c>
      <c r="Q11" s="87">
        <v>116.8308554865839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3954.351469155406</v>
      </c>
      <c r="E12" s="87">
        <v>3358.836401431885</v>
      </c>
      <c r="F12" s="87">
        <v>3975.4013531795454</v>
      </c>
      <c r="G12" s="87">
        <v>4140.6569449765539</v>
      </c>
      <c r="H12" s="87">
        <v>3289.1959142444766</v>
      </c>
      <c r="I12" s="87">
        <v>8469.7074480482806</v>
      </c>
      <c r="J12" s="87">
        <v>4507.3063569398782</v>
      </c>
      <c r="K12" s="87">
        <v>6247.1219534387337</v>
      </c>
      <c r="L12" s="87">
        <v>10986.838353520434</v>
      </c>
      <c r="M12" s="87">
        <v>10183.044432417024</v>
      </c>
      <c r="N12" s="87">
        <v>4932.0300020685636</v>
      </c>
      <c r="O12" s="87">
        <v>0</v>
      </c>
      <c r="P12" s="87">
        <v>3243.196504435733</v>
      </c>
      <c r="Q12" s="87">
        <v>5626.7504590918907</v>
      </c>
    </row>
    <row r="13" spans="1:17" ht="12" customHeight="1" x14ac:dyDescent="0.25">
      <c r="A13" s="88" t="s">
        <v>105</v>
      </c>
      <c r="B13" s="87"/>
      <c r="C13" s="87">
        <v>15.288938341090756</v>
      </c>
      <c r="D13" s="87">
        <v>46.659473755378905</v>
      </c>
      <c r="E13" s="87">
        <v>61.270550700756978</v>
      </c>
      <c r="F13" s="87">
        <v>50.106012469431292</v>
      </c>
      <c r="G13" s="87">
        <v>84.016168947356363</v>
      </c>
      <c r="H13" s="87">
        <v>633.69341238777986</v>
      </c>
      <c r="I13" s="87">
        <v>189.69410784330785</v>
      </c>
      <c r="J13" s="87">
        <v>42.739157959463242</v>
      </c>
      <c r="K13" s="87">
        <v>61.6202554132269</v>
      </c>
      <c r="L13" s="87">
        <v>228.64095088973264</v>
      </c>
      <c r="M13" s="87">
        <v>694.72054245976892</v>
      </c>
      <c r="N13" s="87">
        <v>185.94322093428389</v>
      </c>
      <c r="O13" s="87">
        <v>727.62569615348411</v>
      </c>
      <c r="P13" s="87">
        <v>186.27155921933357</v>
      </c>
      <c r="Q13" s="87">
        <v>3347.1135725348945</v>
      </c>
    </row>
    <row r="14" spans="1:17" ht="12" customHeight="1" x14ac:dyDescent="0.25">
      <c r="A14" s="51" t="s">
        <v>104</v>
      </c>
      <c r="B14" s="94"/>
      <c r="C14" s="94">
        <v>0</v>
      </c>
      <c r="D14" s="94">
        <v>1268.4159261969562</v>
      </c>
      <c r="E14" s="94">
        <v>1535.7597311428265</v>
      </c>
      <c r="F14" s="94">
        <v>0</v>
      </c>
      <c r="G14" s="94">
        <v>0</v>
      </c>
      <c r="H14" s="94">
        <v>11333.139038252966</v>
      </c>
      <c r="I14" s="94">
        <v>1214.5548153346174</v>
      </c>
      <c r="J14" s="94">
        <v>0</v>
      </c>
      <c r="K14" s="94">
        <v>0</v>
      </c>
      <c r="L14" s="94">
        <v>576.5317607575945</v>
      </c>
      <c r="M14" s="94">
        <v>0</v>
      </c>
      <c r="N14" s="94">
        <v>2141.8366925046362</v>
      </c>
      <c r="O14" s="94">
        <v>2391.4588435162041</v>
      </c>
      <c r="P14" s="94">
        <v>0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9478.5651562289659</v>
      </c>
      <c r="D15" s="96">
        <f t="shared" ref="D15:Q15" si="4">SUM(D5:D12)</f>
        <v>9355.0952929220875</v>
      </c>
      <c r="E15" s="96">
        <f t="shared" si="4"/>
        <v>8181.7845490196578</v>
      </c>
      <c r="F15" s="96">
        <f t="shared" si="4"/>
        <v>12525.120772703631</v>
      </c>
      <c r="G15" s="96">
        <f t="shared" si="4"/>
        <v>13027.339058796499</v>
      </c>
      <c r="H15" s="96">
        <f t="shared" si="4"/>
        <v>3325.0034392045418</v>
      </c>
      <c r="I15" s="96">
        <f t="shared" si="4"/>
        <v>14006.469900922759</v>
      </c>
      <c r="J15" s="96">
        <f t="shared" si="4"/>
        <v>12005.992146826286</v>
      </c>
      <c r="K15" s="96">
        <f t="shared" si="4"/>
        <v>7963.6322698392942</v>
      </c>
      <c r="L15" s="96">
        <f t="shared" si="4"/>
        <v>11316.268926042465</v>
      </c>
      <c r="M15" s="96">
        <f t="shared" si="4"/>
        <v>10388.837474449405</v>
      </c>
      <c r="N15" s="96">
        <f t="shared" si="4"/>
        <v>6928.2812236490836</v>
      </c>
      <c r="O15" s="96">
        <f t="shared" si="4"/>
        <v>6465.3212674029401</v>
      </c>
      <c r="P15" s="96">
        <f t="shared" si="4"/>
        <v>10002.496351575142</v>
      </c>
      <c r="Q15" s="96">
        <f t="shared" si="4"/>
        <v>7600.3386294493657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1898.3909144999434</v>
      </c>
      <c r="D16" s="89">
        <f t="shared" ref="D16:Q16" si="6">SUM(D17:D18)</f>
        <v>3682.5327130008995</v>
      </c>
      <c r="E16" s="89">
        <f t="shared" si="6"/>
        <v>2410.4013654933156</v>
      </c>
      <c r="F16" s="89">
        <f t="shared" si="6"/>
        <v>3419.7116425815757</v>
      </c>
      <c r="G16" s="89">
        <f t="shared" si="6"/>
        <v>4331.891499439289</v>
      </c>
      <c r="H16" s="89">
        <f t="shared" si="6"/>
        <v>4860.716182002302</v>
      </c>
      <c r="I16" s="89">
        <f t="shared" si="6"/>
        <v>6197.3543950245912</v>
      </c>
      <c r="J16" s="89">
        <f t="shared" si="6"/>
        <v>3860.4530799225058</v>
      </c>
      <c r="K16" s="89">
        <f t="shared" si="6"/>
        <v>4140.1759968120323</v>
      </c>
      <c r="L16" s="89">
        <f t="shared" si="6"/>
        <v>2580.8701224972829</v>
      </c>
      <c r="M16" s="89">
        <f t="shared" si="6"/>
        <v>1659.7031374975193</v>
      </c>
      <c r="N16" s="89">
        <f t="shared" si="6"/>
        <v>121.99978858609373</v>
      </c>
      <c r="O16" s="89">
        <f t="shared" si="6"/>
        <v>187.29111030326902</v>
      </c>
      <c r="P16" s="89">
        <f t="shared" si="6"/>
        <v>1032.5989900496277</v>
      </c>
      <c r="Q16" s="89">
        <f t="shared" si="6"/>
        <v>1107.3891735528989</v>
      </c>
    </row>
    <row r="17" spans="1:17" ht="12.95" customHeight="1" x14ac:dyDescent="0.25">
      <c r="A17" s="88" t="s">
        <v>101</v>
      </c>
      <c r="B17" s="87"/>
      <c r="C17" s="87">
        <v>23.390914499943623</v>
      </c>
      <c r="D17" s="87">
        <v>61.532713000897793</v>
      </c>
      <c r="E17" s="87">
        <v>58.401365493313172</v>
      </c>
      <c r="F17" s="87">
        <v>58.711642581577578</v>
      </c>
      <c r="G17" s="87">
        <v>70.891499439285539</v>
      </c>
      <c r="H17" s="87">
        <v>82.716182002310461</v>
      </c>
      <c r="I17" s="87">
        <v>130.35439502457987</v>
      </c>
      <c r="J17" s="87">
        <v>84.453079922507541</v>
      </c>
      <c r="K17" s="87">
        <v>143.17599681203154</v>
      </c>
      <c r="L17" s="87">
        <v>133.87012249728068</v>
      </c>
      <c r="M17" s="87">
        <v>158.70313749751492</v>
      </c>
      <c r="N17" s="87">
        <v>121.99978858609373</v>
      </c>
      <c r="O17" s="87">
        <v>187.29111030326902</v>
      </c>
      <c r="P17" s="87">
        <v>206.59899004962011</v>
      </c>
      <c r="Q17" s="87">
        <v>230.38917355290391</v>
      </c>
    </row>
    <row r="18" spans="1:17" ht="12" customHeight="1" x14ac:dyDescent="0.25">
      <c r="A18" s="88" t="s">
        <v>100</v>
      </c>
      <c r="B18" s="87"/>
      <c r="C18" s="87">
        <v>1874.9999999999998</v>
      </c>
      <c r="D18" s="87">
        <v>3621.0000000000018</v>
      </c>
      <c r="E18" s="87">
        <v>2352.0000000000023</v>
      </c>
      <c r="F18" s="87">
        <v>3360.9999999999982</v>
      </c>
      <c r="G18" s="87">
        <v>4261.0000000000036</v>
      </c>
      <c r="H18" s="87">
        <v>4777.9999999999918</v>
      </c>
      <c r="I18" s="87">
        <v>6067.0000000000109</v>
      </c>
      <c r="J18" s="87">
        <v>3775.9999999999982</v>
      </c>
      <c r="K18" s="87">
        <v>3997.0000000000009</v>
      </c>
      <c r="L18" s="87">
        <v>2447.0000000000023</v>
      </c>
      <c r="M18" s="87">
        <v>1501.0000000000043</v>
      </c>
      <c r="N18" s="87">
        <v>0</v>
      </c>
      <c r="O18" s="87">
        <v>0</v>
      </c>
      <c r="P18" s="87">
        <v>826.00000000000762</v>
      </c>
      <c r="Q18" s="87">
        <v>876.999999999995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9493.8540945700588</v>
      </c>
      <c r="D19" s="89">
        <f t="shared" ref="D19:Q19" si="8">SUM(D20:D26)</f>
        <v>10670.170692874422</v>
      </c>
      <c r="E19" s="89">
        <f t="shared" si="8"/>
        <v>9778.8148308632444</v>
      </c>
      <c r="F19" s="89">
        <f t="shared" si="8"/>
        <v>12575.226785173063</v>
      </c>
      <c r="G19" s="89">
        <f t="shared" si="8"/>
        <v>13111.355227743852</v>
      </c>
      <c r="H19" s="89">
        <f t="shared" si="8"/>
        <v>15291.835889845293</v>
      </c>
      <c r="I19" s="89">
        <f t="shared" si="8"/>
        <v>15410.718824100675</v>
      </c>
      <c r="J19" s="89">
        <f t="shared" si="8"/>
        <v>12048.731304785748</v>
      </c>
      <c r="K19" s="89">
        <f t="shared" si="8"/>
        <v>8025.2525252525247</v>
      </c>
      <c r="L19" s="89">
        <f t="shared" si="8"/>
        <v>12121.441637689793</v>
      </c>
      <c r="M19" s="89">
        <f t="shared" si="8"/>
        <v>11083.558016909175</v>
      </c>
      <c r="N19" s="89">
        <f t="shared" si="8"/>
        <v>9256.0611370880033</v>
      </c>
      <c r="O19" s="89">
        <f t="shared" si="8"/>
        <v>9584.4058070726296</v>
      </c>
      <c r="P19" s="89">
        <f t="shared" si="8"/>
        <v>10188.767910794477</v>
      </c>
      <c r="Q19" s="89">
        <f t="shared" si="8"/>
        <v>10947.452201984257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2437.5745372136557</v>
      </c>
      <c r="D21" s="87">
        <v>2441.839029576568</v>
      </c>
      <c r="E21" s="87">
        <v>3048.85426763737</v>
      </c>
      <c r="F21" s="87">
        <v>1337.2475405578712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31.942246200863423</v>
      </c>
      <c r="O21" s="87">
        <v>0</v>
      </c>
      <c r="P21" s="87">
        <v>242.42368085620853</v>
      </c>
      <c r="Q21" s="87">
        <v>285.58753656635827</v>
      </c>
    </row>
    <row r="22" spans="1:17" ht="12" customHeight="1" x14ac:dyDescent="0.25">
      <c r="A22" s="88" t="s">
        <v>99</v>
      </c>
      <c r="B22" s="87"/>
      <c r="C22" s="87">
        <v>2236.6076538587949</v>
      </c>
      <c r="D22" s="87">
        <v>2508.2752204893818</v>
      </c>
      <c r="E22" s="87">
        <v>4418.5319523312828</v>
      </c>
      <c r="F22" s="87">
        <v>600.80993571306044</v>
      </c>
      <c r="G22" s="87">
        <v>500.29891046384233</v>
      </c>
      <c r="H22" s="87">
        <v>1088.2630485910656</v>
      </c>
      <c r="I22" s="87">
        <v>0</v>
      </c>
      <c r="J22" s="87">
        <v>38.033110152979852</v>
      </c>
      <c r="K22" s="87">
        <v>863.80312975507786</v>
      </c>
      <c r="L22" s="87">
        <v>0</v>
      </c>
      <c r="M22" s="87">
        <v>877.20268866945935</v>
      </c>
      <c r="N22" s="87">
        <v>0</v>
      </c>
      <c r="O22" s="87">
        <v>2171.4364031353148</v>
      </c>
      <c r="P22" s="87">
        <v>4344.4794587113538</v>
      </c>
      <c r="Q22" s="87">
        <v>46.726206597404044</v>
      </c>
    </row>
    <row r="23" spans="1:17" ht="12" customHeight="1" x14ac:dyDescent="0.25">
      <c r="A23" s="88" t="s">
        <v>98</v>
      </c>
      <c r="B23" s="87"/>
      <c r="C23" s="87">
        <v>3845.6345560392292</v>
      </c>
      <c r="D23" s="87">
        <v>3774.1357278111177</v>
      </c>
      <c r="E23" s="87">
        <v>1953.0231356181885</v>
      </c>
      <c r="F23" s="87">
        <v>3530.8003031875023</v>
      </c>
      <c r="G23" s="87">
        <v>2395.7005740866493</v>
      </c>
      <c r="H23" s="87">
        <v>3230.6798565779827</v>
      </c>
      <c r="I23" s="87">
        <v>2273.8773438285589</v>
      </c>
      <c r="J23" s="87">
        <v>1931.3612194960056</v>
      </c>
      <c r="K23" s="87">
        <v>1606.5117701821207</v>
      </c>
      <c r="L23" s="87">
        <v>2336.8863201802533</v>
      </c>
      <c r="M23" s="87">
        <v>2114.2887311086824</v>
      </c>
      <c r="N23" s="87">
        <v>270.57911836688987</v>
      </c>
      <c r="O23" s="87">
        <v>0</v>
      </c>
      <c r="P23" s="87">
        <v>3764.2336795465053</v>
      </c>
      <c r="Q23" s="87">
        <v>0</v>
      </c>
    </row>
    <row r="24" spans="1:17" ht="12" customHeight="1" x14ac:dyDescent="0.25">
      <c r="A24" s="88" t="s">
        <v>34</v>
      </c>
      <c r="B24" s="87"/>
      <c r="C24" s="87">
        <v>138.41692397914576</v>
      </c>
      <c r="D24" s="87">
        <v>143.88595556107572</v>
      </c>
      <c r="E24" s="87">
        <v>0</v>
      </c>
      <c r="F24" s="87">
        <v>160.14701047442117</v>
      </c>
      <c r="G24" s="87">
        <v>214.18066442722903</v>
      </c>
      <c r="H24" s="87">
        <v>0</v>
      </c>
      <c r="I24" s="87">
        <v>75.738090440846335</v>
      </c>
      <c r="J24" s="87">
        <v>144.84287805765069</v>
      </c>
      <c r="K24" s="87">
        <v>207.21190459154394</v>
      </c>
      <c r="L24" s="87">
        <v>290.51771573865688</v>
      </c>
      <c r="M24" s="87">
        <v>590.65277417634627</v>
      </c>
      <c r="N24" s="87">
        <v>244.44519326259183</v>
      </c>
      <c r="O24" s="87">
        <v>178.89299602083781</v>
      </c>
      <c r="P24" s="87">
        <v>224.49283155935143</v>
      </c>
      <c r="Q24" s="87">
        <v>1.3373932068961822</v>
      </c>
    </row>
    <row r="25" spans="1:17" ht="12" customHeight="1" x14ac:dyDescent="0.25">
      <c r="A25" s="88" t="s">
        <v>42</v>
      </c>
      <c r="B25" s="87"/>
      <c r="C25" s="87">
        <v>835.62042347923341</v>
      </c>
      <c r="D25" s="87">
        <v>1802.0347594362786</v>
      </c>
      <c r="E25" s="87">
        <v>350.46280065029049</v>
      </c>
      <c r="F25" s="87">
        <v>2752.4493896798122</v>
      </c>
      <c r="G25" s="87">
        <v>3755.4815406543548</v>
      </c>
      <c r="H25" s="87">
        <v>10647.237989162972</v>
      </c>
      <c r="I25" s="87">
        <v>10227.644502763551</v>
      </c>
      <c r="J25" s="87">
        <v>6296.3261690729405</v>
      </c>
      <c r="K25" s="87">
        <v>5347.7257207237817</v>
      </c>
      <c r="L25" s="87">
        <v>9494.0376017708822</v>
      </c>
      <c r="M25" s="87">
        <v>6919.233796282344</v>
      </c>
      <c r="N25" s="87">
        <v>6312.445572527562</v>
      </c>
      <c r="O25" s="87">
        <v>227.57730925647823</v>
      </c>
      <c r="P25" s="87">
        <v>1613.1382601210566</v>
      </c>
      <c r="Q25" s="87">
        <v>0</v>
      </c>
    </row>
    <row r="26" spans="1:17" ht="12" customHeight="1" x14ac:dyDescent="0.25">
      <c r="A26" s="88" t="s">
        <v>30</v>
      </c>
      <c r="B26" s="94"/>
      <c r="C26" s="94">
        <v>0</v>
      </c>
      <c r="D26" s="94">
        <v>0</v>
      </c>
      <c r="E26" s="94">
        <v>7.9426746261124501</v>
      </c>
      <c r="F26" s="94">
        <v>4193.7726055603944</v>
      </c>
      <c r="G26" s="94">
        <v>6245.6935381117764</v>
      </c>
      <c r="H26" s="94">
        <v>325.65499551327196</v>
      </c>
      <c r="I26" s="94">
        <v>2833.4588870677198</v>
      </c>
      <c r="J26" s="94">
        <v>3638.1679280061708</v>
      </c>
      <c r="K26" s="94">
        <v>0</v>
      </c>
      <c r="L26" s="94">
        <v>0</v>
      </c>
      <c r="M26" s="94">
        <v>582.1800266723435</v>
      </c>
      <c r="N26" s="94">
        <v>2396.6490067300974</v>
      </c>
      <c r="O26" s="94">
        <v>7006.4990986599987</v>
      </c>
      <c r="P26" s="94">
        <v>0</v>
      </c>
      <c r="Q26" s="94">
        <v>10613.801065613599</v>
      </c>
    </row>
    <row r="27" spans="1:17" ht="12" customHeight="1" x14ac:dyDescent="0.25">
      <c r="A27" s="93" t="s">
        <v>33</v>
      </c>
      <c r="B27" s="119"/>
      <c r="C27" s="119">
        <v>4557.7198923917867</v>
      </c>
      <c r="D27" s="119">
        <v>4302.0802451937971</v>
      </c>
      <c r="E27" s="119">
        <v>4299.9476328915216</v>
      </c>
      <c r="F27" s="119">
        <v>6785.2856303119979</v>
      </c>
      <c r="G27" s="119">
        <v>4427.1409917052888</v>
      </c>
      <c r="H27" s="119">
        <v>5262.3480663870896</v>
      </c>
      <c r="I27" s="119">
        <v>5133.730436618047</v>
      </c>
      <c r="J27" s="119">
        <v>5870.319127656463</v>
      </c>
      <c r="K27" s="119">
        <v>5187.5709677456962</v>
      </c>
      <c r="L27" s="119">
        <v>6775.4495062993819</v>
      </c>
      <c r="M27" s="119">
        <v>10046.875742956197</v>
      </c>
      <c r="N27" s="119">
        <v>4992.4302533071877</v>
      </c>
      <c r="O27" s="119">
        <v>5033.377331355463</v>
      </c>
      <c r="P27" s="119">
        <v>5548.1575918957797</v>
      </c>
      <c r="Q27" s="119">
        <v>5542.3380623205976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9493.8540945700588</v>
      </c>
      <c r="D29" s="89">
        <f t="shared" ref="D29:Q29" si="10">SUM(D30:D33)</f>
        <v>10670.170692874426</v>
      </c>
      <c r="E29" s="89">
        <f t="shared" si="10"/>
        <v>9778.8148308632408</v>
      </c>
      <c r="F29" s="89">
        <f t="shared" si="10"/>
        <v>12575.226785173058</v>
      </c>
      <c r="G29" s="89">
        <f t="shared" si="10"/>
        <v>13111.355227743858</v>
      </c>
      <c r="H29" s="89">
        <f t="shared" si="10"/>
        <v>15291.835889845293</v>
      </c>
      <c r="I29" s="89">
        <f t="shared" si="10"/>
        <v>15410.718824100681</v>
      </c>
      <c r="J29" s="89">
        <f t="shared" si="10"/>
        <v>12048.731304785748</v>
      </c>
      <c r="K29" s="89">
        <f t="shared" si="10"/>
        <v>8025.2525252525238</v>
      </c>
      <c r="L29" s="89">
        <f t="shared" si="10"/>
        <v>12121.44163768979</v>
      </c>
      <c r="M29" s="89">
        <f t="shared" si="10"/>
        <v>11083.558016909177</v>
      </c>
      <c r="N29" s="89">
        <f t="shared" si="10"/>
        <v>9256.0611370880051</v>
      </c>
      <c r="O29" s="89">
        <f t="shared" si="10"/>
        <v>9584.4058070726314</v>
      </c>
      <c r="P29" s="89">
        <f t="shared" si="10"/>
        <v>10188.767910794477</v>
      </c>
      <c r="Q29" s="89">
        <f t="shared" si="10"/>
        <v>10947.452201984263</v>
      </c>
    </row>
    <row r="30" spans="1:17" s="28" customFormat="1" ht="12" customHeight="1" x14ac:dyDescent="0.25">
      <c r="A30" s="88" t="s">
        <v>66</v>
      </c>
      <c r="B30" s="87"/>
      <c r="C30" s="87">
        <v>1666.2312457335734</v>
      </c>
      <c r="D30" s="87">
        <v>7361.5061520637419</v>
      </c>
      <c r="E30" s="87">
        <v>3033.3556546321065</v>
      </c>
      <c r="F30" s="87">
        <v>4511.5150449894745</v>
      </c>
      <c r="G30" s="87">
        <v>0</v>
      </c>
      <c r="H30" s="87">
        <v>375.2283238974893</v>
      </c>
      <c r="I30" s="87">
        <v>0</v>
      </c>
      <c r="J30" s="87">
        <v>0</v>
      </c>
      <c r="K30" s="87">
        <v>4266.9043270115444</v>
      </c>
      <c r="L30" s="87">
        <v>6462.9377734013988</v>
      </c>
      <c r="M30" s="87">
        <v>0</v>
      </c>
      <c r="N30" s="87">
        <v>0</v>
      </c>
      <c r="O30" s="87">
        <v>0</v>
      </c>
      <c r="P30" s="87">
        <v>2879.70550588888</v>
      </c>
      <c r="Q30" s="87">
        <v>0</v>
      </c>
    </row>
    <row r="31" spans="1:17" ht="12" customHeight="1" x14ac:dyDescent="0.25">
      <c r="A31" s="88" t="s">
        <v>98</v>
      </c>
      <c r="B31" s="87"/>
      <c r="C31" s="87">
        <v>4239.5817504212955</v>
      </c>
      <c r="D31" s="87">
        <v>3105.1838693398904</v>
      </c>
      <c r="E31" s="87">
        <v>3001.1286136217022</v>
      </c>
      <c r="F31" s="87">
        <v>3715.405020064456</v>
      </c>
      <c r="G31" s="87">
        <v>1834.3411918931499</v>
      </c>
      <c r="H31" s="87">
        <v>3351.5578734044852</v>
      </c>
      <c r="I31" s="87">
        <v>1823.989463727625</v>
      </c>
      <c r="J31" s="87">
        <v>1925.4480849286426</v>
      </c>
      <c r="K31" s="87">
        <v>3758.3481982409794</v>
      </c>
      <c r="L31" s="87">
        <v>2212.7924956889146</v>
      </c>
      <c r="M31" s="87">
        <v>139.23139684777962</v>
      </c>
      <c r="N31" s="87">
        <v>871.62132072278212</v>
      </c>
      <c r="O31" s="87">
        <v>4732.0047937897634</v>
      </c>
      <c r="P31" s="87">
        <v>7175.5750152909768</v>
      </c>
      <c r="Q31" s="87">
        <v>5588.105756353295</v>
      </c>
    </row>
    <row r="32" spans="1:17" ht="12" customHeight="1" x14ac:dyDescent="0.25">
      <c r="A32" s="88" t="s">
        <v>34</v>
      </c>
      <c r="B32" s="87"/>
      <c r="C32" s="87">
        <v>62.786631498510509</v>
      </c>
      <c r="D32" s="87">
        <v>203.48067147079348</v>
      </c>
      <c r="E32" s="87">
        <v>233.40935374091794</v>
      </c>
      <c r="F32" s="87">
        <v>38.022244066175162</v>
      </c>
      <c r="G32" s="87">
        <v>0</v>
      </c>
      <c r="H32" s="87">
        <v>93.583879302368331</v>
      </c>
      <c r="I32" s="87">
        <v>54.772973847969148</v>
      </c>
      <c r="J32" s="87">
        <v>49.351756491523595</v>
      </c>
      <c r="K32" s="87">
        <v>0</v>
      </c>
      <c r="L32" s="87">
        <v>280.72592972609567</v>
      </c>
      <c r="M32" s="87">
        <v>0</v>
      </c>
      <c r="N32" s="87">
        <v>185.57365435322887</v>
      </c>
      <c r="O32" s="87">
        <v>1.773464321696522</v>
      </c>
      <c r="P32" s="87">
        <v>133.48738961462027</v>
      </c>
      <c r="Q32" s="87">
        <v>687.8013807884023</v>
      </c>
    </row>
    <row r="33" spans="1:17" ht="12" customHeight="1" x14ac:dyDescent="0.25">
      <c r="A33" s="49" t="s">
        <v>30</v>
      </c>
      <c r="B33" s="86"/>
      <c r="C33" s="86">
        <v>3525.2544669166782</v>
      </c>
      <c r="D33" s="86">
        <v>0</v>
      </c>
      <c r="E33" s="86">
        <v>3510.9212088685144</v>
      </c>
      <c r="F33" s="86">
        <v>4310.2844760529524</v>
      </c>
      <c r="G33" s="86">
        <v>11277.014035850707</v>
      </c>
      <c r="H33" s="86">
        <v>11471.465813240951</v>
      </c>
      <c r="I33" s="86">
        <v>13531.956386525088</v>
      </c>
      <c r="J33" s="86">
        <v>10073.931463365581</v>
      </c>
      <c r="K33" s="86">
        <v>0</v>
      </c>
      <c r="L33" s="86">
        <v>3164.985438873382</v>
      </c>
      <c r="M33" s="86">
        <v>10944.326620061398</v>
      </c>
      <c r="N33" s="86">
        <v>8198.8661620119947</v>
      </c>
      <c r="O33" s="86">
        <v>4850.6275489611708</v>
      </c>
      <c r="P33" s="86">
        <v>0</v>
      </c>
      <c r="Q33" s="86">
        <v>4671.5450648425658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72.862523724593586</v>
      </c>
      <c r="D3" s="106">
        <f t="shared" si="0"/>
        <v>78.96466034515764</v>
      </c>
      <c r="E3" s="106">
        <f t="shared" si="0"/>
        <v>75.356342280545292</v>
      </c>
      <c r="F3" s="106">
        <f t="shared" si="0"/>
        <v>98.186933010853352</v>
      </c>
      <c r="G3" s="106">
        <f t="shared" si="0"/>
        <v>99.1872260389611</v>
      </c>
      <c r="H3" s="106">
        <f t="shared" si="0"/>
        <v>115.49131602006335</v>
      </c>
      <c r="I3" s="106">
        <f t="shared" si="0"/>
        <v>99.680151334375864</v>
      </c>
      <c r="J3" s="106">
        <f t="shared" si="0"/>
        <v>91.041291150422822</v>
      </c>
      <c r="K3" s="106">
        <f t="shared" si="0"/>
        <v>54.027363355609708</v>
      </c>
      <c r="L3" s="106">
        <f t="shared" si="0"/>
        <v>82.285884582447068</v>
      </c>
      <c r="M3" s="106">
        <f t="shared" si="0"/>
        <v>61.411548249893379</v>
      </c>
      <c r="N3" s="106">
        <f t="shared" si="0"/>
        <v>53.545019075605353</v>
      </c>
      <c r="O3" s="106">
        <f t="shared" si="0"/>
        <v>58.687722584741664</v>
      </c>
      <c r="P3" s="106">
        <f t="shared" si="0"/>
        <v>60.896002488573302</v>
      </c>
      <c r="Q3" s="106">
        <f t="shared" si="0"/>
        <v>50.531160803457908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55.204106795744352</v>
      </c>
      <c r="D4" s="101">
        <f t="shared" si="1"/>
        <v>56.86094044476436</v>
      </c>
      <c r="E4" s="101">
        <f t="shared" si="1"/>
        <v>56.56819147716898</v>
      </c>
      <c r="F4" s="101">
        <f t="shared" si="1"/>
        <v>74.907801149389684</v>
      </c>
      <c r="G4" s="101">
        <f t="shared" si="1"/>
        <v>76.757305615852957</v>
      </c>
      <c r="H4" s="101">
        <f t="shared" si="1"/>
        <v>89.353759692083642</v>
      </c>
      <c r="I4" s="101">
        <f t="shared" si="1"/>
        <v>73.644301983107852</v>
      </c>
      <c r="J4" s="101">
        <f t="shared" si="1"/>
        <v>70.92434466720394</v>
      </c>
      <c r="K4" s="101">
        <f t="shared" si="1"/>
        <v>37.589477766262327</v>
      </c>
      <c r="L4" s="101">
        <f t="shared" si="1"/>
        <v>60.473316456010849</v>
      </c>
      <c r="M4" s="101">
        <f t="shared" si="1"/>
        <v>44.243367746161447</v>
      </c>
      <c r="N4" s="101">
        <f t="shared" si="1"/>
        <v>39.367521317822643</v>
      </c>
      <c r="O4" s="101">
        <f t="shared" si="1"/>
        <v>41.89070881766434</v>
      </c>
      <c r="P4" s="101">
        <f t="shared" si="1"/>
        <v>40.874927836210979</v>
      </c>
      <c r="Q4" s="101">
        <f t="shared" si="1"/>
        <v>31.537253100088328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0.95233530195351446</v>
      </c>
      <c r="F5" s="100">
        <v>0</v>
      </c>
      <c r="G5" s="100">
        <v>0.95645267677522605</v>
      </c>
      <c r="H5" s="100">
        <v>0</v>
      </c>
      <c r="I5" s="100">
        <v>0</v>
      </c>
      <c r="J5" s="100">
        <v>0</v>
      </c>
      <c r="K5" s="100">
        <v>0</v>
      </c>
      <c r="L5" s="100">
        <v>0.31693043608085791</v>
      </c>
      <c r="M5" s="100">
        <v>0</v>
      </c>
      <c r="N5" s="100">
        <v>0</v>
      </c>
      <c r="O5" s="100">
        <v>0</v>
      </c>
      <c r="P5" s="100">
        <v>4.9933540962647557E-2</v>
      </c>
      <c r="Q5" s="100">
        <v>7.4240698354499216E-2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16.715171567341379</v>
      </c>
      <c r="D7" s="100">
        <v>26.098740535019409</v>
      </c>
      <c r="E7" s="100">
        <v>5.5120630568194064</v>
      </c>
      <c r="F7" s="100">
        <v>2.7933786876304252</v>
      </c>
      <c r="G7" s="100">
        <v>30.028708642798168</v>
      </c>
      <c r="H7" s="100">
        <v>0</v>
      </c>
      <c r="I7" s="100">
        <v>0</v>
      </c>
      <c r="J7" s="100">
        <v>47.119595265233421</v>
      </c>
      <c r="K7" s="100">
        <v>5.2321868279396577</v>
      </c>
      <c r="L7" s="100">
        <v>0</v>
      </c>
      <c r="M7" s="100">
        <v>0</v>
      </c>
      <c r="N7" s="100">
        <v>0</v>
      </c>
      <c r="O7" s="100">
        <v>28.243918795303827</v>
      </c>
      <c r="P7" s="100">
        <v>19.553921499893885</v>
      </c>
      <c r="Q7" s="100">
        <v>1.8589881356711471</v>
      </c>
    </row>
    <row r="8" spans="1:17" ht="12" customHeight="1" x14ac:dyDescent="0.25">
      <c r="A8" s="88" t="s">
        <v>101</v>
      </c>
      <c r="B8" s="100"/>
      <c r="C8" s="100">
        <v>1.5701947722227768E-2</v>
      </c>
      <c r="D8" s="100">
        <v>1.4284542830490814E-2</v>
      </c>
      <c r="E8" s="100">
        <v>2.1188071277449753E-2</v>
      </c>
      <c r="F8" s="100">
        <v>1.976532800340134E-2</v>
      </c>
      <c r="G8" s="100">
        <v>1.3389446159811988E-2</v>
      </c>
      <c r="H8" s="100">
        <v>2.0792191299119096E-2</v>
      </c>
      <c r="I8" s="100">
        <v>1.0871375024910463E-2</v>
      </c>
      <c r="J8" s="100">
        <v>1.4936810073811063E-2</v>
      </c>
      <c r="K8" s="100">
        <v>1.3707450154299925E-2</v>
      </c>
      <c r="L8" s="100">
        <v>1.3924307392083156E-2</v>
      </c>
      <c r="M8" s="100">
        <v>2.7279259561022656E-2</v>
      </c>
      <c r="N8" s="100">
        <v>1.3804600784948952E-2</v>
      </c>
      <c r="O8" s="100">
        <v>2.771425033022519E-2</v>
      </c>
      <c r="P8" s="100">
        <v>2.6353374369649744E-2</v>
      </c>
      <c r="Q8" s="100">
        <v>7.2241055088785713E-2</v>
      </c>
    </row>
    <row r="9" spans="1:17" ht="12" customHeight="1" x14ac:dyDescent="0.25">
      <c r="A9" s="88" t="s">
        <v>106</v>
      </c>
      <c r="B9" s="100"/>
      <c r="C9" s="100">
        <v>37.576578848711343</v>
      </c>
      <c r="D9" s="100">
        <v>1.2244492754777603</v>
      </c>
      <c r="E9" s="100">
        <v>20.380050420554799</v>
      </c>
      <c r="F9" s="100">
        <v>45.919186887721793</v>
      </c>
      <c r="G9" s="100">
        <v>23.453684677172301</v>
      </c>
      <c r="H9" s="100">
        <v>0</v>
      </c>
      <c r="I9" s="100">
        <v>15.316513152502129</v>
      </c>
      <c r="J9" s="100">
        <v>0</v>
      </c>
      <c r="K9" s="100">
        <v>3.5872938596536947</v>
      </c>
      <c r="L9" s="100">
        <v>0</v>
      </c>
      <c r="M9" s="100">
        <v>0</v>
      </c>
      <c r="N9" s="100">
        <v>8.3300019114952626</v>
      </c>
      <c r="O9" s="100">
        <v>0</v>
      </c>
      <c r="P9" s="100">
        <v>8.8177465051857631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3.7506678903124695</v>
      </c>
      <c r="E10" s="100">
        <v>3.0442977495241337</v>
      </c>
      <c r="F10" s="100">
        <v>4.5164496571468247</v>
      </c>
      <c r="G10" s="100">
        <v>0</v>
      </c>
      <c r="H10" s="100">
        <v>0</v>
      </c>
      <c r="I10" s="100">
        <v>15.419263303311022</v>
      </c>
      <c r="J10" s="100">
        <v>0</v>
      </c>
      <c r="K10" s="100">
        <v>0</v>
      </c>
      <c r="L10" s="100">
        <v>1.9563739617400857</v>
      </c>
      <c r="M10" s="100">
        <v>0.78151913329117728</v>
      </c>
      <c r="N10" s="100">
        <v>0.8027306017319219</v>
      </c>
      <c r="O10" s="100">
        <v>2.5002196779041967</v>
      </c>
      <c r="P10" s="100">
        <v>0</v>
      </c>
      <c r="Q10" s="100">
        <v>6.7383485172374451</v>
      </c>
    </row>
    <row r="11" spans="1:17" ht="12" customHeight="1" x14ac:dyDescent="0.25">
      <c r="A11" s="88" t="s">
        <v>61</v>
      </c>
      <c r="B11" s="100"/>
      <c r="C11" s="100">
        <v>0.11804867950129262</v>
      </c>
      <c r="D11" s="100">
        <v>0.44664872058451982</v>
      </c>
      <c r="E11" s="100">
        <v>0.20403778094931435</v>
      </c>
      <c r="F11" s="100">
        <v>0.14418288704219487</v>
      </c>
      <c r="G11" s="100">
        <v>0.17897547343773051</v>
      </c>
      <c r="H11" s="100">
        <v>0.15964227215661547</v>
      </c>
      <c r="I11" s="100">
        <v>8.6688586436891632E-2</v>
      </c>
      <c r="J11" s="100">
        <v>0.19077996781982287</v>
      </c>
      <c r="K11" s="100">
        <v>0.30960766810186846</v>
      </c>
      <c r="L11" s="100">
        <v>0.18162583484044426</v>
      </c>
      <c r="M11" s="100">
        <v>0.29028252833152307</v>
      </c>
      <c r="N11" s="100">
        <v>0.17516295543094837</v>
      </c>
      <c r="O11" s="100">
        <v>0.21358471229270334</v>
      </c>
      <c r="P11" s="100">
        <v>0.30891231594713109</v>
      </c>
      <c r="Q11" s="100">
        <v>0.40544708482479297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18.467658719361665</v>
      </c>
      <c r="E12" s="100">
        <v>16.998592743067579</v>
      </c>
      <c r="F12" s="100">
        <v>20.542994172269573</v>
      </c>
      <c r="G12" s="100">
        <v>21.023366388257049</v>
      </c>
      <c r="H12" s="100">
        <v>18.129083912662239</v>
      </c>
      <c r="I12" s="100">
        <v>36.159615321752746</v>
      </c>
      <c r="J12" s="100">
        <v>22.725233476996006</v>
      </c>
      <c r="K12" s="100">
        <v>28.0212902502182</v>
      </c>
      <c r="L12" s="100">
        <v>54.160583314181757</v>
      </c>
      <c r="M12" s="100">
        <v>41.824770394220927</v>
      </c>
      <c r="N12" s="100">
        <v>20.179187443472532</v>
      </c>
      <c r="O12" s="100">
        <v>0</v>
      </c>
      <c r="P12" s="100">
        <v>11.458086561464754</v>
      </c>
      <c r="Q12" s="100">
        <v>18.970441802731344</v>
      </c>
    </row>
    <row r="13" spans="1:17" ht="12" customHeight="1" x14ac:dyDescent="0.25">
      <c r="A13" s="88" t="s">
        <v>105</v>
      </c>
      <c r="B13" s="100"/>
      <c r="C13" s="100">
        <v>4.9170974899751307E-2</v>
      </c>
      <c r="D13" s="100">
        <v>0.14017867553935312</v>
      </c>
      <c r="E13" s="100">
        <v>0.21483580213663503</v>
      </c>
      <c r="F13" s="100">
        <v>0.16937563681244572</v>
      </c>
      <c r="G13" s="100">
        <v>0.28052081010434166</v>
      </c>
      <c r="H13" s="100">
        <v>2.3165532293998536</v>
      </c>
      <c r="I13" s="100">
        <v>0.53549148155350479</v>
      </c>
      <c r="J13" s="100">
        <v>0.14247875702489946</v>
      </c>
      <c r="K13" s="100">
        <v>0.18225038119867765</v>
      </c>
      <c r="L13" s="100">
        <v>0.55177275114454016</v>
      </c>
      <c r="M13" s="100">
        <v>1.135826621644507</v>
      </c>
      <c r="N13" s="100">
        <v>0.26194121931995146</v>
      </c>
      <c r="O13" s="100">
        <v>0.85588635668565771</v>
      </c>
      <c r="P13" s="100">
        <v>0.19547432753647492</v>
      </c>
      <c r="Q13" s="100">
        <v>3.265479961820227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6.2721988004377236</v>
      </c>
      <c r="E14" s="22">
        <v>8.793595501426509</v>
      </c>
      <c r="F14" s="22">
        <v>0</v>
      </c>
      <c r="G14" s="22">
        <v>0</v>
      </c>
      <c r="H14" s="22">
        <v>68.652377588636085</v>
      </c>
      <c r="I14" s="22">
        <v>5.644212437840757</v>
      </c>
      <c r="J14" s="22">
        <v>0</v>
      </c>
      <c r="K14" s="22">
        <v>0</v>
      </c>
      <c r="L14" s="22">
        <v>3.048936206450549</v>
      </c>
      <c r="M14" s="22">
        <v>0</v>
      </c>
      <c r="N14" s="22">
        <v>9.3849199059925095</v>
      </c>
      <c r="O14" s="22">
        <v>9.6355726985314192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0.72943477756835595</v>
      </c>
      <c r="D15" s="104">
        <v>0.44611328520096361</v>
      </c>
      <c r="E15" s="104">
        <v>0.44719504945963706</v>
      </c>
      <c r="F15" s="104">
        <v>0.80246789276303809</v>
      </c>
      <c r="G15" s="104">
        <v>0.82220750114834529</v>
      </c>
      <c r="H15" s="104">
        <v>7.5310497929726938E-2</v>
      </c>
      <c r="I15" s="104">
        <v>0.4716463246858752</v>
      </c>
      <c r="J15" s="104">
        <v>0.73132039005596305</v>
      </c>
      <c r="K15" s="104">
        <v>0.24314132899593488</v>
      </c>
      <c r="L15" s="104">
        <v>0.24316964418053322</v>
      </c>
      <c r="M15" s="104">
        <v>0.18368980911229263</v>
      </c>
      <c r="N15" s="104">
        <v>0.21977267959457228</v>
      </c>
      <c r="O15" s="104">
        <v>0.41381232661631034</v>
      </c>
      <c r="P15" s="104">
        <v>0.46449971085067293</v>
      </c>
      <c r="Q15" s="104">
        <v>0.15206584436008644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1.2028694135628166</v>
      </c>
      <c r="D16" s="101">
        <f t="shared" si="2"/>
        <v>2.2193332336638565</v>
      </c>
      <c r="E16" s="101">
        <f t="shared" si="2"/>
        <v>1.3923635782933228</v>
      </c>
      <c r="F16" s="101">
        <f t="shared" si="2"/>
        <v>1.9214264575210718</v>
      </c>
      <c r="G16" s="101">
        <f t="shared" si="2"/>
        <v>2.3592795291764581</v>
      </c>
      <c r="H16" s="101">
        <f t="shared" si="2"/>
        <v>2.568997816217431</v>
      </c>
      <c r="I16" s="101">
        <f t="shared" si="2"/>
        <v>3.1775047369443419</v>
      </c>
      <c r="J16" s="101">
        <f t="shared" si="2"/>
        <v>1.9359162631202762</v>
      </c>
      <c r="K16" s="101">
        <f t="shared" si="2"/>
        <v>1.9737928771211906</v>
      </c>
      <c r="L16" s="101">
        <f t="shared" si="2"/>
        <v>1.1845348566823948</v>
      </c>
      <c r="M16" s="101">
        <f t="shared" si="2"/>
        <v>0.7183659402086785</v>
      </c>
      <c r="N16" s="101">
        <f t="shared" si="2"/>
        <v>1.5868110980562278E-2</v>
      </c>
      <c r="O16" s="101">
        <f t="shared" si="2"/>
        <v>2.3975993120916375E-2</v>
      </c>
      <c r="P16" s="101">
        <f t="shared" si="2"/>
        <v>0.36905903439753862</v>
      </c>
      <c r="Q16" s="101">
        <f t="shared" si="2"/>
        <v>0.36431753556301377</v>
      </c>
    </row>
    <row r="17" spans="1:17" ht="12.95" customHeight="1" x14ac:dyDescent="0.25">
      <c r="A17" s="88" t="s">
        <v>101</v>
      </c>
      <c r="B17" s="103"/>
      <c r="C17" s="103">
        <v>2.1504373572387315E-3</v>
      </c>
      <c r="D17" s="103">
        <v>6.0251229672778307E-3</v>
      </c>
      <c r="E17" s="103">
        <v>5.927435891005175E-3</v>
      </c>
      <c r="F17" s="103">
        <v>6.2082906328501612E-3</v>
      </c>
      <c r="G17" s="103">
        <v>7.8755118958512473E-3</v>
      </c>
      <c r="H17" s="103">
        <v>9.6048473655401343E-3</v>
      </c>
      <c r="I17" s="103">
        <v>1.6040953501631729E-2</v>
      </c>
      <c r="J17" s="103">
        <v>1.0681823799107312E-2</v>
      </c>
      <c r="K17" s="103">
        <v>1.8816270721521797E-2</v>
      </c>
      <c r="L17" s="103">
        <v>1.7551614505044198E-2</v>
      </c>
      <c r="M17" s="103">
        <v>2.0772496645764579E-2</v>
      </c>
      <c r="N17" s="103">
        <v>1.5868110980562278E-2</v>
      </c>
      <c r="O17" s="103">
        <v>2.3975993120916375E-2</v>
      </c>
      <c r="P17" s="103">
        <v>2.6112684862838048E-2</v>
      </c>
      <c r="Q17" s="103">
        <v>2.7831518620667905E-2</v>
      </c>
    </row>
    <row r="18" spans="1:17" ht="12" customHeight="1" x14ac:dyDescent="0.25">
      <c r="A18" s="88" t="s">
        <v>100</v>
      </c>
      <c r="B18" s="103"/>
      <c r="C18" s="103">
        <v>1.2007189762055779</v>
      </c>
      <c r="D18" s="103">
        <v>2.2133081106965786</v>
      </c>
      <c r="E18" s="103">
        <v>1.3864361424023177</v>
      </c>
      <c r="F18" s="103">
        <v>1.9152181668882216</v>
      </c>
      <c r="G18" s="103">
        <v>2.3514040172806068</v>
      </c>
      <c r="H18" s="103">
        <v>2.5593929688518906</v>
      </c>
      <c r="I18" s="103">
        <v>3.1614637834427102</v>
      </c>
      <c r="J18" s="103">
        <v>1.9252344393211689</v>
      </c>
      <c r="K18" s="103">
        <v>1.9549766063996687</v>
      </c>
      <c r="L18" s="103">
        <v>1.1669832421773505</v>
      </c>
      <c r="M18" s="103">
        <v>0.69759344356291397</v>
      </c>
      <c r="N18" s="103">
        <v>0</v>
      </c>
      <c r="O18" s="103">
        <v>0</v>
      </c>
      <c r="P18" s="103">
        <v>0.34294634953470055</v>
      </c>
      <c r="Q18" s="103">
        <v>0.33648601694234587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8.6219207735994647</v>
      </c>
      <c r="D19" s="101">
        <f t="shared" si="3"/>
        <v>9.4646687982271676</v>
      </c>
      <c r="E19" s="101">
        <f t="shared" si="3"/>
        <v>8.9343563604284171</v>
      </c>
      <c r="F19" s="101">
        <f t="shared" si="3"/>
        <v>10.057877869033504</v>
      </c>
      <c r="G19" s="101">
        <f t="shared" si="3"/>
        <v>10.445291935562995</v>
      </c>
      <c r="H19" s="101">
        <f t="shared" si="3"/>
        <v>12.003779114801068</v>
      </c>
      <c r="I19" s="101">
        <f t="shared" si="3"/>
        <v>11.758109868569198</v>
      </c>
      <c r="J19" s="101">
        <f t="shared" si="3"/>
        <v>9.2232772668157708</v>
      </c>
      <c r="K19" s="101">
        <f t="shared" si="3"/>
        <v>6.506990569455728</v>
      </c>
      <c r="L19" s="101">
        <f t="shared" si="3"/>
        <v>9.1479561876481732</v>
      </c>
      <c r="M19" s="101">
        <f t="shared" si="3"/>
        <v>8.4540295531049168</v>
      </c>
      <c r="N19" s="101">
        <f t="shared" si="3"/>
        <v>6.9532516618776796</v>
      </c>
      <c r="O19" s="101">
        <f t="shared" si="3"/>
        <v>8.3330995695045438</v>
      </c>
      <c r="P19" s="101">
        <f t="shared" si="3"/>
        <v>9.2039876671510754</v>
      </c>
      <c r="Q19" s="101">
        <f t="shared" si="3"/>
        <v>8.8822641212906017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1.9958784963809444</v>
      </c>
      <c r="D21" s="100">
        <v>2.0078928267390186</v>
      </c>
      <c r="E21" s="100">
        <v>2.4413033060673839</v>
      </c>
      <c r="F21" s="100">
        <v>0.99771522482321462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3.0045808790008684E-2</v>
      </c>
      <c r="O21" s="100">
        <v>0</v>
      </c>
      <c r="P21" s="100">
        <v>0.20798964695549163</v>
      </c>
      <c r="Q21" s="100">
        <v>0.25025975049178134</v>
      </c>
    </row>
    <row r="22" spans="1:17" ht="12" customHeight="1" x14ac:dyDescent="0.25">
      <c r="A22" s="88" t="s">
        <v>99</v>
      </c>
      <c r="B22" s="100"/>
      <c r="C22" s="100">
        <v>1.8762132128088256</v>
      </c>
      <c r="D22" s="100">
        <v>2.1338816529001763</v>
      </c>
      <c r="E22" s="100">
        <v>3.6430911085691409</v>
      </c>
      <c r="F22" s="100">
        <v>0.37084316117408483</v>
      </c>
      <c r="G22" s="100">
        <v>0.49000271424647113</v>
      </c>
      <c r="H22" s="100">
        <v>1.0153572909285615</v>
      </c>
      <c r="I22" s="100">
        <v>0</v>
      </c>
      <c r="J22" s="100">
        <v>2.4960857650361566E-2</v>
      </c>
      <c r="K22" s="100">
        <v>0.74094992998107201</v>
      </c>
      <c r="L22" s="100">
        <v>0</v>
      </c>
      <c r="M22" s="100">
        <v>0.56071303915490855</v>
      </c>
      <c r="N22" s="100">
        <v>0</v>
      </c>
      <c r="O22" s="100">
        <v>1.8613527598664295</v>
      </c>
      <c r="P22" s="100">
        <v>3.6224189125225581</v>
      </c>
      <c r="Q22" s="100">
        <v>4.7979598593079494E-2</v>
      </c>
    </row>
    <row r="23" spans="1:17" ht="12" customHeight="1" x14ac:dyDescent="0.25">
      <c r="A23" s="88" t="s">
        <v>98</v>
      </c>
      <c r="B23" s="100"/>
      <c r="C23" s="100">
        <v>3.1125027740457551</v>
      </c>
      <c r="D23" s="100">
        <v>3.0668355855134313</v>
      </c>
      <c r="E23" s="100">
        <v>1.510505660171573</v>
      </c>
      <c r="F23" s="100">
        <v>2.6297379199557369</v>
      </c>
      <c r="G23" s="100">
        <v>2.1094204214497068</v>
      </c>
      <c r="H23" s="100">
        <v>2.8067390543101909</v>
      </c>
      <c r="I23" s="100">
        <v>1.9852839946786649</v>
      </c>
      <c r="J23" s="100">
        <v>1.4536832704755158</v>
      </c>
      <c r="K23" s="100">
        <v>1.3066639761971095</v>
      </c>
      <c r="L23" s="100">
        <v>1.6511366610514955</v>
      </c>
      <c r="M23" s="100">
        <v>1.2760388327739314</v>
      </c>
      <c r="N23" s="100">
        <v>0.16716411598847675</v>
      </c>
      <c r="O23" s="100">
        <v>0</v>
      </c>
      <c r="P23" s="100">
        <v>2.9044405707693808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0.12718519510178058</v>
      </c>
      <c r="D24" s="100">
        <v>0.13751049896493425</v>
      </c>
      <c r="E24" s="100">
        <v>0</v>
      </c>
      <c r="F24" s="100">
        <v>0.14162484022084731</v>
      </c>
      <c r="G24" s="100">
        <v>0.22240778474101061</v>
      </c>
      <c r="H24" s="100">
        <v>0</v>
      </c>
      <c r="I24" s="100">
        <v>8.0493284942667234E-2</v>
      </c>
      <c r="J24" s="100">
        <v>0.13403580877370155</v>
      </c>
      <c r="K24" s="100">
        <v>0.2143481004921744</v>
      </c>
      <c r="L24" s="100">
        <v>0.26689698658431177</v>
      </c>
      <c r="M24" s="100">
        <v>0.52639288311246912</v>
      </c>
      <c r="N24" s="100">
        <v>0.23100580687163877</v>
      </c>
      <c r="O24" s="100">
        <v>0.17443260789934714</v>
      </c>
      <c r="P24" s="100">
        <v>0.21621199826269535</v>
      </c>
      <c r="Q24" s="100">
        <v>1.5754069607143077E-3</v>
      </c>
    </row>
    <row r="25" spans="1:17" ht="12" customHeight="1" x14ac:dyDescent="0.25">
      <c r="A25" s="88" t="s">
        <v>42</v>
      </c>
      <c r="B25" s="100"/>
      <c r="C25" s="100">
        <v>0.45811755773258367</v>
      </c>
      <c r="D25" s="100">
        <v>1.1373457442319146</v>
      </c>
      <c r="E25" s="100">
        <v>0.18612872954873499</v>
      </c>
      <c r="F25" s="100">
        <v>1.5643692946087306</v>
      </c>
      <c r="G25" s="100">
        <v>2.5581685857798804</v>
      </c>
      <c r="H25" s="100">
        <v>7.1527234229778021</v>
      </c>
      <c r="I25" s="100">
        <v>6.8112480696366227</v>
      </c>
      <c r="J25" s="100">
        <v>3.8961249876698427</v>
      </c>
      <c r="K25" s="100">
        <v>3.5704691158033608</v>
      </c>
      <c r="L25" s="100">
        <v>5.6535873445273452</v>
      </c>
      <c r="M25" s="100">
        <v>3.4704082227605726</v>
      </c>
      <c r="N25" s="100">
        <v>3.7678662211142688</v>
      </c>
      <c r="O25" s="100">
        <v>0.12057883352731009</v>
      </c>
      <c r="P25" s="100">
        <v>0.95209637122466551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3.7182976097460546E-3</v>
      </c>
      <c r="F26" s="22">
        <v>2.5857201406643489</v>
      </c>
      <c r="G26" s="22">
        <v>4.3497700226406701</v>
      </c>
      <c r="H26" s="22">
        <v>0.24505183285368615</v>
      </c>
      <c r="I26" s="22">
        <v>1.9610922524325789</v>
      </c>
      <c r="J26" s="22">
        <v>2.3618632198217808</v>
      </c>
      <c r="K26" s="22">
        <v>0</v>
      </c>
      <c r="L26" s="22">
        <v>0</v>
      </c>
      <c r="M26" s="22">
        <v>0.33983684536912062</v>
      </c>
      <c r="N26" s="22">
        <v>1.5908797519029134</v>
      </c>
      <c r="O26" s="22">
        <v>5.1293460732938989</v>
      </c>
      <c r="P26" s="22">
        <v>0</v>
      </c>
      <c r="Q26" s="22">
        <v>7.2934502897797762</v>
      </c>
    </row>
    <row r="27" spans="1:17" ht="12" customHeight="1" x14ac:dyDescent="0.25">
      <c r="A27" s="93" t="s">
        <v>33</v>
      </c>
      <c r="B27" s="121"/>
      <c r="C27" s="121">
        <v>1.052023537529575</v>
      </c>
      <c r="D27" s="121">
        <v>0.98120248987769199</v>
      </c>
      <c r="E27" s="121">
        <v>1.1496092584618389</v>
      </c>
      <c r="F27" s="121">
        <v>1.7678672875865411</v>
      </c>
      <c r="G27" s="121">
        <v>0.71552240670525824</v>
      </c>
      <c r="H27" s="121">
        <v>0.78390751373082579</v>
      </c>
      <c r="I27" s="121">
        <v>0.91999226687866298</v>
      </c>
      <c r="J27" s="121">
        <v>1.3526091224245689</v>
      </c>
      <c r="K27" s="121">
        <v>0.67455944698201153</v>
      </c>
      <c r="L27" s="121">
        <v>1.5763351954850198</v>
      </c>
      <c r="M27" s="121">
        <v>2.2806397299339149</v>
      </c>
      <c r="N27" s="121">
        <v>1.1662899572103733</v>
      </c>
      <c r="O27" s="121">
        <v>1.0473892949175585</v>
      </c>
      <c r="P27" s="121">
        <v>1.3008301674162832</v>
      </c>
      <c r="Q27" s="121">
        <v>1.2889990754652507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7.8336267416869489</v>
      </c>
      <c r="D29" s="101">
        <f t="shared" si="4"/>
        <v>10.419717868502264</v>
      </c>
      <c r="E29" s="101">
        <f t="shared" si="4"/>
        <v>8.4614308646545791</v>
      </c>
      <c r="F29" s="101">
        <f t="shared" si="4"/>
        <v>11.299827534909106</v>
      </c>
      <c r="G29" s="101">
        <f t="shared" si="4"/>
        <v>9.6253489583686918</v>
      </c>
      <c r="H29" s="101">
        <f t="shared" si="4"/>
        <v>11.564779396961214</v>
      </c>
      <c r="I29" s="101">
        <f t="shared" si="4"/>
        <v>11.100234745754477</v>
      </c>
      <c r="J29" s="101">
        <f t="shared" si="4"/>
        <v>8.9577529532828315</v>
      </c>
      <c r="K29" s="101">
        <f t="shared" si="4"/>
        <v>7.9571021427704594</v>
      </c>
      <c r="L29" s="101">
        <f t="shared" si="4"/>
        <v>11.480077082105648</v>
      </c>
      <c r="M29" s="101">
        <f t="shared" si="4"/>
        <v>7.9957850104183352</v>
      </c>
      <c r="N29" s="101">
        <f t="shared" si="4"/>
        <v>7.2083779849244642</v>
      </c>
      <c r="O29" s="101">
        <f t="shared" si="4"/>
        <v>8.4399382044518596</v>
      </c>
      <c r="P29" s="101">
        <f t="shared" si="4"/>
        <v>10.448027950813712</v>
      </c>
      <c r="Q29" s="101">
        <f t="shared" si="4"/>
        <v>9.747326046515969</v>
      </c>
    </row>
    <row r="30" spans="1:17" s="28" customFormat="1" ht="12" customHeight="1" x14ac:dyDescent="0.25">
      <c r="A30" s="88" t="s">
        <v>66</v>
      </c>
      <c r="B30" s="100"/>
      <c r="C30" s="100">
        <v>1.6212151069325738</v>
      </c>
      <c r="D30" s="100">
        <v>7.381574703729167</v>
      </c>
      <c r="E30" s="100">
        <v>3.0696436396411908</v>
      </c>
      <c r="F30" s="100">
        <v>4.7348124101048104</v>
      </c>
      <c r="G30" s="100">
        <v>0</v>
      </c>
      <c r="H30" s="100">
        <v>0.39218926366240697</v>
      </c>
      <c r="I30" s="100">
        <v>0</v>
      </c>
      <c r="J30" s="100">
        <v>0</v>
      </c>
      <c r="K30" s="100">
        <v>4.4301587729391212</v>
      </c>
      <c r="L30" s="100">
        <v>6.786861404686495</v>
      </c>
      <c r="M30" s="100">
        <v>0</v>
      </c>
      <c r="N30" s="100">
        <v>0</v>
      </c>
      <c r="O30" s="100">
        <v>0</v>
      </c>
      <c r="P30" s="100">
        <v>3.1225387139443068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3.7583609277253776</v>
      </c>
      <c r="D31" s="100">
        <v>2.7750388206992089</v>
      </c>
      <c r="E31" s="100">
        <v>2.7163742576936882</v>
      </c>
      <c r="F31" s="100">
        <v>3.4994799071482068</v>
      </c>
      <c r="G31" s="100">
        <v>1.7230355823984691</v>
      </c>
      <c r="H31" s="100">
        <v>3.1224643564223715</v>
      </c>
      <c r="I31" s="100">
        <v>1.6865496599157102</v>
      </c>
      <c r="J31" s="100">
        <v>1.8108885343005094</v>
      </c>
      <c r="K31" s="100">
        <v>3.5269433698313386</v>
      </c>
      <c r="L31" s="100">
        <v>2.0946125437316341</v>
      </c>
      <c r="M31" s="100">
        <v>0.13343913260369958</v>
      </c>
      <c r="N31" s="100">
        <v>0.85717441906350156</v>
      </c>
      <c r="O31" s="100">
        <v>4.7744866911267554</v>
      </c>
      <c r="P31" s="100">
        <v>7.1402841383971962</v>
      </c>
      <c r="Q31" s="100">
        <v>5.4050886788938373</v>
      </c>
    </row>
    <row r="32" spans="1:17" ht="12" customHeight="1" x14ac:dyDescent="0.25">
      <c r="A32" s="88" t="s">
        <v>34</v>
      </c>
      <c r="B32" s="100"/>
      <c r="C32" s="100">
        <v>8.0705178758094728E-2</v>
      </c>
      <c r="D32" s="100">
        <v>0.26310434407388855</v>
      </c>
      <c r="E32" s="100">
        <v>0.30513816370782448</v>
      </c>
      <c r="F32" s="100">
        <v>5.1368113146361041E-2</v>
      </c>
      <c r="G32" s="100">
        <v>0</v>
      </c>
      <c r="H32" s="100">
        <v>0.12426334388304006</v>
      </c>
      <c r="I32" s="100">
        <v>7.1981846397349655E-2</v>
      </c>
      <c r="J32" s="100">
        <v>6.5786576301323937E-2</v>
      </c>
      <c r="K32" s="100">
        <v>0</v>
      </c>
      <c r="L32" s="100">
        <v>0.37748367696719659</v>
      </c>
      <c r="M32" s="100">
        <v>0</v>
      </c>
      <c r="N32" s="100">
        <v>0.26643687338039562</v>
      </c>
      <c r="O32" s="100">
        <v>2.5391506948823791E-3</v>
      </c>
      <c r="P32" s="100">
        <v>0.18520509847220773</v>
      </c>
      <c r="Q32" s="100">
        <v>0.95455945291302613</v>
      </c>
    </row>
    <row r="33" spans="1:17" ht="12" customHeight="1" x14ac:dyDescent="0.25">
      <c r="A33" s="49" t="s">
        <v>30</v>
      </c>
      <c r="B33" s="18"/>
      <c r="C33" s="18">
        <v>2.3733455282709035</v>
      </c>
      <c r="D33" s="18">
        <v>0</v>
      </c>
      <c r="E33" s="18">
        <v>2.3702748036118746</v>
      </c>
      <c r="F33" s="18">
        <v>3.014167104509728</v>
      </c>
      <c r="G33" s="18">
        <v>7.9023133759702233</v>
      </c>
      <c r="H33" s="18">
        <v>7.9258624329933962</v>
      </c>
      <c r="I33" s="18">
        <v>9.3417032394414168</v>
      </c>
      <c r="J33" s="18">
        <v>7.0810778426809984</v>
      </c>
      <c r="K33" s="18">
        <v>0</v>
      </c>
      <c r="L33" s="18">
        <v>2.2211194567203214</v>
      </c>
      <c r="M33" s="18">
        <v>7.8623458778146356</v>
      </c>
      <c r="N33" s="18">
        <v>6.0847666924805672</v>
      </c>
      <c r="O33" s="18">
        <v>3.6629123626302214</v>
      </c>
      <c r="P33" s="18">
        <v>0</v>
      </c>
      <c r="Q33" s="18">
        <v>3.3876779147091058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52.376209314164555</v>
      </c>
      <c r="D3" s="106">
        <f t="shared" si="0"/>
        <v>56.642507069146689</v>
      </c>
      <c r="E3" s="106">
        <f t="shared" si="0"/>
        <v>56.62697375407172</v>
      </c>
      <c r="F3" s="106">
        <f t="shared" si="0"/>
        <v>75.766314912653641</v>
      </c>
      <c r="G3" s="106">
        <f t="shared" si="0"/>
        <v>76.940471928753212</v>
      </c>
      <c r="H3" s="106">
        <f t="shared" si="0"/>
        <v>95.349047261513391</v>
      </c>
      <c r="I3" s="106">
        <f t="shared" si="0"/>
        <v>81.385288767386427</v>
      </c>
      <c r="J3" s="106">
        <f t="shared" si="0"/>
        <v>70.711642417717258</v>
      </c>
      <c r="K3" s="106">
        <f t="shared" si="0"/>
        <v>44.739225734592694</v>
      </c>
      <c r="L3" s="106">
        <f t="shared" si="0"/>
        <v>68.744606823082577</v>
      </c>
      <c r="M3" s="106">
        <f t="shared" si="0"/>
        <v>54.43757965384404</v>
      </c>
      <c r="N3" s="106">
        <f t="shared" si="0"/>
        <v>44.75646409358157</v>
      </c>
      <c r="O3" s="106">
        <f t="shared" si="0"/>
        <v>45.049771190167874</v>
      </c>
      <c r="P3" s="106">
        <f t="shared" si="0"/>
        <v>45.925368732844248</v>
      </c>
      <c r="Q3" s="106">
        <f t="shared" si="0"/>
        <v>48.536909346739129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40.787674771365914</v>
      </c>
      <c r="D4" s="101">
        <f t="shared" si="1"/>
        <v>41.900339234102709</v>
      </c>
      <c r="E4" s="101">
        <f t="shared" si="1"/>
        <v>43.940161299659827</v>
      </c>
      <c r="F4" s="101">
        <f t="shared" si="1"/>
        <v>58.918377744471719</v>
      </c>
      <c r="G4" s="101">
        <f t="shared" si="1"/>
        <v>58.59156106698633</v>
      </c>
      <c r="H4" s="101">
        <f t="shared" si="1"/>
        <v>74.18981344192909</v>
      </c>
      <c r="I4" s="101">
        <f t="shared" si="1"/>
        <v>58.570706840471736</v>
      </c>
      <c r="J4" s="101">
        <f t="shared" si="1"/>
        <v>53.525994257315581</v>
      </c>
      <c r="K4" s="101">
        <f t="shared" si="1"/>
        <v>31.585696308984513</v>
      </c>
      <c r="L4" s="101">
        <f t="shared" si="1"/>
        <v>52.576443568955412</v>
      </c>
      <c r="M4" s="101">
        <f t="shared" si="1"/>
        <v>40.375525511268705</v>
      </c>
      <c r="N4" s="101">
        <f t="shared" si="1"/>
        <v>34.04589270910617</v>
      </c>
      <c r="O4" s="101">
        <f t="shared" si="1"/>
        <v>33.22445672662446</v>
      </c>
      <c r="P4" s="101">
        <f t="shared" si="1"/>
        <v>32.894925531664327</v>
      </c>
      <c r="Q4" s="101">
        <f t="shared" si="1"/>
        <v>34.367717979799913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0.53994428995477506</v>
      </c>
      <c r="F5" s="100">
        <v>0</v>
      </c>
      <c r="G5" s="100">
        <v>0.54947290323286713</v>
      </c>
      <c r="H5" s="100">
        <v>0</v>
      </c>
      <c r="I5" s="100">
        <v>0</v>
      </c>
      <c r="J5" s="100">
        <v>0</v>
      </c>
      <c r="K5" s="100">
        <v>0</v>
      </c>
      <c r="L5" s="100">
        <v>0.18823428379363713</v>
      </c>
      <c r="M5" s="100">
        <v>0</v>
      </c>
      <c r="N5" s="100">
        <v>0</v>
      </c>
      <c r="O5" s="100">
        <v>0</v>
      </c>
      <c r="P5" s="100">
        <v>2.9817326701556447E-2</v>
      </c>
      <c r="Q5" s="100">
        <v>4.434096589478774E-2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11.088885158409884</v>
      </c>
      <c r="D7" s="100">
        <v>17.430827858650453</v>
      </c>
      <c r="E7" s="100">
        <v>3.7018225697163385</v>
      </c>
      <c r="F7" s="100">
        <v>1.888189647109185</v>
      </c>
      <c r="G7" s="100">
        <v>20.447731409849535</v>
      </c>
      <c r="H7" s="100">
        <v>0</v>
      </c>
      <c r="I7" s="100">
        <v>0</v>
      </c>
      <c r="J7" s="100">
        <v>32.818387675179622</v>
      </c>
      <c r="K7" s="100">
        <v>3.6614289379463596</v>
      </c>
      <c r="L7" s="100">
        <v>0</v>
      </c>
      <c r="M7" s="100">
        <v>0</v>
      </c>
      <c r="N7" s="100">
        <v>0</v>
      </c>
      <c r="O7" s="100">
        <v>20.160917011979052</v>
      </c>
      <c r="P7" s="100">
        <v>14.010811558420157</v>
      </c>
      <c r="Q7" s="100">
        <v>1.3365272881085082</v>
      </c>
    </row>
    <row r="8" spans="1:17" ht="12" customHeight="1" x14ac:dyDescent="0.25">
      <c r="A8" s="88" t="s">
        <v>101</v>
      </c>
      <c r="B8" s="100"/>
      <c r="C8" s="100">
        <v>1.658623100790425E-2</v>
      </c>
      <c r="D8" s="100">
        <v>1.5174584929026297E-2</v>
      </c>
      <c r="E8" s="100">
        <v>2.2628621950549759E-2</v>
      </c>
      <c r="F8" s="100">
        <v>2.124235721410446E-2</v>
      </c>
      <c r="G8" s="100">
        <v>1.4481730034480281E-2</v>
      </c>
      <c r="H8" s="100">
        <v>2.2647017197146051E-2</v>
      </c>
      <c r="I8" s="100">
        <v>1.1923802728732046E-2</v>
      </c>
      <c r="J8" s="100">
        <v>1.6477870936784048E-2</v>
      </c>
      <c r="K8" s="100">
        <v>1.5190723006636505E-2</v>
      </c>
      <c r="L8" s="100">
        <v>1.5520695974326943E-2</v>
      </c>
      <c r="M8" s="100">
        <v>3.0636321741688424E-2</v>
      </c>
      <c r="N8" s="100">
        <v>1.5655715832772352E-2</v>
      </c>
      <c r="O8" s="100">
        <v>3.1834185822850698E-2</v>
      </c>
      <c r="P8" s="100">
        <v>3.0777776511646007E-2</v>
      </c>
      <c r="Q8" s="100">
        <v>8.6217988696198344E-2</v>
      </c>
    </row>
    <row r="9" spans="1:17" ht="12" customHeight="1" x14ac:dyDescent="0.25">
      <c r="A9" s="88" t="s">
        <v>106</v>
      </c>
      <c r="B9" s="100"/>
      <c r="C9" s="100">
        <v>28.725777924464044</v>
      </c>
      <c r="D9" s="100">
        <v>0.94152213899415871</v>
      </c>
      <c r="E9" s="100">
        <v>15.771519592538731</v>
      </c>
      <c r="F9" s="100">
        <v>35.830250442158643</v>
      </c>
      <c r="G9" s="100">
        <v>18.429050151675401</v>
      </c>
      <c r="H9" s="100">
        <v>0</v>
      </c>
      <c r="I9" s="100">
        <v>12.212522129243164</v>
      </c>
      <c r="J9" s="100">
        <v>0</v>
      </c>
      <c r="K9" s="100">
        <v>2.889966929698339</v>
      </c>
      <c r="L9" s="100">
        <v>0</v>
      </c>
      <c r="M9" s="100">
        <v>0</v>
      </c>
      <c r="N9" s="100">
        <v>6.8267510794260193</v>
      </c>
      <c r="O9" s="100">
        <v>0</v>
      </c>
      <c r="P9" s="100">
        <v>7.3053689396048087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2.232353252641722</v>
      </c>
      <c r="E10" s="100">
        <v>1.8242657670432227</v>
      </c>
      <c r="F10" s="100">
        <v>2.7289420389414634</v>
      </c>
      <c r="G10" s="100">
        <v>0</v>
      </c>
      <c r="H10" s="100">
        <v>0</v>
      </c>
      <c r="I10" s="100">
        <v>9.4988225129969166</v>
      </c>
      <c r="J10" s="100">
        <v>0</v>
      </c>
      <c r="K10" s="100">
        <v>0</v>
      </c>
      <c r="L10" s="100">
        <v>1.2236295282797491</v>
      </c>
      <c r="M10" s="100">
        <v>0.49106099369425399</v>
      </c>
      <c r="N10" s="100">
        <v>0.50625960036915074</v>
      </c>
      <c r="O10" s="100">
        <v>1.5815594465537337</v>
      </c>
      <c r="P10" s="100">
        <v>0</v>
      </c>
      <c r="Q10" s="100">
        <v>4.2806085825542342</v>
      </c>
    </row>
    <row r="11" spans="1:17" ht="12" customHeight="1" x14ac:dyDescent="0.25">
      <c r="A11" s="88" t="s">
        <v>61</v>
      </c>
      <c r="B11" s="100"/>
      <c r="C11" s="100">
        <v>9.7654381713211266E-2</v>
      </c>
      <c r="D11" s="100">
        <v>0.37189763618938582</v>
      </c>
      <c r="E11" s="100">
        <v>0.17086250316997598</v>
      </c>
      <c r="F11" s="100">
        <v>0.121536456695406</v>
      </c>
      <c r="G11" s="100">
        <v>0.1518604412973141</v>
      </c>
      <c r="H11" s="100">
        <v>0.13643065526147155</v>
      </c>
      <c r="I11" s="100">
        <v>7.4607424958743659E-2</v>
      </c>
      <c r="J11" s="100">
        <v>0.16517173013589601</v>
      </c>
      <c r="K11" s="100">
        <v>0.26929784239125598</v>
      </c>
      <c r="L11" s="100">
        <v>0.15887800372487301</v>
      </c>
      <c r="M11" s="100">
        <v>0.25491136532146519</v>
      </c>
      <c r="N11" s="100">
        <v>0.15421840631897205</v>
      </c>
      <c r="O11" s="100">
        <v>0.18836120992718672</v>
      </c>
      <c r="P11" s="100">
        <v>0.2727033123856421</v>
      </c>
      <c r="Q11" s="100">
        <v>0.35812534266037033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15.310624221401401</v>
      </c>
      <c r="E12" s="100">
        <v>14.169335323449422</v>
      </c>
      <c r="F12" s="100">
        <v>17.234579283639555</v>
      </c>
      <c r="G12" s="100">
        <v>17.752451150438905</v>
      </c>
      <c r="H12" s="100">
        <v>15.417547119552312</v>
      </c>
      <c r="I12" s="100">
        <v>30.97466724398376</v>
      </c>
      <c r="J12" s="100">
        <v>19.580335450725006</v>
      </c>
      <c r="K12" s="100">
        <v>24.254641109535793</v>
      </c>
      <c r="L12" s="100">
        <v>47.154154596364741</v>
      </c>
      <c r="M12" s="100">
        <v>36.580727639732579</v>
      </c>
      <c r="N12" s="100">
        <v>17.713171994741476</v>
      </c>
      <c r="O12" s="100">
        <v>0</v>
      </c>
      <c r="P12" s="100">
        <v>10.107963199160677</v>
      </c>
      <c r="Q12" s="100">
        <v>16.766472348447181</v>
      </c>
    </row>
    <row r="13" spans="1:17" ht="12" customHeight="1" x14ac:dyDescent="0.25">
      <c r="A13" s="88" t="s">
        <v>105</v>
      </c>
      <c r="B13" s="100"/>
      <c r="C13" s="100">
        <v>6.5128219811649748E-2</v>
      </c>
      <c r="D13" s="100">
        <v>0.18569867371415882</v>
      </c>
      <c r="E13" s="100">
        <v>0.28457567172897763</v>
      </c>
      <c r="F13" s="100">
        <v>0.22433349391513602</v>
      </c>
      <c r="G13" s="100">
        <v>0.37150540458655867</v>
      </c>
      <c r="H13" s="100">
        <v>3.0673159458223789</v>
      </c>
      <c r="I13" s="100">
        <v>0.70901502627316582</v>
      </c>
      <c r="J13" s="100">
        <v>0.18864615144138636</v>
      </c>
      <c r="K13" s="100">
        <v>0.24130205276643199</v>
      </c>
      <c r="L13" s="100">
        <v>1.0655616551913425</v>
      </c>
      <c r="M13" s="100">
        <v>2.8290962225948171</v>
      </c>
      <c r="N13" s="100">
        <v>0.75729460177428132</v>
      </c>
      <c r="O13" s="100">
        <v>2.7516652955181309</v>
      </c>
      <c r="P13" s="100">
        <v>0.6608356821004564</v>
      </c>
      <c r="Q13" s="100">
        <v>11.340003739995382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4.9446579342817873</v>
      </c>
      <c r="E14" s="22">
        <v>6.9699377943220693</v>
      </c>
      <c r="F14" s="22">
        <v>0</v>
      </c>
      <c r="G14" s="22">
        <v>0</v>
      </c>
      <c r="H14" s="22">
        <v>55.467479643121749</v>
      </c>
      <c r="I14" s="22">
        <v>4.5916379838749144</v>
      </c>
      <c r="J14" s="22">
        <v>0</v>
      </c>
      <c r="K14" s="22">
        <v>0</v>
      </c>
      <c r="L14" s="22">
        <v>2.5201368945092915</v>
      </c>
      <c r="M14" s="22">
        <v>0</v>
      </c>
      <c r="N14" s="22">
        <v>7.8413626941729904</v>
      </c>
      <c r="O14" s="22">
        <v>8.0906380451886974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0.79364285595922102</v>
      </c>
      <c r="D15" s="104">
        <v>0.46758293330062217</v>
      </c>
      <c r="E15" s="104">
        <v>0.48526916578576312</v>
      </c>
      <c r="F15" s="104">
        <v>0.869304024798218</v>
      </c>
      <c r="G15" s="104">
        <v>0.87500787587127626</v>
      </c>
      <c r="H15" s="104">
        <v>7.8393060974032633E-2</v>
      </c>
      <c r="I15" s="104">
        <v>0.49751071641234246</v>
      </c>
      <c r="J15" s="104">
        <v>0.75697537889689048</v>
      </c>
      <c r="K15" s="104">
        <v>0.25386871363969882</v>
      </c>
      <c r="L15" s="104">
        <v>0.2503279111174459</v>
      </c>
      <c r="M15" s="104">
        <v>0.18909296818390203</v>
      </c>
      <c r="N15" s="104">
        <v>0.23117861647050647</v>
      </c>
      <c r="O15" s="104">
        <v>0.41948153163480628</v>
      </c>
      <c r="P15" s="104">
        <v>0.4766477367793871</v>
      </c>
      <c r="Q15" s="104">
        <v>0.15542172344324634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1.8388757174697985</v>
      </c>
      <c r="D16" s="101">
        <f t="shared" si="2"/>
        <v>3.5697252257931487</v>
      </c>
      <c r="E16" s="101">
        <f t="shared" si="2"/>
        <v>2.3325593686757742</v>
      </c>
      <c r="F16" s="101">
        <f t="shared" si="2"/>
        <v>3.35309693879667</v>
      </c>
      <c r="G16" s="101">
        <f t="shared" si="2"/>
        <v>4.2861948572993915</v>
      </c>
      <c r="H16" s="101">
        <f t="shared" si="2"/>
        <v>4.849045706125704</v>
      </c>
      <c r="I16" s="101">
        <f t="shared" si="2"/>
        <v>6.2279327128712003</v>
      </c>
      <c r="J16" s="101">
        <f t="shared" si="2"/>
        <v>3.9225937878143049</v>
      </c>
      <c r="K16" s="101">
        <f t="shared" si="2"/>
        <v>4.138199693859943</v>
      </c>
      <c r="L16" s="101">
        <f t="shared" si="2"/>
        <v>2.5692746572731036</v>
      </c>
      <c r="M16" s="101">
        <f t="shared" si="2"/>
        <v>1.6064605024354985</v>
      </c>
      <c r="N16" s="101">
        <f t="shared" si="2"/>
        <v>4.0309856125218632E-2</v>
      </c>
      <c r="O16" s="101">
        <f t="shared" si="2"/>
        <v>6.5243157215279776E-2</v>
      </c>
      <c r="P16" s="101">
        <f t="shared" si="2"/>
        <v>0.98794075383480118</v>
      </c>
      <c r="Q16" s="101">
        <f t="shared" si="2"/>
        <v>1.093264042989567</v>
      </c>
    </row>
    <row r="17" spans="1:17" ht="12.95" customHeight="1" x14ac:dyDescent="0.25">
      <c r="A17" s="88" t="s">
        <v>101</v>
      </c>
      <c r="B17" s="103"/>
      <c r="C17" s="103">
        <v>4.2702754120907795E-3</v>
      </c>
      <c r="D17" s="103">
        <v>1.2087822088953405E-2</v>
      </c>
      <c r="E17" s="103">
        <v>1.2014551470653454E-2</v>
      </c>
      <c r="F17" s="103">
        <v>1.2726730241653699E-2</v>
      </c>
      <c r="G17" s="103">
        <v>1.6354690623477695E-2</v>
      </c>
      <c r="H17" s="103">
        <v>2.0249510929526364E-2</v>
      </c>
      <c r="I17" s="103">
        <v>3.4425900855563706E-2</v>
      </c>
      <c r="J17" s="103">
        <v>2.3412929488936036E-2</v>
      </c>
      <c r="K17" s="103">
        <v>4.2290777544771535E-2</v>
      </c>
      <c r="L17" s="103">
        <v>4.0632371573393757E-2</v>
      </c>
      <c r="M17" s="103">
        <v>5.0072600700739336E-2</v>
      </c>
      <c r="N17" s="103">
        <v>4.0309856125218632E-2</v>
      </c>
      <c r="O17" s="103">
        <v>6.5243157215279776E-2</v>
      </c>
      <c r="P17" s="103">
        <v>7.7752433945357441E-2</v>
      </c>
      <c r="Q17" s="103">
        <v>9.3313171822550445E-2</v>
      </c>
    </row>
    <row r="18" spans="1:17" ht="12" customHeight="1" x14ac:dyDescent="0.25">
      <c r="A18" s="88" t="s">
        <v>100</v>
      </c>
      <c r="B18" s="103"/>
      <c r="C18" s="103">
        <v>1.8346054420577078</v>
      </c>
      <c r="D18" s="103">
        <v>3.5576374037041951</v>
      </c>
      <c r="E18" s="103">
        <v>2.3205448172051208</v>
      </c>
      <c r="F18" s="103">
        <v>3.3403702085550164</v>
      </c>
      <c r="G18" s="103">
        <v>4.2698401666759143</v>
      </c>
      <c r="H18" s="103">
        <v>4.828796195196178</v>
      </c>
      <c r="I18" s="103">
        <v>6.1935068120156362</v>
      </c>
      <c r="J18" s="103">
        <v>3.8991808583253689</v>
      </c>
      <c r="K18" s="103">
        <v>4.0959089163151718</v>
      </c>
      <c r="L18" s="103">
        <v>2.5286422856997097</v>
      </c>
      <c r="M18" s="103">
        <v>1.5563879017347593</v>
      </c>
      <c r="N18" s="103">
        <v>0</v>
      </c>
      <c r="O18" s="103">
        <v>0</v>
      </c>
      <c r="P18" s="103">
        <v>0.91018831988944371</v>
      </c>
      <c r="Q18" s="103">
        <v>0.99995087116701653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5.4944432385484667</v>
      </c>
      <c r="D19" s="101">
        <f t="shared" si="3"/>
        <v>6.2026540174740621</v>
      </c>
      <c r="E19" s="101">
        <f t="shared" si="3"/>
        <v>5.8274385207441739</v>
      </c>
      <c r="F19" s="101">
        <f t="shared" si="3"/>
        <v>7.4032697912197438</v>
      </c>
      <c r="G19" s="101">
        <f t="shared" si="3"/>
        <v>7.8359185029683838</v>
      </c>
      <c r="H19" s="101">
        <f t="shared" si="3"/>
        <v>9.0575079593198549</v>
      </c>
      <c r="I19" s="101">
        <f t="shared" si="3"/>
        <v>9.2801969288864363</v>
      </c>
      <c r="J19" s="101">
        <f t="shared" si="3"/>
        <v>7.4067656671108981</v>
      </c>
      <c r="K19" s="101">
        <f t="shared" si="3"/>
        <v>4.9726556350289579</v>
      </c>
      <c r="L19" s="101">
        <f t="shared" si="3"/>
        <v>7.4614325829924102</v>
      </c>
      <c r="M19" s="101">
        <f t="shared" si="3"/>
        <v>6.9054908547635749</v>
      </c>
      <c r="N19" s="101">
        <f t="shared" si="3"/>
        <v>5.8670255361714094</v>
      </c>
      <c r="O19" s="101">
        <f t="shared" si="3"/>
        <v>6.6345149843443192</v>
      </c>
      <c r="P19" s="101">
        <f t="shared" si="3"/>
        <v>6.5923123960110699</v>
      </c>
      <c r="Q19" s="101">
        <f t="shared" si="3"/>
        <v>7.4524167871790681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1.2115659262064731</v>
      </c>
      <c r="D21" s="100">
        <v>1.2405590122663979</v>
      </c>
      <c r="E21" s="100">
        <v>1.5258227553001391</v>
      </c>
      <c r="F21" s="100">
        <v>0.624356674785017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2.0013210907202983E-2</v>
      </c>
      <c r="O21" s="100">
        <v>0</v>
      </c>
      <c r="P21" s="100">
        <v>0.1387303064905879</v>
      </c>
      <c r="Q21" s="100">
        <v>0.16695786779419286</v>
      </c>
    </row>
    <row r="22" spans="1:17" ht="12" customHeight="1" x14ac:dyDescent="0.25">
      <c r="A22" s="88" t="s">
        <v>99</v>
      </c>
      <c r="B22" s="100"/>
      <c r="C22" s="100">
        <v>1.0650016467980916</v>
      </c>
      <c r="D22" s="100">
        <v>1.2395073039734767</v>
      </c>
      <c r="E22" s="100">
        <v>2.144027753403619</v>
      </c>
      <c r="F22" s="100">
        <v>0.2054354061473046</v>
      </c>
      <c r="G22" s="100">
        <v>0.30182353747751284</v>
      </c>
      <c r="H22" s="100">
        <v>0.62047888134067963</v>
      </c>
      <c r="I22" s="100">
        <v>0</v>
      </c>
      <c r="J22" s="100">
        <v>1.4642265148580972E-2</v>
      </c>
      <c r="K22" s="100">
        <v>0.44827363845364154</v>
      </c>
      <c r="L22" s="100">
        <v>0</v>
      </c>
      <c r="M22" s="100">
        <v>0.34699863783063406</v>
      </c>
      <c r="N22" s="100">
        <v>0</v>
      </c>
      <c r="O22" s="100">
        <v>1.1859001443989408</v>
      </c>
      <c r="P22" s="100">
        <v>2.3088598798483075</v>
      </c>
      <c r="Q22" s="100">
        <v>3.0585309796218076E-2</v>
      </c>
    </row>
    <row r="23" spans="1:17" ht="12" customHeight="1" x14ac:dyDescent="0.25">
      <c r="A23" s="88" t="s">
        <v>98</v>
      </c>
      <c r="B23" s="100"/>
      <c r="C23" s="100">
        <v>1.8456137415715461</v>
      </c>
      <c r="D23" s="100">
        <v>1.8520692325347403</v>
      </c>
      <c r="E23" s="100">
        <v>0.9174403959448334</v>
      </c>
      <c r="F23" s="100">
        <v>1.6048447357473514</v>
      </c>
      <c r="G23" s="100">
        <v>1.3154282827052386</v>
      </c>
      <c r="H23" s="100">
        <v>1.7628588686509639</v>
      </c>
      <c r="I23" s="100">
        <v>1.2641398881546235</v>
      </c>
      <c r="J23" s="100">
        <v>0.91808936295082744</v>
      </c>
      <c r="K23" s="100">
        <v>0.82250755358371463</v>
      </c>
      <c r="L23" s="100">
        <v>1.060768711897484</v>
      </c>
      <c r="M23" s="100">
        <v>0.81629494650445666</v>
      </c>
      <c r="N23" s="100">
        <v>0.1078029570791981</v>
      </c>
      <c r="O23" s="100">
        <v>0</v>
      </c>
      <c r="P23" s="100">
        <v>1.9038136639692713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6.2754720095375569E-2</v>
      </c>
      <c r="D24" s="100">
        <v>7.0882379290343786E-2</v>
      </c>
      <c r="E24" s="100">
        <v>0</v>
      </c>
      <c r="F24" s="100">
        <v>7.2298695169184177E-2</v>
      </c>
      <c r="G24" s="100">
        <v>0.11921507441670802</v>
      </c>
      <c r="H24" s="100">
        <v>0</v>
      </c>
      <c r="I24" s="100">
        <v>4.510744992716445E-2</v>
      </c>
      <c r="J24" s="100">
        <v>7.261165392204838E-2</v>
      </c>
      <c r="K24" s="100">
        <v>0.11711945736140957</v>
      </c>
      <c r="L24" s="100">
        <v>0.14982474809583909</v>
      </c>
      <c r="M24" s="100">
        <v>0.29816830001620259</v>
      </c>
      <c r="N24" s="100">
        <v>0.1321873874544284</v>
      </c>
      <c r="O24" s="100">
        <v>0.10016084322398579</v>
      </c>
      <c r="P24" s="100">
        <v>0.1243862645319322</v>
      </c>
      <c r="Q24" s="100">
        <v>9.0637599715270411E-4</v>
      </c>
    </row>
    <row r="25" spans="1:17" ht="12" customHeight="1" x14ac:dyDescent="0.25">
      <c r="A25" s="88" t="s">
        <v>42</v>
      </c>
      <c r="B25" s="100"/>
      <c r="C25" s="100">
        <v>0.34015732509608254</v>
      </c>
      <c r="D25" s="100">
        <v>0.87790643262911783</v>
      </c>
      <c r="E25" s="100">
        <v>0.14135680667565104</v>
      </c>
      <c r="F25" s="100">
        <v>1.213584155324607</v>
      </c>
      <c r="G25" s="100">
        <v>2.0247003370503105</v>
      </c>
      <c r="H25" s="100">
        <v>5.7083280458560903</v>
      </c>
      <c r="I25" s="100">
        <v>5.5007911644172731</v>
      </c>
      <c r="J25" s="100">
        <v>3.162392707086906</v>
      </c>
      <c r="K25" s="100">
        <v>2.9074792202738955</v>
      </c>
      <c r="L25" s="100">
        <v>4.6608846210998189</v>
      </c>
      <c r="M25" s="100">
        <v>2.8594581797214635</v>
      </c>
      <c r="N25" s="100">
        <v>3.1289254637782444</v>
      </c>
      <c r="O25" s="100">
        <v>9.9897667514046953E-2</v>
      </c>
      <c r="P25" s="100">
        <v>0.79241244496239149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2.6194440597389697E-3</v>
      </c>
      <c r="F26" s="22">
        <v>1.9786637066153998</v>
      </c>
      <c r="G26" s="22">
        <v>3.3755473545742571</v>
      </c>
      <c r="H26" s="22">
        <v>0.19501087661778033</v>
      </c>
      <c r="I26" s="22">
        <v>1.5546255741850257</v>
      </c>
      <c r="J26" s="22">
        <v>1.8850916399294892</v>
      </c>
      <c r="K26" s="22">
        <v>0</v>
      </c>
      <c r="L26" s="22">
        <v>0</v>
      </c>
      <c r="M26" s="22">
        <v>0.27715969595528012</v>
      </c>
      <c r="N26" s="22">
        <v>1.2993529667056145</v>
      </c>
      <c r="O26" s="22">
        <v>4.1922701304614556</v>
      </c>
      <c r="P26" s="22">
        <v>0</v>
      </c>
      <c r="Q26" s="22">
        <v>5.9641045888905877</v>
      </c>
    </row>
    <row r="27" spans="1:17" ht="12" customHeight="1" x14ac:dyDescent="0.25">
      <c r="A27" s="93" t="s">
        <v>33</v>
      </c>
      <c r="B27" s="121"/>
      <c r="C27" s="121">
        <v>0.96934987878089807</v>
      </c>
      <c r="D27" s="121">
        <v>0.92172965677998508</v>
      </c>
      <c r="E27" s="121">
        <v>1.0961713653601923</v>
      </c>
      <c r="F27" s="121">
        <v>1.7040864174308801</v>
      </c>
      <c r="G27" s="121">
        <v>0.69920391674435689</v>
      </c>
      <c r="H27" s="121">
        <v>0.77083128685433977</v>
      </c>
      <c r="I27" s="121">
        <v>0.91553285220234781</v>
      </c>
      <c r="J27" s="121">
        <v>1.3539380380730468</v>
      </c>
      <c r="K27" s="121">
        <v>0.67727576535629652</v>
      </c>
      <c r="L27" s="121">
        <v>1.5899545018992687</v>
      </c>
      <c r="M27" s="121">
        <v>2.3074110947355377</v>
      </c>
      <c r="N27" s="121">
        <v>1.1787435502467214</v>
      </c>
      <c r="O27" s="121">
        <v>1.0562861987458905</v>
      </c>
      <c r="P27" s="121">
        <v>1.3241098362085806</v>
      </c>
      <c r="Q27" s="121">
        <v>1.2898626447009174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4.2552155867803805</v>
      </c>
      <c r="D29" s="101">
        <f t="shared" si="4"/>
        <v>4.9697885917767657</v>
      </c>
      <c r="E29" s="101">
        <f t="shared" si="4"/>
        <v>4.5268145649919456</v>
      </c>
      <c r="F29" s="101">
        <f t="shared" si="4"/>
        <v>6.0915704381655047</v>
      </c>
      <c r="G29" s="101">
        <f t="shared" si="4"/>
        <v>6.2267975014991057</v>
      </c>
      <c r="H29" s="101">
        <f t="shared" si="4"/>
        <v>7.2526801541387478</v>
      </c>
      <c r="I29" s="101">
        <f t="shared" si="4"/>
        <v>7.3064522851570519</v>
      </c>
      <c r="J29" s="101">
        <f t="shared" si="4"/>
        <v>5.8562887054764676</v>
      </c>
      <c r="K29" s="101">
        <f t="shared" si="4"/>
        <v>4.0426740967192778</v>
      </c>
      <c r="L29" s="101">
        <f t="shared" si="4"/>
        <v>6.1374560138616534</v>
      </c>
      <c r="M29" s="101">
        <f t="shared" si="4"/>
        <v>5.5501027853762599</v>
      </c>
      <c r="N29" s="101">
        <f t="shared" si="4"/>
        <v>4.8032359921787675</v>
      </c>
      <c r="O29" s="101">
        <f t="shared" si="4"/>
        <v>5.1255563219838169</v>
      </c>
      <c r="P29" s="101">
        <f t="shared" si="4"/>
        <v>5.4501900513340562</v>
      </c>
      <c r="Q29" s="101">
        <f t="shared" si="4"/>
        <v>5.623510536770584</v>
      </c>
    </row>
    <row r="30" spans="1:17" s="28" customFormat="1" ht="12" customHeight="1" x14ac:dyDescent="0.25">
      <c r="A30" s="88" t="s">
        <v>66</v>
      </c>
      <c r="B30" s="100"/>
      <c r="C30" s="100">
        <v>0.75594130089867517</v>
      </c>
      <c r="D30" s="100">
        <v>3.4607934843183887</v>
      </c>
      <c r="E30" s="100">
        <v>1.4465543387169317</v>
      </c>
      <c r="F30" s="100">
        <v>2.244842864747608</v>
      </c>
      <c r="G30" s="100">
        <v>0</v>
      </c>
      <c r="H30" s="100">
        <v>0.18830849388465509</v>
      </c>
      <c r="I30" s="100">
        <v>0</v>
      </c>
      <c r="J30" s="100">
        <v>0</v>
      </c>
      <c r="K30" s="100">
        <v>2.1641164572535518</v>
      </c>
      <c r="L30" s="100">
        <v>3.3344776265799148</v>
      </c>
      <c r="M30" s="100">
        <v>0</v>
      </c>
      <c r="N30" s="100">
        <v>0</v>
      </c>
      <c r="O30" s="100">
        <v>0</v>
      </c>
      <c r="P30" s="100">
        <v>1.5420223513302609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1.9081140040308995</v>
      </c>
      <c r="D31" s="100">
        <v>1.4174813245963871</v>
      </c>
      <c r="E31" s="100">
        <v>1.3951686660235203</v>
      </c>
      <c r="F31" s="100">
        <v>1.8088288769770449</v>
      </c>
      <c r="G31" s="100">
        <v>0.89628640226743406</v>
      </c>
      <c r="H31" s="100">
        <v>1.6355919619383734</v>
      </c>
      <c r="I31" s="100">
        <v>0.8894903530778151</v>
      </c>
      <c r="J31" s="100">
        <v>0.96040440165107743</v>
      </c>
      <c r="K31" s="100">
        <v>1.8785576394657257</v>
      </c>
      <c r="L31" s="100">
        <v>1.1217490717194512</v>
      </c>
      <c r="M31" s="100">
        <v>7.163788780641428E-2</v>
      </c>
      <c r="N31" s="100">
        <v>0.46061198870322706</v>
      </c>
      <c r="O31" s="100">
        <v>2.5673483096375302</v>
      </c>
      <c r="P31" s="100">
        <v>3.840261876515215</v>
      </c>
      <c r="Q31" s="100">
        <v>2.907233572602903</v>
      </c>
    </row>
    <row r="32" spans="1:17" ht="12" customHeight="1" x14ac:dyDescent="0.25">
      <c r="A32" s="88" t="s">
        <v>34</v>
      </c>
      <c r="B32" s="100"/>
      <c r="C32" s="100">
        <v>2.7908853907334209E-2</v>
      </c>
      <c r="D32" s="100">
        <v>9.1513782861989565E-2</v>
      </c>
      <c r="E32" s="100">
        <v>0.10670228214683414</v>
      </c>
      <c r="F32" s="100">
        <v>1.8074214609273796E-2</v>
      </c>
      <c r="G32" s="100">
        <v>0</v>
      </c>
      <c r="H32" s="100">
        <v>4.4305917354977943E-2</v>
      </c>
      <c r="I32" s="100">
        <v>2.5842722581874901E-2</v>
      </c>
      <c r="J32" s="100">
        <v>2.3753205547149079E-2</v>
      </c>
      <c r="K32" s="100">
        <v>0</v>
      </c>
      <c r="L32" s="100">
        <v>0.13769212399815389</v>
      </c>
      <c r="M32" s="100">
        <v>0</v>
      </c>
      <c r="N32" s="100">
        <v>9.7600532634924644E-2</v>
      </c>
      <c r="O32" s="100">
        <v>9.3080298592768357E-4</v>
      </c>
      <c r="P32" s="100">
        <v>6.7905823488580486E-2</v>
      </c>
      <c r="Q32" s="100">
        <v>0.34998474788584832</v>
      </c>
    </row>
    <row r="33" spans="1:17" ht="12" customHeight="1" x14ac:dyDescent="0.25">
      <c r="A33" s="49" t="s">
        <v>30</v>
      </c>
      <c r="B33" s="18"/>
      <c r="C33" s="18">
        <v>1.5632514279434717</v>
      </c>
      <c r="D33" s="18">
        <v>0</v>
      </c>
      <c r="E33" s="18">
        <v>1.5783892781046591</v>
      </c>
      <c r="F33" s="18">
        <v>2.019824481831578</v>
      </c>
      <c r="G33" s="18">
        <v>5.3305110992316713</v>
      </c>
      <c r="H33" s="18">
        <v>5.3844737809607413</v>
      </c>
      <c r="I33" s="18">
        <v>6.3911192094973615</v>
      </c>
      <c r="J33" s="18">
        <v>4.8721310982782411</v>
      </c>
      <c r="K33" s="18">
        <v>0</v>
      </c>
      <c r="L33" s="18">
        <v>1.5435371915641343</v>
      </c>
      <c r="M33" s="18">
        <v>5.4784648975698458</v>
      </c>
      <c r="N33" s="18">
        <v>4.245023470840616</v>
      </c>
      <c r="O33" s="18">
        <v>2.5572772093603584</v>
      </c>
      <c r="P33" s="18">
        <v>0</v>
      </c>
      <c r="Q33" s="18">
        <v>2.3662922162818325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0.71883605778104276</v>
      </c>
      <c r="D3" s="115">
        <f>IF(SER_hh_tes_in!D3=0,"",SER_hh_tes_in!D3/SER_hh_fec_in!D3)</f>
        <v>0.71731464203809725</v>
      </c>
      <c r="E3" s="115">
        <f>IF(SER_hh_tes_in!E3=0,"",SER_hh_tes_in!E3/SER_hh_fec_in!E3)</f>
        <v>0.75145597623693416</v>
      </c>
      <c r="F3" s="115">
        <f>IF(SER_hh_tes_in!F3=0,"",SER_hh_tes_in!F3/SER_hh_fec_in!F3)</f>
        <v>0.77165374851130764</v>
      </c>
      <c r="G3" s="115">
        <f>IF(SER_hh_tes_in!G3=0,"",SER_hh_tes_in!G3/SER_hh_fec_in!G3)</f>
        <v>0.77570948398668516</v>
      </c>
      <c r="H3" s="115">
        <f>IF(SER_hh_tes_in!H3=0,"",SER_hh_tes_in!H3/SER_hh_fec_in!H3)</f>
        <v>0.8255949498830647</v>
      </c>
      <c r="I3" s="115">
        <f>IF(SER_hh_tes_in!I3=0,"",SER_hh_tes_in!I3/SER_hh_fec_in!I3)</f>
        <v>0.81646433796413953</v>
      </c>
      <c r="J3" s="115">
        <f>IF(SER_hh_tes_in!J3=0,"",SER_hh_tes_in!J3/SER_hh_fec_in!J3)</f>
        <v>0.77669858944425629</v>
      </c>
      <c r="K3" s="115">
        <f>IF(SER_hh_tes_in!K3=0,"",SER_hh_tes_in!K3/SER_hh_fec_in!K3)</f>
        <v>0.82808456596554203</v>
      </c>
      <c r="L3" s="115">
        <f>IF(SER_hh_tes_in!L3=0,"",SER_hh_tes_in!L3/SER_hh_fec_in!L3)</f>
        <v>0.83543620114095407</v>
      </c>
      <c r="M3" s="115">
        <f>IF(SER_hh_tes_in!M3=0,"",SER_hh_tes_in!M3/SER_hh_fec_in!M3)</f>
        <v>0.88643880841969414</v>
      </c>
      <c r="N3" s="115">
        <f>IF(SER_hh_tes_in!N3=0,"",SER_hh_tes_in!N3/SER_hh_fec_in!N3)</f>
        <v>0.83586605936932479</v>
      </c>
      <c r="O3" s="115">
        <f>IF(SER_hh_tes_in!O3=0,"",SER_hh_tes_in!O3/SER_hh_fec_in!O3)</f>
        <v>0.76761832298260713</v>
      </c>
      <c r="P3" s="115">
        <f>IF(SER_hh_tes_in!P3=0,"",SER_hh_tes_in!P3/SER_hh_fec_in!P3)</f>
        <v>0.75416064858217602</v>
      </c>
      <c r="Q3" s="115">
        <f>IF(SER_hh_tes_in!Q3=0,"",SER_hh_tes_in!Q3/SER_hh_fec_in!Q3)</f>
        <v>0.96053422432792579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0.73885218218058746</v>
      </c>
      <c r="D4" s="110">
        <f>IF(SER_hh_tes_in!D4=0,"",SER_hh_tes_in!D4/SER_hh_fec_in!D4)</f>
        <v>0.73689142153400322</v>
      </c>
      <c r="E4" s="110">
        <f>IF(SER_hh_tes_in!E4=0,"",SER_hh_tes_in!E4/SER_hh_fec_in!E4)</f>
        <v>0.77676447049565223</v>
      </c>
      <c r="F4" s="110">
        <f>IF(SER_hh_tes_in!F4=0,"",SER_hh_tes_in!F4/SER_hh_fec_in!F4)</f>
        <v>0.78654528420838266</v>
      </c>
      <c r="G4" s="110">
        <f>IF(SER_hh_tes_in!G4=0,"",SER_hh_tes_in!G4/SER_hh_fec_in!G4)</f>
        <v>0.76333530205215028</v>
      </c>
      <c r="H4" s="110">
        <f>IF(SER_hh_tes_in!H4=0,"",SER_hh_tes_in!H4/SER_hh_fec_in!H4)</f>
        <v>0.83029313704974395</v>
      </c>
      <c r="I4" s="110">
        <f>IF(SER_hh_tes_in!I4=0,"",SER_hh_tes_in!I4/SER_hh_fec_in!I4)</f>
        <v>0.79531892167171847</v>
      </c>
      <c r="J4" s="110">
        <f>IF(SER_hh_tes_in!J4=0,"",SER_hh_tes_in!J4/SER_hh_fec_in!J4)</f>
        <v>0.75469141813680352</v>
      </c>
      <c r="K4" s="110">
        <f>IF(SER_hh_tes_in!K4=0,"",SER_hh_tes_in!K4/SER_hh_fec_in!K4)</f>
        <v>0.84028026421089608</v>
      </c>
      <c r="L4" s="110">
        <f>IF(SER_hh_tes_in!L4=0,"",SER_hh_tes_in!L4/SER_hh_fec_in!L4)</f>
        <v>0.86941558112163841</v>
      </c>
      <c r="M4" s="110">
        <f>IF(SER_hh_tes_in!M4=0,"",SER_hh_tes_in!M4/SER_hh_fec_in!M4)</f>
        <v>0.91257803300409213</v>
      </c>
      <c r="N4" s="110">
        <f>IF(SER_hh_tes_in!N4=0,"",SER_hh_tes_in!N4/SER_hh_fec_in!N4)</f>
        <v>0.86482185236520748</v>
      </c>
      <c r="O4" s="110">
        <f>IF(SER_hh_tes_in!O4=0,"",SER_hh_tes_in!O4/SER_hh_fec_in!O4)</f>
        <v>0.79312233343290861</v>
      </c>
      <c r="P4" s="110">
        <f>IF(SER_hh_tes_in!P4=0,"",SER_hh_tes_in!P4/SER_hh_fec_in!P4)</f>
        <v>0.80477024114823781</v>
      </c>
      <c r="Q4" s="110">
        <f>IF(SER_hh_tes_in!Q4=0,"",SER_hh_tes_in!Q4/SER_hh_fec_in!Q4)</f>
        <v>1.0897498862925274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>
        <f>IF(SER_hh_tes_in!E5=0,"",SER_hh_tes_in!E5/SER_hh_fec_in!E5)</f>
        <v>0.56696868093327379</v>
      </c>
      <c r="F5" s="109" t="str">
        <f>IF(SER_hh_tes_in!F5=0,"",SER_hh_tes_in!F5/SER_hh_fec_in!F5)</f>
        <v/>
      </c>
      <c r="G5" s="109">
        <f>IF(SER_hh_tes_in!G5=0,"",SER_hh_tes_in!G5/SER_hh_fec_in!G5)</f>
        <v>0.5744904233897582</v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>
        <f>IF(SER_hh_tes_in!L5=0,"",SER_hh_tes_in!L5/SER_hh_fec_in!L5)</f>
        <v>0.59392933705367834</v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>
        <f>IF(SER_hh_tes_in!P5=0,"",SER_hh_tes_in!P5/SER_hh_fec_in!P5)</f>
        <v>0.59714024134321042</v>
      </c>
      <c r="Q5" s="109">
        <f>IF(SER_hh_tes_in!Q5=0,"",SER_hh_tes_in!Q5/SER_hh_fec_in!Q5)</f>
        <v>0.59725954735850817</v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0.66340241341439121</v>
      </c>
      <c r="D7" s="109">
        <f>IF(SER_hh_tes_in!D7=0,"",SER_hh_tes_in!D7/SER_hh_fec_in!D7)</f>
        <v>0.66788003947016861</v>
      </c>
      <c r="E7" s="109">
        <f>IF(SER_hh_tes_in!E7=0,"",SER_hh_tes_in!E7/SER_hh_fec_in!E7)</f>
        <v>0.67158567156384807</v>
      </c>
      <c r="F7" s="109">
        <f>IF(SER_hh_tes_in!F7=0,"",SER_hh_tes_in!F7/SER_hh_fec_in!F7)</f>
        <v>0.67595190565118246</v>
      </c>
      <c r="G7" s="109">
        <f>IF(SER_hh_tes_in!G7=0,"",SER_hh_tes_in!G7/SER_hh_fec_in!G7)</f>
        <v>0.68093941877695585</v>
      </c>
      <c r="H7" s="109" t="str">
        <f>IF(SER_hh_tes_in!H7=0,"",SER_hh_tes_in!H7/SER_hh_fec_in!H7)</f>
        <v/>
      </c>
      <c r="I7" s="109" t="str">
        <f>IF(SER_hh_tes_in!I7=0,"",SER_hh_tes_in!I7/SER_hh_fec_in!I7)</f>
        <v/>
      </c>
      <c r="J7" s="109">
        <f>IF(SER_hh_tes_in!J7=0,"",SER_hh_tes_in!J7/SER_hh_fec_in!J7)</f>
        <v>0.69649128967358176</v>
      </c>
      <c r="K7" s="109">
        <f>IF(SER_hh_tes_in!K7=0,"",SER_hh_tes_in!K7/SER_hh_fec_in!K7)</f>
        <v>0.69978941088159985</v>
      </c>
      <c r="L7" s="109" t="str">
        <f>IF(SER_hh_tes_in!L7=0,"",SER_hh_tes_in!L7/SER_hh_fec_in!L7)</f>
        <v/>
      </c>
      <c r="M7" s="109" t="str">
        <f>IF(SER_hh_tes_in!M7=0,"",SER_hh_tes_in!M7/SER_hh_fec_in!M7)</f>
        <v/>
      </c>
      <c r="N7" s="109" t="str">
        <f>IF(SER_hh_tes_in!N7=0,"",SER_hh_tes_in!N7/SER_hh_fec_in!N7)</f>
        <v/>
      </c>
      <c r="O7" s="109">
        <f>IF(SER_hh_tes_in!O7=0,"",SER_hh_tes_in!O7/SER_hh_fec_in!O7)</f>
        <v>0.71381443765272568</v>
      </c>
      <c r="P7" s="109">
        <f>IF(SER_hh_tes_in!P7=0,"",SER_hh_tes_in!P7/SER_hh_fec_in!P7)</f>
        <v>0.71652182701542455</v>
      </c>
      <c r="Q7" s="109">
        <f>IF(SER_hh_tes_in!Q7=0,"",SER_hh_tes_in!Q7/SER_hh_fec_in!Q7)</f>
        <v>0.71895417859995336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1.0563167895677481</v>
      </c>
      <c r="D8" s="109">
        <f>IF(SER_hh_tes_in!D8=0,"",SER_hh_tes_in!D8/SER_hh_fec_in!D8)</f>
        <v>1.0623080562743428</v>
      </c>
      <c r="E8" s="109">
        <f>IF(SER_hh_tes_in!E8=0,"",SER_hh_tes_in!E8/SER_hh_fec_in!E8)</f>
        <v>1.0679887590633683</v>
      </c>
      <c r="F8" s="109">
        <f>IF(SER_hh_tes_in!F8=0,"",SER_hh_tes_in!F8/SER_hh_fec_in!F8)</f>
        <v>1.0747282924143198</v>
      </c>
      <c r="G8" s="109">
        <f>IF(SER_hh_tes_in!G8=0,"",SER_hh_tes_in!G8/SER_hh_fec_in!G8)</f>
        <v>1.0815779728026953</v>
      </c>
      <c r="H8" s="109">
        <f>IF(SER_hh_tes_in!H8=0,"",SER_hh_tes_in!H8/SER_hh_fec_in!H8)</f>
        <v>1.0892078122667879</v>
      </c>
      <c r="I8" s="109">
        <f>IF(SER_hh_tes_in!I8=0,"",SER_hh_tes_in!I8/SER_hh_fec_in!I8)</f>
        <v>1.0968072301259104</v>
      </c>
      <c r="J8" s="109">
        <f>IF(SER_hh_tes_in!J8=0,"",SER_hh_tes_in!J8/SER_hh_fec_in!J8)</f>
        <v>1.1031720196854449</v>
      </c>
      <c r="K8" s="109">
        <f>IF(SER_hh_tes_in!K8=0,"",SER_hh_tes_in!K8/SER_hh_fec_in!K8)</f>
        <v>1.1082092464783677</v>
      </c>
      <c r="L8" s="109">
        <f>IF(SER_hh_tes_in!L8=0,"",SER_hh_tes_in!L8/SER_hh_fec_in!L8)</f>
        <v>1.114647611352751</v>
      </c>
      <c r="M8" s="109">
        <f>IF(SER_hh_tes_in!M8=0,"",SER_hh_tes_in!M8/SER_hh_fec_in!M8)</f>
        <v>1.1230628042948214</v>
      </c>
      <c r="N8" s="109">
        <f>IF(SER_hh_tes_in!N8=0,"",SER_hh_tes_in!N8/SER_hh_fec_in!N8)</f>
        <v>1.1340940659321099</v>
      </c>
      <c r="O8" s="109">
        <f>IF(SER_hh_tes_in!O8=0,"",SER_hh_tes_in!O8/SER_hh_fec_in!O8)</f>
        <v>1.1486576560265931</v>
      </c>
      <c r="P8" s="109">
        <f>IF(SER_hh_tes_in!P8=0,"",SER_hh_tes_in!P8/SER_hh_fec_in!P8)</f>
        <v>1.1678875000953082</v>
      </c>
      <c r="Q8" s="109">
        <f>IF(SER_hh_tes_in!Q8=0,"",SER_hh_tes_in!Q8/SER_hh_fec_in!Q8)</f>
        <v>1.1934763216045876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0.76445963961003782</v>
      </c>
      <c r="D9" s="109">
        <f>IF(SER_hh_tes_in!D9=0,"",SER_hh_tes_in!D9/SER_hh_fec_in!D9)</f>
        <v>0.76893519221267215</v>
      </c>
      <c r="E9" s="109">
        <f>IF(SER_hh_tes_in!E9=0,"",SER_hh_tes_in!E9/SER_hh_fec_in!E9)</f>
        <v>0.77387048937975045</v>
      </c>
      <c r="F9" s="109">
        <f>IF(SER_hh_tes_in!F9=0,"",SER_hh_tes_in!F9/SER_hh_fec_in!F9)</f>
        <v>0.78028930542189534</v>
      </c>
      <c r="G9" s="109">
        <f>IF(SER_hh_tes_in!G9=0,"",SER_hh_tes_in!G9/SER_hh_fec_in!G9)</f>
        <v>0.785763533762035</v>
      </c>
      <c r="H9" s="109" t="str">
        <f>IF(SER_hh_tes_in!H9=0,"",SER_hh_tes_in!H9/SER_hh_fec_in!H9)</f>
        <v/>
      </c>
      <c r="I9" s="109">
        <f>IF(SER_hh_tes_in!I9=0,"",SER_hh_tes_in!I9/SER_hh_fec_in!I9)</f>
        <v>0.79734349506618007</v>
      </c>
      <c r="J9" s="109" t="str">
        <f>IF(SER_hh_tes_in!J9=0,"",SER_hh_tes_in!J9/SER_hh_fec_in!J9)</f>
        <v/>
      </c>
      <c r="K9" s="109">
        <f>IF(SER_hh_tes_in!K9=0,"",SER_hh_tes_in!K9/SER_hh_fec_in!K9)</f>
        <v>0.80561198573716142</v>
      </c>
      <c r="L9" s="109" t="str">
        <f>IF(SER_hh_tes_in!L9=0,"",SER_hh_tes_in!L9/SER_hh_fec_in!L9)</f>
        <v/>
      </c>
      <c r="M9" s="109" t="str">
        <f>IF(SER_hh_tes_in!M9=0,"",SER_hh_tes_in!M9/SER_hh_fec_in!M9)</f>
        <v/>
      </c>
      <c r="N9" s="109">
        <f>IF(SER_hh_tes_in!N9=0,"",SER_hh_tes_in!N9/SER_hh_fec_in!N9)</f>
        <v>0.81953775664867712</v>
      </c>
      <c r="O9" s="109" t="str">
        <f>IF(SER_hh_tes_in!O9=0,"",SER_hh_tes_in!O9/SER_hh_fec_in!O9)</f>
        <v/>
      </c>
      <c r="P9" s="109">
        <f>IF(SER_hh_tes_in!P9=0,"",SER_hh_tes_in!P9/SER_hh_fec_in!P9)</f>
        <v>0.82848479884384096</v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>
        <f>IF(SER_hh_tes_in!D10=0,"",SER_hh_tes_in!D10/SER_hh_fec_in!D10)</f>
        <v>0.5951881952565371</v>
      </c>
      <c r="E10" s="109">
        <f>IF(SER_hh_tes_in!E10=0,"",SER_hh_tes_in!E10/SER_hh_fec_in!E10)</f>
        <v>0.59924025740530174</v>
      </c>
      <c r="F10" s="109">
        <f>IF(SER_hh_tes_in!F10=0,"",SER_hh_tes_in!F10/SER_hh_fec_in!F10)</f>
        <v>0.60422284008484162</v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>
        <f>IF(SER_hh_tes_in!I10=0,"",SER_hh_tes_in!I10/SER_hh_fec_in!I10)</f>
        <v>0.61603607942522187</v>
      </c>
      <c r="J10" s="109" t="str">
        <f>IF(SER_hh_tes_in!J10=0,"",SER_hh_tes_in!J10/SER_hh_fec_in!J10)</f>
        <v/>
      </c>
      <c r="K10" s="109" t="str">
        <f>IF(SER_hh_tes_in!K10=0,"",SER_hh_tes_in!K10/SER_hh_fec_in!K10)</f>
        <v/>
      </c>
      <c r="L10" s="109">
        <f>IF(SER_hh_tes_in!L10=0,"",SER_hh_tes_in!L10/SER_hh_fec_in!L10)</f>
        <v>0.62545788903845301</v>
      </c>
      <c r="M10" s="109">
        <f>IF(SER_hh_tes_in!M10=0,"",SER_hh_tes_in!M10/SER_hh_fec_in!M10)</f>
        <v>0.62834161414100043</v>
      </c>
      <c r="N10" s="109">
        <f>IF(SER_hh_tes_in!N10=0,"",SER_hh_tes_in!N10/SER_hh_fec_in!N10)</f>
        <v>0.63067185837549522</v>
      </c>
      <c r="O10" s="109">
        <f>IF(SER_hh_tes_in!O10=0,"",SER_hh_tes_in!O10/SER_hh_fec_in!O10)</f>
        <v>0.63256819411943521</v>
      </c>
      <c r="P10" s="109" t="str">
        <f>IF(SER_hh_tes_in!P10=0,"",SER_hh_tes_in!P10/SER_hh_fec_in!P10)</f>
        <v/>
      </c>
      <c r="Q10" s="109">
        <f>IF(SER_hh_tes_in!Q10=0,"",SER_hh_tes_in!Q10/SER_hh_fec_in!Q10)</f>
        <v>0.63526078706139366</v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0.82723823871441071</v>
      </c>
      <c r="D11" s="109">
        <f>IF(SER_hh_tes_in!D11=0,"",SER_hh_tes_in!D11/SER_hh_fec_in!D11)</f>
        <v>0.83264010182922088</v>
      </c>
      <c r="E11" s="109">
        <f>IF(SER_hh_tes_in!E11=0,"",SER_hh_tes_in!E11/SER_hh_fec_in!E11)</f>
        <v>0.83740620180740177</v>
      </c>
      <c r="F11" s="109">
        <f>IF(SER_hh_tes_in!F11=0,"",SER_hh_tes_in!F11/SER_hh_fec_in!F11)</f>
        <v>0.84293260586354168</v>
      </c>
      <c r="G11" s="109">
        <f>IF(SER_hh_tes_in!G11=0,"",SER_hh_tes_in!G11/SER_hh_fec_in!G11)</f>
        <v>0.84849861481243505</v>
      </c>
      <c r="H11" s="109">
        <f>IF(SER_hh_tes_in!H11=0,"",SER_hh_tes_in!H11/SER_hh_fec_in!H11)</f>
        <v>0.85460231440221301</v>
      </c>
      <c r="I11" s="109">
        <f>IF(SER_hh_tes_in!I11=0,"",SER_hh_tes_in!I11/SER_hh_fec_in!I11)</f>
        <v>0.8606372306353971</v>
      </c>
      <c r="J11" s="109">
        <f>IF(SER_hh_tes_in!J11=0,"",SER_hh_tes_in!J11/SER_hh_fec_in!J11)</f>
        <v>0.86577082501601066</v>
      </c>
      <c r="K11" s="109">
        <f>IF(SER_hh_tes_in!K11=0,"",SER_hh_tes_in!K11/SER_hh_fec_in!K11)</f>
        <v>0.86980352922864446</v>
      </c>
      <c r="L11" s="109">
        <f>IF(SER_hh_tes_in!L11=0,"",SER_hh_tes_in!L11/SER_hh_fec_in!L11)</f>
        <v>0.87475443052716095</v>
      </c>
      <c r="M11" s="109">
        <f>IF(SER_hh_tes_in!M11=0,"",SER_hh_tes_in!M11/SER_hh_fec_in!M11)</f>
        <v>0.87814918378531714</v>
      </c>
      <c r="N11" s="109">
        <f>IF(SER_hh_tes_in!N11=0,"",SER_hh_tes_in!N11/SER_hh_fec_in!N11)</f>
        <v>0.88042820435150193</v>
      </c>
      <c r="O11" s="109">
        <f>IF(SER_hh_tes_in!O11=0,"",SER_hh_tes_in!O11/SER_hh_fec_in!O11)</f>
        <v>0.88190398978111539</v>
      </c>
      <c r="P11" s="109">
        <f>IF(SER_hh_tes_in!P11=0,"",SER_hh_tes_in!P11/SER_hh_fec_in!P11)</f>
        <v>0.88278549707391407</v>
      </c>
      <c r="Q11" s="109">
        <f>IF(SER_hh_tes_in!Q11=0,"",SER_hh_tes_in!Q11/SER_hh_fec_in!Q11)</f>
        <v>0.88328503537059111</v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>
        <f>IF(SER_hh_tes_in!D12=0,"",SER_hh_tes_in!D12/SER_hh_fec_in!D12)</f>
        <v>0.82905063679510171</v>
      </c>
      <c r="E12" s="109">
        <f>IF(SER_hh_tes_in!E12=0,"",SER_hh_tes_in!E12/SER_hh_fec_in!E12)</f>
        <v>0.83355931503376979</v>
      </c>
      <c r="F12" s="109">
        <f>IF(SER_hh_tes_in!F12=0,"",SER_hh_tes_in!F12/SER_hh_fec_in!F12)</f>
        <v>0.8389516707795226</v>
      </c>
      <c r="G12" s="109">
        <f>IF(SER_hh_tes_in!G12=0,"",SER_hh_tes_in!G12/SER_hh_fec_in!G12)</f>
        <v>0.84441524837596094</v>
      </c>
      <c r="H12" s="109">
        <f>IF(SER_hh_tes_in!H12=0,"",SER_hh_tes_in!H12/SER_hh_fec_in!H12)</f>
        <v>0.85043167066946734</v>
      </c>
      <c r="I12" s="109">
        <f>IF(SER_hh_tes_in!I12=0,"",SER_hh_tes_in!I12/SER_hh_fec_in!I12)</f>
        <v>0.85660942375540572</v>
      </c>
      <c r="J12" s="109">
        <f>IF(SER_hh_tes_in!J12=0,"",SER_hh_tes_in!J12/SER_hh_fec_in!J12)</f>
        <v>0.86161206970856974</v>
      </c>
      <c r="K12" s="109">
        <f>IF(SER_hh_tes_in!K12=0,"",SER_hh_tes_in!K12/SER_hh_fec_in!K12)</f>
        <v>0.86557902555350474</v>
      </c>
      <c r="L12" s="109">
        <f>IF(SER_hh_tes_in!L12=0,"",SER_hh_tes_in!L12/SER_hh_fec_in!L12)</f>
        <v>0.87063601813198332</v>
      </c>
      <c r="M12" s="109">
        <f>IF(SER_hh_tes_in!M12=0,"",SER_hh_tes_in!M12/SER_hh_fec_in!M12)</f>
        <v>0.87461873179313532</v>
      </c>
      <c r="N12" s="109">
        <f>IF(SER_hh_tes_in!N12=0,"",SER_hh_tes_in!N12/SER_hh_fec_in!N12)</f>
        <v>0.87779411556391729</v>
      </c>
      <c r="O12" s="109" t="str">
        <f>IF(SER_hh_tes_in!O12=0,"",SER_hh_tes_in!O12/SER_hh_fec_in!O12)</f>
        <v/>
      </c>
      <c r="P12" s="109">
        <f>IF(SER_hh_tes_in!P12=0,"",SER_hh_tes_in!P12/SER_hh_fec_in!P12)</f>
        <v>0.88216851434472998</v>
      </c>
      <c r="Q12" s="109">
        <f>IF(SER_hh_tes_in!Q12=0,"",SER_hh_tes_in!Q12/SER_hh_fec_in!Q12)</f>
        <v>0.8838208684224298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1.3245256972112454</v>
      </c>
      <c r="D13" s="109">
        <f>IF(SER_hh_tes_in!D13=0,"",SER_hh_tes_in!D13/SER_hh_fec_in!D13)</f>
        <v>1.3247284082237361</v>
      </c>
      <c r="E13" s="109">
        <f>IF(SER_hh_tes_in!E13=0,"",SER_hh_tes_in!E13/SER_hh_fec_in!E13)</f>
        <v>1.3246194018815738</v>
      </c>
      <c r="F13" s="109">
        <f>IF(SER_hh_tes_in!F13=0,"",SER_hh_tes_in!F13/SER_hh_fec_in!F13)</f>
        <v>1.324473213131276</v>
      </c>
      <c r="G13" s="109">
        <f>IF(SER_hh_tes_in!G13=0,"",SER_hh_tes_in!G13/SER_hh_fec_in!G13)</f>
        <v>1.3243416930400802</v>
      </c>
      <c r="H13" s="109">
        <f>IF(SER_hh_tes_in!H13=0,"",SER_hh_tes_in!H13/SER_hh_fec_in!H13)</f>
        <v>1.3240861064163953</v>
      </c>
      <c r="I13" s="109">
        <f>IF(SER_hh_tes_in!I13=0,"",SER_hh_tes_in!I13/SER_hh_fec_in!I13)</f>
        <v>1.324045387643245</v>
      </c>
      <c r="J13" s="109">
        <f>IF(SER_hh_tes_in!J13=0,"",SER_hh_tes_in!J13/SER_hh_fec_in!J13)</f>
        <v>1.3240300194955992</v>
      </c>
      <c r="K13" s="109">
        <f>IF(SER_hh_tes_in!K13=0,"",SER_hh_tes_in!K13/SER_hh_fec_in!K13)</f>
        <v>1.3240139810921987</v>
      </c>
      <c r="L13" s="109">
        <f>IF(SER_hh_tes_in!L13=0,"",SER_hh_tes_in!L13/SER_hh_fec_in!L13)</f>
        <v>1.9311603426973367</v>
      </c>
      <c r="M13" s="109">
        <f>IF(SER_hh_tes_in!M13=0,"",SER_hh_tes_in!M13/SER_hh_fec_in!M13)</f>
        <v>2.4907817519708324</v>
      </c>
      <c r="N13" s="109">
        <f>IF(SER_hh_tes_in!N13=0,"",SER_hh_tes_in!N13/SER_hh_fec_in!N13)</f>
        <v>2.8910860373192131</v>
      </c>
      <c r="O13" s="109">
        <f>IF(SER_hh_tes_in!O13=0,"",SER_hh_tes_in!O13/SER_hh_fec_in!O13)</f>
        <v>3.2149890859035364</v>
      </c>
      <c r="P13" s="109">
        <f>IF(SER_hh_tes_in!P13=0,"",SER_hh_tes_in!P13/SER_hh_fec_in!P13)</f>
        <v>3.3806776083020234</v>
      </c>
      <c r="Q13" s="109">
        <f>IF(SER_hh_tes_in!Q13=0,"",SER_hh_tes_in!Q13/SER_hh_fec_in!Q13)</f>
        <v>3.4726912651683506</v>
      </c>
    </row>
    <row r="14" spans="1:17" ht="12" customHeight="1" x14ac:dyDescent="0.25">
      <c r="A14" s="51" t="s">
        <v>104</v>
      </c>
      <c r="B14" s="112"/>
      <c r="C14" s="112" t="str">
        <f>IF(SER_hh_tes_in!C14=0,"",SER_hh_tes_in!C14/SER_hh_fec_in!C14)</f>
        <v/>
      </c>
      <c r="D14" s="112">
        <f>IF(SER_hh_tes_in!D14=0,"",SER_hh_tes_in!D14/SER_hh_fec_in!D14)</f>
        <v>0.78834521857577444</v>
      </c>
      <c r="E14" s="112">
        <f>IF(SER_hh_tes_in!E14=0,"",SER_hh_tes_in!E14/SER_hh_fec_in!E14)</f>
        <v>0.79261523835061509</v>
      </c>
      <c r="F14" s="112" t="str">
        <f>IF(SER_hh_tes_in!F14=0,"",SER_hh_tes_in!F14/SER_hh_fec_in!F14)</f>
        <v/>
      </c>
      <c r="G14" s="112" t="str">
        <f>IF(SER_hh_tes_in!G14=0,"",SER_hh_tes_in!G14/SER_hh_fec_in!G14)</f>
        <v/>
      </c>
      <c r="H14" s="112">
        <f>IF(SER_hh_tes_in!H14=0,"",SER_hh_tes_in!H14/SER_hh_fec_in!H14)</f>
        <v>0.80794695815900175</v>
      </c>
      <c r="I14" s="112">
        <f>IF(SER_hh_tes_in!I14=0,"",SER_hh_tes_in!I14/SER_hh_fec_in!I14)</f>
        <v>0.81351260861320196</v>
      </c>
      <c r="J14" s="112" t="str">
        <f>IF(SER_hh_tes_in!J14=0,"",SER_hh_tes_in!J14/SER_hh_fec_in!J14)</f>
        <v/>
      </c>
      <c r="K14" s="112" t="str">
        <f>IF(SER_hh_tes_in!K14=0,"",SER_hh_tes_in!K14/SER_hh_fec_in!K14)</f>
        <v/>
      </c>
      <c r="L14" s="112">
        <f>IF(SER_hh_tes_in!L14=0,"",SER_hh_tes_in!L14/SER_hh_fec_in!L14)</f>
        <v>0.82656268411831912</v>
      </c>
      <c r="M14" s="112" t="str">
        <f>IF(SER_hh_tes_in!M14=0,"",SER_hh_tes_in!M14/SER_hh_fec_in!M14)</f>
        <v/>
      </c>
      <c r="N14" s="112">
        <f>IF(SER_hh_tes_in!N14=0,"",SER_hh_tes_in!N14/SER_hh_fec_in!N14)</f>
        <v>0.83552792913726215</v>
      </c>
      <c r="O14" s="112">
        <f>IF(SER_hh_tes_in!O14=0,"",SER_hh_tes_in!O14/SER_hh_fec_in!O14)</f>
        <v>0.83966343240000785</v>
      </c>
      <c r="P14" s="112" t="str">
        <f>IF(SER_hh_tes_in!P14=0,"",SER_hh_tes_in!P14/SER_hh_fec_in!P14)</f>
        <v/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1.088024427084364</v>
      </c>
      <c r="D15" s="114">
        <f>IF(SER_hh_tes_in!D15=0,"",SER_hh_tes_in!D15/SER_hh_fec_in!D15)</f>
        <v>1.0481260003050279</v>
      </c>
      <c r="E15" s="114">
        <f>IF(SER_hh_tes_in!E15=0,"",SER_hh_tes_in!E15/SER_hh_fec_in!E15)</f>
        <v>1.0851398430553569</v>
      </c>
      <c r="F15" s="114">
        <f>IF(SER_hh_tes_in!F15=0,"",SER_hh_tes_in!F15/SER_hh_fec_in!F15)</f>
        <v>1.0832882320126869</v>
      </c>
      <c r="G15" s="114">
        <f>IF(SER_hh_tes_in!G15=0,"",SER_hh_tes_in!G15/SER_hh_fec_in!G15)</f>
        <v>1.0642178217167646</v>
      </c>
      <c r="H15" s="114">
        <f>IF(SER_hh_tes_in!H15=0,"",SER_hh_tes_in!H15/SER_hh_fec_in!H15)</f>
        <v>1.0409313857834543</v>
      </c>
      <c r="I15" s="114">
        <f>IF(SER_hh_tes_in!I15=0,"",SER_hh_tes_in!I15/SER_hh_fec_in!I15)</f>
        <v>1.0548385312738171</v>
      </c>
      <c r="J15" s="114">
        <f>IF(SER_hh_tes_in!J15=0,"",SER_hh_tes_in!J15/SER_hh_fec_in!J15)</f>
        <v>1.0350803685905219</v>
      </c>
      <c r="K15" s="114">
        <f>IF(SER_hh_tes_in!K15=0,"",SER_hh_tes_in!K15/SER_hh_fec_in!K15)</f>
        <v>1.0441199556161975</v>
      </c>
      <c r="L15" s="114">
        <f>IF(SER_hh_tes_in!L15=0,"",SER_hh_tes_in!L15/SER_hh_fec_in!L15)</f>
        <v>1.0294373377114385</v>
      </c>
      <c r="M15" s="114">
        <f>IF(SER_hh_tes_in!M15=0,"",SER_hh_tes_in!M15/SER_hh_fec_in!M15)</f>
        <v>1.0294145826473495</v>
      </c>
      <c r="N15" s="114">
        <f>IF(SER_hh_tes_in!N15=0,"",SER_hh_tes_in!N15/SER_hh_fec_in!N15)</f>
        <v>1.0518987933212418</v>
      </c>
      <c r="O15" s="114">
        <f>IF(SER_hh_tes_in!O15=0,"",SER_hh_tes_in!O15/SER_hh_fec_in!O15)</f>
        <v>1.0136999423503217</v>
      </c>
      <c r="P15" s="114">
        <f>IF(SER_hh_tes_in!P15=0,"",SER_hh_tes_in!P15/SER_hh_fec_in!P15)</f>
        <v>1.0261529246303869</v>
      </c>
      <c r="Q15" s="114">
        <f>IF(SER_hh_tes_in!Q15=0,"",SER_hh_tes_in!Q15/SER_hh_fec_in!Q15)</f>
        <v>1.0220685920449915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1.5287409395698033</v>
      </c>
      <c r="D16" s="110">
        <f>IF(SER_hh_tes_in!D16=0,"",SER_hh_tes_in!D16/SER_hh_fec_in!D16)</f>
        <v>1.6084674314095477</v>
      </c>
      <c r="E16" s="110">
        <f>IF(SER_hh_tes_in!E16=0,"",SER_hh_tes_in!E16/SER_hh_fec_in!E16)</f>
        <v>1.6752516404766118</v>
      </c>
      <c r="F16" s="110">
        <f>IF(SER_hh_tes_in!F16=0,"",SER_hh_tes_in!F16/SER_hh_fec_in!F16)</f>
        <v>1.7451081334243039</v>
      </c>
      <c r="G16" s="110">
        <f>IF(SER_hh_tes_in!G16=0,"",SER_hh_tes_in!G16/SER_hh_fec_in!G16)</f>
        <v>1.8167388833300104</v>
      </c>
      <c r="H16" s="110">
        <f>IF(SER_hh_tes_in!H16=0,"",SER_hh_tes_in!H16/SER_hh_fec_in!H16)</f>
        <v>1.8875242616069619</v>
      </c>
      <c r="I16" s="110">
        <f>IF(SER_hh_tes_in!I16=0,"",SER_hh_tes_in!I16/SER_hh_fec_in!I16)</f>
        <v>1.9600073732259209</v>
      </c>
      <c r="J16" s="110">
        <f>IF(SER_hh_tes_in!J16=0,"",SER_hh_tes_in!J16/SER_hh_fec_in!J16)</f>
        <v>2.0262207940192289</v>
      </c>
      <c r="K16" s="110">
        <f>IF(SER_hh_tes_in!K16=0,"",SER_hh_tes_in!K16/SER_hh_fec_in!K16)</f>
        <v>2.0965724123473257</v>
      </c>
      <c r="L16" s="110">
        <f>IF(SER_hh_tes_in!L16=0,"",SER_hh_tes_in!L16/SER_hh_fec_in!L16)</f>
        <v>2.1690156627969914</v>
      </c>
      <c r="M16" s="110">
        <f>IF(SER_hh_tes_in!M16=0,"",SER_hh_tes_in!M16/SER_hh_fec_in!M16)</f>
        <v>2.2362704194589695</v>
      </c>
      <c r="N16" s="110">
        <f>IF(SER_hh_tes_in!N16=0,"",SER_hh_tes_in!N16/SER_hh_fec_in!N16)</f>
        <v>2.5403059113083084</v>
      </c>
      <c r="O16" s="110">
        <f>IF(SER_hh_tes_in!O16=0,"",SER_hh_tes_in!O16/SER_hh_fec_in!O16)</f>
        <v>2.7211868507904438</v>
      </c>
      <c r="P16" s="110">
        <f>IF(SER_hh_tes_in!P16=0,"",SER_hh_tes_in!P16/SER_hh_fec_in!P16)</f>
        <v>2.6769179501256239</v>
      </c>
      <c r="Q16" s="110">
        <f>IF(SER_hh_tes_in!Q16=0,"",SER_hh_tes_in!Q16/SER_hh_fec_in!Q16)</f>
        <v>3.0008548485047375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1.9857706608919896</v>
      </c>
      <c r="D17" s="113">
        <f>IF(SER_hh_tes_in!D17=0,"",SER_hh_tes_in!D17/SER_hh_fec_in!D17)</f>
        <v>2.0062365788386094</v>
      </c>
      <c r="E17" s="113">
        <f>IF(SER_hh_tes_in!E17=0,"",SER_hh_tes_in!E17/SER_hh_fec_in!E17)</f>
        <v>2.0269390832021341</v>
      </c>
      <c r="F17" s="113">
        <f>IF(SER_hh_tes_in!F17=0,"",SER_hh_tes_in!F17/SER_hh_fec_in!F17)</f>
        <v>2.0499572256350684</v>
      </c>
      <c r="G17" s="113">
        <f>IF(SER_hh_tes_in!G17=0,"",SER_hh_tes_in!G17/SER_hh_fec_in!G17)</f>
        <v>2.0766511230962914</v>
      </c>
      <c r="H17" s="113">
        <f>IF(SER_hh_tes_in!H17=0,"",SER_hh_tes_in!H17/SER_hh_fec_in!H17)</f>
        <v>2.1082595234336261</v>
      </c>
      <c r="I17" s="113">
        <f>IF(SER_hh_tes_in!I17=0,"",SER_hh_tes_in!I17/SER_hh_fec_in!I17)</f>
        <v>2.146125593597775</v>
      </c>
      <c r="J17" s="113">
        <f>IF(SER_hh_tes_in!J17=0,"",SER_hh_tes_in!J17/SER_hh_fec_in!J17)</f>
        <v>2.191847565477786</v>
      </c>
      <c r="K17" s="113">
        <f>IF(SER_hh_tes_in!K17=0,"",SER_hh_tes_in!K17/SER_hh_fec_in!K17)</f>
        <v>2.2475642581183695</v>
      </c>
      <c r="L17" s="113">
        <f>IF(SER_hh_tes_in!L17=0,"",SER_hh_tes_in!L17/SER_hh_fec_in!L17)</f>
        <v>2.315021877999675</v>
      </c>
      <c r="M17" s="113">
        <f>IF(SER_hh_tes_in!M17=0,"",SER_hh_tes_in!M17/SER_hh_fec_in!M17)</f>
        <v>2.4105239516766956</v>
      </c>
      <c r="N17" s="113">
        <f>IF(SER_hh_tes_in!N17=0,"",SER_hh_tes_in!N17/SER_hh_fec_in!N17)</f>
        <v>2.5403059113083084</v>
      </c>
      <c r="O17" s="113">
        <f>IF(SER_hh_tes_in!O17=0,"",SER_hh_tes_in!O17/SER_hh_fec_in!O17)</f>
        <v>2.7211868507904438</v>
      </c>
      <c r="P17" s="113">
        <f>IF(SER_hh_tes_in!P17=0,"",SER_hh_tes_in!P17/SER_hh_fec_in!P17)</f>
        <v>2.977573327054158</v>
      </c>
      <c r="Q17" s="113">
        <f>IF(SER_hh_tes_in!Q17=0,"",SER_hh_tes_in!Q17/SER_hh_fec_in!Q17)</f>
        <v>3.3527876467817084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1.5279224184957003</v>
      </c>
      <c r="D18" s="113">
        <f>IF(SER_hh_tes_in!D18=0,"",SER_hh_tes_in!D18/SER_hh_fec_in!D18)</f>
        <v>1.6073846142390567</v>
      </c>
      <c r="E18" s="113">
        <f>IF(SER_hh_tes_in!E18=0,"",SER_hh_tes_in!E18/SER_hh_fec_in!E18)</f>
        <v>1.673748069769911</v>
      </c>
      <c r="F18" s="113">
        <f>IF(SER_hh_tes_in!F18=0,"",SER_hh_tes_in!F18/SER_hh_fec_in!F18)</f>
        <v>1.7441199474325848</v>
      </c>
      <c r="G18" s="113">
        <f>IF(SER_hh_tes_in!G18=0,"",SER_hh_tes_in!G18/SER_hh_fec_in!G18)</f>
        <v>1.8158683643034574</v>
      </c>
      <c r="H18" s="113">
        <f>IF(SER_hh_tes_in!H18=0,"",SER_hh_tes_in!H18/SER_hh_fec_in!H18)</f>
        <v>1.8866958899876602</v>
      </c>
      <c r="I18" s="113">
        <f>IF(SER_hh_tes_in!I18=0,"",SER_hh_tes_in!I18/SER_hh_fec_in!I18)</f>
        <v>1.9590630278456487</v>
      </c>
      <c r="J18" s="113">
        <f>IF(SER_hh_tes_in!J18=0,"",SER_hh_tes_in!J18/SER_hh_fec_in!J18)</f>
        <v>2.0253018430836955</v>
      </c>
      <c r="K18" s="113">
        <f>IF(SER_hh_tes_in!K18=0,"",SER_hh_tes_in!K18/SER_hh_fec_in!K18)</f>
        <v>2.0951191451125828</v>
      </c>
      <c r="L18" s="113">
        <f>IF(SER_hh_tes_in!L18=0,"",SER_hh_tes_in!L18/SER_hh_fec_in!L18)</f>
        <v>2.1668197059811964</v>
      </c>
      <c r="M18" s="113">
        <f>IF(SER_hh_tes_in!M18=0,"",SER_hh_tes_in!M18/SER_hh_fec_in!M18)</f>
        <v>2.2310816079142137</v>
      </c>
      <c r="N18" s="113" t="str">
        <f>IF(SER_hh_tes_in!N18=0,"",SER_hh_tes_in!N18/SER_hh_fec_in!N18)</f>
        <v/>
      </c>
      <c r="O18" s="113" t="str">
        <f>IF(SER_hh_tes_in!O18=0,"",SER_hh_tes_in!O18/SER_hh_fec_in!O18)</f>
        <v/>
      </c>
      <c r="P18" s="113">
        <f>IF(SER_hh_tes_in!P18=0,"",SER_hh_tes_in!P18/SER_hh_fec_in!P18)</f>
        <v>2.6540253923809374</v>
      </c>
      <c r="Q18" s="113">
        <f>IF(SER_hh_tes_in!Q18=0,"",SER_hh_tes_in!Q18/SER_hh_fec_in!Q18)</f>
        <v>2.9717456917038843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0.63726440810875784</v>
      </c>
      <c r="D19" s="110">
        <f>IF(SER_hh_tes_in!D19=0,"",SER_hh_tes_in!D19/SER_hh_fec_in!D19)</f>
        <v>0.65534823771497264</v>
      </c>
      <c r="E19" s="110">
        <f>IF(SER_hh_tes_in!E19=0,"",SER_hh_tes_in!E19/SER_hh_fec_in!E19)</f>
        <v>0.65225051314885529</v>
      </c>
      <c r="F19" s="110">
        <f>IF(SER_hh_tes_in!F19=0,"",SER_hh_tes_in!F19/SER_hh_fec_in!F19)</f>
        <v>0.73606678144433957</v>
      </c>
      <c r="G19" s="110">
        <f>IF(SER_hh_tes_in!G19=0,"",SER_hh_tes_in!G19/SER_hh_fec_in!G19)</f>
        <v>0.7501866440218391</v>
      </c>
      <c r="H19" s="110">
        <f>IF(SER_hh_tes_in!H19=0,"",SER_hh_tes_in!H19/SER_hh_fec_in!H19)</f>
        <v>0.75455470087346399</v>
      </c>
      <c r="I19" s="110">
        <f>IF(SER_hh_tes_in!I19=0,"",SER_hh_tes_in!I19/SER_hh_fec_in!I19)</f>
        <v>0.78925924596890251</v>
      </c>
      <c r="J19" s="110">
        <f>IF(SER_hh_tes_in!J19=0,"",SER_hh_tes_in!J19/SER_hh_fec_in!J19)</f>
        <v>0.80305139408088055</v>
      </c>
      <c r="K19" s="110">
        <f>IF(SER_hh_tes_in!K19=0,"",SER_hh_tes_in!K19/SER_hh_fec_in!K19)</f>
        <v>0.76420206575539751</v>
      </c>
      <c r="L19" s="110">
        <f>IF(SER_hh_tes_in!L19=0,"",SER_hh_tes_in!L19/SER_hh_fec_in!L19)</f>
        <v>0.81563930018237796</v>
      </c>
      <c r="M19" s="110">
        <f>IF(SER_hh_tes_in!M19=0,"",SER_hh_tes_in!M19/SER_hh_fec_in!M19)</f>
        <v>0.81682833155313384</v>
      </c>
      <c r="N19" s="110">
        <f>IF(SER_hh_tes_in!N19=0,"",SER_hh_tes_in!N19/SER_hh_fec_in!N19)</f>
        <v>0.84378156026457674</v>
      </c>
      <c r="O19" s="110">
        <f>IF(SER_hh_tes_in!O19=0,"",SER_hh_tes_in!O19/SER_hh_fec_in!O19)</f>
        <v>0.79616413184641499</v>
      </c>
      <c r="P19" s="110">
        <f>IF(SER_hh_tes_in!P19=0,"",SER_hh_tes_in!P19/SER_hh_fec_in!P19)</f>
        <v>0.7162452443889028</v>
      </c>
      <c r="Q19" s="110">
        <f>IF(SER_hh_tes_in!Q19=0,"",SER_hh_tes_in!Q19/SER_hh_fec_in!Q19)</f>
        <v>0.83902220035495012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0.60703390933033374</v>
      </c>
      <c r="D21" s="109">
        <f>IF(SER_hh_tes_in!D21=0,"",SER_hh_tes_in!D21/SER_hh_fec_in!D21)</f>
        <v>0.61784124916725092</v>
      </c>
      <c r="E21" s="109">
        <f>IF(SER_hh_tes_in!E21=0,"",SER_hh_tes_in!E21/SER_hh_fec_in!E21)</f>
        <v>0.62500335435912602</v>
      </c>
      <c r="F21" s="109">
        <f>IF(SER_hh_tes_in!F21=0,"",SER_hh_tes_in!F21/SER_hh_fec_in!F21)</f>
        <v>0.62578645614598782</v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>
        <f>IF(SER_hh_tes_in!N21=0,"",SER_hh_tes_in!N21/SER_hh_fec_in!N21)</f>
        <v>0.66608993777055847</v>
      </c>
      <c r="O21" s="109" t="str">
        <f>IF(SER_hh_tes_in!O21=0,"",SER_hh_tes_in!O21/SER_hh_fec_in!O21)</f>
        <v/>
      </c>
      <c r="P21" s="109">
        <f>IF(SER_hh_tes_in!P21=0,"",SER_hh_tes_in!P21/SER_hh_fec_in!P21)</f>
        <v>0.66700582707501421</v>
      </c>
      <c r="Q21" s="109">
        <f>IF(SER_hh_tes_in!Q21=0,"",SER_hh_tes_in!Q21/SER_hh_fec_in!Q21)</f>
        <v>0.66713831315705652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0.56763359277472936</v>
      </c>
      <c r="D22" s="109">
        <f>IF(SER_hh_tes_in!D22=0,"",SER_hh_tes_in!D22/SER_hh_fec_in!D22)</f>
        <v>0.58086975080780701</v>
      </c>
      <c r="E22" s="109">
        <f>IF(SER_hh_tes_in!E22=0,"",SER_hh_tes_in!E22/SER_hh_fec_in!E22)</f>
        <v>0.58851884004781496</v>
      </c>
      <c r="F22" s="109">
        <f>IF(SER_hh_tes_in!F22=0,"",SER_hh_tes_in!F22/SER_hh_fec_in!F22)</f>
        <v>0.5539684364055647</v>
      </c>
      <c r="G22" s="109">
        <f>IF(SER_hh_tes_in!G22=0,"",SER_hh_tes_in!G22/SER_hh_fec_in!G22)</f>
        <v>0.61596299102477159</v>
      </c>
      <c r="H22" s="109">
        <f>IF(SER_hh_tes_in!H22=0,"",SER_hh_tes_in!H22/SER_hh_fec_in!H22)</f>
        <v>0.61109413098638521</v>
      </c>
      <c r="I22" s="109" t="str">
        <f>IF(SER_hh_tes_in!I22=0,"",SER_hh_tes_in!I22/SER_hh_fec_in!I22)</f>
        <v/>
      </c>
      <c r="J22" s="109">
        <f>IF(SER_hh_tes_in!J22=0,"",SER_hh_tes_in!J22/SER_hh_fec_in!J22)</f>
        <v>0.5866090562144155</v>
      </c>
      <c r="K22" s="109">
        <f>IF(SER_hh_tes_in!K22=0,"",SER_hh_tes_in!K22/SER_hh_fec_in!K22)</f>
        <v>0.60499855700788441</v>
      </c>
      <c r="L22" s="109" t="str">
        <f>IF(SER_hh_tes_in!L22=0,"",SER_hh_tes_in!L22/SER_hh_fec_in!L22)</f>
        <v/>
      </c>
      <c r="M22" s="109">
        <f>IF(SER_hh_tes_in!M22=0,"",SER_hh_tes_in!M22/SER_hh_fec_in!M22)</f>
        <v>0.6188524496480784</v>
      </c>
      <c r="N22" s="109" t="str">
        <f>IF(SER_hh_tes_in!N22=0,"",SER_hh_tes_in!N22/SER_hh_fec_in!N22)</f>
        <v/>
      </c>
      <c r="O22" s="109">
        <f>IF(SER_hh_tes_in!O22=0,"",SER_hh_tes_in!O22/SER_hh_fec_in!O22)</f>
        <v>0.6371173535552932</v>
      </c>
      <c r="P22" s="109">
        <f>IF(SER_hh_tes_in!P22=0,"",SER_hh_tes_in!P22/SER_hh_fec_in!P22)</f>
        <v>0.63738069384152973</v>
      </c>
      <c r="Q22" s="109">
        <f>IF(SER_hh_tes_in!Q22=0,"",SER_hh_tes_in!Q22/SER_hh_fec_in!Q22)</f>
        <v>0.63746489535303563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0.59296774189619239</v>
      </c>
      <c r="D23" s="109">
        <f>IF(SER_hh_tes_in!D23=0,"",SER_hh_tes_in!D23/SER_hh_fec_in!D23)</f>
        <v>0.6039023550147955</v>
      </c>
      <c r="E23" s="109">
        <f>IF(SER_hh_tes_in!E23=0,"",SER_hh_tes_in!E23/SER_hh_fec_in!E23)</f>
        <v>0.60737302754669886</v>
      </c>
      <c r="F23" s="109">
        <f>IF(SER_hh_tes_in!F23=0,"",SER_hh_tes_in!F23/SER_hh_fec_in!F23)</f>
        <v>0.61026793718454031</v>
      </c>
      <c r="G23" s="109">
        <f>IF(SER_hh_tes_in!G23=0,"",SER_hh_tes_in!G23/SER_hh_fec_in!G23)</f>
        <v>0.62359701713762961</v>
      </c>
      <c r="H23" s="109">
        <f>IF(SER_hh_tes_in!H23=0,"",SER_hh_tes_in!H23/SER_hh_fec_in!H23)</f>
        <v>0.62808078504619647</v>
      </c>
      <c r="I23" s="109">
        <f>IF(SER_hh_tes_in!I23=0,"",SER_hh_tes_in!I23/SER_hh_fec_in!I23)</f>
        <v>0.63675519046293194</v>
      </c>
      <c r="J23" s="109">
        <f>IF(SER_hh_tes_in!J23=0,"",SER_hh_tes_in!J23/SER_hh_fec_in!J23)</f>
        <v>0.63156079566803458</v>
      </c>
      <c r="K23" s="109">
        <f>IF(SER_hh_tes_in!K23=0,"",SER_hh_tes_in!K23/SER_hh_fec_in!K23)</f>
        <v>0.62947136262034664</v>
      </c>
      <c r="L23" s="109">
        <f>IF(SER_hh_tes_in!L23=0,"",SER_hh_tes_in!L23/SER_hh_fec_in!L23)</f>
        <v>0.64244755562628797</v>
      </c>
      <c r="M23" s="109">
        <f>IF(SER_hh_tes_in!M23=0,"",SER_hh_tes_in!M23/SER_hh_fec_in!M23)</f>
        <v>0.6397101134688391</v>
      </c>
      <c r="N23" s="109">
        <f>IF(SER_hh_tes_in!N23=0,"",SER_hh_tes_in!N23/SER_hh_fec_in!N23)</f>
        <v>0.64489293316174001</v>
      </c>
      <c r="O23" s="109" t="str">
        <f>IF(SER_hh_tes_in!O23=0,"",SER_hh_tes_in!O23/SER_hh_fec_in!O23)</f>
        <v/>
      </c>
      <c r="P23" s="109">
        <f>IF(SER_hh_tes_in!P23=0,"",SER_hh_tes_in!P23/SER_hh_fec_in!P23)</f>
        <v>0.65548377306441308</v>
      </c>
      <c r="Q23" s="109" t="str">
        <f>IF(SER_hh_tes_in!Q23=0,"",SER_hh_tes_in!Q23/SER_hh_fec_in!Q23)</f>
        <v/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0.49341214632061375</v>
      </c>
      <c r="D24" s="109">
        <f>IF(SER_hh_tes_in!D24=0,"",SER_hh_tes_in!D24/SER_hh_fec_in!D24)</f>
        <v>0.51546885382489294</v>
      </c>
      <c r="E24" s="109" t="str">
        <f>IF(SER_hh_tes_in!E24=0,"",SER_hh_tes_in!E24/SER_hh_fec_in!E24)</f>
        <v/>
      </c>
      <c r="F24" s="109">
        <f>IF(SER_hh_tes_in!F24=0,"",SER_hh_tes_in!F24/SER_hh_fec_in!F24)</f>
        <v>0.51049445179562325</v>
      </c>
      <c r="G24" s="109">
        <f>IF(SER_hh_tes_in!G24=0,"",SER_hh_tes_in!G24/SER_hh_fec_in!G24)</f>
        <v>0.53602024117785074</v>
      </c>
      <c r="H24" s="109" t="str">
        <f>IF(SER_hh_tes_in!H24=0,"",SER_hh_tes_in!H24/SER_hh_fec_in!H24)</f>
        <v/>
      </c>
      <c r="I24" s="109">
        <f>IF(SER_hh_tes_in!I24=0,"",SER_hh_tes_in!I24/SER_hh_fec_in!I24)</f>
        <v>0.56038773867028824</v>
      </c>
      <c r="J24" s="109">
        <f>IF(SER_hh_tes_in!J24=0,"",SER_hh_tes_in!J24/SER_hh_fec_in!J24)</f>
        <v>0.54173324715518201</v>
      </c>
      <c r="K24" s="109">
        <f>IF(SER_hh_tes_in!K24=0,"",SER_hh_tes_in!K24/SER_hh_fec_in!K24)</f>
        <v>0.5463983916465146</v>
      </c>
      <c r="L24" s="109">
        <f>IF(SER_hh_tes_in!L24=0,"",SER_hh_tes_in!L24/SER_hh_fec_in!L24)</f>
        <v>0.56135796066213739</v>
      </c>
      <c r="M24" s="109">
        <f>IF(SER_hh_tes_in!M24=0,"",SER_hh_tes_in!M24/SER_hh_fec_in!M24)</f>
        <v>0.56643679955014881</v>
      </c>
      <c r="N24" s="109">
        <f>IF(SER_hh_tes_in!N24=0,"",SER_hh_tes_in!N24/SER_hh_fec_in!N24)</f>
        <v>0.57222538794394873</v>
      </c>
      <c r="O24" s="109">
        <f>IF(SER_hh_tes_in!O24=0,"",SER_hh_tes_in!O24/SER_hh_fec_in!O24)</f>
        <v>0.57420940058284065</v>
      </c>
      <c r="P24" s="109">
        <f>IF(SER_hh_tes_in!P24=0,"",SER_hh_tes_in!P24/SER_hh_fec_in!P24)</f>
        <v>0.57529769638780259</v>
      </c>
      <c r="Q24" s="109">
        <f>IF(SER_hh_tes_in!Q24=0,"",SER_hh_tes_in!Q24/SER_hh_fec_in!Q24)</f>
        <v>0.57532816583579316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0.74251099822426392</v>
      </c>
      <c r="D25" s="109">
        <f>IF(SER_hh_tes_in!D25=0,"",SER_hh_tes_in!D25/SER_hh_fec_in!D25)</f>
        <v>0.77189055050449562</v>
      </c>
      <c r="E25" s="109">
        <f>IF(SER_hh_tes_in!E25=0,"",SER_hh_tes_in!E25/SER_hh_fec_in!E25)</f>
        <v>0.759457215543068</v>
      </c>
      <c r="F25" s="109">
        <f>IF(SER_hh_tes_in!F25=0,"",SER_hh_tes_in!F25/SER_hh_fec_in!F25)</f>
        <v>0.77576577315022044</v>
      </c>
      <c r="G25" s="109">
        <f>IF(SER_hh_tes_in!G25=0,"",SER_hh_tes_in!G25/SER_hh_fec_in!G25)</f>
        <v>0.79146478004031262</v>
      </c>
      <c r="H25" s="109">
        <f>IF(SER_hh_tes_in!H25=0,"",SER_hh_tes_in!H25/SER_hh_fec_in!H25)</f>
        <v>0.79806357778609804</v>
      </c>
      <c r="I25" s="109">
        <f>IF(SER_hh_tes_in!I25=0,"",SER_hh_tes_in!I25/SER_hh_fec_in!I25)</f>
        <v>0.80760399682678685</v>
      </c>
      <c r="J25" s="109">
        <f>IF(SER_hh_tes_in!J25=0,"",SER_hh_tes_in!J25/SER_hh_fec_in!J25)</f>
        <v>0.81167640080721326</v>
      </c>
      <c r="K25" s="109">
        <f>IF(SER_hh_tes_in!K25=0,"",SER_hh_tes_in!K25/SER_hh_fec_in!K25)</f>
        <v>0.81431294487467043</v>
      </c>
      <c r="L25" s="109">
        <f>IF(SER_hh_tes_in!L25=0,"",SER_hh_tes_in!L25/SER_hh_fec_in!L25)</f>
        <v>0.82441188878271077</v>
      </c>
      <c r="M25" s="109">
        <f>IF(SER_hh_tes_in!M25=0,"",SER_hh_tes_in!M25/SER_hh_fec_in!M25)</f>
        <v>0.8239544157853792</v>
      </c>
      <c r="N25" s="109">
        <f>IF(SER_hh_tes_in!N25=0,"",SER_hh_tes_in!N25/SER_hh_fec_in!N25)</f>
        <v>0.83042371468616771</v>
      </c>
      <c r="O25" s="109">
        <f>IF(SER_hh_tes_in!O25=0,"",SER_hh_tes_in!O25/SER_hh_fec_in!O25)</f>
        <v>0.82848427532201141</v>
      </c>
      <c r="P25" s="109">
        <f>IF(SER_hh_tes_in!P25=0,"",SER_hh_tes_in!P25/SER_hh_fec_in!P25)</f>
        <v>0.83228176150185795</v>
      </c>
      <c r="Q25" s="109" t="str">
        <f>IF(SER_hh_tes_in!Q25=0,"",SER_hh_tes_in!Q25/SER_hh_fec_in!Q25)</f>
        <v/>
      </c>
    </row>
    <row r="26" spans="1:17" ht="12" customHeight="1" x14ac:dyDescent="0.25">
      <c r="A26" s="88" t="s">
        <v>30</v>
      </c>
      <c r="B26" s="112"/>
      <c r="C26" s="112" t="str">
        <f>IF(SER_hh_tes_in!C26=0,"",SER_hh_tes_in!C26/SER_hh_fec_in!C26)</f>
        <v/>
      </c>
      <c r="D26" s="112" t="str">
        <f>IF(SER_hh_tes_in!D26=0,"",SER_hh_tes_in!D26/SER_hh_fec_in!D26)</f>
        <v/>
      </c>
      <c r="E26" s="112">
        <f>IF(SER_hh_tes_in!E26=0,"",SER_hh_tes_in!E26/SER_hh_fec_in!E26)</f>
        <v>0.7044740186673405</v>
      </c>
      <c r="F26" s="112">
        <f>IF(SER_hh_tes_in!F26=0,"",SER_hh_tes_in!F26/SER_hh_fec_in!F26)</f>
        <v>0.76522732506814206</v>
      </c>
      <c r="G26" s="112">
        <f>IF(SER_hh_tes_in!G26=0,"",SER_hh_tes_in!G26/SER_hh_fec_in!G26)</f>
        <v>0.77602892497866371</v>
      </c>
      <c r="H26" s="112">
        <f>IF(SER_hh_tes_in!H26=0,"",SER_hh_tes_in!H26/SER_hh_fec_in!H26)</f>
        <v>0.7957944013184185</v>
      </c>
      <c r="I26" s="112">
        <f>IF(SER_hh_tes_in!I26=0,"",SER_hh_tes_in!I26/SER_hh_fec_in!I26)</f>
        <v>0.79273454487244865</v>
      </c>
      <c r="J26" s="112">
        <f>IF(SER_hh_tes_in!J26=0,"",SER_hh_tes_in!J26/SER_hh_fec_in!J26)</f>
        <v>0.79813751453046999</v>
      </c>
      <c r="K26" s="112" t="str">
        <f>IF(SER_hh_tes_in!K26=0,"",SER_hh_tes_in!K26/SER_hh_fec_in!K26)</f>
        <v/>
      </c>
      <c r="L26" s="112" t="str">
        <f>IF(SER_hh_tes_in!L26=0,"",SER_hh_tes_in!L26/SER_hh_fec_in!L26)</f>
        <v/>
      </c>
      <c r="M26" s="112">
        <f>IF(SER_hh_tes_in!M26=0,"",SER_hh_tes_in!M26/SER_hh_fec_in!M26)</f>
        <v>0.81556693964198479</v>
      </c>
      <c r="N26" s="112">
        <f>IF(SER_hh_tes_in!N26=0,"",SER_hh_tes_in!N26/SER_hh_fec_in!N26)</f>
        <v>0.81675121274967999</v>
      </c>
      <c r="O26" s="112">
        <f>IF(SER_hh_tes_in!O26=0,"",SER_hh_tes_in!O26/SER_hh_fec_in!O26)</f>
        <v>0.81731083661690163</v>
      </c>
      <c r="P26" s="112" t="str">
        <f>IF(SER_hh_tes_in!P26=0,"",SER_hh_tes_in!P26/SER_hh_fec_in!P26)</f>
        <v/>
      </c>
      <c r="Q26" s="112">
        <f>IF(SER_hh_tes_in!Q26=0,"",SER_hh_tes_in!Q26/SER_hh_fec_in!Q26)</f>
        <v>0.81773431667149576</v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0.92141463018706193</v>
      </c>
      <c r="D27" s="122">
        <f>IF(SER_hh_tes_in!D27=0,"",SER_hh_tes_in!D27/SER_hh_fec_in!D27)</f>
        <v>0.93938780862131699</v>
      </c>
      <c r="E27" s="122">
        <f>IF(SER_hh_tes_in!E27=0,"",SER_hh_tes_in!E27/SER_hh_fec_in!E27)</f>
        <v>0.95351647291607089</v>
      </c>
      <c r="F27" s="122">
        <f>IF(SER_hh_tes_in!F27=0,"",SER_hh_tes_in!F27/SER_hh_fec_in!F27)</f>
        <v>0.96392213906354163</v>
      </c>
      <c r="G27" s="122">
        <f>IF(SER_hh_tes_in!G27=0,"",SER_hh_tes_in!G27/SER_hh_fec_in!G27)</f>
        <v>0.97719360035691605</v>
      </c>
      <c r="H27" s="122">
        <f>IF(SER_hh_tes_in!H27=0,"",SER_hh_tes_in!H27/SER_hh_fec_in!H27)</f>
        <v>0.98331917139784419</v>
      </c>
      <c r="I27" s="122">
        <f>IF(SER_hh_tes_in!I27=0,"",SER_hh_tes_in!I27/SER_hh_fec_in!I27)</f>
        <v>0.99515276939071995</v>
      </c>
      <c r="J27" s="122">
        <f>IF(SER_hh_tes_in!J27=0,"",SER_hh_tes_in!J27/SER_hh_fec_in!J27)</f>
        <v>1.0009824831331138</v>
      </c>
      <c r="K27" s="122">
        <f>IF(SER_hh_tes_in!K27=0,"",SER_hh_tes_in!K27/SER_hh_fec_in!K27)</f>
        <v>1.0040268035477642</v>
      </c>
      <c r="L27" s="122">
        <f>IF(SER_hh_tes_in!L27=0,"",SER_hh_tes_in!L27/SER_hh_fec_in!L27)</f>
        <v>1.0086398542982848</v>
      </c>
      <c r="M27" s="122">
        <f>IF(SER_hh_tes_in!M27=0,"",SER_hh_tes_in!M27/SER_hh_fec_in!M27)</f>
        <v>1.0117385330309925</v>
      </c>
      <c r="N27" s="122">
        <f>IF(SER_hh_tes_in!N27=0,"",SER_hh_tes_in!N27/SER_hh_fec_in!N27)</f>
        <v>1.0106779561629216</v>
      </c>
      <c r="O27" s="122">
        <f>IF(SER_hh_tes_in!O27=0,"",SER_hh_tes_in!O27/SER_hh_fec_in!O27)</f>
        <v>1.0084943620022699</v>
      </c>
      <c r="P27" s="122">
        <f>IF(SER_hh_tes_in!P27=0,"",SER_hh_tes_in!P27/SER_hh_fec_in!P27)</f>
        <v>1.0178960093142178</v>
      </c>
      <c r="Q27" s="122">
        <f>IF(SER_hh_tes_in!Q27=0,"",SER_hh_tes_in!Q27/SER_hh_fec_in!Q27)</f>
        <v>1.0006699533398462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0.54319866481971701</v>
      </c>
      <c r="D29" s="110">
        <f>IF(SER_hh_tes_in!D29=0,"",SER_hh_tes_in!D29/SER_hh_fec_in!D29)</f>
        <v>0.47695999589393162</v>
      </c>
      <c r="E29" s="110">
        <f>IF(SER_hh_tes_in!E29=0,"",SER_hh_tes_in!E29/SER_hh_fec_in!E29)</f>
        <v>0.5349939788436413</v>
      </c>
      <c r="F29" s="110">
        <f>IF(SER_hh_tes_in!F29=0,"",SER_hh_tes_in!F29/SER_hh_fec_in!F29)</f>
        <v>0.5390852576595988</v>
      </c>
      <c r="G29" s="110">
        <f>IF(SER_hh_tes_in!G29=0,"",SER_hh_tes_in!G29/SER_hh_fec_in!G29)</f>
        <v>0.64691654592795422</v>
      </c>
      <c r="H29" s="110">
        <f>IF(SER_hh_tes_in!H29=0,"",SER_hh_tes_in!H29/SER_hh_fec_in!H29)</f>
        <v>0.62713519256964623</v>
      </c>
      <c r="I29" s="110">
        <f>IF(SER_hh_tes_in!I29=0,"",SER_hh_tes_in!I29/SER_hh_fec_in!I29)</f>
        <v>0.65822502429073049</v>
      </c>
      <c r="J29" s="110">
        <f>IF(SER_hh_tes_in!J29=0,"",SER_hh_tes_in!J29/SER_hh_fec_in!J29)</f>
        <v>0.65376760623100894</v>
      </c>
      <c r="K29" s="110">
        <f>IF(SER_hh_tes_in!K29=0,"",SER_hh_tes_in!K29/SER_hh_fec_in!K29)</f>
        <v>0.50805859019823041</v>
      </c>
      <c r="L29" s="110">
        <f>IF(SER_hh_tes_in!L29=0,"",SER_hh_tes_in!L29/SER_hh_fec_in!L29)</f>
        <v>0.53461801431876244</v>
      </c>
      <c r="M29" s="110">
        <f>IF(SER_hh_tes_in!M29=0,"",SER_hh_tes_in!M29/SER_hh_fec_in!M29)</f>
        <v>0.69412856625642083</v>
      </c>
      <c r="N29" s="110">
        <f>IF(SER_hh_tes_in!N29=0,"",SER_hh_tes_in!N29/SER_hh_fec_in!N29)</f>
        <v>0.66634074991963677</v>
      </c>
      <c r="O29" s="110">
        <f>IF(SER_hh_tes_in!O29=0,"",SER_hh_tes_in!O29/SER_hh_fec_in!O29)</f>
        <v>0.60729784956010846</v>
      </c>
      <c r="P29" s="110">
        <f>IF(SER_hh_tes_in!P29=0,"",SER_hh_tes_in!P29/SER_hh_fec_in!P29)</f>
        <v>0.52164772883380206</v>
      </c>
      <c r="Q29" s="110">
        <f>IF(SER_hh_tes_in!Q29=0,"",SER_hh_tes_in!Q29/SER_hh_fec_in!Q29)</f>
        <v>0.57692853506019948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0.46628069135684086</v>
      </c>
      <c r="D30" s="109">
        <f>IF(SER_hh_tes_in!D30=0,"",SER_hh_tes_in!D30/SER_hh_fec_in!D30)</f>
        <v>0.46884216758925407</v>
      </c>
      <c r="E30" s="109">
        <f>IF(SER_hh_tes_in!E30=0,"",SER_hh_tes_in!E30/SER_hh_fec_in!E30)</f>
        <v>0.47124503966395875</v>
      </c>
      <c r="F30" s="109">
        <f>IF(SER_hh_tes_in!F30=0,"",SER_hh_tes_in!F30/SER_hh_fec_in!F30)</f>
        <v>0.47411442530579917</v>
      </c>
      <c r="G30" s="109" t="str">
        <f>IF(SER_hh_tes_in!G30=0,"",SER_hh_tes_in!G30/SER_hh_fec_in!G30)</f>
        <v/>
      </c>
      <c r="H30" s="109">
        <f>IF(SER_hh_tes_in!H30=0,"",SER_hh_tes_in!H30/SER_hh_fec_in!H30)</f>
        <v>0.48014698853854748</v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>
        <f>IF(SER_hh_tes_in!K30=0,"",SER_hh_tes_in!K30/SER_hh_fec_in!K30)</f>
        <v>0.48849636506770205</v>
      </c>
      <c r="L30" s="109">
        <f>IF(SER_hh_tes_in!L30=0,"",SER_hh_tes_in!L30/SER_hh_fec_in!L30)</f>
        <v>0.49131364672886585</v>
      </c>
      <c r="M30" s="109" t="str">
        <f>IF(SER_hh_tes_in!M30=0,"",SER_hh_tes_in!M30/SER_hh_fec_in!M30)</f>
        <v/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>
        <f>IF(SER_hh_tes_in!P30=0,"",SER_hh_tes_in!P30/SER_hh_fec_in!P30)</f>
        <v>0.49383610343854467</v>
      </c>
      <c r="Q30" s="109" t="str">
        <f>IF(SER_hh_tes_in!Q30=0,"",SER_hh_tes_in!Q30/SER_hh_fec_in!Q30)</f>
        <v/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0.50769844640379491</v>
      </c>
      <c r="D31" s="109">
        <f>IF(SER_hh_tes_in!D31=0,"",SER_hh_tes_in!D31/SER_hh_fec_in!D31)</f>
        <v>0.51079693517196756</v>
      </c>
      <c r="E31" s="109">
        <f>IF(SER_hh_tes_in!E31=0,"",SER_hh_tes_in!E31/SER_hh_fec_in!E31)</f>
        <v>0.5136143011486477</v>
      </c>
      <c r="F31" s="109">
        <f>IF(SER_hh_tes_in!F31=0,"",SER_hh_tes_in!F31/SER_hh_fec_in!F31)</f>
        <v>0.51688505862892475</v>
      </c>
      <c r="G31" s="109">
        <f>IF(SER_hh_tes_in!G31=0,"",SER_hh_tes_in!G31/SER_hh_fec_in!G31)</f>
        <v>0.52017869591514854</v>
      </c>
      <c r="H31" s="109">
        <f>IF(SER_hh_tes_in!H31=0,"",SER_hh_tes_in!H31/SER_hh_fec_in!H31)</f>
        <v>0.52381445398223436</v>
      </c>
      <c r="I31" s="109">
        <f>IF(SER_hh_tes_in!I31=0,"",SER_hh_tes_in!I31/SER_hh_fec_in!I31)</f>
        <v>0.52740240872733612</v>
      </c>
      <c r="J31" s="109">
        <f>IF(SER_hh_tes_in!J31=0,"",SER_hh_tes_in!J31/SER_hh_fec_in!J31)</f>
        <v>0.53034981638008549</v>
      </c>
      <c r="K31" s="109">
        <f>IF(SER_hh_tes_in!K31=0,"",SER_hh_tes_in!K31/SER_hh_fec_in!K31)</f>
        <v>0.53263050819995439</v>
      </c>
      <c r="L31" s="109">
        <f>IF(SER_hh_tes_in!L31=0,"",SER_hh_tes_in!L31/SER_hh_fec_in!L31)</f>
        <v>0.53554012892571112</v>
      </c>
      <c r="M31" s="109">
        <f>IF(SER_hh_tes_in!M31=0,"",SER_hh_tes_in!M31/SER_hh_fec_in!M31)</f>
        <v>0.53685816453237445</v>
      </c>
      <c r="N31" s="109">
        <f>IF(SER_hh_tes_in!N31=0,"",SER_hh_tes_in!N31/SER_hh_fec_in!N31)</f>
        <v>0.53736086665589566</v>
      </c>
      <c r="O31" s="109">
        <f>IF(SER_hh_tes_in!O31=0,"",SER_hh_tes_in!O31/SER_hh_fec_in!O31)</f>
        <v>0.53772237220995345</v>
      </c>
      <c r="P31" s="109">
        <f>IF(SER_hh_tes_in!P31=0,"",SER_hh_tes_in!P31/SER_hh_fec_in!P31)</f>
        <v>0.53783040031474871</v>
      </c>
      <c r="Q31" s="109">
        <f>IF(SER_hh_tes_in!Q31=0,"",SER_hh_tes_in!Q31/SER_hh_fec_in!Q31)</f>
        <v>0.53786972708796976</v>
      </c>
    </row>
    <row r="32" spans="1:17" ht="12" customHeight="1" x14ac:dyDescent="0.25">
      <c r="A32" s="88" t="s">
        <v>34</v>
      </c>
      <c r="B32" s="109"/>
      <c r="C32" s="109">
        <f>IF(SER_hh_tes_in!C32=0,"",SER_hh_tes_in!C32/SER_hh_fec_in!C32)</f>
        <v>0.34581242910059168</v>
      </c>
      <c r="D32" s="109">
        <f>IF(SER_hh_tes_in!D32=0,"",SER_hh_tes_in!D32/SER_hh_fec_in!D32)</f>
        <v>0.34782315428547017</v>
      </c>
      <c r="E32" s="109">
        <f>IF(SER_hh_tes_in!E32=0,"",SER_hh_tes_in!E32/SER_hh_fec_in!E32)</f>
        <v>0.34968514213451052</v>
      </c>
      <c r="F32" s="109">
        <f>IF(SER_hh_tes_in!F32=0,"",SER_hh_tes_in!F32/SER_hh_fec_in!F32)</f>
        <v>0.35185669673666392</v>
      </c>
      <c r="G32" s="109" t="str">
        <f>IF(SER_hh_tes_in!G32=0,"",SER_hh_tes_in!G32/SER_hh_fec_in!G32)</f>
        <v/>
      </c>
      <c r="H32" s="109">
        <f>IF(SER_hh_tes_in!H32=0,"",SER_hh_tes_in!H32/SER_hh_fec_in!H32)</f>
        <v>0.35654856831053766</v>
      </c>
      <c r="I32" s="109">
        <f>IF(SER_hh_tes_in!I32=0,"",SER_hh_tes_in!I32/SER_hh_fec_in!I32)</f>
        <v>0.35901722274835146</v>
      </c>
      <c r="J32" s="109">
        <f>IF(SER_hh_tes_in!J32=0,"",SER_hh_tes_in!J32/SER_hh_fec_in!J32)</f>
        <v>0.36106462568217057</v>
      </c>
      <c r="K32" s="109" t="str">
        <f>IF(SER_hh_tes_in!K32=0,"",SER_hh_tes_in!K32/SER_hh_fec_in!K32)</f>
        <v/>
      </c>
      <c r="L32" s="109">
        <f>IF(SER_hh_tes_in!L32=0,"",SER_hh_tes_in!L32/SER_hh_fec_in!L32)</f>
        <v>0.36476312063188726</v>
      </c>
      <c r="M32" s="109" t="str">
        <f>IF(SER_hh_tes_in!M32=0,"",SER_hh_tes_in!M32/SER_hh_fec_in!M32)</f>
        <v/>
      </c>
      <c r="N32" s="109">
        <f>IF(SER_hh_tes_in!N32=0,"",SER_hh_tes_in!N32/SER_hh_fec_in!N32)</f>
        <v>0.36631766240395341</v>
      </c>
      <c r="O32" s="109">
        <f>IF(SER_hh_tes_in!O32=0,"",SER_hh_tes_in!O32/SER_hh_fec_in!O32)</f>
        <v>0.36658044274556184</v>
      </c>
      <c r="P32" s="109">
        <f>IF(SER_hh_tes_in!P32=0,"",SER_hh_tes_in!P32/SER_hh_fec_in!P32)</f>
        <v>0.36665202010500036</v>
      </c>
      <c r="Q32" s="109">
        <f>IF(SER_hh_tes_in!Q32=0,"",SER_hh_tes_in!Q32/SER_hh_fec_in!Q32)</f>
        <v>0.36664531142382062</v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0.65866997001586014</v>
      </c>
      <c r="D33" s="108" t="str">
        <f>IF(SER_hh_tes_in!D33=0,"",SER_hh_tes_in!D33/SER_hh_fec_in!D33)</f>
        <v/>
      </c>
      <c r="E33" s="108">
        <f>IF(SER_hh_tes_in!E33=0,"",SER_hh_tes_in!E33/SER_hh_fec_in!E33)</f>
        <v>0.66590982433744661</v>
      </c>
      <c r="F33" s="108">
        <f>IF(SER_hh_tes_in!F33=0,"",SER_hh_tes_in!F33/SER_hh_fec_in!F33)</f>
        <v>0.67011031963342804</v>
      </c>
      <c r="G33" s="108">
        <f>IF(SER_hh_tes_in!G33=0,"",SER_hh_tes_in!G33/SER_hh_fec_in!G33)</f>
        <v>0.67455071010483769</v>
      </c>
      <c r="H33" s="108">
        <f>IF(SER_hh_tes_in!H33=0,"",SER_hh_tes_in!H33/SER_hh_fec_in!H33)</f>
        <v>0.67935493789881019</v>
      </c>
      <c r="I33" s="108">
        <f>IF(SER_hh_tes_in!I33=0,"",SER_hh_tes_in!I33/SER_hh_fec_in!I33)</f>
        <v>0.68414924406007094</v>
      </c>
      <c r="J33" s="108">
        <f>IF(SER_hh_tes_in!J33=0,"",SER_hh_tes_in!J33/SER_hh_fec_in!J33)</f>
        <v>0.68804936289664931</v>
      </c>
      <c r="K33" s="108" t="str">
        <f>IF(SER_hh_tes_in!K33=0,"",SER_hh_tes_in!K33/SER_hh_fec_in!K33)</f>
        <v/>
      </c>
      <c r="L33" s="108">
        <f>IF(SER_hh_tes_in!L33=0,"",SER_hh_tes_in!L33/SER_hh_fec_in!L33)</f>
        <v>0.69493659465002522</v>
      </c>
      <c r="M33" s="108">
        <f>IF(SER_hh_tes_in!M33=0,"",SER_hh_tes_in!M33/SER_hh_fec_in!M33)</f>
        <v>0.6967977474799929</v>
      </c>
      <c r="N33" s="108">
        <f>IF(SER_hh_tes_in!N33=0,"",SER_hh_tes_in!N33/SER_hh_fec_in!N33)</f>
        <v>0.69764769717243735</v>
      </c>
      <c r="O33" s="108">
        <f>IF(SER_hh_tes_in!O33=0,"",SER_hh_tes_in!O33/SER_hh_fec_in!O33)</f>
        <v>0.69815407964717413</v>
      </c>
      <c r="P33" s="108" t="str">
        <f>IF(SER_hh_tes_in!P33=0,"",SER_hh_tes_in!P33/SER_hh_fec_in!P33)</f>
        <v/>
      </c>
      <c r="Q33" s="108">
        <f>IF(SER_hh_tes_in!Q33=0,"",SER_hh_tes_in!Q33/SER_hh_fec_in!Q33)</f>
        <v>0.69849976174167139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172.89831129398647</v>
      </c>
      <c r="D3" s="106">
        <f t="shared" si="0"/>
        <v>134.96434040363292</v>
      </c>
      <c r="E3" s="106">
        <f t="shared" si="0"/>
        <v>108.37240024182306</v>
      </c>
      <c r="F3" s="106">
        <f t="shared" si="0"/>
        <v>150.81784115817578</v>
      </c>
      <c r="G3" s="106">
        <f t="shared" si="0"/>
        <v>163.51976623057493</v>
      </c>
      <c r="H3" s="106">
        <f t="shared" si="0"/>
        <v>18.303919917487868</v>
      </c>
      <c r="I3" s="106">
        <f t="shared" si="0"/>
        <v>48.408082488024725</v>
      </c>
      <c r="J3" s="106">
        <f t="shared" si="0"/>
        <v>154.12150666023828</v>
      </c>
      <c r="K3" s="106">
        <f t="shared" si="0"/>
        <v>50.091277501427065</v>
      </c>
      <c r="L3" s="106">
        <f t="shared" si="0"/>
        <v>28.385347221310823</v>
      </c>
      <c r="M3" s="106">
        <f t="shared" si="0"/>
        <v>5.2144052594609782</v>
      </c>
      <c r="N3" s="106">
        <f t="shared" si="0"/>
        <v>22.153856367013692</v>
      </c>
      <c r="O3" s="106">
        <f t="shared" si="0"/>
        <v>103.99636134435661</v>
      </c>
      <c r="P3" s="106">
        <f t="shared" si="0"/>
        <v>124.44064694555421</v>
      </c>
      <c r="Q3" s="106">
        <f t="shared" si="0"/>
        <v>19.990982616903622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141.05220417976312</v>
      </c>
      <c r="D4" s="101">
        <f t="shared" si="1"/>
        <v>89.261683057289957</v>
      </c>
      <c r="E4" s="101">
        <f t="shared" si="1"/>
        <v>72.125109879280799</v>
      </c>
      <c r="F4" s="101">
        <f t="shared" si="1"/>
        <v>119.96076653387492</v>
      </c>
      <c r="G4" s="101">
        <f t="shared" si="1"/>
        <v>152.76102458816644</v>
      </c>
      <c r="H4" s="101">
        <f t="shared" si="1"/>
        <v>4.883659080397619E-2</v>
      </c>
      <c r="I4" s="101">
        <f t="shared" si="1"/>
        <v>39.709350168882224</v>
      </c>
      <c r="J4" s="101">
        <f t="shared" si="1"/>
        <v>146.34358835485301</v>
      </c>
      <c r="K4" s="101">
        <f t="shared" si="1"/>
        <v>24.67325444640926</v>
      </c>
      <c r="L4" s="101">
        <f t="shared" si="1"/>
        <v>1.5569962609295276</v>
      </c>
      <c r="M4" s="101">
        <f t="shared" si="1"/>
        <v>9.9841814477344998E-2</v>
      </c>
      <c r="N4" s="101">
        <f t="shared" si="1"/>
        <v>19.611119468045956</v>
      </c>
      <c r="O4" s="101">
        <f t="shared" si="1"/>
        <v>87.040825420648517</v>
      </c>
      <c r="P4" s="101">
        <f t="shared" si="1"/>
        <v>81.099531505933626</v>
      </c>
      <c r="Q4" s="101">
        <f t="shared" si="1"/>
        <v>6.5806045828737219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3.9040719437921565</v>
      </c>
      <c r="F5" s="100">
        <v>0</v>
      </c>
      <c r="G5" s="100">
        <v>4.0096979629049816</v>
      </c>
      <c r="H5" s="100">
        <v>0</v>
      </c>
      <c r="I5" s="100">
        <v>0</v>
      </c>
      <c r="J5" s="100">
        <v>0</v>
      </c>
      <c r="K5" s="100">
        <v>0</v>
      </c>
      <c r="L5" s="100">
        <v>1.3268627243697193</v>
      </c>
      <c r="M5" s="100">
        <v>0</v>
      </c>
      <c r="N5" s="100">
        <v>0</v>
      </c>
      <c r="O5" s="100">
        <v>0</v>
      </c>
      <c r="P5" s="100">
        <v>0.20899172554968545</v>
      </c>
      <c r="Q5" s="100">
        <v>0.31072550831665907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52.755650524960075</v>
      </c>
      <c r="D7" s="100">
        <v>82.317440735631422</v>
      </c>
      <c r="E7" s="100">
        <v>17.319645437809388</v>
      </c>
      <c r="F7" s="100">
        <v>8.7340687789405997</v>
      </c>
      <c r="G7" s="100">
        <v>93.631984953164419</v>
      </c>
      <c r="H7" s="100">
        <v>0</v>
      </c>
      <c r="I7" s="100">
        <v>0</v>
      </c>
      <c r="J7" s="100">
        <v>146.30850485302307</v>
      </c>
      <c r="K7" s="100">
        <v>16.21850174120328</v>
      </c>
      <c r="L7" s="100">
        <v>0</v>
      </c>
      <c r="M7" s="100">
        <v>0</v>
      </c>
      <c r="N7" s="100">
        <v>0</v>
      </c>
      <c r="O7" s="100">
        <v>86.862496078162408</v>
      </c>
      <c r="P7" s="100">
        <v>60.401213407395574</v>
      </c>
      <c r="Q7" s="100">
        <v>5.7555743971275417</v>
      </c>
    </row>
    <row r="8" spans="1:17" ht="12" customHeight="1" x14ac:dyDescent="0.25">
      <c r="A8" s="88" t="s">
        <v>101</v>
      </c>
      <c r="B8" s="100"/>
      <c r="C8" s="100">
        <v>3.6880653159840439E-2</v>
      </c>
      <c r="D8" s="100">
        <v>3.3551459920634116E-2</v>
      </c>
      <c r="E8" s="100">
        <v>4.9766431638503347E-2</v>
      </c>
      <c r="F8" s="100">
        <v>4.6424699634683458E-2</v>
      </c>
      <c r="G8" s="100">
        <v>3.1449061515046374E-2</v>
      </c>
      <c r="H8" s="100">
        <v>4.883659080397619E-2</v>
      </c>
      <c r="I8" s="100">
        <v>2.5534629127359574E-2</v>
      </c>
      <c r="J8" s="100">
        <v>3.5083501829955045E-2</v>
      </c>
      <c r="K8" s="100">
        <v>3.2183576539638312E-2</v>
      </c>
      <c r="L8" s="100">
        <v>3.268344950567862E-2</v>
      </c>
      <c r="M8" s="100">
        <v>6.4011871757594235E-2</v>
      </c>
      <c r="N8" s="100">
        <v>3.2384304219341679E-2</v>
      </c>
      <c r="O8" s="100">
        <v>6.4820266065270041E-2</v>
      </c>
      <c r="P8" s="100">
        <v>6.1053458898345646E-2</v>
      </c>
      <c r="Q8" s="100">
        <v>0.16689457825825088</v>
      </c>
    </row>
    <row r="9" spans="1:17" ht="12" customHeight="1" x14ac:dyDescent="0.25">
      <c r="A9" s="88" t="s">
        <v>106</v>
      </c>
      <c r="B9" s="100"/>
      <c r="C9" s="100">
        <v>88.259673001643193</v>
      </c>
      <c r="D9" s="100">
        <v>2.875980091105931</v>
      </c>
      <c r="E9" s="100">
        <v>47.868556451536932</v>
      </c>
      <c r="F9" s="100">
        <v>107.85474738210915</v>
      </c>
      <c r="G9" s="100">
        <v>55.087892610581989</v>
      </c>
      <c r="H9" s="100">
        <v>0</v>
      </c>
      <c r="I9" s="100">
        <v>35.975346446728608</v>
      </c>
      <c r="J9" s="100">
        <v>0</v>
      </c>
      <c r="K9" s="100">
        <v>8.4225691286663409</v>
      </c>
      <c r="L9" s="100">
        <v>0</v>
      </c>
      <c r="M9" s="100">
        <v>0</v>
      </c>
      <c r="N9" s="100">
        <v>19.54140653916475</v>
      </c>
      <c r="O9" s="100">
        <v>0</v>
      </c>
      <c r="P9" s="100">
        <v>20.428272914090019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4.0347107706319676</v>
      </c>
      <c r="E10" s="100">
        <v>2.9830696145038149</v>
      </c>
      <c r="F10" s="100">
        <v>3.3255256731904872</v>
      </c>
      <c r="G10" s="100">
        <v>0</v>
      </c>
      <c r="H10" s="100">
        <v>0</v>
      </c>
      <c r="I10" s="100">
        <v>3.7084690930262565</v>
      </c>
      <c r="J10" s="100">
        <v>0</v>
      </c>
      <c r="K10" s="100">
        <v>0</v>
      </c>
      <c r="L10" s="100">
        <v>0.1974500870541297</v>
      </c>
      <c r="M10" s="100">
        <v>3.5829942719750763E-2</v>
      </c>
      <c r="N10" s="100">
        <v>3.7328624661863041E-2</v>
      </c>
      <c r="O10" s="100">
        <v>0.11350907642083506</v>
      </c>
      <c r="P10" s="100">
        <v>0</v>
      </c>
      <c r="Q10" s="100">
        <v>0.34741009917127069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5.0509360824080758E-3</v>
      </c>
      <c r="D16" s="101">
        <f t="shared" si="2"/>
        <v>1.4151777494902741E-2</v>
      </c>
      <c r="E16" s="101">
        <f t="shared" si="2"/>
        <v>1.3922330598126325E-2</v>
      </c>
      <c r="F16" s="101">
        <f t="shared" si="2"/>
        <v>1.4582000755327168E-2</v>
      </c>
      <c r="G16" s="101">
        <f t="shared" si="2"/>
        <v>1.8497961388313552E-2</v>
      </c>
      <c r="H16" s="101">
        <f t="shared" si="2"/>
        <v>2.2559815546974369E-2</v>
      </c>
      <c r="I16" s="101">
        <f t="shared" si="2"/>
        <v>3.7676908171674406E-2</v>
      </c>
      <c r="J16" s="101">
        <f t="shared" si="2"/>
        <v>2.5089412193859503E-2</v>
      </c>
      <c r="K16" s="101">
        <f t="shared" si="2"/>
        <v>4.4178522054788408E-2</v>
      </c>
      <c r="L16" s="101">
        <f t="shared" si="2"/>
        <v>4.1197546870080086E-2</v>
      </c>
      <c r="M16" s="101">
        <f t="shared" si="2"/>
        <v>4.8743492776967837E-2</v>
      </c>
      <c r="N16" s="101">
        <f t="shared" si="2"/>
        <v>3.7225106425466642E-2</v>
      </c>
      <c r="O16" s="101">
        <f t="shared" si="2"/>
        <v>5.6076936404877147E-2</v>
      </c>
      <c r="P16" s="101">
        <f t="shared" si="2"/>
        <v>6.0495848070021722E-2</v>
      </c>
      <c r="Q16" s="101">
        <f t="shared" si="2"/>
        <v>6.4297642895363508E-2</v>
      </c>
    </row>
    <row r="17" spans="1:17" ht="12.95" customHeight="1" x14ac:dyDescent="0.25">
      <c r="A17" s="88" t="s">
        <v>101</v>
      </c>
      <c r="B17" s="103"/>
      <c r="C17" s="103">
        <v>5.0509360824080758E-3</v>
      </c>
      <c r="D17" s="103">
        <v>1.4151777494902741E-2</v>
      </c>
      <c r="E17" s="103">
        <v>1.3922330598126325E-2</v>
      </c>
      <c r="F17" s="103">
        <v>1.4582000755327168E-2</v>
      </c>
      <c r="G17" s="103">
        <v>1.8497961388313552E-2</v>
      </c>
      <c r="H17" s="103">
        <v>2.2559815546974369E-2</v>
      </c>
      <c r="I17" s="103">
        <v>3.7676908171674406E-2</v>
      </c>
      <c r="J17" s="103">
        <v>2.5089412193859503E-2</v>
      </c>
      <c r="K17" s="103">
        <v>4.4178522054788408E-2</v>
      </c>
      <c r="L17" s="103">
        <v>4.1197546870080086E-2</v>
      </c>
      <c r="M17" s="103">
        <v>4.8743492776967837E-2</v>
      </c>
      <c r="N17" s="103">
        <v>3.7225106425466642E-2</v>
      </c>
      <c r="O17" s="103">
        <v>5.6076936404877147E-2</v>
      </c>
      <c r="P17" s="103">
        <v>6.0495848070021722E-2</v>
      </c>
      <c r="Q17" s="103">
        <v>6.4297642895363508E-2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18.64293449910112</v>
      </c>
      <c r="D19" s="101">
        <f t="shared" si="3"/>
        <v>19.386312576357501</v>
      </c>
      <c r="E19" s="101">
        <f t="shared" si="3"/>
        <v>21.444559299837987</v>
      </c>
      <c r="F19" s="101">
        <f t="shared" si="3"/>
        <v>10.076346697961538</v>
      </c>
      <c r="G19" s="101">
        <f t="shared" si="3"/>
        <v>6.6931866648676905</v>
      </c>
      <c r="H19" s="101">
        <f t="shared" si="3"/>
        <v>9.7741383219126075</v>
      </c>
      <c r="I19" s="101">
        <f t="shared" si="3"/>
        <v>4.6823840696169814</v>
      </c>
      <c r="J19" s="101">
        <f t="shared" si="3"/>
        <v>3.496949190705045</v>
      </c>
      <c r="K19" s="101">
        <f t="shared" si="3"/>
        <v>5.3890645763765015</v>
      </c>
      <c r="L19" s="101">
        <f t="shared" si="3"/>
        <v>3.9025223402447762</v>
      </c>
      <c r="M19" s="101">
        <f t="shared" si="3"/>
        <v>4.7526996996365689</v>
      </c>
      <c r="N19" s="101">
        <f t="shared" si="3"/>
        <v>0.48227079476210277</v>
      </c>
      <c r="O19" s="101">
        <f t="shared" si="3"/>
        <v>5.7323991260798586</v>
      </c>
      <c r="P19" s="101">
        <f t="shared" si="3"/>
        <v>18.479317451196732</v>
      </c>
      <c r="Q19" s="101">
        <f t="shared" si="3"/>
        <v>0.80978378532103346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5.2728531199367241</v>
      </c>
      <c r="D21" s="100">
        <v>5.304593428491275</v>
      </c>
      <c r="E21" s="100">
        <v>6.4496079182428865</v>
      </c>
      <c r="F21" s="100">
        <v>2.6358347191758869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7.9377144904707306E-2</v>
      </c>
      <c r="O21" s="100">
        <v>0</v>
      </c>
      <c r="P21" s="100">
        <v>0.54948177499402229</v>
      </c>
      <c r="Q21" s="100">
        <v>0.66115392723952304</v>
      </c>
    </row>
    <row r="22" spans="1:17" ht="12" customHeight="1" x14ac:dyDescent="0.25">
      <c r="A22" s="88" t="s">
        <v>99</v>
      </c>
      <c r="B22" s="100"/>
      <c r="C22" s="100">
        <v>5.9216172664746569</v>
      </c>
      <c r="D22" s="100">
        <v>6.7304273270875221</v>
      </c>
      <c r="E22" s="100">
        <v>11.447083541613543</v>
      </c>
      <c r="F22" s="100">
        <v>1.1595168568575902</v>
      </c>
      <c r="G22" s="100">
        <v>1.5278687909324651</v>
      </c>
      <c r="H22" s="100">
        <v>3.1816842261919125</v>
      </c>
      <c r="I22" s="100">
        <v>0</v>
      </c>
      <c r="J22" s="100">
        <v>7.7504608053543977E-2</v>
      </c>
      <c r="K22" s="100">
        <v>2.2967638818575189</v>
      </c>
      <c r="L22" s="100">
        <v>0</v>
      </c>
      <c r="M22" s="100">
        <v>1.7342903405806933</v>
      </c>
      <c r="N22" s="100">
        <v>0</v>
      </c>
      <c r="O22" s="100">
        <v>5.7244799482590798</v>
      </c>
      <c r="P22" s="100">
        <v>11.189494536297907</v>
      </c>
      <c r="Q22" s="100">
        <v>0.14854863457592052</v>
      </c>
    </row>
    <row r="23" spans="1:17" ht="12" customHeight="1" x14ac:dyDescent="0.25">
      <c r="A23" s="88" t="s">
        <v>98</v>
      </c>
      <c r="B23" s="100"/>
      <c r="C23" s="100">
        <v>7.3106303306642459</v>
      </c>
      <c r="D23" s="100">
        <v>7.2033674757089052</v>
      </c>
      <c r="E23" s="100">
        <v>3.5478678399815591</v>
      </c>
      <c r="F23" s="100">
        <v>6.1767147517548526</v>
      </c>
      <c r="G23" s="100">
        <v>4.9545957169148807</v>
      </c>
      <c r="H23" s="100">
        <v>6.5924540957206954</v>
      </c>
      <c r="I23" s="100">
        <v>4.6630247232244768</v>
      </c>
      <c r="J23" s="100">
        <v>3.4144037065398858</v>
      </c>
      <c r="K23" s="100">
        <v>3.0679024629782106</v>
      </c>
      <c r="L23" s="100">
        <v>3.8755853464664063</v>
      </c>
      <c r="M23" s="100">
        <v>2.9942760703792728</v>
      </c>
      <c r="N23" s="100">
        <v>0.39215140452525354</v>
      </c>
      <c r="O23" s="100">
        <v>0</v>
      </c>
      <c r="P23" s="100">
        <v>6.7287832109415291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0.13783378202549171</v>
      </c>
      <c r="D24" s="100">
        <v>0.14792434506979887</v>
      </c>
      <c r="E24" s="100">
        <v>0</v>
      </c>
      <c r="F24" s="100">
        <v>0.10428037017320782</v>
      </c>
      <c r="G24" s="100">
        <v>0.21072215702034511</v>
      </c>
      <c r="H24" s="100">
        <v>0</v>
      </c>
      <c r="I24" s="100">
        <v>1.9359346392504886E-2</v>
      </c>
      <c r="J24" s="100">
        <v>5.0408761116151014E-3</v>
      </c>
      <c r="K24" s="100">
        <v>2.4398231540771947E-2</v>
      </c>
      <c r="L24" s="100">
        <v>2.6936993778369733E-2</v>
      </c>
      <c r="M24" s="100">
        <v>2.4133288676602579E-2</v>
      </c>
      <c r="N24" s="100">
        <v>1.0742245332141935E-2</v>
      </c>
      <c r="O24" s="100">
        <v>7.9191778207783701E-3</v>
      </c>
      <c r="P24" s="100">
        <v>1.1557928963272691E-2</v>
      </c>
      <c r="Q24" s="100">
        <v>8.1223505589950133E-5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13.198121679039811</v>
      </c>
      <c r="D29" s="101">
        <f t="shared" si="4"/>
        <v>26.30219299249055</v>
      </c>
      <c r="E29" s="101">
        <f t="shared" si="4"/>
        <v>14.788808732106148</v>
      </c>
      <c r="F29" s="101">
        <f t="shared" si="4"/>
        <v>20.766145925584009</v>
      </c>
      <c r="G29" s="101">
        <f t="shared" si="4"/>
        <v>4.0470570161524968</v>
      </c>
      <c r="H29" s="101">
        <f t="shared" si="4"/>
        <v>8.4583851892243107</v>
      </c>
      <c r="I29" s="101">
        <f t="shared" si="4"/>
        <v>3.9786713413538437</v>
      </c>
      <c r="J29" s="101">
        <f t="shared" si="4"/>
        <v>4.2558797024863777</v>
      </c>
      <c r="K29" s="101">
        <f t="shared" si="4"/>
        <v>19.984779956586515</v>
      </c>
      <c r="L29" s="101">
        <f t="shared" si="4"/>
        <v>22.884631073266441</v>
      </c>
      <c r="M29" s="101">
        <f t="shared" si="4"/>
        <v>0.31312025257009635</v>
      </c>
      <c r="N29" s="101">
        <f t="shared" si="4"/>
        <v>2.023240997780166</v>
      </c>
      <c r="O29" s="101">
        <f t="shared" si="4"/>
        <v>11.167059861223361</v>
      </c>
      <c r="P29" s="101">
        <f t="shared" si="4"/>
        <v>24.801302140353826</v>
      </c>
      <c r="Q29" s="101">
        <f t="shared" si="4"/>
        <v>12.536296605813504</v>
      </c>
    </row>
    <row r="30" spans="1:17" s="28" customFormat="1" ht="12" customHeight="1" x14ac:dyDescent="0.25">
      <c r="A30" s="88" t="s">
        <v>66</v>
      </c>
      <c r="B30" s="100"/>
      <c r="C30" s="100">
        <v>4.2830408515240448</v>
      </c>
      <c r="D30" s="100">
        <v>19.501166667800742</v>
      </c>
      <c r="E30" s="100">
        <v>8.1096018979737874</v>
      </c>
      <c r="F30" s="100">
        <v>12.508762649733528</v>
      </c>
      <c r="G30" s="100">
        <v>0</v>
      </c>
      <c r="H30" s="100">
        <v>1.0361133637432145</v>
      </c>
      <c r="I30" s="100">
        <v>0</v>
      </c>
      <c r="J30" s="100">
        <v>0</v>
      </c>
      <c r="K30" s="100">
        <v>11.703907101591698</v>
      </c>
      <c r="L30" s="100">
        <v>17.93001096868824</v>
      </c>
      <c r="M30" s="100">
        <v>0</v>
      </c>
      <c r="N30" s="100">
        <v>0</v>
      </c>
      <c r="O30" s="100">
        <v>0</v>
      </c>
      <c r="P30" s="100">
        <v>8.2493438502390184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8.8276186035645452</v>
      </c>
      <c r="D31" s="100">
        <v>6.5179967518564359</v>
      </c>
      <c r="E31" s="100">
        <v>6.3802057313247964</v>
      </c>
      <c r="F31" s="100">
        <v>8.2195602086141921</v>
      </c>
      <c r="G31" s="100">
        <v>4.0470570161524968</v>
      </c>
      <c r="H31" s="100">
        <v>7.3340280435502141</v>
      </c>
      <c r="I31" s="100">
        <v>3.9613590711517896</v>
      </c>
      <c r="J31" s="100">
        <v>4.2534055727446596</v>
      </c>
      <c r="K31" s="100">
        <v>8.280872854994815</v>
      </c>
      <c r="L31" s="100">
        <v>4.9165219769521347</v>
      </c>
      <c r="M31" s="100">
        <v>0.31312025257009635</v>
      </c>
      <c r="N31" s="100">
        <v>2.0108511349531617</v>
      </c>
      <c r="O31" s="100">
        <v>11.166944584692736</v>
      </c>
      <c r="P31" s="100">
        <v>16.542057880382796</v>
      </c>
      <c r="Q31" s="100">
        <v>12.487082233278</v>
      </c>
    </row>
    <row r="32" spans="1:17" ht="12" customHeight="1" x14ac:dyDescent="0.25">
      <c r="A32" s="88" t="s">
        <v>34</v>
      </c>
      <c r="B32" s="100"/>
      <c r="C32" s="100">
        <v>8.7462223951220219E-2</v>
      </c>
      <c r="D32" s="100">
        <v>0.28302957283337049</v>
      </c>
      <c r="E32" s="100">
        <v>0.29900110280756431</v>
      </c>
      <c r="F32" s="100">
        <v>3.7823067236288699E-2</v>
      </c>
      <c r="G32" s="100">
        <v>0</v>
      </c>
      <c r="H32" s="100">
        <v>8.824378193088217E-2</v>
      </c>
      <c r="I32" s="100">
        <v>1.7312270202053899E-2</v>
      </c>
      <c r="J32" s="100">
        <v>2.4741297417183467E-3</v>
      </c>
      <c r="K32" s="100">
        <v>0</v>
      </c>
      <c r="L32" s="100">
        <v>3.8098127626065889E-2</v>
      </c>
      <c r="M32" s="100">
        <v>0</v>
      </c>
      <c r="N32" s="100">
        <v>1.2389862827004277E-2</v>
      </c>
      <c r="O32" s="100">
        <v>1.1527653062510784E-4</v>
      </c>
      <c r="P32" s="100">
        <v>9.9004097320117661E-3</v>
      </c>
      <c r="Q32" s="100">
        <v>4.921437253550455E-2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89240.748753971551</v>
      </c>
      <c r="D3" s="106">
        <f>IF(SER_hh_fec_in!D3=0,0,1000000/0.086*SER_hh_fec_in!D3/SER_hh_num_in!D3)</f>
        <v>86052.393290846463</v>
      </c>
      <c r="E3" s="106">
        <f>IF(SER_hh_fec_in!E3=0,0,1000000/0.086*SER_hh_fec_in!E3/SER_hh_num_in!E3)</f>
        <v>89605.596721225986</v>
      </c>
      <c r="F3" s="106">
        <f>IF(SER_hh_fec_in!F3=0,0,1000000/0.086*SER_hh_fec_in!F3/SER_hh_num_in!F3)</f>
        <v>90790.292921647968</v>
      </c>
      <c r="G3" s="106">
        <f>IF(SER_hh_fec_in!G3=0,0,1000000/0.086*SER_hh_fec_in!G3/SER_hh_num_in!G3)</f>
        <v>87964.959962479799</v>
      </c>
      <c r="H3" s="106">
        <f>IF(SER_hh_fec_in!H3=0,0,1000000/0.086*SER_hh_fec_in!H3/SER_hh_num_in!H3)</f>
        <v>87819.558683260824</v>
      </c>
      <c r="I3" s="106">
        <f>IF(SER_hh_fec_in!I3=0,0,1000000/0.086*SER_hh_fec_in!I3/SER_hh_num_in!I3)</f>
        <v>75212.035231688467</v>
      </c>
      <c r="J3" s="106">
        <f>IF(SER_hh_fec_in!J3=0,0,1000000/0.086*SER_hh_fec_in!J3/SER_hh_num_in!J3)</f>
        <v>87861.504897143575</v>
      </c>
      <c r="K3" s="106">
        <f>IF(SER_hh_fec_in!K3=0,0,1000000/0.086*SER_hh_fec_in!K3/SER_hh_num_in!K3)</f>
        <v>78281.045153531755</v>
      </c>
      <c r="L3" s="106">
        <f>IF(SER_hh_fec_in!L3=0,0,1000000/0.086*SER_hh_fec_in!L3/SER_hh_num_in!L3)</f>
        <v>78935.545789268072</v>
      </c>
      <c r="M3" s="106">
        <f>IF(SER_hh_fec_in!M3=0,0,1000000/0.086*SER_hh_fec_in!M3/SER_hh_num_in!M3)</f>
        <v>64427.66567001128</v>
      </c>
      <c r="N3" s="106">
        <f>IF(SER_hh_fec_in!N3=0,0,1000000/0.086*SER_hh_fec_in!N3/SER_hh_num_in!N3)</f>
        <v>67265.815518911957</v>
      </c>
      <c r="O3" s="106">
        <f>IF(SER_hh_fec_in!O3=0,0,1000000/0.086*SER_hh_fec_in!O3/SER_hh_num_in!O3)</f>
        <v>71200.59319574821</v>
      </c>
      <c r="P3" s="106">
        <f>IF(SER_hh_fec_in!P3=0,0,1000000/0.086*SER_hh_fec_in!P3/SER_hh_num_in!P3)</f>
        <v>69497.416998038054</v>
      </c>
      <c r="Q3" s="106">
        <f>IF(SER_hh_fec_in!Q3=0,0,1000000/0.086*SER_hh_fec_in!Q3/SER_hh_num_in!Q3)</f>
        <v>53671.998416491035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67613.027560882969</v>
      </c>
      <c r="D4" s="101">
        <f>IF(SER_hh_fec_in!D4=0,0,1000000/0.086*SER_hh_fec_in!D4/SER_hh_num_in!D4)</f>
        <v>61964.681272010515</v>
      </c>
      <c r="E4" s="101">
        <f>IF(SER_hh_fec_in!E4=0,0,1000000/0.086*SER_hh_fec_in!E4/SER_hh_num_in!E4)</f>
        <v>67264.763646323016</v>
      </c>
      <c r="F4" s="101">
        <f>IF(SER_hh_fec_in!F4=0,0,1000000/0.086*SER_hh_fec_in!F4/SER_hh_num_in!F4)</f>
        <v>69264.82984979164</v>
      </c>
      <c r="G4" s="101">
        <f>IF(SER_hh_fec_in!G4=0,0,1000000/0.086*SER_hh_fec_in!G4/SER_hh_num_in!G4)</f>
        <v>68072.811237549264</v>
      </c>
      <c r="H4" s="101">
        <f>IF(SER_hh_fec_in!H4=0,0,1000000/0.086*SER_hh_fec_in!H4/SER_hh_num_in!H4)</f>
        <v>67944.569455643999</v>
      </c>
      <c r="I4" s="101">
        <f>IF(SER_hh_fec_in!I4=0,0,1000000/0.086*SER_hh_fec_in!I4/SER_hh_num_in!I4)</f>
        <v>55567.109010361681</v>
      </c>
      <c r="J4" s="101">
        <f>IF(SER_hh_fec_in!J4=0,0,1000000/0.086*SER_hh_fec_in!J4/SER_hh_num_in!J4)</f>
        <v>68447.180148271626</v>
      </c>
      <c r="K4" s="101">
        <f>IF(SER_hh_fec_in!K4=0,0,1000000/0.086*SER_hh_fec_in!K4/SER_hh_num_in!K4)</f>
        <v>54463.949812811516</v>
      </c>
      <c r="L4" s="101">
        <f>IF(SER_hh_fec_in!L4=0,0,1000000/0.086*SER_hh_fec_in!L4/SER_hh_num_in!L4)</f>
        <v>58011.094665446515</v>
      </c>
      <c r="M4" s="101">
        <f>IF(SER_hh_fec_in!M4=0,0,1000000/0.086*SER_hh_fec_in!M4/SER_hh_num_in!M4)</f>
        <v>46416.300948250384</v>
      </c>
      <c r="N4" s="101">
        <f>IF(SER_hh_fec_in!N4=0,0,1000000/0.086*SER_hh_fec_in!N4/SER_hh_num_in!N4)</f>
        <v>49455.36432926471</v>
      </c>
      <c r="O4" s="101">
        <f>IF(SER_hh_fec_in!O4=0,0,1000000/0.086*SER_hh_fec_in!O4/SER_hh_num_in!O4)</f>
        <v>50822.27058481094</v>
      </c>
      <c r="P4" s="101">
        <f>IF(SER_hh_fec_in!P4=0,0,1000000/0.086*SER_hh_fec_in!P4/SER_hh_num_in!P4)</f>
        <v>46648.413500227791</v>
      </c>
      <c r="Q4" s="101">
        <f>IF(SER_hh_fec_in!Q4=0,0,1000000/0.086*SER_hh_fec_in!Q4/SER_hh_num_in!Q4)</f>
        <v>33497.49682244756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99923.818149869068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91732.593979581958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88718.605069259676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59741.74471676418</v>
      </c>
      <c r="Q5" s="100">
        <f>IF(SER_hh_fec_in!Q5=0,0,1000000/0.086*SER_hh_fec_in!Q5/SER_hh_num_in!Q5)</f>
        <v>57095.868397758728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72791.895697363856</v>
      </c>
      <c r="D7" s="100">
        <f>IF(SER_hh_fec_in!D7=0,0,1000000/0.086*SER_hh_fec_in!D7/SER_hh_num_in!D7)</f>
        <v>67166.729519513116</v>
      </c>
      <c r="E7" s="100">
        <f>IF(SER_hh_fec_in!E7=0,0,1000000/0.086*SER_hh_fec_in!E7/SER_hh_num_in!E7)</f>
        <v>85581.123071423674</v>
      </c>
      <c r="F7" s="100">
        <f>IF(SER_hh_fec_in!F7=0,0,1000000/0.086*SER_hh_fec_in!F7/SER_hh_num_in!F7)</f>
        <v>63912.156405695445</v>
      </c>
      <c r="G7" s="100">
        <f>IF(SER_hh_fec_in!G7=0,0,1000000/0.086*SER_hh_fec_in!G7/SER_hh_num_in!G7)</f>
        <v>82145.193635825723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73498.86339395809</v>
      </c>
      <c r="K7" s="100">
        <f>IF(SER_hh_fec_in!K7=0,0,1000000/0.086*SER_hh_fec_in!K7/SER_hh_num_in!K7)</f>
        <v>65270.348437715002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0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55064.65851606612</v>
      </c>
      <c r="P7" s="100">
        <f>IF(SER_hh_fec_in!P7=0,0,1000000/0.086*SER_hh_fec_in!P7/SER_hh_num_in!P7)</f>
        <v>51323.196702642352</v>
      </c>
      <c r="Q7" s="100">
        <f>IF(SER_hh_fec_in!Q7=0,0,1000000/0.086*SER_hh_fec_in!Q7/SER_hh_num_in!Q7)</f>
        <v>48562.830600033121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46237.101136237237</v>
      </c>
      <c r="D8" s="100">
        <f>IF(SER_hh_fec_in!D8=0,0,1000000/0.086*SER_hh_fec_in!D8/SER_hh_num_in!D8)</f>
        <v>42496.712795035899</v>
      </c>
      <c r="E8" s="100">
        <f>IF(SER_hh_fec_in!E8=0,0,1000000/0.086*SER_hh_fec_in!E8/SER_hh_num_in!E8)</f>
        <v>49097.896092325631</v>
      </c>
      <c r="F8" s="100">
        <f>IF(SER_hh_fec_in!F8=0,0,1000000/0.086*SER_hh_fec_in!F8/SER_hh_num_in!F8)</f>
        <v>47032.502874559344</v>
      </c>
      <c r="G8" s="100">
        <f>IF(SER_hh_fec_in!G8=0,0,1000000/0.086*SER_hh_fec_in!G8/SER_hh_num_in!G8)</f>
        <v>45450.576242176503</v>
      </c>
      <c r="H8" s="100">
        <f>IF(SER_hh_fec_in!H8=0,0,1000000/0.086*SER_hh_fec_in!H8/SER_hh_num_in!H8)</f>
        <v>50114.38994862642</v>
      </c>
      <c r="I8" s="100">
        <f>IF(SER_hh_fec_in!I8=0,0,1000000/0.086*SER_hh_fec_in!I8/SER_hh_num_in!I8)</f>
        <v>38570.777521673837</v>
      </c>
      <c r="J8" s="100">
        <f>IF(SER_hh_fec_in!J8=0,0,1000000/0.086*SER_hh_fec_in!J8/SER_hh_num_in!J8)</f>
        <v>45512.838175711193</v>
      </c>
      <c r="K8" s="100">
        <f>IF(SER_hh_fec_in!K8=0,0,1000000/0.086*SER_hh_fec_in!K8/SER_hh_num_in!K8)</f>
        <v>40410.795307087858</v>
      </c>
      <c r="L8" s="100">
        <f>IF(SER_hh_fec_in!L8=0,0,1000000/0.086*SER_hh_fec_in!L8/SER_hh_num_in!L8)</f>
        <v>44203.30370357116</v>
      </c>
      <c r="M8" s="100">
        <f>IF(SER_hh_fec_in!M8=0,0,1000000/0.086*SER_hh_fec_in!M8/SER_hh_num_in!M8)</f>
        <v>36718.434245421122</v>
      </c>
      <c r="N8" s="100">
        <f>IF(SER_hh_fec_in!N8=0,0,1000000/0.086*SER_hh_fec_in!N8/SER_hh_num_in!N8)</f>
        <v>36297.214850445598</v>
      </c>
      <c r="O8" s="100">
        <f>IF(SER_hh_fec_in!O8=0,0,1000000/0.086*SER_hh_fec_in!O8/SER_hh_num_in!O8)</f>
        <v>33137.804761712076</v>
      </c>
      <c r="P8" s="100">
        <f>IF(SER_hh_fec_in!P8=0,0,1000000/0.086*SER_hh_fec_in!P8/SER_hh_num_in!P8)</f>
        <v>30620.773775585916</v>
      </c>
      <c r="Q8" s="100">
        <f>IF(SER_hh_fec_in!Q8=0,0,1000000/0.086*SER_hh_fec_in!Q8/SER_hh_num_in!Q8)</f>
        <v>28776.111458436979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64466.979573234668</v>
      </c>
      <c r="D9" s="100">
        <f>IF(SER_hh_fec_in!D9=0,0,1000000/0.086*SER_hh_fec_in!D9/SER_hh_num_in!D9)</f>
        <v>59103.018241006524</v>
      </c>
      <c r="E9" s="100">
        <f>IF(SER_hh_fec_in!E9=0,0,1000000/0.086*SER_hh_fec_in!E9/SER_hh_num_in!E9)</f>
        <v>67332.000822391157</v>
      </c>
      <c r="F9" s="100">
        <f>IF(SER_hh_fec_in!F9=0,0,1000000/0.086*SER_hh_fec_in!F9/SER_hh_num_in!F9)</f>
        <v>72152.100885715525</v>
      </c>
      <c r="G9" s="100">
        <f>IF(SER_hh_fec_in!G9=0,0,1000000/0.086*SER_hh_fec_in!G9/SER_hh_num_in!G9)</f>
        <v>60904.784601159488</v>
      </c>
      <c r="H9" s="100">
        <f>IF(SER_hh_fec_in!H9=0,0,1000000/0.086*SER_hh_fec_in!H9/SER_hh_num_in!H9)</f>
        <v>0</v>
      </c>
      <c r="I9" s="100">
        <f>IF(SER_hh_fec_in!I9=0,0,1000000/0.086*SER_hh_fec_in!I9/SER_hh_num_in!I9)</f>
        <v>55592.323966601303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58466.483310095588</v>
      </c>
      <c r="L9" s="100">
        <f>IF(SER_hh_fec_in!L9=0,0,1000000/0.086*SER_hh_fec_in!L9/SER_hh_num_in!L9)</f>
        <v>0</v>
      </c>
      <c r="M9" s="100">
        <f>IF(SER_hh_fec_in!M9=0,0,1000000/0.086*SER_hh_fec_in!M9/SER_hh_num_in!M9)</f>
        <v>0</v>
      </c>
      <c r="N9" s="100">
        <f>IF(SER_hh_fec_in!N9=0,0,1000000/0.086*SER_hh_fec_in!N9/SER_hh_num_in!N9)</f>
        <v>53020.773712392467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46302.497236442294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76443.085908919296</v>
      </c>
      <c r="E10" s="100">
        <f>IF(SER_hh_fec_in!E10=0,0,1000000/0.086*SER_hh_fec_in!E10/SER_hh_num_in!E10)</f>
        <v>89020.381980864826</v>
      </c>
      <c r="F10" s="100">
        <f>IF(SER_hh_fec_in!F10=0,0,1000000/0.086*SER_hh_fec_in!F10/SER_hh_num_in!F10)</f>
        <v>86618.948596103524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77575.570790132158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91582.209946086819</v>
      </c>
      <c r="M10" s="100">
        <f>IF(SER_hh_fec_in!M10=0,0,1000000/0.086*SER_hh_fec_in!M10/SER_hh_num_in!M10)</f>
        <v>70755.366687207934</v>
      </c>
      <c r="N10" s="100">
        <f>IF(SER_hh_fec_in!N10=0,0,1000000/0.086*SER_hh_fec_in!N10/SER_hh_num_in!N10)</f>
        <v>71796.739562012153</v>
      </c>
      <c r="O10" s="100">
        <f>IF(SER_hh_fec_in!O10=0,0,1000000/0.086*SER_hh_fec_in!O10/SER_hh_num_in!O10)</f>
        <v>65370.069539765034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57303.591970282323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51182.680000246059</v>
      </c>
      <c r="D11" s="100">
        <f>IF(SER_hh_fec_in!D11=0,0,1000000/0.086*SER_hh_fec_in!D11/SER_hh_num_in!D11)</f>
        <v>77284.255745361137</v>
      </c>
      <c r="E11" s="100">
        <f>IF(SER_hh_fec_in!E11=0,0,1000000/0.086*SER_hh_fec_in!E11/SER_hh_num_in!E11)</f>
        <v>57864.196509277637</v>
      </c>
      <c r="F11" s="100">
        <f>IF(SER_hh_fec_in!F11=0,0,1000000/0.086*SER_hh_fec_in!F11/SER_hh_num_in!F11)</f>
        <v>55766.702902180761</v>
      </c>
      <c r="G11" s="100">
        <f>IF(SER_hh_fec_in!G11=0,0,1000000/0.086*SER_hh_fec_in!G11/SER_hh_num_in!G11)</f>
        <v>61943.645579498916</v>
      </c>
      <c r="H11" s="100">
        <f>IF(SER_hh_fec_in!H11=0,0,1000000/0.086*SER_hh_fec_in!H11/SER_hh_num_in!H11)</f>
        <v>59913.351751357353</v>
      </c>
      <c r="I11" s="100">
        <f>IF(SER_hh_fec_in!I11=0,0,1000000/0.086*SER_hh_fec_in!I11/SER_hh_num_in!I11)</f>
        <v>54166.696650758502</v>
      </c>
      <c r="J11" s="100">
        <f>IF(SER_hh_fec_in!J11=0,0,1000000/0.086*SER_hh_fec_in!J11/SER_hh_num_in!J11)</f>
        <v>55044.120532067551</v>
      </c>
      <c r="K11" s="100">
        <f>IF(SER_hh_fec_in!K11=0,0,1000000/0.086*SER_hh_fec_in!K11/SER_hh_num_in!K11)</f>
        <v>53728.047657744326</v>
      </c>
      <c r="L11" s="100">
        <f>IF(SER_hh_fec_in!L11=0,0,1000000/0.086*SER_hh_fec_in!L11/SER_hh_num_in!L11)</f>
        <v>58935.573316605463</v>
      </c>
      <c r="M11" s="100">
        <f>IF(SER_hh_fec_in!M11=0,0,1000000/0.086*SER_hh_fec_in!M11/SER_hh_num_in!M11)</f>
        <v>49117.995900567403</v>
      </c>
      <c r="N11" s="100">
        <f>IF(SER_hh_fec_in!N11=0,0,1000000/0.086*SER_hh_fec_in!N11/SER_hh_num_in!N11)</f>
        <v>58224.304325696576</v>
      </c>
      <c r="O11" s="100">
        <f>IF(SER_hh_fec_in!O11=0,0,1000000/0.086*SER_hh_fec_in!O11/SER_hh_num_in!O11)</f>
        <v>53245.311913221849</v>
      </c>
      <c r="P11" s="100">
        <f>IF(SER_hh_fec_in!P11=0,0,1000000/0.086*SER_hh_fec_in!P11/SER_hh_num_in!P11)</f>
        <v>37811.830691374118</v>
      </c>
      <c r="Q11" s="100">
        <f>IF(SER_hh_fec_in!Q11=0,0,1000000/0.086*SER_hh_fec_in!Q11/SER_hh_num_in!Q11)</f>
        <v>40353.218049286515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54304.787862688798</v>
      </c>
      <c r="E12" s="100">
        <f>IF(SER_hh_fec_in!E12=0,0,1000000/0.086*SER_hh_fec_in!E12/SER_hh_num_in!E12)</f>
        <v>58847.181442861045</v>
      </c>
      <c r="F12" s="100">
        <f>IF(SER_hh_fec_in!F12=0,0,1000000/0.086*SER_hh_fec_in!F12/SER_hh_num_in!F12)</f>
        <v>60087.524261644052</v>
      </c>
      <c r="G12" s="100">
        <f>IF(SER_hh_fec_in!G12=0,0,1000000/0.086*SER_hh_fec_in!G12/SER_hh_num_in!G12)</f>
        <v>59038.397034373877</v>
      </c>
      <c r="H12" s="100">
        <f>IF(SER_hh_fec_in!H12=0,0,1000000/0.086*SER_hh_fec_in!H12/SER_hh_num_in!H12)</f>
        <v>64089.615458022126</v>
      </c>
      <c r="I12" s="100">
        <f>IF(SER_hh_fec_in!I12=0,0,1000000/0.086*SER_hh_fec_in!I12/SER_hh_num_in!I12)</f>
        <v>49642.876788274865</v>
      </c>
      <c r="J12" s="100">
        <f>IF(SER_hh_fec_in!J12=0,0,1000000/0.086*SER_hh_fec_in!J12/SER_hh_num_in!J12)</f>
        <v>58626.345752700552</v>
      </c>
      <c r="K12" s="100">
        <f>IF(SER_hh_fec_in!K12=0,0,1000000/0.086*SER_hh_fec_in!K12/SER_hh_num_in!K12)</f>
        <v>52156.650506643819</v>
      </c>
      <c r="L12" s="100">
        <f>IF(SER_hh_fec_in!L12=0,0,1000000/0.086*SER_hh_fec_in!L12/SER_hh_num_in!L12)</f>
        <v>57320.787320195239</v>
      </c>
      <c r="M12" s="100">
        <f>IF(SER_hh_fec_in!M12=0,0,1000000/0.086*SER_hh_fec_in!M12/SER_hh_num_in!M12)</f>
        <v>47759.247511429152</v>
      </c>
      <c r="N12" s="100">
        <f>IF(SER_hh_fec_in!N12=0,0,1000000/0.086*SER_hh_fec_in!N12/SER_hh_num_in!N12)</f>
        <v>47575.078489094929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41080.941128904997</v>
      </c>
      <c r="Q12" s="100">
        <f>IF(SER_hh_fec_in!Q12=0,0,1000000/0.086*SER_hh_fec_in!Q12/SER_hh_num_in!Q12)</f>
        <v>39203.183825838285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37396.679176439196</v>
      </c>
      <c r="D13" s="100">
        <f>IF(SER_hh_fec_in!D13=0,0,1000000/0.086*SER_hh_fec_in!D13/SER_hh_num_in!D13)</f>
        <v>34933.625866427588</v>
      </c>
      <c r="E13" s="100">
        <f>IF(SER_hh_fec_in!E13=0,0,1000000/0.086*SER_hh_fec_in!E13/SER_hh_num_in!E13)</f>
        <v>40771.474941029854</v>
      </c>
      <c r="F13" s="100">
        <f>IF(SER_hh_fec_in!F13=0,0,1000000/0.086*SER_hh_fec_in!F13/SER_hh_num_in!F13)</f>
        <v>39306.343728379325</v>
      </c>
      <c r="G13" s="100">
        <f>IF(SER_hh_fec_in!G13=0,0,1000000/0.086*SER_hh_fec_in!G13/SER_hh_num_in!G13)</f>
        <v>38824.311151084003</v>
      </c>
      <c r="H13" s="100">
        <f>IF(SER_hh_fec_in!H13=0,0,1000000/0.086*SER_hh_fec_in!H13/SER_hh_num_in!H13)</f>
        <v>42507.409626745997</v>
      </c>
      <c r="I13" s="100">
        <f>IF(SER_hh_fec_in!I13=0,0,1000000/0.086*SER_hh_fec_in!I13/SER_hh_num_in!I13)</f>
        <v>32824.662848708227</v>
      </c>
      <c r="J13" s="100">
        <f>IF(SER_hh_fec_in!J13=0,0,1000000/0.086*SER_hh_fec_in!J13/SER_hh_num_in!J13)</f>
        <v>38763.742945498001</v>
      </c>
      <c r="K13" s="100">
        <f>IF(SER_hh_fec_in!K13=0,0,1000000/0.086*SER_hh_fec_in!K13/SER_hh_num_in!K13)</f>
        <v>34391.134292499271</v>
      </c>
      <c r="L13" s="100">
        <f>IF(SER_hh_fec_in!L13=0,0,1000000/0.086*SER_hh_fec_in!L13/SER_hh_num_in!L13)</f>
        <v>28061.299595037013</v>
      </c>
      <c r="M13" s="100">
        <f>IF(SER_hh_fec_in!M13=0,0,1000000/0.086*SER_hh_fec_in!M13/SER_hh_num_in!M13)</f>
        <v>19010.933880592387</v>
      </c>
      <c r="N13" s="100">
        <f>IF(SER_hh_fec_in!N13=0,0,1000000/0.086*SER_hh_fec_in!N13/SER_hh_num_in!N13)</f>
        <v>16380.420411797644</v>
      </c>
      <c r="O13" s="100">
        <f>IF(SER_hh_fec_in!O13=0,0,1000000/0.086*SER_hh_fec_in!O13/SER_hh_num_in!O13)</f>
        <v>13677.591364373737</v>
      </c>
      <c r="P13" s="100">
        <f>IF(SER_hh_fec_in!P13=0,0,1000000/0.086*SER_hh_fec_in!P13/SER_hh_num_in!P13)</f>
        <v>12202.385090143376</v>
      </c>
      <c r="Q13" s="100">
        <f>IF(SER_hh_fec_in!Q13=0,0,1000000/0.086*SER_hh_fec_in!Q13/SER_hh_num_in!Q13)</f>
        <v>11344.310973502799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0</v>
      </c>
      <c r="D14" s="22">
        <f>IF(SER_hh_fec_in!D14=0,0,1000000/0.086*SER_hh_fec_in!D14/SER_hh_num_in!D14)</f>
        <v>57498.918678676026</v>
      </c>
      <c r="E14" s="22">
        <f>IF(SER_hh_fec_in!E14=0,0,1000000/0.086*SER_hh_fec_in!E14/SER_hh_num_in!E14)</f>
        <v>66580.148188684456</v>
      </c>
      <c r="F14" s="22">
        <f>IF(SER_hh_fec_in!F14=0,0,1000000/0.086*SER_hh_fec_in!F14/SER_hh_num_in!F14)</f>
        <v>0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70437.983478232811</v>
      </c>
      <c r="I14" s="22">
        <f>IF(SER_hh_fec_in!I14=0,0,1000000/0.086*SER_hh_fec_in!I14/SER_hh_num_in!I14)</f>
        <v>54036.570729920721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61493.137065072413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50950.184966466331</v>
      </c>
      <c r="O14" s="22">
        <f>IF(SER_hh_fec_in!O14=0,0,1000000/0.086*SER_hh_fec_in!O14/SER_hh_num_in!O14)</f>
        <v>46850.709268925835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894.84005219851258</v>
      </c>
      <c r="D15" s="104">
        <f>IF(SER_hh_fec_in!D15=0,0,1000000/0.086*SER_hh_fec_in!D15/SER_hh_num_in!D15)</f>
        <v>554.49609212759469</v>
      </c>
      <c r="E15" s="104">
        <f>IF(SER_hh_fec_in!E15=0,0,1000000/0.086*SER_hh_fec_in!E15/SER_hh_num_in!E15)</f>
        <v>635.5511324482668</v>
      </c>
      <c r="F15" s="104">
        <f>IF(SER_hh_fec_in!F15=0,0,1000000/0.086*SER_hh_fec_in!F15/SER_hh_num_in!F15)</f>
        <v>744.98459361828361</v>
      </c>
      <c r="G15" s="104">
        <f>IF(SER_hh_fec_in!G15=0,0,1000000/0.086*SER_hh_fec_in!G15/SER_hh_num_in!G15)</f>
        <v>733.88374216595219</v>
      </c>
      <c r="H15" s="104">
        <f>IF(SER_hh_fec_in!H15=0,0,1000000/0.086*SER_hh_fec_in!H15/SER_hh_num_in!H15)</f>
        <v>263.36919053192008</v>
      </c>
      <c r="I15" s="104">
        <f>IF(SER_hh_fec_in!I15=0,0,1000000/0.086*SER_hh_fec_in!I15/SER_hh_num_in!I15)</f>
        <v>391.55187767970955</v>
      </c>
      <c r="J15" s="104">
        <f>IF(SER_hh_fec_in!J15=0,0,1000000/0.086*SER_hh_fec_in!J15/SER_hh_num_in!J15)</f>
        <v>708.29010728737842</v>
      </c>
      <c r="K15" s="104">
        <f>IF(SER_hh_fec_in!K15=0,0,1000000/0.086*SER_hh_fec_in!K15/SER_hh_num_in!K15)</f>
        <v>355.01698973146307</v>
      </c>
      <c r="L15" s="104">
        <f>IF(SER_hh_fec_in!L15=0,0,1000000/0.086*SER_hh_fec_in!L15/SER_hh_num_in!L15)</f>
        <v>249.86627841550228</v>
      </c>
      <c r="M15" s="104">
        <f>IF(SER_hh_fec_in!M15=0,0,1000000/0.086*SER_hh_fec_in!M15/SER_hh_num_in!M15)</f>
        <v>205.5983663414502</v>
      </c>
      <c r="N15" s="104">
        <f>IF(SER_hh_fec_in!N15=0,0,1000000/0.086*SER_hh_fec_in!N15/SER_hh_num_in!N15)</f>
        <v>368.84996319614277</v>
      </c>
      <c r="O15" s="104">
        <f>IF(SER_hh_fec_in!O15=0,0,1000000/0.086*SER_hh_fec_in!O15/SER_hh_num_in!O15)</f>
        <v>744.24317689898544</v>
      </c>
      <c r="P15" s="104">
        <f>IF(SER_hh_fec_in!P15=0,0,1000000/0.086*SER_hh_fec_in!P15/SER_hh_num_in!P15)</f>
        <v>539.98114457153986</v>
      </c>
      <c r="Q15" s="104">
        <f>IF(SER_hh_fec_in!Q15=0,0,1000000/0.086*SER_hh_fec_in!Q15/SER_hh_num_in!Q15)</f>
        <v>232.64851459483575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7367.7415643150352</v>
      </c>
      <c r="D16" s="101">
        <f>IF(SER_hh_fec_in!D16=0,0,1000000/0.086*SER_hh_fec_in!D16/SER_hh_num_in!D16)</f>
        <v>7007.7314725089545</v>
      </c>
      <c r="E16" s="101">
        <f>IF(SER_hh_fec_in!E16=0,0,1000000/0.086*SER_hh_fec_in!E16/SER_hh_num_in!E16)</f>
        <v>6716.8374520431398</v>
      </c>
      <c r="F16" s="101">
        <f>IF(SER_hh_fec_in!F16=0,0,1000000/0.086*SER_hh_fec_in!F16/SER_hh_num_in!F16)</f>
        <v>6533.3485526995491</v>
      </c>
      <c r="G16" s="101">
        <f>IF(SER_hh_fec_in!G16=0,0,1000000/0.086*SER_hh_fec_in!G16/SER_hh_num_in!G16)</f>
        <v>6332.9109006889048</v>
      </c>
      <c r="H16" s="101">
        <f>IF(SER_hh_fec_in!H16=0,0,1000000/0.086*SER_hh_fec_in!H16/SER_hh_num_in!H16)</f>
        <v>6145.6103405177373</v>
      </c>
      <c r="I16" s="101">
        <f>IF(SER_hh_fec_in!I16=0,0,1000000/0.086*SER_hh_fec_in!I16/SER_hh_num_in!I16)</f>
        <v>5961.8551956646988</v>
      </c>
      <c r="J16" s="101">
        <f>IF(SER_hh_fec_in!J16=0,0,1000000/0.086*SER_hh_fec_in!J16/SER_hh_num_in!J16)</f>
        <v>5831.0912621636289</v>
      </c>
      <c r="K16" s="101">
        <f>IF(SER_hh_fec_in!K16=0,0,1000000/0.086*SER_hh_fec_in!K16/SER_hh_num_in!K16)</f>
        <v>5543.5034607702628</v>
      </c>
      <c r="L16" s="101">
        <f>IF(SER_hh_fec_in!L16=0,0,1000000/0.086*SER_hh_fec_in!L16/SER_hh_num_in!L16)</f>
        <v>5336.8284611262507</v>
      </c>
      <c r="M16" s="101">
        <f>IF(SER_hh_fec_in!M16=0,0,1000000/0.086*SER_hh_fec_in!M16/SER_hh_num_in!M16)</f>
        <v>5032.8833749164223</v>
      </c>
      <c r="N16" s="101">
        <f>IF(SER_hh_fec_in!N16=0,0,1000000/0.086*SER_hh_fec_in!N16/SER_hh_num_in!N16)</f>
        <v>1512.4035911621493</v>
      </c>
      <c r="O16" s="101">
        <f>IF(SER_hh_fec_in!O16=0,0,1000000/0.086*SER_hh_fec_in!O16/SER_hh_num_in!O16)</f>
        <v>1488.5416463901865</v>
      </c>
      <c r="P16" s="101">
        <f>IF(SER_hh_fec_in!P16=0,0,1000000/0.086*SER_hh_fec_in!P16/SER_hh_num_in!P16)</f>
        <v>4155.9057894249572</v>
      </c>
      <c r="Q16" s="101">
        <f>IF(SER_hh_fec_in!Q16=0,0,1000000/0.086*SER_hh_fec_in!Q16/SER_hh_num_in!Q16)</f>
        <v>3825.4396148122128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1069.0084626382538</v>
      </c>
      <c r="D17" s="103">
        <f>IF(SER_hh_fec_in!D17=0,0,1000000/0.086*SER_hh_fec_in!D17/SER_hh_num_in!D17)</f>
        <v>1138.5743610220684</v>
      </c>
      <c r="E17" s="103">
        <f>IF(SER_hh_fec_in!E17=0,0,1000000/0.086*SER_hh_fec_in!E17/SER_hh_num_in!E17)</f>
        <v>1180.1722882509412</v>
      </c>
      <c r="F17" s="103">
        <f>IF(SER_hh_fec_in!F17=0,0,1000000/0.086*SER_hh_fec_in!F17/SER_hh_num_in!F17)</f>
        <v>1229.5589560974986</v>
      </c>
      <c r="G17" s="103">
        <f>IF(SER_hh_fec_in!G17=0,0,1000000/0.086*SER_hh_fec_in!G17/SER_hh_num_in!G17)</f>
        <v>1291.7729268461849</v>
      </c>
      <c r="H17" s="103">
        <f>IF(SER_hh_fec_in!H17=0,0,1000000/0.086*SER_hh_fec_in!H17/SER_hh_num_in!H17)</f>
        <v>1350.2106720690704</v>
      </c>
      <c r="I17" s="103">
        <f>IF(SER_hh_fec_in!I17=0,0,1000000/0.086*SER_hh_fec_in!I17/SER_hh_num_in!I17)</f>
        <v>1430.8893466927723</v>
      </c>
      <c r="J17" s="103">
        <f>IF(SER_hh_fec_in!J17=0,0,1000000/0.086*SER_hh_fec_in!J17/SER_hh_num_in!J17)</f>
        <v>1470.7249705038832</v>
      </c>
      <c r="K17" s="103">
        <f>IF(SER_hh_fec_in!K17=0,0,1000000/0.086*SER_hh_fec_in!K17/SER_hh_num_in!K17)</f>
        <v>1528.1461311307226</v>
      </c>
      <c r="L17" s="103">
        <f>IF(SER_hh_fec_in!L17=0,0,1000000/0.086*SER_hh_fec_in!L17/SER_hh_num_in!L17)</f>
        <v>1524.5264361394275</v>
      </c>
      <c r="M17" s="103">
        <f>IF(SER_hh_fec_in!M17=0,0,1000000/0.086*SER_hh_fec_in!M17/SER_hh_num_in!M17)</f>
        <v>1521.96523950551</v>
      </c>
      <c r="N17" s="103">
        <f>IF(SER_hh_fec_in!N17=0,0,1000000/0.086*SER_hh_fec_in!N17/SER_hh_num_in!N17)</f>
        <v>1512.4035911621493</v>
      </c>
      <c r="O17" s="103">
        <f>IF(SER_hh_fec_in!O17=0,0,1000000/0.086*SER_hh_fec_in!O17/SER_hh_num_in!O17)</f>
        <v>1488.5416463901865</v>
      </c>
      <c r="P17" s="103">
        <f>IF(SER_hh_fec_in!P17=0,0,1000000/0.086*SER_hh_fec_in!P17/SER_hh_num_in!P17)</f>
        <v>1469.6870997539281</v>
      </c>
      <c r="Q17" s="103">
        <f>IF(SER_hh_fec_in!Q17=0,0,1000000/0.086*SER_hh_fec_in!Q17/SER_hh_num_in!Q17)</f>
        <v>1404.6767239621925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7446.3192322826544</v>
      </c>
      <c r="D18" s="103">
        <f>IF(SER_hh_fec_in!D18=0,0,1000000/0.086*SER_hh_fec_in!D18/SER_hh_num_in!D18)</f>
        <v>7107.4677774242546</v>
      </c>
      <c r="E18" s="103">
        <f>IF(SER_hh_fec_in!E18=0,0,1000000/0.086*SER_hh_fec_in!E18/SER_hh_num_in!E18)</f>
        <v>6854.3156858206594</v>
      </c>
      <c r="F18" s="103">
        <f>IF(SER_hh_fec_in!F18=0,0,1000000/0.086*SER_hh_fec_in!F18/SER_hh_num_in!F18)</f>
        <v>6625.9978234890723</v>
      </c>
      <c r="G18" s="103">
        <f>IF(SER_hh_fec_in!G18=0,0,1000000/0.086*SER_hh_fec_in!G18/SER_hh_num_in!G18)</f>
        <v>6416.7817830747363</v>
      </c>
      <c r="H18" s="103">
        <f>IF(SER_hh_fec_in!H18=0,0,1000000/0.086*SER_hh_fec_in!H18/SER_hh_num_in!H18)</f>
        <v>6228.6277435627808</v>
      </c>
      <c r="I18" s="103">
        <f>IF(SER_hh_fec_in!I18=0,0,1000000/0.086*SER_hh_fec_in!I18/SER_hh_num_in!I18)</f>
        <v>6059.2066563734124</v>
      </c>
      <c r="J18" s="103">
        <f>IF(SER_hh_fec_in!J18=0,0,1000000/0.086*SER_hh_fec_in!J18/SER_hh_num_in!J18)</f>
        <v>5928.614133699898</v>
      </c>
      <c r="K18" s="103">
        <f>IF(SER_hh_fec_in!K18=0,0,1000000/0.086*SER_hh_fec_in!K18/SER_hh_num_in!K18)</f>
        <v>5687.3370330063481</v>
      </c>
      <c r="L18" s="103">
        <f>IF(SER_hh_fec_in!L18=0,0,1000000/0.086*SER_hh_fec_in!L18/SER_hh_num_in!L18)</f>
        <v>5545.3913295699031</v>
      </c>
      <c r="M18" s="103">
        <f>IF(SER_hh_fec_in!M18=0,0,1000000/0.086*SER_hh_fec_in!M18/SER_hh_num_in!M18)</f>
        <v>5404.0983806370323</v>
      </c>
      <c r="N18" s="103">
        <f>IF(SER_hh_fec_in!N18=0,0,1000000/0.086*SER_hh_fec_in!N18/SER_hh_num_in!N18)</f>
        <v>0</v>
      </c>
      <c r="O18" s="103">
        <f>IF(SER_hh_fec_in!O18=0,0,1000000/0.086*SER_hh_fec_in!O18/SER_hh_num_in!O18)</f>
        <v>0</v>
      </c>
      <c r="P18" s="103">
        <f>IF(SER_hh_fec_in!P18=0,0,1000000/0.086*SER_hh_fec_in!P18/SER_hh_num_in!P18)</f>
        <v>4827.782385476341</v>
      </c>
      <c r="Q18" s="103">
        <f>IF(SER_hh_fec_in!Q18=0,0,1000000/0.086*SER_hh_fec_in!Q18/SER_hh_num_in!Q18)</f>
        <v>4461.3775415972505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10559.978246728366</v>
      </c>
      <c r="D19" s="101">
        <f>IF(SER_hh_fec_in!D19=0,0,1000000/0.086*SER_hh_fec_in!D19/SER_hh_num_in!D19)</f>
        <v>10314.20129248479</v>
      </c>
      <c r="E19" s="101">
        <f>IF(SER_hh_fec_in!E19=0,0,1000000/0.086*SER_hh_fec_in!E19/SER_hh_num_in!E19)</f>
        <v>10623.768468164508</v>
      </c>
      <c r="F19" s="101">
        <f>IF(SER_hh_fec_in!F19=0,0,1000000/0.086*SER_hh_fec_in!F19/SER_hh_num_in!F19)</f>
        <v>9300.1955545222499</v>
      </c>
      <c r="G19" s="101">
        <f>IF(SER_hh_fec_in!G19=0,0,1000000/0.086*SER_hh_fec_in!G19/SER_hh_num_in!G19)</f>
        <v>9263.488088146516</v>
      </c>
      <c r="H19" s="101">
        <f>IF(SER_hh_fec_in!H19=0,0,1000000/0.086*SER_hh_fec_in!H19/SER_hh_num_in!H19)</f>
        <v>9127.6696873905294</v>
      </c>
      <c r="I19" s="101">
        <f>IF(SER_hh_fec_in!I19=0,0,1000000/0.086*SER_hh_fec_in!I19/SER_hh_num_in!I19)</f>
        <v>8871.8903598605611</v>
      </c>
      <c r="J19" s="101">
        <f>IF(SER_hh_fec_in!J19=0,0,1000000/0.086*SER_hh_fec_in!J19/SER_hh_num_in!J19)</f>
        <v>8901.1371709031773</v>
      </c>
      <c r="K19" s="101">
        <f>IF(SER_hh_fec_in!K19=0,0,1000000/0.086*SER_hh_fec_in!K19/SER_hh_num_in!K19)</f>
        <v>9428.074792923986</v>
      </c>
      <c r="L19" s="101">
        <f>IF(SER_hh_fec_in!L19=0,0,1000000/0.086*SER_hh_fec_in!L19/SER_hh_num_in!L19)</f>
        <v>8775.489480274191</v>
      </c>
      <c r="M19" s="101">
        <f>IF(SER_hh_fec_in!M19=0,0,1000000/0.086*SER_hh_fec_in!M19/SER_hh_num_in!M19)</f>
        <v>8869.2339654990537</v>
      </c>
      <c r="N19" s="101">
        <f>IF(SER_hh_fec_in!N19=0,0,1000000/0.086*SER_hh_fec_in!N19/SER_hh_num_in!N19)</f>
        <v>8735.0075061887383</v>
      </c>
      <c r="O19" s="101">
        <f>IF(SER_hh_fec_in!O19=0,0,1000000/0.086*SER_hh_fec_in!O19/SER_hh_num_in!O19)</f>
        <v>10109.808429714332</v>
      </c>
      <c r="P19" s="101">
        <f>IF(SER_hh_fec_in!P19=0,0,1000000/0.086*SER_hh_fec_in!P19/SER_hh_num_in!P19)</f>
        <v>10504.028882172097</v>
      </c>
      <c r="Q19" s="101">
        <f>IF(SER_hh_fec_in!Q19=0,0,1000000/0.086*SER_hh_fec_in!Q19/SER_hh_num_in!Q19)</f>
        <v>9434.3541346103684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9520.8942899978629</v>
      </c>
      <c r="D21" s="100">
        <f>IF(SER_hh_fec_in!D21=0,0,1000000/0.086*SER_hh_fec_in!D21/SER_hh_num_in!D21)</f>
        <v>9561.4783471791234</v>
      </c>
      <c r="E21" s="100">
        <f>IF(SER_hh_fec_in!E21=0,0,1000000/0.086*SER_hh_fec_in!E21/SER_hh_num_in!E21)</f>
        <v>9310.7919411863313</v>
      </c>
      <c r="F21" s="100">
        <f>IF(SER_hh_fec_in!F21=0,0,1000000/0.086*SER_hh_fec_in!F21/SER_hh_num_in!F21)</f>
        <v>8675.5364819634815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10937.548582347976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9976.2707107760798</v>
      </c>
      <c r="Q21" s="100">
        <f>IF(SER_hh_fec_in!Q21=0,0,1000000/0.086*SER_hh_fec_in!Q21/SER_hh_num_in!Q21)</f>
        <v>10189.510136642413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9754.2511175081199</v>
      </c>
      <c r="D22" s="100">
        <f>IF(SER_hh_fec_in!D22=0,0,1000000/0.086*SER_hh_fec_in!D22/SER_hh_num_in!D22)</f>
        <v>9892.2866026094507</v>
      </c>
      <c r="E22" s="100">
        <f>IF(SER_hh_fec_in!E22=0,0,1000000/0.086*SER_hh_fec_in!E22/SER_hh_num_in!E22)</f>
        <v>9587.2396024872596</v>
      </c>
      <c r="F22" s="100">
        <f>IF(SER_hh_fec_in!F22=0,0,1000000/0.086*SER_hh_fec_in!F22/SER_hh_num_in!F22)</f>
        <v>7177.1945248812117</v>
      </c>
      <c r="G22" s="100">
        <f>IF(SER_hh_fec_in!G22=0,0,1000000/0.086*SER_hh_fec_in!G22/SER_hh_num_in!G22)</f>
        <v>11388.603613642917</v>
      </c>
      <c r="H22" s="100">
        <f>IF(SER_hh_fec_in!H22=0,0,1000000/0.086*SER_hh_fec_in!H22/SER_hh_num_in!H22)</f>
        <v>10848.921262521699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7631.3120239370592</v>
      </c>
      <c r="K22" s="100">
        <f>IF(SER_hh_fec_in!K22=0,0,1000000/0.086*SER_hh_fec_in!K22/SER_hh_num_in!K22)</f>
        <v>9974.1440653125574</v>
      </c>
      <c r="L22" s="100">
        <f>IF(SER_hh_fec_in!L22=0,0,1000000/0.086*SER_hh_fec_in!L22/SER_hh_num_in!L22)</f>
        <v>0</v>
      </c>
      <c r="M22" s="100">
        <f>IF(SER_hh_fec_in!M22=0,0,1000000/0.086*SER_hh_fec_in!M22/SER_hh_num_in!M22)</f>
        <v>7432.6254857132362</v>
      </c>
      <c r="N22" s="100">
        <f>IF(SER_hh_fec_in!N22=0,0,1000000/0.086*SER_hh_fec_in!N22/SER_hh_num_in!N22)</f>
        <v>0</v>
      </c>
      <c r="O22" s="100">
        <f>IF(SER_hh_fec_in!O22=0,0,1000000/0.086*SER_hh_fec_in!O22/SER_hh_num_in!O22)</f>
        <v>9967.4283397763229</v>
      </c>
      <c r="P22" s="100">
        <f>IF(SER_hh_fec_in!P22=0,0,1000000/0.086*SER_hh_fec_in!P22/SER_hh_num_in!P22)</f>
        <v>9695.3272643864657</v>
      </c>
      <c r="Q22" s="100">
        <f>IF(SER_hh_fec_in!Q22=0,0,1000000/0.086*SER_hh_fec_in!Q22/SER_hh_num_in!Q22)</f>
        <v>11939.816001516583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9411.1627597651222</v>
      </c>
      <c r="D23" s="100">
        <f>IF(SER_hh_fec_in!D23=0,0,1000000/0.086*SER_hh_fec_in!D23/SER_hh_num_in!D23)</f>
        <v>9448.753694399109</v>
      </c>
      <c r="E23" s="100">
        <f>IF(SER_hh_fec_in!E23=0,0,1000000/0.086*SER_hh_fec_in!E23/SER_hh_num_in!E23)</f>
        <v>8993.2469226797421</v>
      </c>
      <c r="F23" s="100">
        <f>IF(SER_hh_fec_in!F23=0,0,1000000/0.086*SER_hh_fec_in!F23/SER_hh_num_in!F23)</f>
        <v>8660.4580493710819</v>
      </c>
      <c r="G23" s="100">
        <f>IF(SER_hh_fec_in!G23=0,0,1000000/0.086*SER_hh_fec_in!G23/SER_hh_num_in!G23)</f>
        <v>10238.401535138823</v>
      </c>
      <c r="H23" s="100">
        <f>IF(SER_hh_fec_in!H23=0,0,1000000/0.086*SER_hh_fec_in!H23/SER_hh_num_in!H23)</f>
        <v>10102.053462543718</v>
      </c>
      <c r="I23" s="100">
        <f>IF(SER_hh_fec_in!I23=0,0,1000000/0.086*SER_hh_fec_in!I23/SER_hh_num_in!I23)</f>
        <v>10152.129654308701</v>
      </c>
      <c r="J23" s="100">
        <f>IF(SER_hh_fec_in!J23=0,0,1000000/0.086*SER_hh_fec_in!J23/SER_hh_num_in!J23)</f>
        <v>8752.0105882365824</v>
      </c>
      <c r="K23" s="100">
        <f>IF(SER_hh_fec_in!K23=0,0,1000000/0.086*SER_hh_fec_in!K23/SER_hh_num_in!K23)</f>
        <v>9457.6133502963639</v>
      </c>
      <c r="L23" s="100">
        <f>IF(SER_hh_fec_in!L23=0,0,1000000/0.086*SER_hh_fec_in!L23/SER_hh_num_in!L23)</f>
        <v>8215.745599091817</v>
      </c>
      <c r="M23" s="100">
        <f>IF(SER_hh_fec_in!M23=0,0,1000000/0.086*SER_hh_fec_in!M23/SER_hh_num_in!M23)</f>
        <v>7017.8025488637923</v>
      </c>
      <c r="N23" s="100">
        <f>IF(SER_hh_fec_in!N23=0,0,1000000/0.086*SER_hh_fec_in!N23/SER_hh_num_in!N23)</f>
        <v>7183.7353979697846</v>
      </c>
      <c r="O23" s="100">
        <f>IF(SER_hh_fec_in!O23=0,0,1000000/0.086*SER_hh_fec_in!O23/SER_hh_num_in!O23)</f>
        <v>0</v>
      </c>
      <c r="P23" s="100">
        <f>IF(SER_hh_fec_in!P23=0,0,1000000/0.086*SER_hh_fec_in!P23/SER_hh_num_in!P23)</f>
        <v>8971.962861895674</v>
      </c>
      <c r="Q23" s="100">
        <f>IF(SER_hh_fec_in!Q23=0,0,1000000/0.086*SER_hh_fec_in!Q23/SER_hh_num_in!Q23)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10684.369909024848</v>
      </c>
      <c r="D24" s="100">
        <f>IF(SER_hh_fec_in!D24=0,0,1000000/0.086*SER_hh_fec_in!D24/SER_hh_num_in!D24)</f>
        <v>11112.68493199962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10283.054693345646</v>
      </c>
      <c r="G24" s="100">
        <f>IF(SER_hh_fec_in!G24=0,0,1000000/0.086*SER_hh_fec_in!G24/SER_hh_num_in!G24)</f>
        <v>12074.558825317745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12357.961814430966</v>
      </c>
      <c r="J24" s="100">
        <f>IF(SER_hh_fec_in!J24=0,0,1000000/0.086*SER_hh_fec_in!J24/SER_hh_num_in!J24)</f>
        <v>10760.321369428561</v>
      </c>
      <c r="K24" s="100">
        <f>IF(SER_hh_fec_in!K24=0,0,1000000/0.086*SER_hh_fec_in!K24/SER_hh_num_in!K24)</f>
        <v>12028.361874660994</v>
      </c>
      <c r="L24" s="100">
        <f>IF(SER_hh_fec_in!L24=0,0,1000000/0.086*SER_hh_fec_in!L24/SER_hh_num_in!L24)</f>
        <v>10682.492544335968</v>
      </c>
      <c r="M24" s="100">
        <f>IF(SER_hh_fec_in!M24=0,0,1000000/0.086*SER_hh_fec_in!M24/SER_hh_num_in!M24)</f>
        <v>10362.852331621347</v>
      </c>
      <c r="N24" s="100">
        <f>IF(SER_hh_fec_in!N24=0,0,1000000/0.086*SER_hh_fec_in!N24/SER_hh_num_in!N24)</f>
        <v>10988.61465647896</v>
      </c>
      <c r="O24" s="100">
        <f>IF(SER_hh_fec_in!O24=0,0,1000000/0.086*SER_hh_fec_in!O24/SER_hh_num_in!O24)</f>
        <v>11337.985183770095</v>
      </c>
      <c r="P24" s="100">
        <f>IF(SER_hh_fec_in!P24=0,0,1000000/0.086*SER_hh_fec_in!P24/SER_hh_num_in!P24)</f>
        <v>11198.990121828994</v>
      </c>
      <c r="Q24" s="100">
        <f>IF(SER_hh_fec_in!Q24=0,0,1000000/0.086*SER_hh_fec_in!Q24/SER_hh_num_in!Q24)</f>
        <v>13697.307190766431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6374.8422083176874</v>
      </c>
      <c r="D25" s="100">
        <f>IF(SER_hh_fec_in!D25=0,0,1000000/0.086*SER_hh_fec_in!D25/SER_hh_num_in!D25)</f>
        <v>7338.8986783260953</v>
      </c>
      <c r="E25" s="100">
        <f>IF(SER_hh_fec_in!E25=0,0,1000000/0.086*SER_hh_fec_in!E25/SER_hh_num_in!E25)</f>
        <v>6175.5129185647947</v>
      </c>
      <c r="F25" s="100">
        <f>IF(SER_hh_fec_in!F25=0,0,1000000/0.086*SER_hh_fec_in!F25/SER_hh_num_in!F25)</f>
        <v>6608.7829637082959</v>
      </c>
      <c r="G25" s="100">
        <f>IF(SER_hh_fec_in!G25=0,0,1000000/0.086*SER_hh_fec_in!G25/SER_hh_num_in!G25)</f>
        <v>7920.7276148918882</v>
      </c>
      <c r="H25" s="100">
        <f>IF(SER_hh_fec_in!H25=0,0,1000000/0.086*SER_hh_fec_in!H25/SER_hh_num_in!H25)</f>
        <v>7811.5284618808082</v>
      </c>
      <c r="I25" s="100">
        <f>IF(SER_hh_fec_in!I25=0,0,1000000/0.086*SER_hh_fec_in!I25/SER_hh_num_in!I25)</f>
        <v>7743.7731559659451</v>
      </c>
      <c r="J25" s="100">
        <f>IF(SER_hh_fec_in!J25=0,0,1000000/0.086*SER_hh_fec_in!J25/SER_hh_num_in!J25)</f>
        <v>7195.2719268137862</v>
      </c>
      <c r="K25" s="100">
        <f>IF(SER_hh_fec_in!K25=0,0,1000000/0.086*SER_hh_fec_in!K25/SER_hh_num_in!K25)</f>
        <v>7763.5026383291142</v>
      </c>
      <c r="L25" s="100">
        <f>IF(SER_hh_fec_in!L25=0,0,1000000/0.086*SER_hh_fec_in!L25/SER_hh_num_in!L25)</f>
        <v>6924.2813736907956</v>
      </c>
      <c r="M25" s="100">
        <f>IF(SER_hh_fec_in!M25=0,0,1000000/0.086*SER_hh_fec_in!M25/SER_hh_num_in!M25)</f>
        <v>5832.0885192909291</v>
      </c>
      <c r="N25" s="100">
        <f>IF(SER_hh_fec_in!N25=0,0,1000000/0.086*SER_hh_fec_in!N25/SER_hh_num_in!N25)</f>
        <v>6940.6377316914377</v>
      </c>
      <c r="O25" s="100">
        <f>IF(SER_hh_fec_in!O25=0,0,1000000/0.086*SER_hh_fec_in!O25/SER_hh_num_in!O25)</f>
        <v>6160.8930354288968</v>
      </c>
      <c r="P25" s="100">
        <f>IF(SER_hh_fec_in!P25=0,0,1000000/0.086*SER_hh_fec_in!P25/SER_hh_num_in!P25)</f>
        <v>6862.9505053493085</v>
      </c>
      <c r="Q25" s="100">
        <f>IF(SER_hh_fec_in!Q25=0,0,1000000/0.086*SER_hh_fec_in!Q25/SER_hh_num_in!Q25)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0</v>
      </c>
      <c r="D26" s="22">
        <f>IF(SER_hh_fec_in!D26=0,0,1000000/0.086*SER_hh_fec_in!D26/SER_hh_num_in!D26)</f>
        <v>0</v>
      </c>
      <c r="E26" s="22">
        <f>IF(SER_hh_fec_in!E26=0,0,1000000/0.086*SER_hh_fec_in!E26/SER_hh_num_in!E26)</f>
        <v>5443.5087364442734</v>
      </c>
      <c r="F26" s="22">
        <f>IF(SER_hh_fec_in!F26=0,0,1000000/0.086*SER_hh_fec_in!F26/SER_hh_num_in!F26)</f>
        <v>7169.3236833286273</v>
      </c>
      <c r="G26" s="22">
        <f>IF(SER_hh_fec_in!G26=0,0,1000000/0.086*SER_hh_fec_in!G26/SER_hh_num_in!G26)</f>
        <v>8098.1753082920768</v>
      </c>
      <c r="H26" s="22">
        <f>IF(SER_hh_fec_in!H26=0,0,1000000/0.086*SER_hh_fec_in!H26/SER_hh_num_in!H26)</f>
        <v>8749.8731975914034</v>
      </c>
      <c r="I26" s="22">
        <f>IF(SER_hh_fec_in!I26=0,0,1000000/0.086*SER_hh_fec_in!I26/SER_hh_num_in!I26)</f>
        <v>8047.9015905886163</v>
      </c>
      <c r="J26" s="22">
        <f>IF(SER_hh_fec_in!J26=0,0,1000000/0.086*SER_hh_fec_in!J26/SER_hh_num_in!J26)</f>
        <v>7548.7240708353011</v>
      </c>
      <c r="K26" s="22">
        <f>IF(SER_hh_fec_in!K26=0,0,1000000/0.086*SER_hh_fec_in!K26/SER_hh_num_in!K26)</f>
        <v>0</v>
      </c>
      <c r="L26" s="22">
        <f>IF(SER_hh_fec_in!L26=0,0,1000000/0.086*SER_hh_fec_in!L26/SER_hh_num_in!L26)</f>
        <v>0</v>
      </c>
      <c r="M26" s="22">
        <f>IF(SER_hh_fec_in!M26=0,0,1000000/0.086*SER_hh_fec_in!M26/SER_hh_num_in!M26)</f>
        <v>6787.5760833106115</v>
      </c>
      <c r="N26" s="22">
        <f>IF(SER_hh_fec_in!N26=0,0,1000000/0.086*SER_hh_fec_in!N26/SER_hh_num_in!N26)</f>
        <v>7718.5277086325541</v>
      </c>
      <c r="O26" s="22">
        <f>IF(SER_hh_fec_in!O26=0,0,1000000/0.086*SER_hh_fec_in!O26/SER_hh_num_in!O26)</f>
        <v>8512.60496175564</v>
      </c>
      <c r="P26" s="22">
        <f>IF(SER_hh_fec_in!P26=0,0,1000000/0.086*SER_hh_fec_in!P26/SER_hh_num_in!P26)</f>
        <v>0</v>
      </c>
      <c r="Q26" s="22">
        <f>IF(SER_hh_fec_in!Q26=0,0,1000000/0.086*SER_hh_fec_in!Q26/SER_hh_num_in!Q26)</f>
        <v>7990.3100675049554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1288.5000875182741</v>
      </c>
      <c r="D27" s="116">
        <f>IF(SER_hh_fec_in!D27=0,0,1000000/0.086*SER_hh_fec_in!D27/SER_hh_num_in!D19)</f>
        <v>1069.2735482916662</v>
      </c>
      <c r="E27" s="116">
        <f>IF(SER_hh_fec_in!E27=0,0,1000000/0.086*SER_hh_fec_in!E27/SER_hh_num_in!E19)</f>
        <v>1366.990759944483</v>
      </c>
      <c r="F27" s="116">
        <f>IF(SER_hh_fec_in!F27=0,0,1000000/0.086*SER_hh_fec_in!F27/SER_hh_num_in!F19)</f>
        <v>1634.6899120358455</v>
      </c>
      <c r="G27" s="116">
        <f>IF(SER_hh_fec_in!G27=0,0,1000000/0.086*SER_hh_fec_in!G27/SER_hh_num_in!G19)</f>
        <v>634.56659059465812</v>
      </c>
      <c r="H27" s="116">
        <f>IF(SER_hh_fec_in!H27=0,0,1000000/0.086*SER_hh_fec_in!H27/SER_hh_num_in!H19)</f>
        <v>596.08301538770161</v>
      </c>
      <c r="I27" s="116">
        <f>IF(SER_hh_fec_in!I27=0,0,1000000/0.086*SER_hh_fec_in!I27/SER_hh_num_in!I19)</f>
        <v>694.16518597816832</v>
      </c>
      <c r="J27" s="116">
        <f>IF(SER_hh_fec_in!J27=0,0,1000000/0.086*SER_hh_fec_in!J27/SER_hh_num_in!J19)</f>
        <v>1305.3667355998984</v>
      </c>
      <c r="K27" s="116">
        <f>IF(SER_hh_fec_in!K27=0,0,1000000/0.086*SER_hh_fec_in!K27/SER_hh_num_in!K19)</f>
        <v>977.37915101232522</v>
      </c>
      <c r="L27" s="116">
        <f>IF(SER_hh_fec_in!L27=0,0,1000000/0.086*SER_hh_fec_in!L27/SER_hh_num_in!L19)</f>
        <v>1512.1533861347748</v>
      </c>
      <c r="M27" s="116">
        <f>IF(SER_hh_fec_in!M27=0,0,1000000/0.086*SER_hh_fec_in!M27/SER_hh_num_in!M19)</f>
        <v>2392.6492365250242</v>
      </c>
      <c r="N27" s="116">
        <f>IF(SER_hh_fec_in!N27=0,0,1000000/0.086*SER_hh_fec_in!N27/SER_hh_num_in!N19)</f>
        <v>1465.149260522245</v>
      </c>
      <c r="O27" s="116">
        <f>IF(SER_hh_fec_in!O27=0,0,1000000/0.086*SER_hh_fec_in!O27/SER_hh_num_in!O19)</f>
        <v>1270.7042601171825</v>
      </c>
      <c r="P27" s="116">
        <f>IF(SER_hh_fec_in!P27=0,0,1000000/0.086*SER_hh_fec_in!P27/SER_hh_num_in!P19)</f>
        <v>1484.5693131584592</v>
      </c>
      <c r="Q27" s="116">
        <f>IF(SER_hh_fec_in!Q27=0,0,1000000/0.086*SER_hh_fec_in!Q27/SER_hh_num_in!Q19)</f>
        <v>1369.1186831491725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2683.9806132359167</v>
      </c>
      <c r="D28" s="117">
        <f>IF(SER_hh_fec_in!D27=0,0,1000000/0.086*SER_hh_fec_in!D27/SER_hh_num_in!D27)</f>
        <v>2652.0498520207452</v>
      </c>
      <c r="E28" s="117">
        <f>IF(SER_hh_fec_in!E27=0,0,1000000/0.086*SER_hh_fec_in!E27/SER_hh_num_in!E27)</f>
        <v>3108.7703056534783</v>
      </c>
      <c r="F28" s="117">
        <f>IF(SER_hh_fec_in!F27=0,0,1000000/0.086*SER_hh_fec_in!F27/SER_hh_num_in!F27)</f>
        <v>3029.5845285351884</v>
      </c>
      <c r="G28" s="117">
        <f>IF(SER_hh_fec_in!G27=0,0,1000000/0.086*SER_hh_fec_in!G27/SER_hh_num_in!G27)</f>
        <v>1879.3230214563541</v>
      </c>
      <c r="H28" s="117">
        <f>IF(SER_hh_fec_in!H27=0,0,1000000/0.086*SER_hh_fec_in!H27/SER_hh_num_in!H27)</f>
        <v>1732.1552153221558</v>
      </c>
      <c r="I28" s="117">
        <f>IF(SER_hh_fec_in!I27=0,0,1000000/0.086*SER_hh_fec_in!I27/SER_hh_num_in!I27)</f>
        <v>2083.7838352954823</v>
      </c>
      <c r="J28" s="117">
        <f>IF(SER_hh_fec_in!J27=0,0,1000000/0.086*SER_hh_fec_in!J27/SER_hh_num_in!J27)</f>
        <v>2679.243276119365</v>
      </c>
      <c r="K28" s="117">
        <f>IF(SER_hh_fec_in!K27=0,0,1000000/0.086*SER_hh_fec_in!K27/SER_hh_num_in!K27)</f>
        <v>1512.020664114285</v>
      </c>
      <c r="L28" s="117">
        <f>IF(SER_hh_fec_in!L27=0,0,1000000/0.086*SER_hh_fec_in!L27/SER_hh_num_in!L27)</f>
        <v>2705.2786682604728</v>
      </c>
      <c r="M28" s="117">
        <f>IF(SER_hh_fec_in!M27=0,0,1000000/0.086*SER_hh_fec_in!M27/SER_hh_num_in!M27)</f>
        <v>2639.5336526114502</v>
      </c>
      <c r="N28" s="117">
        <f>IF(SER_hh_fec_in!N27=0,0,1000000/0.086*SER_hh_fec_in!N27/SER_hh_num_in!N27)</f>
        <v>2716.4147403700804</v>
      </c>
      <c r="O28" s="117">
        <f>IF(SER_hh_fec_in!O27=0,0,1000000/0.086*SER_hh_fec_in!O27/SER_hh_num_in!O27)</f>
        <v>2419.6368537423605</v>
      </c>
      <c r="P28" s="117">
        <f>IF(SER_hh_fec_in!P27=0,0,1000000/0.086*SER_hh_fec_in!P27/SER_hh_num_in!P27)</f>
        <v>2726.298222197875</v>
      </c>
      <c r="Q28" s="117">
        <f>IF(SER_hh_fec_in!Q27=0,0,1000000/0.086*SER_hh_fec_in!Q27/SER_hh_num_in!Q27)</f>
        <v>2704.339066668826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9594.4894597620805</v>
      </c>
      <c r="D29" s="101">
        <f>IF(SER_hh_fec_in!D29=0,0,1000000/0.086*SER_hh_fec_in!D29/SER_hh_num_in!D29)</f>
        <v>11354.973934931917</v>
      </c>
      <c r="E29" s="101">
        <f>IF(SER_hh_fec_in!E29=0,0,1000000/0.086*SER_hh_fec_in!E29/SER_hh_num_in!E29)</f>
        <v>10061.416714204224</v>
      </c>
      <c r="F29" s="101">
        <f>IF(SER_hh_fec_in!F29=0,0,1000000/0.086*SER_hh_fec_in!F29/SER_hh_num_in!F29)</f>
        <v>10448.586389240807</v>
      </c>
      <c r="G29" s="101">
        <f>IF(SER_hh_fec_in!G29=0,0,1000000/0.086*SER_hh_fec_in!G29/SER_hh_num_in!G29)</f>
        <v>8536.3153055133753</v>
      </c>
      <c r="H29" s="101">
        <f>IF(SER_hh_fec_in!H29=0,0,1000000/0.086*SER_hh_fec_in!H29/SER_hh_num_in!H29)</f>
        <v>8793.8544464586957</v>
      </c>
      <c r="I29" s="101">
        <f>IF(SER_hh_fec_in!I29=0,0,1000000/0.086*SER_hh_fec_in!I29/SER_hh_num_in!I29)</f>
        <v>8375.5013972353718</v>
      </c>
      <c r="J29" s="101">
        <f>IF(SER_hh_fec_in!J29=0,0,1000000/0.086*SER_hh_fec_in!J29/SER_hh_num_in!J29)</f>
        <v>8644.886787379517</v>
      </c>
      <c r="K29" s="101">
        <f>IF(SER_hh_fec_in!K29=0,0,1000000/0.086*SER_hh_fec_in!K29/SER_hh_num_in!K29)</f>
        <v>11529.162880475884</v>
      </c>
      <c r="L29" s="101">
        <f>IF(SER_hh_fec_in!L29=0,0,1000000/0.086*SER_hh_fec_in!L29/SER_hh_num_in!L29)</f>
        <v>11012.656116869186</v>
      </c>
      <c r="M29" s="101">
        <f>IF(SER_hh_fec_in!M29=0,0,1000000/0.086*SER_hh_fec_in!M29/SER_hh_num_in!M29)</f>
        <v>8388.4835686651877</v>
      </c>
      <c r="N29" s="101">
        <f>IF(SER_hh_fec_in!N29=0,0,1000000/0.086*SER_hh_fec_in!N29/SER_hh_num_in!N29)</f>
        <v>9055.5094030290711</v>
      </c>
      <c r="O29" s="101">
        <f>IF(SER_hh_fec_in!O29=0,0,1000000/0.086*SER_hh_fec_in!O29/SER_hh_num_in!O29)</f>
        <v>10239.426241574192</v>
      </c>
      <c r="P29" s="101">
        <f>IF(SER_hh_fec_in!P29=0,0,1000000/0.086*SER_hh_fec_in!P29/SER_hh_num_in!P29)</f>
        <v>11923.786876504861</v>
      </c>
      <c r="Q29" s="101">
        <f>IF(SER_hh_fec_in!Q29=0,0,1000000/0.086*SER_hh_fec_in!Q29/SER_hh_num_in!Q29)</f>
        <v>10353.18523887594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11313.758820075947</v>
      </c>
      <c r="D30" s="100">
        <f>IF(SER_hh_fec_in!D30=0,0,1000000/0.086*SER_hh_fec_in!D30/SER_hh_num_in!D30)</f>
        <v>11659.606366393969</v>
      </c>
      <c r="E30" s="100">
        <f>IF(SER_hh_fec_in!E30=0,0,1000000/0.086*SER_hh_fec_in!E30/SER_hh_num_in!E30)</f>
        <v>11767.011441271705</v>
      </c>
      <c r="F30" s="100">
        <f>IF(SER_hh_fec_in!F30=0,0,1000000/0.086*SER_hh_fec_in!F30/SER_hh_num_in!F30)</f>
        <v>12203.430046892623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12153.507570473628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12072.798018422478</v>
      </c>
      <c r="L30" s="100">
        <f>IF(SER_hh_fec_in!L30=0,0,1000000/0.086*SER_hh_fec_in!L30/SER_hh_num_in!L30)</f>
        <v>12210.699815575739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12608.438474968098</v>
      </c>
      <c r="Q30" s="100">
        <f>IF(SER_hh_fec_in!Q30=0,0,1000000/0.086*SER_hh_fec_in!Q30/SER_hh_num_in!Q30)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10308.061932825785</v>
      </c>
      <c r="D31" s="100">
        <f>IF(SER_hh_fec_in!D31=0,0,1000000/0.086*SER_hh_fec_in!D31/SER_hh_num_in!D31)</f>
        <v>10391.62079339408</v>
      </c>
      <c r="E31" s="100">
        <f>IF(SER_hh_fec_in!E31=0,0,1000000/0.086*SER_hh_fec_in!E31/SER_hh_num_in!E31)</f>
        <v>10524.622983207539</v>
      </c>
      <c r="F31" s="100">
        <f>IF(SER_hh_fec_in!F31=0,0,1000000/0.086*SER_hh_fec_in!F31/SER_hh_num_in!F31)</f>
        <v>10952.137548276984</v>
      </c>
      <c r="G31" s="100">
        <f>IF(SER_hh_fec_in!G31=0,0,1000000/0.086*SER_hh_fec_in!G31/SER_hh_num_in!G31)</f>
        <v>10922.339616149608</v>
      </c>
      <c r="H31" s="100">
        <f>IF(SER_hh_fec_in!H31=0,0,1000000/0.086*SER_hh_fec_in!H31/SER_hh_num_in!H31)</f>
        <v>10833.08910247092</v>
      </c>
      <c r="I31" s="100">
        <f>IF(SER_hh_fec_in!I31=0,0,1000000/0.086*SER_hh_fec_in!I31/SER_hh_num_in!I31)</f>
        <v>10751.73017561242</v>
      </c>
      <c r="J31" s="100">
        <f>IF(SER_hh_fec_in!J31=0,0,1000000/0.086*SER_hh_fec_in!J31/SER_hh_num_in!J31)</f>
        <v>10936.074354286897</v>
      </c>
      <c r="K31" s="100">
        <f>IF(SER_hh_fec_in!K31=0,0,1000000/0.086*SER_hh_fec_in!K31/SER_hh_num_in!K31)</f>
        <v>10911.96644202308</v>
      </c>
      <c r="L31" s="100">
        <f>IF(SER_hh_fec_in!L31=0,0,1000000/0.086*SER_hh_fec_in!L31/SER_hh_num_in!L31)</f>
        <v>11006.888290829163</v>
      </c>
      <c r="M31" s="100">
        <f>IF(SER_hh_fec_in!M31=0,0,1000000/0.086*SER_hh_fec_in!M31/SER_hh_num_in!M31)</f>
        <v>11144.16615865472</v>
      </c>
      <c r="N31" s="100">
        <f>IF(SER_hh_fec_in!N31=0,0,1000000/0.086*SER_hh_fec_in!N31/SER_hh_num_in!N31)</f>
        <v>11435.177376627264</v>
      </c>
      <c r="O31" s="100">
        <f>IF(SER_hh_fec_in!O31=0,0,1000000/0.086*SER_hh_fec_in!O31/SER_hh_num_in!O31)</f>
        <v>11732.297308528809</v>
      </c>
      <c r="P31" s="100">
        <f>IF(SER_hh_fec_in!P31=0,0,1000000/0.086*SER_hh_fec_in!P31/SER_hh_num_in!P31)</f>
        <v>11570.718663225876</v>
      </c>
      <c r="Q31" s="100">
        <f>IF(SER_hh_fec_in!Q31=0,0,1000000/0.086*SER_hh_fec_in!Q31/SER_hh_num_in!Q31)</f>
        <v>11247.079260762854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14946.371365103394</v>
      </c>
      <c r="D32" s="100">
        <f>IF(SER_hh_fec_in!D32=0,0,1000000/0.086*SER_hh_fec_in!D32/SER_hh_num_in!D32)</f>
        <v>15035.102921348453</v>
      </c>
      <c r="E32" s="100">
        <f>IF(SER_hh_fec_in!E32=0,0,1000000/0.086*SER_hh_fec_in!E32/SER_hh_num_in!E32)</f>
        <v>15201.268183054472</v>
      </c>
      <c r="F32" s="100">
        <f>IF(SER_hh_fec_in!F32=0,0,1000000/0.086*SER_hh_fec_in!F32/SER_hh_num_in!F32)</f>
        <v>15709.321106802363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15439.8665033177</v>
      </c>
      <c r="I32" s="100">
        <f>IF(SER_hh_fec_in!I32=0,0,1000000/0.086*SER_hh_fec_in!I32/SER_hh_num_in!I32)</f>
        <v>15281.226399097633</v>
      </c>
      <c r="J32" s="100">
        <f>IF(SER_hh_fec_in!J32=0,0,1000000/0.086*SER_hh_fec_in!J32/SER_hh_num_in!J32)</f>
        <v>15500.161370784523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15635.695232344939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16694.736058518021</v>
      </c>
      <c r="O32" s="100">
        <f>IF(SER_hh_fec_in!O32=0,0,1000000/0.086*SER_hh_fec_in!O32/SER_hh_num_in!O32)</f>
        <v>16648.210916238568</v>
      </c>
      <c r="P32" s="100">
        <f>IF(SER_hh_fec_in!P32=0,0,1000000/0.086*SER_hh_fec_in!P32/SER_hh_num_in!P32)</f>
        <v>16132.96703809174</v>
      </c>
      <c r="Q32" s="100">
        <f>IF(SER_hh_fec_in!Q32=0,0,1000000/0.086*SER_hh_fec_in!Q32/SER_hh_num_in!Q32)</f>
        <v>16137.694445337542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7828.3826842557773</v>
      </c>
      <c r="D33" s="18">
        <f>IF(SER_hh_fec_in!D33=0,0,1000000/0.086*SER_hh_fec_in!D33/SER_hh_num_in!D33)</f>
        <v>0</v>
      </c>
      <c r="E33" s="18">
        <f>IF(SER_hh_fec_in!E33=0,0,1000000/0.086*SER_hh_fec_in!E33/SER_hh_num_in!E33)</f>
        <v>7850.1718740084825</v>
      </c>
      <c r="F33" s="18">
        <f>IF(SER_hh_fec_in!F33=0,0,1000000/0.086*SER_hh_fec_in!F33/SER_hh_num_in!F33)</f>
        <v>8131.3553428604164</v>
      </c>
      <c r="G33" s="18">
        <f>IF(SER_hh_fec_in!G33=0,0,1000000/0.086*SER_hh_fec_in!G33/SER_hh_num_in!G33)</f>
        <v>8148.1999175264236</v>
      </c>
      <c r="H33" s="18">
        <f>IF(SER_hh_fec_in!H33=0,0,1000000/0.086*SER_hh_fec_in!H33/SER_hh_num_in!H33)</f>
        <v>8033.9507244960278</v>
      </c>
      <c r="I33" s="18">
        <f>IF(SER_hh_fec_in!I33=0,0,1000000/0.086*SER_hh_fec_in!I33/SER_hh_num_in!I33)</f>
        <v>8027.2543873065661</v>
      </c>
      <c r="J33" s="18">
        <f>IF(SER_hh_fec_in!J33=0,0,1000000/0.086*SER_hh_fec_in!J33/SER_hh_num_in!J33)</f>
        <v>8173.3844179113421</v>
      </c>
      <c r="K33" s="18">
        <f>IF(SER_hh_fec_in!K33=0,0,1000000/0.086*SER_hh_fec_in!K33/SER_hh_num_in!K33)</f>
        <v>0</v>
      </c>
      <c r="L33" s="18">
        <f>IF(SER_hh_fec_in!L33=0,0,1000000/0.086*SER_hh_fec_in!L33/SER_hh_num_in!L33)</f>
        <v>8160.2177721784174</v>
      </c>
      <c r="M33" s="18">
        <f>IF(SER_hh_fec_in!M33=0,0,1000000/0.086*SER_hh_fec_in!M33/SER_hh_num_in!M33)</f>
        <v>8353.4263605250308</v>
      </c>
      <c r="N33" s="18">
        <f>IF(SER_hh_fec_in!N33=0,0,1000000/0.086*SER_hh_fec_in!N33/SER_hh_num_in!N33)</f>
        <v>8629.6202032395031</v>
      </c>
      <c r="O33" s="18">
        <f>IF(SER_hh_fec_in!O33=0,0,1000000/0.086*SER_hh_fec_in!O33/SER_hh_num_in!O33)</f>
        <v>8780.7203885922245</v>
      </c>
      <c r="P33" s="18">
        <f>IF(SER_hh_fec_in!P33=0,0,1000000/0.086*SER_hh_fec_in!P33/SER_hh_num_in!P33)</f>
        <v>0</v>
      </c>
      <c r="Q33" s="18">
        <f>IF(SER_hh_fec_in!Q33=0,0,1000000/0.086*SER_hh_fec_in!Q33/SER_hh_num_in!Q33)</f>
        <v>8432.2431042920325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64149.468027733412</v>
      </c>
      <c r="D3" s="106">
        <f>IF(SER_hh_tes_in!D3=0,0,1000000/0.086*SER_hh_tes_in!D3/SER_hh_num_in!D3)</f>
        <v>61726.6416899451</v>
      </c>
      <c r="E3" s="106">
        <f>IF(SER_hh_tes_in!E3=0,0,1000000/0.086*SER_hh_tes_in!E3/SER_hh_num_in!E3)</f>
        <v>67334.661160441901</v>
      </c>
      <c r="F3" s="106">
        <f>IF(SER_hh_tes_in!F3=0,0,1000000/0.086*SER_hh_tes_in!F3/SER_hh_num_in!F3)</f>
        <v>70058.669861429284</v>
      </c>
      <c r="G3" s="106">
        <f>IF(SER_hh_tes_in!G3=0,0,1000000/0.086*SER_hh_tes_in!G3/SER_hh_num_in!G3)</f>
        <v>68235.25370140461</v>
      </c>
      <c r="H3" s="106">
        <f>IF(SER_hh_tes_in!H3=0,0,1000000/0.086*SER_hh_tes_in!H3/SER_hh_num_in!H3)</f>
        <v>72503.384149859587</v>
      </c>
      <c r="I3" s="106">
        <f>IF(SER_hh_tes_in!I3=0,0,1000000/0.086*SER_hh_tes_in!I3/SER_hh_num_in!I3)</f>
        <v>61407.944552376066</v>
      </c>
      <c r="J3" s="106">
        <f>IF(SER_hh_tes_in!J3=0,0,1000000/0.086*SER_hh_tes_in!J3/SER_hh_num_in!J3)</f>
        <v>68241.906920061025</v>
      </c>
      <c r="K3" s="106">
        <f>IF(SER_hh_tes_in!K3=0,0,1000000/0.086*SER_hh_tes_in!K3/SER_hh_num_in!K3)</f>
        <v>64823.32529929134</v>
      </c>
      <c r="L3" s="106">
        <f>IF(SER_hh_tes_in!L3=0,0,1000000/0.086*SER_hh_tes_in!L3/SER_hh_num_in!L3)</f>
        <v>65945.612509173952</v>
      </c>
      <c r="M3" s="106">
        <f>IF(SER_hh_tes_in!M3=0,0,1000000/0.086*SER_hh_tes_in!M3/SER_hh_num_in!M3)</f>
        <v>57111.183185787231</v>
      </c>
      <c r="N3" s="106">
        <f>IF(SER_hh_tes_in!N3=0,0,1000000/0.086*SER_hh_tes_in!N3/SER_hh_num_in!N3)</f>
        <v>56225.212148056904</v>
      </c>
      <c r="O3" s="106">
        <f>IF(SER_hh_tes_in!O3=0,0,1000000/0.086*SER_hh_tes_in!O3/SER_hh_num_in!O3)</f>
        <v>54654.879944287066</v>
      </c>
      <c r="P3" s="106">
        <f>IF(SER_hh_tes_in!P3=0,0,1000000/0.086*SER_hh_tes_in!P3/SER_hh_num_in!P3)</f>
        <v>52412.217078026326</v>
      </c>
      <c r="Q3" s="106">
        <f>IF(SER_hh_tes_in!Q3=0,0,1000000/0.086*SER_hh_tes_in!Q3/SER_hh_num_in!Q3)</f>
        <v>51553.791367113881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49956.032957194591</v>
      </c>
      <c r="D4" s="101">
        <f>IF(SER_hh_tes_in!D4=0,0,1000000/0.086*SER_hh_tes_in!D4/SER_hh_num_in!D4)</f>
        <v>45661.242067433261</v>
      </c>
      <c r="E4" s="101">
        <f>IF(SER_hh_tes_in!E4=0,0,1000000/0.086*SER_hh_tes_in!E4/SER_hh_num_in!E4)</f>
        <v>52248.878516751291</v>
      </c>
      <c r="F4" s="101">
        <f>IF(SER_hh_tes_in!F4=0,0,1000000/0.086*SER_hh_tes_in!F4/SER_hh_num_in!F4)</f>
        <v>54479.925279849631</v>
      </c>
      <c r="G4" s="101">
        <f>IF(SER_hh_tes_in!G4=0,0,1000000/0.086*SER_hh_tes_in!G4/SER_hh_num_in!G4)</f>
        <v>51962.379927553688</v>
      </c>
      <c r="H4" s="101">
        <f>IF(SER_hh_tes_in!H4=0,0,1000000/0.086*SER_hh_tes_in!H4/SER_hh_num_in!H4)</f>
        <v>56413.909718820869</v>
      </c>
      <c r="I4" s="101">
        <f>IF(SER_hh_tes_in!I4=0,0,1000000/0.086*SER_hh_tes_in!I4/SER_hh_num_in!I4)</f>
        <v>44193.573218535683</v>
      </c>
      <c r="J4" s="101">
        <f>IF(SER_hh_tes_in!J4=0,0,1000000/0.086*SER_hh_tes_in!J4/SER_hh_num_in!J4)</f>
        <v>51656.499453564378</v>
      </c>
      <c r="K4" s="101">
        <f>IF(SER_hh_tes_in!K4=0,0,1000000/0.086*SER_hh_tes_in!K4/SER_hh_num_in!K4)</f>
        <v>45764.982138678242</v>
      </c>
      <c r="L4" s="101">
        <f>IF(SER_hh_tes_in!L4=0,0,1000000/0.086*SER_hh_tes_in!L4/SER_hh_num_in!L4)</f>
        <v>50435.749580061565</v>
      </c>
      <c r="M4" s="101">
        <f>IF(SER_hh_tes_in!M4=0,0,1000000/0.086*SER_hh_tes_in!M4/SER_hh_num_in!M4)</f>
        <v>42358.496618680307</v>
      </c>
      <c r="N4" s="101">
        <f>IF(SER_hh_tes_in!N4=0,0,1000000/0.086*SER_hh_tes_in!N4/SER_hh_num_in!N4)</f>
        <v>42770.079788630908</v>
      </c>
      <c r="O4" s="101">
        <f>IF(SER_hh_tes_in!O4=0,0,1000000/0.086*SER_hh_tes_in!O4/SER_hh_num_in!O4)</f>
        <v>40308.277836583926</v>
      </c>
      <c r="P4" s="101">
        <f>IF(SER_hh_tes_in!P4=0,0,1000000/0.086*SER_hh_tes_in!P4/SER_hh_num_in!P4)</f>
        <v>37541.254981761034</v>
      </c>
      <c r="Q4" s="101">
        <f>IF(SER_hh_tes_in!Q4=0,0,1000000/0.086*SER_hh_tes_in!Q4/SER_hh_num_in!Q4)</f>
        <v>36503.893353346524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56653.675370247591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52699.496753970823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52692.5822931125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35674.199858433029</v>
      </c>
      <c r="Q5" s="100">
        <f>IF(SER_hh_tes_in!Q5=0,0,1000000/0.086*SER_hh_tes_in!Q5/SER_hh_num_in!Q5)</f>
        <v>34101.052515286327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48290.319282639823</v>
      </c>
      <c r="D7" s="100">
        <f>IF(SER_hh_tes_in!D7=0,0,1000000/0.086*SER_hh_tes_in!D7/SER_hh_num_in!D7)</f>
        <v>44859.317962574562</v>
      </c>
      <c r="E7" s="100">
        <f>IF(SER_hh_tes_in!E7=0,0,1000000/0.086*SER_hh_tes_in!E7/SER_hh_num_in!E7)</f>
        <v>57475.056011110399</v>
      </c>
      <c r="F7" s="100">
        <f>IF(SER_hh_tes_in!F7=0,0,1000000/0.086*SER_hh_tes_in!F7/SER_hh_num_in!F7)</f>
        <v>43201.543916706265</v>
      </c>
      <c r="G7" s="100">
        <f>IF(SER_hh_tes_in!G7=0,0,1000000/0.086*SER_hh_tes_in!G7/SER_hh_num_in!G7)</f>
        <v>55935.900409699658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51191.318154800283</v>
      </c>
      <c r="K7" s="100">
        <f>IF(SER_hh_tes_in!K7=0,0,1000000/0.086*SER_hh_tes_in!K7/SER_hh_num_in!K7)</f>
        <v>45675.49868126533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0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39305.94825318511</v>
      </c>
      <c r="P7" s="100">
        <f>IF(SER_hh_tes_in!P7=0,0,1000000/0.086*SER_hh_tes_in!P7/SER_hh_num_in!P7)</f>
        <v>36774.19066964931</v>
      </c>
      <c r="Q7" s="100">
        <f>IF(SER_hh_tes_in!Q7=0,0,1000000/0.086*SER_hh_tes_in!Q7/SER_hh_num_in!Q7)</f>
        <v>34914.449984535488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48841.026231149393</v>
      </c>
      <c r="D8" s="100">
        <f>IF(SER_hh_tes_in!D8=0,0,1000000/0.086*SER_hh_tes_in!D8/SER_hh_num_in!D8)</f>
        <v>45144.600367343577</v>
      </c>
      <c r="E8" s="100">
        <f>IF(SER_hh_tes_in!E8=0,0,1000000/0.086*SER_hh_tes_in!E8/SER_hh_num_in!E8)</f>
        <v>52436.001120265042</v>
      </c>
      <c r="F8" s="100">
        <f>IF(SER_hh_tes_in!F8=0,0,1000000/0.086*SER_hh_tes_in!F8/SER_hh_num_in!F8)</f>
        <v>50547.161502346753</v>
      </c>
      <c r="G8" s="100">
        <f>IF(SER_hh_tes_in!G8=0,0,1000000/0.086*SER_hh_tes_in!G8/SER_hh_num_in!G8)</f>
        <v>49158.342114727602</v>
      </c>
      <c r="H8" s="100">
        <f>IF(SER_hh_tes_in!H8=0,0,1000000/0.086*SER_hh_tes_in!H8/SER_hh_num_in!H8)</f>
        <v>54584.985039028092</v>
      </c>
      <c r="I8" s="100">
        <f>IF(SER_hh_tes_in!I8=0,0,1000000/0.086*SER_hh_tes_in!I8/SER_hh_num_in!I8)</f>
        <v>42304.707657349805</v>
      </c>
      <c r="J8" s="100">
        <f>IF(SER_hh_tes_in!J8=0,0,1000000/0.086*SER_hh_tes_in!J8/SER_hh_num_in!J8)</f>
        <v>50208.489611916135</v>
      </c>
      <c r="K8" s="100">
        <f>IF(SER_hh_tes_in!K8=0,0,1000000/0.086*SER_hh_tes_in!K8/SER_hh_num_in!K8)</f>
        <v>44783.617016859389</v>
      </c>
      <c r="L8" s="100">
        <f>IF(SER_hh_tes_in!L8=0,0,1000000/0.086*SER_hh_tes_in!L8/SER_hh_num_in!L8)</f>
        <v>49271.106887085807</v>
      </c>
      <c r="M8" s="100">
        <f>IF(SER_hh_tes_in!M8=0,0,1000000/0.086*SER_hh_tes_in!M8/SER_hh_num_in!M8)</f>
        <v>41237.107732977653</v>
      </c>
      <c r="N8" s="100">
        <f>IF(SER_hh_tes_in!N8=0,0,1000000/0.086*SER_hh_tes_in!N8/SER_hh_num_in!N8)</f>
        <v>41164.455971753203</v>
      </c>
      <c r="O8" s="100">
        <f>IF(SER_hh_tes_in!O8=0,0,1000000/0.086*SER_hh_tes_in!O8/SER_hh_num_in!O8)</f>
        <v>38063.993143455074</v>
      </c>
      <c r="P8" s="100">
        <f>IF(SER_hh_tes_in!P8=0,0,1000000/0.086*SER_hh_tes_in!P8/SER_hh_num_in!P8)</f>
        <v>35761.618935753002</v>
      </c>
      <c r="Q8" s="100">
        <f>IF(SER_hh_tes_in!Q8=0,0,1000000/0.086*SER_hh_tes_in!Q8/SER_hh_num_in!Q8)</f>
        <v>34343.607653498984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49282.403971302643</v>
      </c>
      <c r="D9" s="100">
        <f>IF(SER_hh_tes_in!D9=0,0,1000000/0.086*SER_hh_tes_in!D9/SER_hh_num_in!D9)</f>
        <v>45446.390691497407</v>
      </c>
      <c r="E9" s="100">
        <f>IF(SER_hh_tes_in!E9=0,0,1000000/0.086*SER_hh_tes_in!E9/SER_hh_num_in!E9)</f>
        <v>52106.248427341605</v>
      </c>
      <c r="F9" s="100">
        <f>IF(SER_hh_tes_in!F9=0,0,1000000/0.086*SER_hh_tes_in!F9/SER_hh_num_in!F9)</f>
        <v>56299.512684845482</v>
      </c>
      <c r="G9" s="100">
        <f>IF(SER_hh_tes_in!G9=0,0,1000000/0.086*SER_hh_tes_in!G9/SER_hh_num_in!G9)</f>
        <v>47856.75877122266</v>
      </c>
      <c r="H9" s="100">
        <f>IF(SER_hh_tes_in!H9=0,0,1000000/0.086*SER_hh_tes_in!H9/SER_hh_num_in!H9)</f>
        <v>0</v>
      </c>
      <c r="I9" s="100">
        <f>IF(SER_hh_tes_in!I9=0,0,1000000/0.086*SER_hh_tes_in!I9/SER_hh_num_in!I9)</f>
        <v>44326.177890381252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47101.299718514711</v>
      </c>
      <c r="L9" s="100">
        <f>IF(SER_hh_tes_in!L9=0,0,1000000/0.086*SER_hh_tes_in!L9/SER_hh_num_in!L9)</f>
        <v>0</v>
      </c>
      <c r="M9" s="100">
        <f>IF(SER_hh_tes_in!M9=0,0,1000000/0.086*SER_hh_tes_in!M9/SER_hh_num_in!M9)</f>
        <v>0</v>
      </c>
      <c r="N9" s="100">
        <f>IF(SER_hh_tes_in!N9=0,0,1000000/0.086*SER_hh_tes_in!N9/SER_hh_num_in!N9)</f>
        <v>43452.525944031273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38360.915108901398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45498.022341970092</v>
      </c>
      <c r="E10" s="100">
        <f>IF(SER_hh_tes_in!E10=0,0,1000000/0.086*SER_hh_tes_in!E10/SER_hh_num_in!E10)</f>
        <v>53344.596612531728</v>
      </c>
      <c r="F10" s="100">
        <f>IF(SER_hh_tes_in!F10=0,0,1000000/0.086*SER_hh_tes_in!F10/SER_hh_num_in!F10)</f>
        <v>52337.147125900563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47789.350488726777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57280.815706355868</v>
      </c>
      <c r="M10" s="100">
        <f>IF(SER_hh_tes_in!M10=0,0,1000000/0.086*SER_hh_tes_in!M10/SER_hh_num_in!M10)</f>
        <v>44458.541313378599</v>
      </c>
      <c r="N10" s="100">
        <f>IF(SER_hh_tes_in!N10=0,0,1000000/0.086*SER_hh_tes_in!N10/SER_hh_num_in!N10)</f>
        <v>45280.183164875656</v>
      </c>
      <c r="O10" s="100">
        <f>IF(SER_hh_tes_in!O10=0,0,1000000/0.086*SER_hh_tes_in!O10/SER_hh_num_in!O10)</f>
        <v>41351.026838231068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36402.724936486506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42340.27005608684</v>
      </c>
      <c r="D11" s="100">
        <f>IF(SER_hh_tes_in!D11=0,0,1000000/0.086*SER_hh_tes_in!D11/SER_hh_num_in!D11)</f>
        <v>64349.970573613042</v>
      </c>
      <c r="E11" s="100">
        <f>IF(SER_hh_tes_in!E11=0,0,1000000/0.086*SER_hh_tes_in!E11/SER_hh_num_in!E11)</f>
        <v>48455.837019471299</v>
      </c>
      <c r="F11" s="100">
        <f>IF(SER_hh_tes_in!F11=0,0,1000000/0.086*SER_hh_tes_in!F11/SER_hh_num_in!F11)</f>
        <v>47007.572197753172</v>
      </c>
      <c r="G11" s="100">
        <f>IF(SER_hh_tes_in!G11=0,0,1000000/0.086*SER_hh_tes_in!G11/SER_hh_num_in!G11)</f>
        <v>52559.097470637244</v>
      </c>
      <c r="H11" s="100">
        <f>IF(SER_hh_tes_in!H11=0,0,1000000/0.086*SER_hh_tes_in!H11/SER_hh_num_in!H11)</f>
        <v>51202.089070303875</v>
      </c>
      <c r="I11" s="100">
        <f>IF(SER_hh_tes_in!I11=0,0,1000000/0.086*SER_hh_tes_in!I11/SER_hh_num_in!I11)</f>
        <v>46617.875798176436</v>
      </c>
      <c r="J11" s="100">
        <f>IF(SER_hh_tes_in!J11=0,0,1000000/0.086*SER_hh_tes_in!J11/SER_hh_num_in!J11)</f>
        <v>47655.593645328852</v>
      </c>
      <c r="K11" s="100">
        <f>IF(SER_hh_tes_in!K11=0,0,1000000/0.086*SER_hh_tes_in!K11/SER_hh_num_in!K11)</f>
        <v>46732.845471270826</v>
      </c>
      <c r="L11" s="100">
        <f>IF(SER_hh_tes_in!L11=0,0,1000000/0.086*SER_hh_tes_in!L11/SER_hh_num_in!L11)</f>
        <v>51554.153874358948</v>
      </c>
      <c r="M11" s="100">
        <f>IF(SER_hh_tes_in!M11=0,0,1000000/0.086*SER_hh_tes_in!M11/SER_hh_num_in!M11)</f>
        <v>43132.928009253825</v>
      </c>
      <c r="N11" s="100">
        <f>IF(SER_hh_tes_in!N11=0,0,1000000/0.086*SER_hh_tes_in!N11/SER_hh_num_in!N11)</f>
        <v>51262.319707088434</v>
      </c>
      <c r="O11" s="100">
        <f>IF(SER_hh_tes_in!O11=0,0,1000000/0.086*SER_hh_tes_in!O11/SER_hh_num_in!O11)</f>
        <v>46957.253013410307</v>
      </c>
      <c r="P11" s="100">
        <f>IF(SER_hh_tes_in!P11=0,0,1000000/0.086*SER_hh_tes_in!P11/SER_hh_num_in!P11)</f>
        <v>33379.73575215938</v>
      </c>
      <c r="Q11" s="100">
        <f>IF(SER_hh_tes_in!Q11=0,0,1000000/0.086*SER_hh_tes_in!Q11/SER_hh_num_in!Q11)</f>
        <v>35643.39363198122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45021.418958585062</v>
      </c>
      <c r="E12" s="100">
        <f>IF(SER_hh_tes_in!E12=0,0,1000000/0.086*SER_hh_tes_in!E12/SER_hh_num_in!E12)</f>
        <v>49052.616255179222</v>
      </c>
      <c r="F12" s="100">
        <f>IF(SER_hh_tes_in!F12=0,0,1000000/0.086*SER_hh_tes_in!F12/SER_hh_num_in!F12)</f>
        <v>50410.528872311377</v>
      </c>
      <c r="G12" s="100">
        <f>IF(SER_hh_tes_in!G12=0,0,1000000/0.086*SER_hh_tes_in!G12/SER_hh_num_in!G12)</f>
        <v>49852.922695499408</v>
      </c>
      <c r="H12" s="100">
        <f>IF(SER_hh_tes_in!H12=0,0,1000000/0.086*SER_hh_tes_in!H12/SER_hh_num_in!H12)</f>
        <v>54503.83874652948</v>
      </c>
      <c r="I12" s="100">
        <f>IF(SER_hh_tes_in!I12=0,0,1000000/0.086*SER_hh_tes_in!I12/SER_hh_num_in!I12)</f>
        <v>42524.556079164737</v>
      </c>
      <c r="J12" s="100">
        <f>IF(SER_hh_tes_in!J12=0,0,1000000/0.086*SER_hh_tes_in!J12/SER_hh_num_in!J12)</f>
        <v>50513.167103434535</v>
      </c>
      <c r="K12" s="100">
        <f>IF(SER_hh_tes_in!K12=0,0,1000000/0.086*SER_hh_tes_in!K12/SER_hh_num_in!K12)</f>
        <v>45145.702721675465</v>
      </c>
      <c r="L12" s="100">
        <f>IF(SER_hh_tes_in!L12=0,0,1000000/0.086*SER_hh_tes_in!L12/SER_hh_num_in!L12)</f>
        <v>49905.542028645061</v>
      </c>
      <c r="M12" s="100">
        <f>IF(SER_hh_tes_in!M12=0,0,1000000/0.086*SER_hh_tes_in!M12/SER_hh_num_in!M12)</f>
        <v>41771.132489840616</v>
      </c>
      <c r="N12" s="100">
        <f>IF(SER_hh_tes_in!N12=0,0,1000000/0.086*SER_hh_tes_in!N12/SER_hh_num_in!N12)</f>
        <v>41761.123945219028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36240.312803569432</v>
      </c>
      <c r="Q12" s="100">
        <f>IF(SER_hh_tes_in!Q12=0,0,1000000/0.086*SER_hh_tes_in!Q12/SER_hh_num_in!Q12)</f>
        <v>34648.591973876544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49532.862559558394</v>
      </c>
      <c r="D13" s="100">
        <f>IF(SER_hh_tes_in!D13=0,0,1000000/0.086*SER_hh_tes_in!D13/SER_hh_num_in!D13)</f>
        <v>46277.566587516158</v>
      </c>
      <c r="E13" s="100">
        <f>IF(SER_hh_tes_in!E13=0,0,1000000/0.086*SER_hh_tes_in!E13/SER_hh_num_in!E13)</f>
        <v>54006.686750216533</v>
      </c>
      <c r="F13" s="100">
        <f>IF(SER_hh_tes_in!F13=0,0,1000000/0.086*SER_hh_tes_in!F13/SER_hh_num_in!F13)</f>
        <v>52060.199374368953</v>
      </c>
      <c r="G13" s="100">
        <f>IF(SER_hh_tes_in!G13=0,0,1000000/0.086*SER_hh_tes_in!G13/SER_hh_num_in!G13)</f>
        <v>51416.653960941454</v>
      </c>
      <c r="H13" s="100">
        <f>IF(SER_hh_tes_in!H13=0,0,1000000/0.086*SER_hh_tes_in!H13/SER_hh_num_in!H13)</f>
        <v>56283.470506524907</v>
      </c>
      <c r="I13" s="100">
        <f>IF(SER_hh_tes_in!I13=0,0,1000000/0.086*SER_hh_tes_in!I13/SER_hh_num_in!I13)</f>
        <v>43461.343445776707</v>
      </c>
      <c r="J13" s="100">
        <f>IF(SER_hh_tes_in!J13=0,0,1000000/0.086*SER_hh_tes_in!J13/SER_hh_num_in!J13)</f>
        <v>51324.359327850114</v>
      </c>
      <c r="K13" s="100">
        <f>IF(SER_hh_tes_in!K13=0,0,1000000/0.086*SER_hh_tes_in!K13/SER_hh_num_in!K13)</f>
        <v>45534.342628888393</v>
      </c>
      <c r="L13" s="100">
        <f>IF(SER_hh_tes_in!L13=0,0,1000000/0.086*SER_hh_tes_in!L13/SER_hh_num_in!L13)</f>
        <v>54190.868942484318</v>
      </c>
      <c r="M13" s="100">
        <f>IF(SER_hh_tes_in!M13=0,0,1000000/0.086*SER_hh_tes_in!M13/SER_hh_num_in!M13)</f>
        <v>47352.087197703564</v>
      </c>
      <c r="N13" s="100">
        <f>IF(SER_hh_tes_in!N13=0,0,1000000/0.086*SER_hh_tes_in!N13/SER_hh_num_in!N13)</f>
        <v>47357.2047379668</v>
      </c>
      <c r="O13" s="100">
        <f>IF(SER_hh_tes_in!O13=0,0,1000000/0.086*SER_hh_tes_in!O13/SER_hh_num_in!O13)</f>
        <v>43973.306957910027</v>
      </c>
      <c r="P13" s="100">
        <f>IF(SER_hh_tes_in!P13=0,0,1000000/0.086*SER_hh_tes_in!P13/SER_hh_num_in!P13)</f>
        <v>41252.330042126181</v>
      </c>
      <c r="Q13" s="100">
        <f>IF(SER_hh_tes_in!Q13=0,0,1000000/0.086*SER_hh_tes_in!Q13/SER_hh_num_in!Q13)</f>
        <v>39395.289627036633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0</v>
      </c>
      <c r="D14" s="22">
        <f>IF(SER_hh_tes_in!D14=0,0,1000000/0.086*SER_hh_tes_in!D14/SER_hh_num_in!D14)</f>
        <v>45328.997613611529</v>
      </c>
      <c r="E14" s="22">
        <f>IF(SER_hh_tes_in!E14=0,0,1000000/0.086*SER_hh_tes_in!E14/SER_hh_num_in!E14)</f>
        <v>52772.440025993405</v>
      </c>
      <c r="F14" s="22">
        <f>IF(SER_hh_tes_in!F14=0,0,1000000/0.086*SER_hh_tes_in!F14/SER_hh_num_in!F14)</f>
        <v>0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56910.154490092231</v>
      </c>
      <c r="I14" s="22">
        <f>IF(SER_hh_tes_in!I14=0,0,1000000/0.086*SER_hh_tes_in!I14/SER_hh_num_in!I14)</f>
        <v>43959.431615009598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50827.93242736195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42570.30253419208</v>
      </c>
      <c r="O14" s="22">
        <f>IF(SER_hh_tes_in!O14=0,0,1000000/0.086*SER_hh_tes_in!O14/SER_hh_num_in!O14)</f>
        <v>39338.827355121131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973.60783512542901</v>
      </c>
      <c r="D15" s="104">
        <f>IF(SER_hh_tes_in!D15=0,0,1000000/0.086*SER_hh_tes_in!D15/SER_hh_num_in!D15)</f>
        <v>581.18177122646421</v>
      </c>
      <c r="E15" s="104">
        <f>IF(SER_hh_tes_in!E15=0,0,1000000/0.086*SER_hh_tes_in!E15/SER_hh_num_in!E15)</f>
        <v>689.66185611856656</v>
      </c>
      <c r="F15" s="104">
        <f>IF(SER_hh_tes_in!F15=0,0,1000000/0.086*SER_hh_tes_in!F15/SER_hh_num_in!F15)</f>
        <v>807.03304329744037</v>
      </c>
      <c r="G15" s="104">
        <f>IF(SER_hh_tes_in!G15=0,0,1000000/0.086*SER_hh_tes_in!G15/SER_hh_num_in!G15)</f>
        <v>781.01215748119739</v>
      </c>
      <c r="H15" s="104">
        <f>IF(SER_hh_tes_in!H15=0,0,1000000/0.086*SER_hh_tes_in!H15/SER_hh_num_in!H15)</f>
        <v>274.14925647305819</v>
      </c>
      <c r="I15" s="104">
        <f>IF(SER_hh_tes_in!I15=0,0,1000000/0.086*SER_hh_tes_in!I15/SER_hh_num_in!I15)</f>
        <v>413.02400756917018</v>
      </c>
      <c r="J15" s="104">
        <f>IF(SER_hh_tes_in!J15=0,0,1000000/0.086*SER_hh_tes_in!J15/SER_hh_num_in!J15)</f>
        <v>733.13718532003986</v>
      </c>
      <c r="K15" s="104">
        <f>IF(SER_hh_tes_in!K15=0,0,1000000/0.086*SER_hh_tes_in!K15/SER_hh_num_in!K15)</f>
        <v>370.68032356141129</v>
      </c>
      <c r="L15" s="104">
        <f>IF(SER_hh_tes_in!L15=0,0,1000000/0.086*SER_hh_tes_in!L15/SER_hh_num_in!L15)</f>
        <v>257.22167643591973</v>
      </c>
      <c r="M15" s="104">
        <f>IF(SER_hh_tes_in!M15=0,0,1000000/0.086*SER_hh_tes_in!M15/SER_hh_num_in!M15)</f>
        <v>211.64595648036084</v>
      </c>
      <c r="N15" s="104">
        <f>IF(SER_hh_tes_in!N15=0,0,1000000/0.086*SER_hh_tes_in!N15/SER_hh_num_in!N15)</f>
        <v>387.99283120260702</v>
      </c>
      <c r="O15" s="104">
        <f>IF(SER_hh_tes_in!O15=0,0,1000000/0.086*SER_hh_tes_in!O15/SER_hh_num_in!O15)</f>
        <v>754.43926551712173</v>
      </c>
      <c r="P15" s="104">
        <f>IF(SER_hh_tes_in!P15=0,0,1000000/0.086*SER_hh_tes_in!P15/SER_hh_num_in!P15)</f>
        <v>554.10323074734947</v>
      </c>
      <c r="Q15" s="104">
        <f>IF(SER_hh_tes_in!Q15=0,0,1000000/0.086*SER_hh_tes_in!Q15/SER_hh_num_in!Q15)</f>
        <v>237.78273975330239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11263.368161538458</v>
      </c>
      <c r="D16" s="101">
        <f>IF(SER_hh_tes_in!D16=0,0,1000000/0.086*SER_hh_tes_in!D16/SER_hh_num_in!D16)</f>
        <v>11271.707841594327</v>
      </c>
      <c r="E16" s="101">
        <f>IF(SER_hh_tes_in!E16=0,0,1000000/0.086*SER_hh_tes_in!E16/SER_hh_num_in!E16)</f>
        <v>11252.392960350015</v>
      </c>
      <c r="F16" s="101">
        <f>IF(SER_hh_tes_in!F16=0,0,1000000/0.086*SER_hh_tes_in!F16/SER_hh_num_in!F16)</f>
        <v>11401.399697811888</v>
      </c>
      <c r="G16" s="101">
        <f>IF(SER_hh_tes_in!G16=0,0,1000000/0.086*SER_hh_tes_in!G16/SER_hh_num_in!G16)</f>
        <v>11505.245477946011</v>
      </c>
      <c r="H16" s="101">
        <f>IF(SER_hh_tes_in!H16=0,0,1000000/0.086*SER_hh_tes_in!H16/SER_hh_num_in!H16)</f>
        <v>11599.988620109851</v>
      </c>
      <c r="I16" s="101">
        <f>IF(SER_hh_tes_in!I16=0,0,1000000/0.086*SER_hh_tes_in!I16/SER_hh_num_in!I16)</f>
        <v>11685.280141608073</v>
      </c>
      <c r="J16" s="101">
        <f>IF(SER_hh_tes_in!J16=0,0,1000000/0.086*SER_hh_tes_in!J16/SER_hh_num_in!J16)</f>
        <v>11815.078367219778</v>
      </c>
      <c r="K16" s="101">
        <f>IF(SER_hh_tes_in!K16=0,0,1000000/0.086*SER_hh_tes_in!K16/SER_hh_num_in!K16)</f>
        <v>11622.356423602858</v>
      </c>
      <c r="L16" s="101">
        <f>IF(SER_hh_tes_in!L16=0,0,1000000/0.086*SER_hh_tes_in!L16/SER_hh_num_in!L16)</f>
        <v>11575.664521843602</v>
      </c>
      <c r="M16" s="101">
        <f>IF(SER_hh_tes_in!M16=0,0,1000000/0.086*SER_hh_tes_in!M16/SER_hh_num_in!M16)</f>
        <v>11254.88821591242</v>
      </c>
      <c r="N16" s="101">
        <f>IF(SER_hh_tes_in!N16=0,0,1000000/0.086*SER_hh_tes_in!N16/SER_hh_num_in!N16)</f>
        <v>3841.9677829131219</v>
      </c>
      <c r="O16" s="101">
        <f>IF(SER_hh_tes_in!O16=0,0,1000000/0.086*SER_hh_tes_in!O16/SER_hh_num_in!O16)</f>
        <v>4050.5999550109345</v>
      </c>
      <c r="P16" s="101">
        <f>IF(SER_hh_tes_in!P16=0,0,1000000/0.086*SER_hh_tes_in!P16/SER_hh_num_in!P16)</f>
        <v>11125.01880674267</v>
      </c>
      <c r="Q16" s="101">
        <f>IF(SER_hh_tes_in!Q16=0,0,1000000/0.086*SER_hh_tes_in!Q16/SER_hh_num_in!Q16)</f>
        <v>11479.589015771322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2122.8056413522954</v>
      </c>
      <c r="D17" s="103">
        <f>IF(SER_hh_tes_in!D17=0,0,1000000/0.086*SER_hh_tes_in!D17/SER_hh_num_in!D17)</f>
        <v>2284.2495308102702</v>
      </c>
      <c r="E17" s="103">
        <f>IF(SER_hh_tes_in!E17=0,0,1000000/0.086*SER_hh_tes_in!E17/SER_hh_num_in!E17)</f>
        <v>2392.1373359679278</v>
      </c>
      <c r="F17" s="103">
        <f>IF(SER_hh_tes_in!F17=0,0,1000000/0.086*SER_hh_tes_in!F17/SER_hh_num_in!F17)</f>
        <v>2520.5432663963788</v>
      </c>
      <c r="G17" s="103">
        <f>IF(SER_hh_tes_in!G17=0,0,1000000/0.086*SER_hh_tes_in!G17/SER_hh_num_in!G17)</f>
        <v>2682.5616993205131</v>
      </c>
      <c r="H17" s="103">
        <f>IF(SER_hh_tes_in!H17=0,0,1000000/0.086*SER_hh_tes_in!H17/SER_hh_num_in!H17)</f>
        <v>2846.5945080313345</v>
      </c>
      <c r="I17" s="103">
        <f>IF(SER_hh_tes_in!I17=0,0,1000000/0.086*SER_hh_tes_in!I17/SER_hh_num_in!I17)</f>
        <v>3070.8682485437589</v>
      </c>
      <c r="J17" s="103">
        <f>IF(SER_hh_tes_in!J17=0,0,1000000/0.086*SER_hh_tes_in!J17/SER_hh_num_in!J17)</f>
        <v>3223.6049460863255</v>
      </c>
      <c r="K17" s="103">
        <f>IF(SER_hh_tes_in!K17=0,0,1000000/0.086*SER_hh_tes_in!K17/SER_hh_num_in!K17)</f>
        <v>3434.6066255112787</v>
      </c>
      <c r="L17" s="103">
        <f>IF(SER_hh_tes_in!L17=0,0,1000000/0.086*SER_hh_tes_in!L17/SER_hh_num_in!L17)</f>
        <v>3529.3120532516486</v>
      </c>
      <c r="M17" s="103">
        <f>IF(SER_hh_tes_in!M17=0,0,1000000/0.086*SER_hh_tes_in!M17/SER_hh_num_in!M17)</f>
        <v>3668.7336634473904</v>
      </c>
      <c r="N17" s="103">
        <f>IF(SER_hh_tes_in!N17=0,0,1000000/0.086*SER_hh_tes_in!N17/SER_hh_num_in!N17)</f>
        <v>3841.9677829131219</v>
      </c>
      <c r="O17" s="103">
        <f>IF(SER_hh_tes_in!O17=0,0,1000000/0.086*SER_hh_tes_in!O17/SER_hh_num_in!O17)</f>
        <v>4050.5999550109345</v>
      </c>
      <c r="P17" s="103">
        <f>IF(SER_hh_tes_in!P17=0,0,1000000/0.086*SER_hh_tes_in!P17/SER_hh_num_in!P17)</f>
        <v>4376.1011073428808</v>
      </c>
      <c r="Q17" s="103">
        <f>IF(SER_hh_tes_in!Q17=0,0,1000000/0.086*SER_hh_tes_in!Q17/SER_hh_num_in!Q17)</f>
        <v>4709.5827678222386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11377.39809028036</v>
      </c>
      <c r="D18" s="103">
        <f>IF(SER_hh_tes_in!D18=0,0,1000000/0.086*SER_hh_tes_in!D18/SER_hh_num_in!D18)</f>
        <v>11424.434351631609</v>
      </c>
      <c r="E18" s="103">
        <f>IF(SER_hh_tes_in!E18=0,0,1000000/0.086*SER_hh_tes_in!E18/SER_hh_num_in!E18)</f>
        <v>11472.397648735952</v>
      </c>
      <c r="F18" s="103">
        <f>IF(SER_hh_tes_in!F18=0,0,1000000/0.086*SER_hh_tes_in!F18/SER_hh_num_in!F18)</f>
        <v>11556.534975592183</v>
      </c>
      <c r="G18" s="103">
        <f>IF(SER_hh_tes_in!G18=0,0,1000000/0.086*SER_hh_tes_in!G18/SER_hh_num_in!G18)</f>
        <v>11652.031040524145</v>
      </c>
      <c r="H18" s="103">
        <f>IF(SER_hh_tes_in!H18=0,0,1000000/0.086*SER_hh_tes_in!H18/SER_hh_num_in!H18)</f>
        <v>11751.526364043013</v>
      </c>
      <c r="I18" s="103">
        <f>IF(SER_hh_tes_in!I18=0,0,1000000/0.086*SER_hh_tes_in!I18/SER_hh_num_in!I18)</f>
        <v>11870.367738577406</v>
      </c>
      <c r="J18" s="103">
        <f>IF(SER_hh_tes_in!J18=0,0,1000000/0.086*SER_hh_tes_in!J18/SER_hh_num_in!J18)</f>
        <v>12007.23313191445</v>
      </c>
      <c r="K18" s="103">
        <f>IF(SER_hh_tes_in!K18=0,0,1000000/0.086*SER_hh_tes_in!K18/SER_hh_num_in!K18)</f>
        <v>11915.648702559394</v>
      </c>
      <c r="L18" s="103">
        <f>IF(SER_hh_tes_in!L18=0,0,1000000/0.086*SER_hh_tes_in!L18/SER_hh_num_in!L18)</f>
        <v>12015.863210289332</v>
      </c>
      <c r="M18" s="103">
        <f>IF(SER_hh_tes_in!M18=0,0,1000000/0.086*SER_hh_tes_in!M18/SER_hh_num_in!M18)</f>
        <v>12056.98450439827</v>
      </c>
      <c r="N18" s="103">
        <f>IF(SER_hh_tes_in!N18=0,0,1000000/0.086*SER_hh_tes_in!N18/SER_hh_num_in!N18)</f>
        <v>0</v>
      </c>
      <c r="O18" s="103">
        <f>IF(SER_hh_tes_in!O18=0,0,1000000/0.086*SER_hh_tes_in!O18/SER_hh_num_in!O18)</f>
        <v>0</v>
      </c>
      <c r="P18" s="103">
        <f>IF(SER_hh_tes_in!P18=0,0,1000000/0.086*SER_hh_tes_in!P18/SER_hh_num_in!P18)</f>
        <v>12813.057039943624</v>
      </c>
      <c r="Q18" s="103">
        <f>IF(SER_hh_tes_in!Q18=0,0,1000000/0.086*SER_hh_tes_in!Q18/SER_hh_num_in!Q18)</f>
        <v>13258.079488306093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6729.4982870427102</v>
      </c>
      <c r="D19" s="101">
        <f>IF(SER_hh_tes_in!D19=0,0,1000000/0.086*SER_hh_tes_in!D19/SER_hh_num_in!D19)</f>
        <v>6759.3936404673996</v>
      </c>
      <c r="E19" s="101">
        <f>IF(SER_hh_tes_in!E19=0,0,1000000/0.086*SER_hh_tes_in!E19/SER_hh_num_in!E19)</f>
        <v>6929.3584349349294</v>
      </c>
      <c r="F19" s="101">
        <f>IF(SER_hh_tes_in!F19=0,0,1000000/0.086*SER_hh_tes_in!F19/SER_hh_num_in!F19)</f>
        <v>6845.5650086201458</v>
      </c>
      <c r="G19" s="101">
        <f>IF(SER_hh_tes_in!G19=0,0,1000000/0.086*SER_hh_tes_in!G19/SER_hh_num_in!G19)</f>
        <v>6949.3450407829187</v>
      </c>
      <c r="H19" s="101">
        <f>IF(SER_hh_tes_in!H19=0,0,1000000/0.086*SER_hh_tes_in!H19/SER_hh_num_in!H19)</f>
        <v>6887.3260706407473</v>
      </c>
      <c r="I19" s="101">
        <f>IF(SER_hh_tes_in!I19=0,0,1000000/0.086*SER_hh_tes_in!I19/SER_hh_num_in!I19)</f>
        <v>7002.2214957423212</v>
      </c>
      <c r="J19" s="101">
        <f>IF(SER_hh_tes_in!J19=0,0,1000000/0.086*SER_hh_tes_in!J19/SER_hh_num_in!J19)</f>
        <v>7148.0706139989406</v>
      </c>
      <c r="K19" s="101">
        <f>IF(SER_hh_tes_in!K19=0,0,1000000/0.086*SER_hh_tes_in!K19/SER_hh_num_in!K19)</f>
        <v>7204.9542328489006</v>
      </c>
      <c r="L19" s="101">
        <f>IF(SER_hh_tes_in!L19=0,0,1000000/0.086*SER_hh_tes_in!L19/SER_hh_num_in!L19)</f>
        <v>7157.6340984486606</v>
      </c>
      <c r="M19" s="101">
        <f>IF(SER_hh_tes_in!M19=0,0,1000000/0.086*SER_hh_tes_in!M19/SER_hh_num_in!M19)</f>
        <v>7244.6415821929777</v>
      </c>
      <c r="N19" s="101">
        <f>IF(SER_hh_tes_in!N19=0,0,1000000/0.086*SER_hh_tes_in!N19/SER_hh_num_in!N19)</f>
        <v>7370.4382624947229</v>
      </c>
      <c r="O19" s="101">
        <f>IF(SER_hh_tes_in!O19=0,0,1000000/0.086*SER_hh_tes_in!O19/SER_hh_num_in!O19)</f>
        <v>8049.0668515770776</v>
      </c>
      <c r="P19" s="101">
        <f>IF(SER_hh_tes_in!P19=0,0,1000000/0.086*SER_hh_tes_in!P19/SER_hh_num_in!P19)</f>
        <v>7523.4607337794478</v>
      </c>
      <c r="Q19" s="101">
        <f>IF(SER_hh_tes_in!Q19=0,0,1000000/0.086*SER_hh_tes_in!Q19/SER_hh_num_in!Q19)</f>
        <v>7915.6325649486116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5779.5056811782551</v>
      </c>
      <c r="D21" s="100">
        <f>IF(SER_hh_tes_in!D21=0,0,1000000/0.086*SER_hh_tes_in!D21/SER_hh_num_in!D21)</f>
        <v>5907.4757259067728</v>
      </c>
      <c r="E21" s="100">
        <f>IF(SER_hh_tes_in!E21=0,0,1000000/0.086*SER_hh_tes_in!E21/SER_hh_num_in!E21)</f>
        <v>5819.2761949813766</v>
      </c>
      <c r="F21" s="100">
        <f>IF(SER_hh_tes_in!F21=0,0,1000000/0.086*SER_hh_tes_in!F21/SER_hh_num_in!F21)</f>
        <v>5429.0332302131574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7285.3910545786239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6654.2306965654388</v>
      </c>
      <c r="Q21" s="100">
        <f>IF(SER_hh_tes_in!Q21=0,0,1000000/0.086*SER_hh_tes_in!Q21/SER_hh_num_in!Q21)</f>
        <v>6797.8126044563487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5536.8406066580537</v>
      </c>
      <c r="D22" s="100">
        <f>IF(SER_hh_tes_in!D22=0,0,1000000/0.086*SER_hh_tes_in!D22/SER_hh_num_in!D22)</f>
        <v>5746.1300537771594</v>
      </c>
      <c r="E22" s="100">
        <f>IF(SER_hh_tes_in!E22=0,0,1000000/0.086*SER_hh_tes_in!E22/SER_hh_num_in!E22)</f>
        <v>5642.2711301162763</v>
      </c>
      <c r="F22" s="100">
        <f>IF(SER_hh_tes_in!F22=0,0,1000000/0.086*SER_hh_tes_in!F22/SER_hh_num_in!F22)</f>
        <v>3975.9392287270243</v>
      </c>
      <c r="G22" s="100">
        <f>IF(SER_hh_tes_in!G22=0,0,1000000/0.086*SER_hh_tes_in!G22/SER_hh_num_in!G22)</f>
        <v>7014.9583454550148</v>
      </c>
      <c r="H22" s="100">
        <f>IF(SER_hh_tes_in!H22=0,0,1000000/0.086*SER_hh_tes_in!H22/SER_hh_num_in!H22)</f>
        <v>6629.7121110604148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4476.5967440394388</v>
      </c>
      <c r="K22" s="100">
        <f>IF(SER_hh_tes_in!K22=0,0,1000000/0.086*SER_hh_tes_in!K22/SER_hh_num_in!K22)</f>
        <v>6034.3427669028515</v>
      </c>
      <c r="L22" s="100">
        <f>IF(SER_hh_tes_in!L22=0,0,1000000/0.086*SER_hh_tes_in!L22/SER_hh_num_in!L22)</f>
        <v>0</v>
      </c>
      <c r="M22" s="100">
        <f>IF(SER_hh_tes_in!M22=0,0,1000000/0.086*SER_hh_tes_in!M22/SER_hh_num_in!M22)</f>
        <v>4599.6984891503744</v>
      </c>
      <c r="N22" s="100">
        <f>IF(SER_hh_tes_in!N22=0,0,1000000/0.086*SER_hh_tes_in!N22/SER_hh_num_in!N22)</f>
        <v>0</v>
      </c>
      <c r="O22" s="100">
        <f>IF(SER_hh_tes_in!O22=0,0,1000000/0.086*SER_hh_tes_in!O22/SER_hh_num_in!O22)</f>
        <v>6350.4215655903208</v>
      </c>
      <c r="P22" s="100">
        <f>IF(SER_hh_tes_in!P22=0,0,1000000/0.086*SER_hh_tes_in!P22/SER_hh_num_in!P22)</f>
        <v>6179.614418795345</v>
      </c>
      <c r="Q22" s="100">
        <f>IF(SER_hh_tes_in!Q22=0,0,1000000/0.086*SER_hh_tes_in!Q22/SER_hh_num_in!Q22)</f>
        <v>7611.2135579412698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5580.5159302754628</v>
      </c>
      <c r="D23" s="100">
        <f>IF(SER_hh_tes_in!D23=0,0,1000000/0.086*SER_hh_tes_in!D23/SER_hh_num_in!D23)</f>
        <v>5706.1246080023702</v>
      </c>
      <c r="E23" s="100">
        <f>IF(SER_hh_tes_in!E23=0,0,1000000/0.086*SER_hh_tes_in!E23/SER_hh_num_in!E23)</f>
        <v>5462.2556109030284</v>
      </c>
      <c r="F23" s="100">
        <f>IF(SER_hh_tes_in!F23=0,0,1000000/0.086*SER_hh_tes_in!F23/SER_hh_num_in!F23)</f>
        <v>5285.1998688629383</v>
      </c>
      <c r="G23" s="100">
        <f>IF(SER_hh_tes_in!G23=0,0,1000000/0.086*SER_hh_tes_in!G23/SER_hh_num_in!G23)</f>
        <v>6384.6366575698967</v>
      </c>
      <c r="H23" s="100">
        <f>IF(SER_hh_tes_in!H23=0,0,1000000/0.086*SER_hh_tes_in!H23/SER_hh_num_in!H23)</f>
        <v>6344.9056693331049</v>
      </c>
      <c r="I23" s="100">
        <f>IF(SER_hh_tes_in!I23=0,0,1000000/0.086*SER_hh_tes_in!I23/SER_hh_num_in!I23)</f>
        <v>6464.4212516337157</v>
      </c>
      <c r="J23" s="100">
        <f>IF(SER_hh_tes_in!J23=0,0,1000000/0.086*SER_hh_tes_in!J23/SER_hh_num_in!J23)</f>
        <v>5527.4267708017587</v>
      </c>
      <c r="K23" s="100">
        <f>IF(SER_hh_tes_in!K23=0,0,1000000/0.086*SER_hh_tes_in!K23/SER_hh_num_in!K23)</f>
        <v>5953.2967627474327</v>
      </c>
      <c r="L23" s="100">
        <f>IF(SER_hh_tes_in!L23=0,0,1000000/0.086*SER_hh_tes_in!L23/SER_hh_num_in!L23)</f>
        <v>5278.1856777839703</v>
      </c>
      <c r="M23" s="100">
        <f>IF(SER_hh_tes_in!M23=0,0,1000000/0.086*SER_hh_tes_in!M23/SER_hh_num_in!M23)</f>
        <v>4489.3592648355643</v>
      </c>
      <c r="N23" s="100">
        <f>IF(SER_hh_tes_in!N23=0,0,1000000/0.086*SER_hh_tes_in!N23/SER_hh_num_in!N23)</f>
        <v>4632.7401918545538</v>
      </c>
      <c r="O23" s="100">
        <f>IF(SER_hh_tes_in!O23=0,0,1000000/0.086*SER_hh_tes_in!O23/SER_hh_num_in!O23)</f>
        <v>0</v>
      </c>
      <c r="P23" s="100">
        <f>IF(SER_hh_tes_in!P23=0,0,1000000/0.086*SER_hh_tes_in!P23/SER_hh_num_in!P23)</f>
        <v>5880.976068509166</v>
      </c>
      <c r="Q23" s="100">
        <f>IF(SER_hh_tes_in!Q23=0,0,1000000/0.086*SER_hh_tes_in!Q23/SER_hh_num_in!Q23)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5271.7978888953312</v>
      </c>
      <c r="D24" s="100">
        <f>IF(SER_hh_tes_in!D24=0,0,1000000/0.086*SER_hh_tes_in!D24/SER_hh_num_in!D24)</f>
        <v>5728.2429648150028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5249.4423684638959</v>
      </c>
      <c r="G24" s="100">
        <f>IF(SER_hh_tes_in!G24=0,0,1000000/0.086*SER_hh_tes_in!G24/SER_hh_num_in!G24)</f>
        <v>6472.2079336629631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6925.2502757627417</v>
      </c>
      <c r="J24" s="100">
        <f>IF(SER_hh_tes_in!J24=0,0,1000000/0.086*SER_hh_tes_in!J24/SER_hh_num_in!J24)</f>
        <v>5829.2238358938284</v>
      </c>
      <c r="K24" s="100">
        <f>IF(SER_hh_tes_in!K24=0,0,1000000/0.086*SER_hh_tes_in!K24/SER_hh_num_in!K24)</f>
        <v>6572.2775824570217</v>
      </c>
      <c r="L24" s="100">
        <f>IF(SER_hh_tes_in!L24=0,0,1000000/0.086*SER_hh_tes_in!L24/SER_hh_num_in!L24)</f>
        <v>5996.7022294769267</v>
      </c>
      <c r="M24" s="100">
        <f>IF(SER_hh_tes_in!M24=0,0,1000000/0.086*SER_hh_tes_in!M24/SER_hh_num_in!M24)</f>
        <v>5869.9009089343936</v>
      </c>
      <c r="N24" s="100">
        <f>IF(SER_hh_tes_in!N24=0,0,1000000/0.086*SER_hh_tes_in!N24/SER_hh_num_in!N24)</f>
        <v>6287.9642847702344</v>
      </c>
      <c r="O24" s="100">
        <f>IF(SER_hh_tes_in!O24=0,0,1000000/0.086*SER_hh_tes_in!O24/SER_hh_num_in!O24)</f>
        <v>6510.3776761897534</v>
      </c>
      <c r="P24" s="100">
        <f>IF(SER_hh_tes_in!P24=0,0,1000000/0.086*SER_hh_tes_in!P24/SER_hh_num_in!P24)</f>
        <v>6442.753218957977</v>
      </c>
      <c r="Q24" s="100">
        <f>IF(SER_hh_tes_in!Q24=0,0,1000000/0.086*SER_hh_tes_in!Q24/SER_hh_num_in!Q24)</f>
        <v>7880.4466229530708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4733.3904516201364</v>
      </c>
      <c r="D25" s="100">
        <f>IF(SER_hh_tes_in!D25=0,0,1000000/0.086*SER_hh_tes_in!D25/SER_hh_num_in!D25)</f>
        <v>5664.8265409098449</v>
      </c>
      <c r="E25" s="100">
        <f>IF(SER_hh_tes_in!E25=0,0,1000000/0.086*SER_hh_tes_in!E25/SER_hh_num_in!E25)</f>
        <v>4690.0378456834642</v>
      </c>
      <c r="F25" s="100">
        <f>IF(SER_hh_tes_in!F25=0,0,1000000/0.086*SER_hh_tes_in!F25/SER_hh_num_in!F25)</f>
        <v>5126.8676254231714</v>
      </c>
      <c r="G25" s="100">
        <f>IF(SER_hh_tes_in!G25=0,0,1000000/0.086*SER_hh_tes_in!G25/SER_hh_num_in!G25)</f>
        <v>6268.9769394796376</v>
      </c>
      <c r="H25" s="100">
        <f>IF(SER_hh_tes_in!H25=0,0,1000000/0.086*SER_hh_tes_in!H25/SER_hh_num_in!H25)</f>
        <v>6234.0963522665334</v>
      </c>
      <c r="I25" s="100">
        <f>IF(SER_hh_tes_in!I25=0,0,1000000/0.086*SER_hh_tes_in!I25/SER_hh_num_in!I25)</f>
        <v>6253.9021512780782</v>
      </c>
      <c r="J25" s="100">
        <f>IF(SER_hh_tes_in!J25=0,0,1000000/0.086*SER_hh_tes_in!J25/SER_hh_num_in!J25)</f>
        <v>5840.2324203853968</v>
      </c>
      <c r="K25" s="100">
        <f>IF(SER_hh_tes_in!K25=0,0,1000000/0.086*SER_hh_tes_in!K25/SER_hh_num_in!K25)</f>
        <v>6321.9206959600551</v>
      </c>
      <c r="L25" s="100">
        <f>IF(SER_hh_tes_in!L25=0,0,1000000/0.086*SER_hh_tes_in!L25/SER_hh_num_in!L25)</f>
        <v>5708.459885747372</v>
      </c>
      <c r="M25" s="100">
        <f>IF(SER_hh_tes_in!M25=0,0,1000000/0.086*SER_hh_tes_in!M25/SER_hh_num_in!M25)</f>
        <v>4805.3750887209744</v>
      </c>
      <c r="N25" s="100">
        <f>IF(SER_hh_tes_in!N25=0,0,1000000/0.086*SER_hh_tes_in!N25/SER_hh_num_in!N25)</f>
        <v>5763.6701674421811</v>
      </c>
      <c r="O25" s="100">
        <f>IF(SER_hh_tes_in!O25=0,0,1000000/0.086*SER_hh_tes_in!O25/SER_hh_num_in!O25)</f>
        <v>5104.2030017937359</v>
      </c>
      <c r="P25" s="100">
        <f>IF(SER_hh_tes_in!P25=0,0,1000000/0.086*SER_hh_tes_in!P25/SER_hh_num_in!P25)</f>
        <v>5711.9085356921887</v>
      </c>
      <c r="Q25" s="100">
        <f>IF(SER_hh_tes_in!Q25=0,0,1000000/0.086*SER_hh_tes_in!Q25/SER_hh_num_in!Q25)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0</v>
      </c>
      <c r="D26" s="22">
        <f>IF(SER_hh_tes_in!D26=0,0,1000000/0.086*SER_hh_tes_in!D26/SER_hh_num_in!D26)</f>
        <v>0</v>
      </c>
      <c r="E26" s="22">
        <f>IF(SER_hh_tes_in!E26=0,0,1000000/0.086*SER_hh_tes_in!E26/SER_hh_num_in!E26)</f>
        <v>3834.8104752136746</v>
      </c>
      <c r="F26" s="22">
        <f>IF(SER_hh_tes_in!F26=0,0,1000000/0.086*SER_hh_tes_in!F26/SER_hh_num_in!F26)</f>
        <v>5486.1623847412448</v>
      </c>
      <c r="G26" s="22">
        <f>IF(SER_hh_tes_in!G26=0,0,1000000/0.086*SER_hh_tes_in!G26/SER_hh_num_in!G26)</f>
        <v>6284.4182787826585</v>
      </c>
      <c r="H26" s="22">
        <f>IF(SER_hh_tes_in!H26=0,0,1000000/0.086*SER_hh_tes_in!H26/SER_hh_num_in!H26)</f>
        <v>6963.1001028893279</v>
      </c>
      <c r="I26" s="22">
        <f>IF(SER_hh_tes_in!I26=0,0,1000000/0.086*SER_hh_tes_in!I26/SER_hh_num_in!I26)</f>
        <v>6379.8496045935226</v>
      </c>
      <c r="J26" s="22">
        <f>IF(SER_hh_tes_in!J26=0,0,1000000/0.086*SER_hh_tes_in!J26/SER_hh_num_in!J26)</f>
        <v>6024.9198677728182</v>
      </c>
      <c r="K26" s="22">
        <f>IF(SER_hh_tes_in!K26=0,0,1000000/0.086*SER_hh_tes_in!K26/SER_hh_num_in!K26)</f>
        <v>0</v>
      </c>
      <c r="L26" s="22">
        <f>IF(SER_hh_tes_in!L26=0,0,1000000/0.086*SER_hh_tes_in!L26/SER_hh_num_in!L26)</f>
        <v>0</v>
      </c>
      <c r="M26" s="22">
        <f>IF(SER_hh_tes_in!M26=0,0,1000000/0.086*SER_hh_tes_in!M26/SER_hh_num_in!M26)</f>
        <v>5535.7226538527657</v>
      </c>
      <c r="N26" s="22">
        <f>IF(SER_hh_tes_in!N26=0,0,1000000/0.086*SER_hh_tes_in!N26/SER_hh_num_in!N26)</f>
        <v>6304.1168666676476</v>
      </c>
      <c r="O26" s="22">
        <f>IF(SER_hh_tes_in!O26=0,0,1000000/0.086*SER_hh_tes_in!O26/SER_hh_num_in!O26)</f>
        <v>6957.4442830816897</v>
      </c>
      <c r="P26" s="22">
        <f>IF(SER_hh_tes_in!P26=0,0,1000000/0.086*SER_hh_tes_in!P26/SER_hh_num_in!P26)</f>
        <v>0</v>
      </c>
      <c r="Q26" s="22">
        <f>IF(SER_hh_tes_in!Q26=0,0,1000000/0.086*SER_hh_tes_in!Q26/SER_hh_num_in!Q26)</f>
        <v>6533.9507430445374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1187.2428316366475</v>
      </c>
      <c r="D27" s="116">
        <f>IF(SER_hh_tes_in!D27=0,0,1000000/0.086*SER_hh_tes_in!D27/SER_hh_num_in!D19)</f>
        <v>1004.4625353464485</v>
      </c>
      <c r="E27" s="116">
        <f>IF(SER_hh_tes_in!E27=0,0,1000000/0.086*SER_hh_tes_in!E27/SER_hh_num_in!E19)</f>
        <v>1303.4482079311229</v>
      </c>
      <c r="F27" s="116">
        <f>IF(SER_hh_tes_in!F27=0,0,1000000/0.086*SER_hh_tes_in!F27/SER_hh_num_in!F19)</f>
        <v>1575.7137967151848</v>
      </c>
      <c r="G27" s="116">
        <f>IF(SER_hh_tes_in!G27=0,0,1000000/0.086*SER_hh_tes_in!G27/SER_hh_num_in!G19)</f>
        <v>620.09441132940719</v>
      </c>
      <c r="H27" s="116">
        <f>IF(SER_hh_tes_in!H27=0,0,1000000/0.086*SER_hh_tes_in!H27/SER_hh_num_in!H19)</f>
        <v>586.139856775363</v>
      </c>
      <c r="I27" s="116">
        <f>IF(SER_hh_tes_in!I27=0,0,1000000/0.086*SER_hh_tes_in!I27/SER_hh_num_in!I19)</f>
        <v>690.80040724079834</v>
      </c>
      <c r="J27" s="116">
        <f>IF(SER_hh_tes_in!J27=0,0,1000000/0.086*SER_hh_tes_in!J27/SER_hh_num_in!J19)</f>
        <v>1306.6492364001529</v>
      </c>
      <c r="K27" s="116">
        <f>IF(SER_hh_tes_in!K27=0,0,1000000/0.086*SER_hh_tes_in!K27/SER_hh_num_in!K19)</f>
        <v>981.31486484513232</v>
      </c>
      <c r="L27" s="116">
        <f>IF(SER_hh_tes_in!L27=0,0,1000000/0.086*SER_hh_tes_in!L27/SER_hh_num_in!L19)</f>
        <v>1525.2181710676373</v>
      </c>
      <c r="M27" s="116">
        <f>IF(SER_hh_tes_in!M27=0,0,1000000/0.086*SER_hh_tes_in!M27/SER_hh_num_in!M19)</f>
        <v>2420.7354286195514</v>
      </c>
      <c r="N27" s="116">
        <f>IF(SER_hh_tes_in!N27=0,0,1000000/0.086*SER_hh_tes_in!N27/SER_hh_num_in!N19)</f>
        <v>1480.7940600982386</v>
      </c>
      <c r="O27" s="116">
        <f>IF(SER_hh_tes_in!O27=0,0,1000000/0.086*SER_hh_tes_in!O27/SER_hh_num_in!O19)</f>
        <v>1281.4980821004444</v>
      </c>
      <c r="P27" s="116">
        <f>IF(SER_hh_tes_in!P27=0,0,1000000/0.086*SER_hh_tes_in!P27/SER_hh_num_in!P19)</f>
        <v>1511.1371794143452</v>
      </c>
      <c r="Q27" s="116">
        <f>IF(SER_hh_tes_in!Q27=0,0,1000000/0.086*SER_hh_tes_in!Q27/SER_hh_num_in!Q19)</f>
        <v>1370.035928783594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2473.0590041740161</v>
      </c>
      <c r="D28" s="117">
        <f>IF(SER_hh_tes_in!D27=0,0,1000000/0.086*SER_hh_tes_in!D27/SER_hh_num_in!D27)</f>
        <v>2491.3032988442565</v>
      </c>
      <c r="E28" s="117">
        <f>IF(SER_hh_tes_in!E27=0,0,1000000/0.086*SER_hh_tes_in!E27/SER_hh_num_in!E27)</f>
        <v>2964.2636969529203</v>
      </c>
      <c r="F28" s="117">
        <f>IF(SER_hh_tes_in!F27=0,0,1000000/0.086*SER_hh_tes_in!F27/SER_hh_num_in!F27)</f>
        <v>2920.28359921945</v>
      </c>
      <c r="G28" s="117">
        <f>IF(SER_hh_tes_in!G27=0,0,1000000/0.086*SER_hh_tes_in!G27/SER_hh_num_in!G27)</f>
        <v>1836.4624295705726</v>
      </c>
      <c r="H28" s="117">
        <f>IF(SER_hh_tes_in!H27=0,0,1000000/0.086*SER_hh_tes_in!H27/SER_hh_num_in!H27)</f>
        <v>1703.2614310630363</v>
      </c>
      <c r="I28" s="117">
        <f>IF(SER_hh_tes_in!I27=0,0,1000000/0.086*SER_hh_tes_in!I27/SER_hh_num_in!I27)</f>
        <v>2073.6832545059151</v>
      </c>
      <c r="J28" s="117">
        <f>IF(SER_hh_tes_in!J27=0,0,1000000/0.086*SER_hh_tes_in!J27/SER_hh_num_in!J27)</f>
        <v>2681.8755874476606</v>
      </c>
      <c r="K28" s="117">
        <f>IF(SER_hh_tes_in!K27=0,0,1000000/0.086*SER_hh_tes_in!K27/SER_hh_num_in!K27)</f>
        <v>1518.1092742888331</v>
      </c>
      <c r="L28" s="117">
        <f>IF(SER_hh_tes_in!L27=0,0,1000000/0.086*SER_hh_tes_in!L27/SER_hh_num_in!L27)</f>
        <v>2728.6518817905016</v>
      </c>
      <c r="M28" s="117">
        <f>IF(SER_hh_tes_in!M27=0,0,1000000/0.086*SER_hh_tes_in!M27/SER_hh_num_in!M27)</f>
        <v>2670.5179055790454</v>
      </c>
      <c r="N28" s="117">
        <f>IF(SER_hh_tes_in!N27=0,0,1000000/0.086*SER_hh_tes_in!N27/SER_hh_num_in!N27)</f>
        <v>2745.4204978880662</v>
      </c>
      <c r="O28" s="117">
        <f>IF(SER_hh_tes_in!O27=0,0,1000000/0.086*SER_hh_tes_in!O27/SER_hh_num_in!O27)</f>
        <v>2440.1901250920819</v>
      </c>
      <c r="P28" s="117">
        <f>IF(SER_hh_tes_in!P27=0,0,1000000/0.086*SER_hh_tes_in!P27/SER_hh_num_in!P27)</f>
        <v>2775.0880805756638</v>
      </c>
      <c r="Q28" s="117">
        <f>IF(SER_hh_tes_in!Q27=0,0,1000000/0.086*SER_hh_tes_in!Q27/SER_hh_num_in!Q27)</f>
        <v>2706.1508476586173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5211.7138641696092</v>
      </c>
      <c r="D29" s="101">
        <f>IF(SER_hh_tes_in!D29=0,0,1000000/0.086*SER_hh_tes_in!D29/SER_hh_num_in!D29)</f>
        <v>5415.8683213808272</v>
      </c>
      <c r="E29" s="101">
        <f>IF(SER_hh_tes_in!E29=0,0,1000000/0.086*SER_hh_tes_in!E29/SER_hh_num_in!E29)</f>
        <v>5382.7973607360336</v>
      </c>
      <c r="F29" s="101">
        <f>IF(SER_hh_tes_in!F29=0,0,1000000/0.086*SER_hh_tes_in!F29/SER_hh_num_in!F29)</f>
        <v>5632.6788858224591</v>
      </c>
      <c r="G29" s="101">
        <f>IF(SER_hh_tes_in!G29=0,0,1000000/0.086*SER_hh_tes_in!G29/SER_hh_num_in!G29)</f>
        <v>5522.2836123946418</v>
      </c>
      <c r="H29" s="101">
        <f>IF(SER_hh_tes_in!H29=0,0,1000000/0.086*SER_hh_tes_in!H29/SER_hh_num_in!H29)</f>
        <v>5514.9356017093151</v>
      </c>
      <c r="I29" s="101">
        <f>IF(SER_hh_tes_in!I29=0,0,1000000/0.086*SER_hh_tes_in!I29/SER_hh_num_in!I29)</f>
        <v>5512.9646106423006</v>
      </c>
      <c r="J29" s="101">
        <f>IF(SER_hh_tes_in!J29=0,0,1000000/0.086*SER_hh_tes_in!J29/SER_hh_num_in!J29)</f>
        <v>5651.7469411231832</v>
      </c>
      <c r="K29" s="101">
        <f>IF(SER_hh_tes_in!K29=0,0,1000000/0.086*SER_hh_tes_in!K29/SER_hh_num_in!K29)</f>
        <v>5857.4902392203458</v>
      </c>
      <c r="L29" s="101">
        <f>IF(SER_hh_tes_in!L29=0,0,1000000/0.086*SER_hh_tes_in!L29/SER_hh_num_in!L29)</f>
        <v>5887.5643455759764</v>
      </c>
      <c r="M29" s="101">
        <f>IF(SER_hh_tes_in!M29=0,0,1000000/0.086*SER_hh_tes_in!M29/SER_hh_num_in!M29)</f>
        <v>5822.6860725831111</v>
      </c>
      <c r="N29" s="101">
        <f>IF(SER_hh_tes_in!N29=0,0,1000000/0.086*SER_hh_tes_in!N29/SER_hh_num_in!N29)</f>
        <v>6034.0549265187128</v>
      </c>
      <c r="O29" s="101">
        <f>IF(SER_hh_tes_in!O29=0,0,1000000/0.086*SER_hh_tes_in!O29/SER_hh_num_in!O29)</f>
        <v>6218.3815372373501</v>
      </c>
      <c r="P29" s="101">
        <f>IF(SER_hh_tes_in!P29=0,0,1000000/0.086*SER_hh_tes_in!P29/SER_hh_num_in!P29)</f>
        <v>6220.0163432270556</v>
      </c>
      <c r="Q29" s="101">
        <f>IF(SER_hh_tes_in!Q29=0,0,1000000/0.086*SER_hh_tes_in!Q29/SER_hh_num_in!Q29)</f>
        <v>5973.0479930715774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5275.3872844695679</v>
      </c>
      <c r="D30" s="100">
        <f>IF(SER_hh_tes_in!D30=0,0,1000000/0.086*SER_hh_tes_in!D30/SER_hh_num_in!D30)</f>
        <v>5466.5151220576163</v>
      </c>
      <c r="E30" s="100">
        <f>IF(SER_hh_tes_in!E30=0,0,1000000/0.086*SER_hh_tes_in!E30/SER_hh_num_in!E30)</f>
        <v>5545.145773368341</v>
      </c>
      <c r="F30" s="100">
        <f>IF(SER_hh_tes_in!F30=0,0,1000000/0.086*SER_hh_tes_in!F30/SER_hh_num_in!F30)</f>
        <v>5785.8222234420182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5835.4700601433524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5897.5179481959367</v>
      </c>
      <c r="L30" s="100">
        <f>IF(SER_hh_tes_in!L30=0,0,1000000/0.086*SER_hh_tes_in!L30/SER_hh_num_in!L30)</f>
        <v>5999.2834555020063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6226.502126922871</v>
      </c>
      <c r="Q30" s="100">
        <f>IF(SER_hh_tes_in!Q30=0,0,1000000/0.086*SER_hh_tes_in!Q30/SER_hh_num_in!Q30)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5233.3870287297505</v>
      </c>
      <c r="D31" s="100">
        <f>IF(SER_hh_tes_in!D31=0,0,1000000/0.086*SER_hh_tes_in!D31/SER_hh_num_in!D31)</f>
        <v>5308.0080527349855</v>
      </c>
      <c r="E31" s="100">
        <f>IF(SER_hh_tes_in!E31=0,0,1000000/0.086*SER_hh_tes_in!E31/SER_hh_num_in!E31)</f>
        <v>5405.596878373136</v>
      </c>
      <c r="F31" s="100">
        <f>IF(SER_hh_tes_in!F31=0,0,1000000/0.086*SER_hh_tes_in!F31/SER_hh_num_in!F31)</f>
        <v>5660.9962587531973</v>
      </c>
      <c r="G31" s="100">
        <f>IF(SER_hh_tes_in!G31=0,0,1000000/0.086*SER_hh_tes_in!G31/SER_hh_num_in!G31)</f>
        <v>5681.5683778710663</v>
      </c>
      <c r="H31" s="100">
        <f>IF(SER_hh_tes_in!H31=0,0,1000000/0.086*SER_hh_tes_in!H31/SER_hh_num_in!H31)</f>
        <v>5674.5286531516986</v>
      </c>
      <c r="I31" s="100">
        <f>IF(SER_hh_tes_in!I31=0,0,1000000/0.086*SER_hh_tes_in!I31/SER_hh_num_in!I31)</f>
        <v>5670.488392604374</v>
      </c>
      <c r="J31" s="100">
        <f>IF(SER_hh_tes_in!J31=0,0,1000000/0.086*SER_hh_tes_in!J31/SER_hh_num_in!J31)</f>
        <v>5799.9450257150174</v>
      </c>
      <c r="K31" s="100">
        <f>IF(SER_hh_tes_in!K31=0,0,1000000/0.086*SER_hh_tes_in!K31/SER_hh_num_in!K31)</f>
        <v>5812.0462314756023</v>
      </c>
      <c r="L31" s="100">
        <f>IF(SER_hh_tes_in!L31=0,0,1000000/0.086*SER_hh_tes_in!L31/SER_hh_num_in!L31)</f>
        <v>5894.630374341551</v>
      </c>
      <c r="M31" s="100">
        <f>IF(SER_hh_tes_in!M31=0,0,1000000/0.086*SER_hh_tes_in!M31/SER_hh_num_in!M31)</f>
        <v>5982.8365891791746</v>
      </c>
      <c r="N31" s="100">
        <f>IF(SER_hh_tes_in!N31=0,0,1000000/0.086*SER_hh_tes_in!N31/SER_hh_num_in!N31)</f>
        <v>6144.8168254683178</v>
      </c>
      <c r="O31" s="100">
        <f>IF(SER_hh_tes_in!O31=0,0,1000000/0.086*SER_hh_tes_in!O31/SER_hh_num_in!O31)</f>
        <v>6308.7187402145637</v>
      </c>
      <c r="P31" s="100">
        <f>IF(SER_hh_tes_in!P31=0,0,1000000/0.086*SER_hh_tes_in!P31/SER_hh_num_in!P31)</f>
        <v>6223.0842505721075</v>
      </c>
      <c r="Q31" s="100">
        <f>IF(SER_hh_tes_in!Q31=0,0,1000000/0.086*SER_hh_tes_in!Q31/SER_hh_num_in!Q31)</f>
        <v>6049.4634525232805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5168.6409880059318</v>
      </c>
      <c r="D32" s="100">
        <f>IF(SER_hh_tes_in!D32=0,0,1000000/0.086*SER_hh_tes_in!D32/SER_hh_num_in!D32)</f>
        <v>5229.5569231101063</v>
      </c>
      <c r="E32" s="100">
        <f>IF(SER_hh_tes_in!E32=0,0,1000000/0.086*SER_hh_tes_in!E32/SER_hh_num_in!E32)</f>
        <v>5315.6576252162149</v>
      </c>
      <c r="F32" s="100">
        <f>IF(SER_hh_tes_in!F32=0,0,1000000/0.086*SER_hh_tes_in!F32/SER_hh_num_in!F32)</f>
        <v>5527.429832615032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5505.0622966637538</v>
      </c>
      <c r="I32" s="100">
        <f>IF(SER_hh_tes_in!I32=0,0,1000000/0.086*SER_hh_tes_in!I32/SER_hh_num_in!I32)</f>
        <v>5486.223461992824</v>
      </c>
      <c r="J32" s="100">
        <f>IF(SER_hh_tes_in!J32=0,0,1000000/0.086*SER_hh_tes_in!J32/SER_hh_num_in!J32)</f>
        <v>5596.559963355553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5703.3249861992608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6115.5766874073115</v>
      </c>
      <c r="O32" s="100">
        <f>IF(SER_hh_tes_in!O32=0,0,1000000/0.086*SER_hh_tes_in!O32/SER_hh_num_in!O32)</f>
        <v>6102.9085285962292</v>
      </c>
      <c r="P32" s="100">
        <f>IF(SER_hh_tes_in!P32=0,0,1000000/0.086*SER_hh_tes_in!P32/SER_hh_num_in!P32)</f>
        <v>5915.1849548037208</v>
      </c>
      <c r="Q32" s="100">
        <f>IF(SER_hh_tes_in!Q32=0,0,1000000/0.086*SER_hh_tes_in!Q32/SER_hh_num_in!Q32)</f>
        <v>5916.810005573243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5156.3205879114312</v>
      </c>
      <c r="D33" s="18">
        <f>IF(SER_hh_tes_in!D33=0,0,1000000/0.086*SER_hh_tes_in!D33/SER_hh_num_in!D33)</f>
        <v>0</v>
      </c>
      <c r="E33" s="18">
        <f>IF(SER_hh_tes_in!E33=0,0,1000000/0.086*SER_hh_tes_in!E33/SER_hh_num_in!E33)</f>
        <v>5227.5065736397528</v>
      </c>
      <c r="F33" s="18">
        <f>IF(SER_hh_tes_in!F33=0,0,1000000/0.086*SER_hh_tes_in!F33/SER_hh_num_in!F33)</f>
        <v>5448.9051278571769</v>
      </c>
      <c r="G33" s="18">
        <f>IF(SER_hh_tes_in!G33=0,0,1000000/0.086*SER_hh_tes_in!G33/SER_hh_num_in!G33)</f>
        <v>5496.3740404436294</v>
      </c>
      <c r="H33" s="18">
        <f>IF(SER_hh_tes_in!H33=0,0,1000000/0.086*SER_hh_tes_in!H33/SER_hh_num_in!H33)</f>
        <v>5457.9040955220999</v>
      </c>
      <c r="I33" s="18">
        <f>IF(SER_hh_tes_in!I33=0,0,1000000/0.086*SER_hh_tes_in!I33/SER_hh_num_in!I33)</f>
        <v>5491.8400209536749</v>
      </c>
      <c r="J33" s="18">
        <f>IF(SER_hh_tes_in!J33=0,0,1000000/0.086*SER_hh_tes_in!J33/SER_hh_num_in!J33)</f>
        <v>5623.6919414533004</v>
      </c>
      <c r="K33" s="18">
        <f>IF(SER_hh_tes_in!K33=0,0,1000000/0.086*SER_hh_tes_in!K33/SER_hh_num_in!K33)</f>
        <v>0</v>
      </c>
      <c r="L33" s="18">
        <f>IF(SER_hh_tes_in!L33=0,0,1000000/0.086*SER_hh_tes_in!L33/SER_hh_num_in!L33)</f>
        <v>5670.8339502002855</v>
      </c>
      <c r="M33" s="18">
        <f>IF(SER_hh_tes_in!M33=0,0,1000000/0.086*SER_hh_tes_in!M33/SER_hh_num_in!M33)</f>
        <v>5820.6486717538364</v>
      </c>
      <c r="N33" s="18">
        <f>IF(SER_hh_tes_in!N33=0,0,1000000/0.086*SER_hh_tes_in!N33/SER_hh_num_in!N33)</f>
        <v>6020.43466226278</v>
      </c>
      <c r="O33" s="18">
        <f>IF(SER_hh_tes_in!O33=0,0,1000000/0.086*SER_hh_tes_in!O33/SER_hh_num_in!O33)</f>
        <v>6130.2957615367823</v>
      </c>
      <c r="P33" s="18">
        <f>IF(SER_hh_tes_in!P33=0,0,1000000/0.086*SER_hh_tes_in!P33/SER_hh_num_in!P33)</f>
        <v>0</v>
      </c>
      <c r="Q33" s="18">
        <f>IF(SER_hh_tes_in!Q33=0,0,1000000/0.086*SER_hh_tes_in!Q33/SER_hh_num_in!Q33)</f>
        <v>5889.919799295837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18211.604009469076</v>
      </c>
      <c r="D3" s="106">
        <f>IF(SER_hh_emi_in!D3=0,0,1000000*SER_hh_emi_in!D3/SER_hh_num_in!D3)</f>
        <v>12648.751766807496</v>
      </c>
      <c r="E3" s="106">
        <f>IF(SER_hh_emi_in!E3=0,0,1000000*SER_hh_emi_in!E3/SER_hh_num_in!E3)</f>
        <v>11082.365513230226</v>
      </c>
      <c r="F3" s="106">
        <f>IF(SER_hh_emi_in!F3=0,0,1000000*SER_hh_emi_in!F3/SER_hh_num_in!F3)</f>
        <v>11993.250200147402</v>
      </c>
      <c r="G3" s="106">
        <f>IF(SER_hh_emi_in!G3=0,0,1000000*SER_hh_emi_in!G3/SER_hh_num_in!G3)</f>
        <v>12471.614367107091</v>
      </c>
      <c r="H3" s="106">
        <f>IF(SER_hh_emi_in!H3=0,0,1000000*SER_hh_emi_in!H3/SER_hh_num_in!H3)</f>
        <v>1196.9733424645754</v>
      </c>
      <c r="I3" s="106">
        <f>IF(SER_hh_emi_in!I3=0,0,1000000*SER_hh_emi_in!I3/SER_hh_num_in!I3)</f>
        <v>3141.1956210841872</v>
      </c>
      <c r="J3" s="106">
        <f>IF(SER_hh_emi_in!J3=0,0,1000000*SER_hh_emi_in!J3/SER_hh_num_in!J3)</f>
        <v>12791.513293936709</v>
      </c>
      <c r="K3" s="106">
        <f>IF(SER_hh_emi_in!K3=0,0,1000000*SER_hh_emi_in!K3/SER_hh_num_in!K3)</f>
        <v>6241.7073286863206</v>
      </c>
      <c r="L3" s="106">
        <f>IF(SER_hh_emi_in!L3=0,0,1000000*SER_hh_emi_in!L3/SER_hh_num_in!L3)</f>
        <v>2341.746804526194</v>
      </c>
      <c r="M3" s="106">
        <f>IF(SER_hh_emi_in!M3=0,0,1000000*SER_hh_emi_in!M3/SER_hh_num_in!M3)</f>
        <v>470.46311766544966</v>
      </c>
      <c r="N3" s="106">
        <f>IF(SER_hh_emi_in!N3=0,0,1000000*SER_hh_emi_in!N3/SER_hh_num_in!N3)</f>
        <v>2393.4431761957217</v>
      </c>
      <c r="O3" s="106">
        <f>IF(SER_hh_emi_in!O3=0,0,1000000*SER_hh_emi_in!O3/SER_hh_num_in!O3)</f>
        <v>10850.579935546395</v>
      </c>
      <c r="P3" s="106">
        <f>IF(SER_hh_emi_in!P3=0,0,1000000*SER_hh_emi_in!P3/SER_hh_num_in!P3)</f>
        <v>12213.512765730558</v>
      </c>
      <c r="Q3" s="106">
        <f>IF(SER_hh_emi_in!Q3=0,0,1000000*SER_hh_emi_in!Q3/SER_hh_num_in!Q3)</f>
        <v>1826.0853985076265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14857.212126362561</v>
      </c>
      <c r="D4" s="101">
        <f>IF(SER_hh_emi_in!D4=0,0,1000000*SER_hh_emi_in!D4/SER_hh_num_in!D4)</f>
        <v>8365.5346879220233</v>
      </c>
      <c r="E4" s="101">
        <f>IF(SER_hh_emi_in!E4=0,0,1000000*SER_hh_emi_in!E4/SER_hh_num_in!E4)</f>
        <v>7375.6494142464326</v>
      </c>
      <c r="F4" s="101">
        <f>IF(SER_hh_emi_in!F4=0,0,1000000*SER_hh_emi_in!F4/SER_hh_num_in!F4)</f>
        <v>9539.4515409706783</v>
      </c>
      <c r="G4" s="101">
        <f>IF(SER_hh_emi_in!G4=0,0,1000000*SER_hh_emi_in!G4/SER_hh_num_in!G4)</f>
        <v>11651.047655616978</v>
      </c>
      <c r="H4" s="101">
        <f>IF(SER_hh_emi_in!H4=0,0,1000000*SER_hh_emi_in!H4/SER_hh_num_in!H4)</f>
        <v>3.1936381710979953</v>
      </c>
      <c r="I4" s="101">
        <f>IF(SER_hh_emi_in!I4=0,0,1000000*SER_hh_emi_in!I4/SER_hh_num_in!I4)</f>
        <v>2576.735752700979</v>
      </c>
      <c r="J4" s="101">
        <f>IF(SER_hh_emi_in!J4=0,0,1000000*SER_hh_emi_in!J4/SER_hh_num_in!J4)</f>
        <v>12145.974929055428</v>
      </c>
      <c r="K4" s="101">
        <f>IF(SER_hh_emi_in!K4=0,0,1000000*SER_hh_emi_in!K4/SER_hh_num_in!K4)</f>
        <v>3074.4520959024771</v>
      </c>
      <c r="L4" s="101">
        <f>IF(SER_hh_emi_in!L4=0,0,1000000*SER_hh_emi_in!L4/SER_hh_num_in!L4)</f>
        <v>128.44975931643998</v>
      </c>
      <c r="M4" s="101">
        <f>IF(SER_hh_emi_in!M4=0,0,1000000*SER_hh_emi_in!M4/SER_hh_num_in!M4)</f>
        <v>9.0081013989393526</v>
      </c>
      <c r="N4" s="101">
        <f>IF(SER_hh_emi_in!N4=0,0,1000000*SER_hh_emi_in!N4/SER_hh_num_in!N4)</f>
        <v>2118.7327068818067</v>
      </c>
      <c r="O4" s="101">
        <f>IF(SER_hh_emi_in!O4=0,0,1000000*SER_hh_emi_in!O4/SER_hh_num_in!O4)</f>
        <v>9081.5045995254513</v>
      </c>
      <c r="P4" s="101">
        <f>IF(SER_hh_emi_in!P4=0,0,1000000*SER_hh_emi_in!P4/SER_hh_num_in!P4)</f>
        <v>7959.6995648524717</v>
      </c>
      <c r="Q4" s="101">
        <f>IF(SER_hh_emi_in!Q4=0,0,1000000*SER_hh_emi_in!Q4/SER_hh_num_in!Q4)</f>
        <v>601.1083183063331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35228.601289223283</v>
      </c>
      <c r="F5" s="100">
        <f>IF(SER_hh_emi_in!F5=0,0,1000000*SER_hh_emi_in!F5/SER_hh_num_in!F5)</f>
        <v>0</v>
      </c>
      <c r="G5" s="100">
        <f>IF(SER_hh_emi_in!G5=0,0,1000000*SER_hh_emi_in!G5/SER_hh_num_in!G5)</f>
        <v>33072.7492915564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31942.963217083889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21503.694439652809</v>
      </c>
      <c r="Q5" s="100">
        <f>IF(SER_hh_emi_in!Q5=0,0,1000000*SER_hh_emi_in!Q5/SER_hh_num_in!Q5)</f>
        <v>20551.238184110582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19757.8473166724</v>
      </c>
      <c r="D7" s="100">
        <f>IF(SER_hh_emi_in!D7=0,0,1000000*SER_hh_emi_in!D7/SER_hh_num_in!D7)</f>
        <v>18219.017931231185</v>
      </c>
      <c r="E7" s="100">
        <f>IF(SER_hh_emi_in!E7=0,0,1000000*SER_hh_emi_in!E7/SER_hh_num_in!E7)</f>
        <v>23126.038935679557</v>
      </c>
      <c r="F7" s="100">
        <f>IF(SER_hh_emi_in!F7=0,0,1000000*SER_hh_emi_in!F7/SER_hh_num_in!F7)</f>
        <v>17185.758887739528</v>
      </c>
      <c r="G7" s="100">
        <f>IF(SER_hh_emi_in!G7=0,0,1000000*SER_hh_emi_in!G7/SER_hh_num_in!G7)</f>
        <v>22027.650800238418</v>
      </c>
      <c r="H7" s="100">
        <f>IF(SER_hh_emi_in!H7=0,0,1000000*SER_hh_emi_in!H7/SER_hh_num_in!H7)</f>
        <v>0</v>
      </c>
      <c r="I7" s="100">
        <f>IF(SER_hh_emi_in!I7=0,0,1000000*SER_hh_emi_in!I7/SER_hh_num_in!I7)</f>
        <v>0</v>
      </c>
      <c r="J7" s="100">
        <f>IF(SER_hh_emi_in!J7=0,0,1000000*SER_hh_emi_in!J7/SER_hh_num_in!J7)</f>
        <v>19626.691455838547</v>
      </c>
      <c r="K7" s="100">
        <f>IF(SER_hh_emi_in!K7=0,0,1000000*SER_hh_emi_in!K7/SER_hh_num_in!K7)</f>
        <v>17399.704432467206</v>
      </c>
      <c r="L7" s="100">
        <f>IF(SER_hh_emi_in!L7=0,0,1000000*SER_hh_emi_in!L7/SER_hh_num_in!L7)</f>
        <v>0</v>
      </c>
      <c r="M7" s="100">
        <f>IF(SER_hh_emi_in!M7=0,0,1000000*SER_hh_emi_in!M7/SER_hh_num_in!M7)</f>
        <v>0</v>
      </c>
      <c r="N7" s="100">
        <f>IF(SER_hh_emi_in!N7=0,0,1000000*SER_hh_emi_in!N7/SER_hh_num_in!N7)</f>
        <v>0</v>
      </c>
      <c r="O7" s="100">
        <f>IF(SER_hh_emi_in!O7=0,0,1000000*SER_hh_emi_in!O7/SER_hh_num_in!O7)</f>
        <v>14563.935686097115</v>
      </c>
      <c r="P7" s="100">
        <f>IF(SER_hh_emi_in!P7=0,0,1000000*SER_hh_emi_in!P7/SER_hh_num_in!P7)</f>
        <v>13634.020607326582</v>
      </c>
      <c r="Q7" s="100">
        <f>IF(SER_hh_emi_in!Q7=0,0,1000000*SER_hh_emi_in!Q7/SER_hh_num_in!Q7)</f>
        <v>12930.475564509565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9339.7257935646612</v>
      </c>
      <c r="D8" s="100">
        <f>IF(SER_hh_emi_in!D8=0,0,1000000*SER_hh_emi_in!D8/SER_hh_num_in!D8)</f>
        <v>8584.1809905863483</v>
      </c>
      <c r="E8" s="100">
        <f>IF(SER_hh_emi_in!E8=0,0,1000000*SER_hh_emi_in!E8/SER_hh_num_in!E8)</f>
        <v>9917.5959408031504</v>
      </c>
      <c r="F8" s="100">
        <f>IF(SER_hh_emi_in!F8=0,0,1000000*SER_hh_emi_in!F8/SER_hh_num_in!F8)</f>
        <v>9500.3940437165056</v>
      </c>
      <c r="G8" s="100">
        <f>IF(SER_hh_emi_in!G8=0,0,1000000*SER_hh_emi_in!G8/SER_hh_num_in!G8)</f>
        <v>9180.8506335779857</v>
      </c>
      <c r="H8" s="100">
        <f>IF(SER_hh_emi_in!H8=0,0,1000000*SER_hh_emi_in!H8/SER_hh_num_in!H8)</f>
        <v>10122.923992419519</v>
      </c>
      <c r="I8" s="100">
        <f>IF(SER_hh_emi_in!I8=0,0,1000000*SER_hh_emi_in!I8/SER_hh_num_in!I8)</f>
        <v>7791.1563840383405</v>
      </c>
      <c r="J8" s="100">
        <f>IF(SER_hh_emi_in!J8=0,0,1000000*SER_hh_emi_in!J8/SER_hh_num_in!J8)</f>
        <v>9193.4273170702672</v>
      </c>
      <c r="K8" s="100">
        <f>IF(SER_hh_emi_in!K8=0,0,1000000*SER_hh_emi_in!K8/SER_hh_num_in!K8)</f>
        <v>8159.6866074424033</v>
      </c>
      <c r="L8" s="100">
        <f>IF(SER_hh_emi_in!L8=0,0,1000000*SER_hh_emi_in!L8/SER_hh_num_in!L8)</f>
        <v>8922.9295745444488</v>
      </c>
      <c r="M8" s="100">
        <f>IF(SER_hh_emi_in!M8=0,0,1000000*SER_hh_emi_in!M8/SER_hh_num_in!M8)</f>
        <v>7409.8693953470292</v>
      </c>
      <c r="N8" s="100">
        <f>IF(SER_hh_emi_in!N8=0,0,1000000*SER_hh_emi_in!N8/SER_hh_num_in!N8)</f>
        <v>7322.8893544634711</v>
      </c>
      <c r="O8" s="100">
        <f>IF(SER_hh_emi_in!O8=0,0,1000000*SER_hh_emi_in!O8/SER_hh_num_in!O8)</f>
        <v>6665.4559097067186</v>
      </c>
      <c r="P8" s="100">
        <f>IF(SER_hh_emi_in!P8=0,0,1000000*SER_hh_emi_in!P8/SER_hh_num_in!P8)</f>
        <v>6100.8262135676741</v>
      </c>
      <c r="Q8" s="100">
        <f>IF(SER_hh_emi_in!Q8=0,0,1000000*SER_hh_emi_in!Q8/SER_hh_num_in!Q8)</f>
        <v>5717.2700518902775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13022.094749825505</v>
      </c>
      <c r="D9" s="100">
        <f>IF(SER_hh_emi_in!D9=0,0,1000000*SER_hh_emi_in!D9/SER_hh_num_in!D9)</f>
        <v>11938.594124155188</v>
      </c>
      <c r="E9" s="100">
        <f>IF(SER_hh_emi_in!E9=0,0,1000000*SER_hh_emi_in!E9/SER_hh_num_in!E9)</f>
        <v>13600.818592849617</v>
      </c>
      <c r="F9" s="100">
        <f>IF(SER_hh_emi_in!F9=0,0,1000000*SER_hh_emi_in!F9/SER_hh_num_in!F9)</f>
        <v>14574.461225772187</v>
      </c>
      <c r="G9" s="100">
        <f>IF(SER_hh_emi_in!G9=0,0,1000000*SER_hh_emi_in!G9/SER_hh_num_in!G9)</f>
        <v>12302.544357503821</v>
      </c>
      <c r="H9" s="100">
        <f>IF(SER_hh_emi_in!H9=0,0,1000000*SER_hh_emi_in!H9/SER_hh_num_in!H9)</f>
        <v>0</v>
      </c>
      <c r="I9" s="100">
        <f>IF(SER_hh_emi_in!I9=0,0,1000000*SER_hh_emi_in!I9/SER_hh_num_in!I9)</f>
        <v>11229.446684929493</v>
      </c>
      <c r="J9" s="100">
        <f>IF(SER_hh_emi_in!J9=0,0,1000000*SER_hh_emi_in!J9/SER_hh_num_in!J9)</f>
        <v>0</v>
      </c>
      <c r="K9" s="100">
        <f>IF(SER_hh_emi_in!K9=0,0,1000000*SER_hh_emi_in!K9/SER_hh_num_in!K9)</f>
        <v>11805.463793135652</v>
      </c>
      <c r="L9" s="100">
        <f>IF(SER_hh_emi_in!L9=0,0,1000000*SER_hh_emi_in!L9/SER_hh_num_in!L9)</f>
        <v>0</v>
      </c>
      <c r="M9" s="100">
        <f>IF(SER_hh_emi_in!M9=0,0,1000000*SER_hh_emi_in!M9/SER_hh_num_in!M9)</f>
        <v>0</v>
      </c>
      <c r="N9" s="100">
        <f>IF(SER_hh_emi_in!N9=0,0,1000000*SER_hh_emi_in!N9/SER_hh_num_in!N9)</f>
        <v>10696.833379190499</v>
      </c>
      <c r="O9" s="100">
        <f>IF(SER_hh_emi_in!O9=0,0,1000000*SER_hh_emi_in!O9/SER_hh_num_in!O9)</f>
        <v>0</v>
      </c>
      <c r="P9" s="100">
        <f>IF(SER_hh_emi_in!P9=0,0,1000000*SER_hh_emi_in!P9/SER_hh_num_in!P9)</f>
        <v>9225.2237309220891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7071.9708042978746</v>
      </c>
      <c r="E10" s="100">
        <f>IF(SER_hh_emi_in!E10=0,0,1000000*SER_hh_emi_in!E10/SER_hh_num_in!E10)</f>
        <v>7501.7772843057001</v>
      </c>
      <c r="F10" s="100">
        <f>IF(SER_hh_emi_in!F10=0,0,1000000*SER_hh_emi_in!F10/SER_hh_num_in!F10)</f>
        <v>5484.972952623365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1604.5544903891607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794.9046289149843</v>
      </c>
      <c r="M10" s="100">
        <f>IF(SER_hh_emi_in!M10=0,0,1000000*SER_hh_emi_in!M10/SER_hh_num_in!M10)</f>
        <v>278.97438970733992</v>
      </c>
      <c r="N10" s="100">
        <f>IF(SER_hh_emi_in!N10=0,0,1000000*SER_hh_emi_in!N10/SER_hh_num_in!N10)</f>
        <v>287.12786606804707</v>
      </c>
      <c r="O10" s="100">
        <f>IF(SER_hh_emi_in!O10=0,0,1000000*SER_hh_emi_in!O10/SER_hh_num_in!O10)</f>
        <v>255.22888267602781</v>
      </c>
      <c r="P10" s="100">
        <f>IF(SER_hh_emi_in!P10=0,0,1000000*SER_hh_emi_in!P10/SER_hh_num_in!P10)</f>
        <v>0</v>
      </c>
      <c r="Q10" s="100">
        <f>IF(SER_hh_emi_in!Q10=0,0,1000000*SER_hh_emi_in!Q10/SER_hh_num_in!Q10)</f>
        <v>254.07928969200424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2.6606406740724142</v>
      </c>
      <c r="D16" s="101">
        <f>IF(SER_hh_emi_in!D16=0,0,1000000*SER_hh_emi_in!D16/SER_hh_num_in!D16)</f>
        <v>3.8429468514810403</v>
      </c>
      <c r="E16" s="101">
        <f>IF(SER_hh_emi_in!E16=0,0,1000000*SER_hh_emi_in!E16/SER_hh_num_in!E16)</f>
        <v>5.7759387284768495</v>
      </c>
      <c r="F16" s="101">
        <f>IF(SER_hh_emi_in!F16=0,0,1000000*SER_hh_emi_in!F16/SER_hh_num_in!F16)</f>
        <v>4.2641024388591617</v>
      </c>
      <c r="G16" s="101">
        <f>IF(SER_hh_emi_in!G16=0,0,1000000*SER_hh_emi_in!G16/SER_hh_num_in!G16)</f>
        <v>4.2701811415885862</v>
      </c>
      <c r="H16" s="101">
        <f>IF(SER_hh_emi_in!H16=0,0,1000000*SER_hh_emi_in!H16/SER_hh_num_in!H16)</f>
        <v>4.6412534083981791</v>
      </c>
      <c r="I16" s="101">
        <f>IF(SER_hh_emi_in!I16=0,0,1000000*SER_hh_emi_in!I16/SER_hh_num_in!I16)</f>
        <v>6.0795148655565789</v>
      </c>
      <c r="J16" s="101">
        <f>IF(SER_hh_emi_in!J16=0,0,1000000*SER_hh_emi_in!J16/SER_hh_num_in!J16)</f>
        <v>6.4990848676143331</v>
      </c>
      <c r="K16" s="101">
        <f>IF(SER_hh_emi_in!K16=0,0,1000000*SER_hh_emi_in!K16/SER_hh_num_in!K16)</f>
        <v>10.670686968091747</v>
      </c>
      <c r="L16" s="101">
        <f>IF(SER_hh_emi_in!L16=0,0,1000000*SER_hh_emi_in!L16/SER_hh_num_in!L16)</f>
        <v>15.962657907875199</v>
      </c>
      <c r="M16" s="101">
        <f>IF(SER_hh_emi_in!M16=0,0,1000000*SER_hh_emi_in!M16/SER_hh_num_in!M16)</f>
        <v>29.368801971696396</v>
      </c>
      <c r="N16" s="101">
        <f>IF(SER_hh_emi_in!N16=0,0,1000000*SER_hh_emi_in!N16/SER_hh_num_in!N16)</f>
        <v>305.12435190981785</v>
      </c>
      <c r="O16" s="101">
        <f>IF(SER_hh_emi_in!O16=0,0,1000000*SER_hh_emi_in!O16/SER_hh_num_in!O16)</f>
        <v>299.41056099285862</v>
      </c>
      <c r="P16" s="101">
        <f>IF(SER_hh_emi_in!P16=0,0,1000000*SER_hh_emi_in!P16/SER_hh_num_in!P16)</f>
        <v>58.586003524092384</v>
      </c>
      <c r="Q16" s="101">
        <f>IF(SER_hh_emi_in!Q16=0,0,1000000*SER_hh_emi_in!Q16/SER_hh_num_in!Q16)</f>
        <v>58.062372678860278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215.93581056526241</v>
      </c>
      <c r="D17" s="103">
        <f>IF(SER_hh_emi_in!D17=0,0,1000000*SER_hh_emi_in!D17/SER_hh_num_in!D17)</f>
        <v>229.9878683180483</v>
      </c>
      <c r="E17" s="103">
        <f>IF(SER_hh_emi_in!E17=0,0,1000000*SER_hh_emi_in!E17/SER_hh_num_in!E17)</f>
        <v>238.39049790232045</v>
      </c>
      <c r="F17" s="103">
        <f>IF(SER_hh_emi_in!F17=0,0,1000000*SER_hh_emi_in!F17/SER_hh_num_in!F17)</f>
        <v>248.36642468427002</v>
      </c>
      <c r="G17" s="103">
        <f>IF(SER_hh_emi_in!G17=0,0,1000000*SER_hh_emi_in!G17/SER_hh_num_in!G17)</f>
        <v>260.93341986871059</v>
      </c>
      <c r="H17" s="103">
        <f>IF(SER_hh_emi_in!H17=0,0,1000000*SER_hh_emi_in!H17/SER_hh_num_in!H17)</f>
        <v>272.73763126958903</v>
      </c>
      <c r="I17" s="103">
        <f>IF(SER_hh_emi_in!I17=0,0,1000000*SER_hh_emi_in!I17/SER_hh_num_in!I17)</f>
        <v>289.03442929231483</v>
      </c>
      <c r="J17" s="103">
        <f>IF(SER_hh_emi_in!J17=0,0,1000000*SER_hh_emi_in!J17/SER_hh_num_in!J17)</f>
        <v>297.08108001367202</v>
      </c>
      <c r="K17" s="103">
        <f>IF(SER_hh_emi_in!K17=0,0,1000000*SER_hh_emi_in!K17/SER_hh_num_in!K17)</f>
        <v>308.56095322170614</v>
      </c>
      <c r="L17" s="103">
        <f>IF(SER_hh_emi_in!L17=0,0,1000000*SER_hh_emi_in!L17/SER_hh_num_in!L17)</f>
        <v>307.74265460851382</v>
      </c>
      <c r="M17" s="103">
        <f>IF(SER_hh_emi_in!M17=0,0,1000000*SER_hh_emi_in!M17/SER_hh_num_in!M17)</f>
        <v>307.13628946202215</v>
      </c>
      <c r="N17" s="103">
        <f>IF(SER_hh_emi_in!N17=0,0,1000000*SER_hh_emi_in!N17/SER_hh_num_in!N17)</f>
        <v>305.12435190981785</v>
      </c>
      <c r="O17" s="103">
        <f>IF(SER_hh_emi_in!O17=0,0,1000000*SER_hh_emi_in!O17/SER_hh_num_in!O17)</f>
        <v>299.41056099285862</v>
      </c>
      <c r="P17" s="103">
        <f>IF(SER_hh_emi_in!P17=0,0,1000000*SER_hh_emi_in!P17/SER_hh_num_in!P17)</f>
        <v>292.81773379188388</v>
      </c>
      <c r="Q17" s="103">
        <f>IF(SER_hh_emi_in!Q17=0,0,1000000*SER_hh_emi_in!Q17/SER_hh_num_in!Q17)</f>
        <v>279.08274466117189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1963.6845387969267</v>
      </c>
      <c r="D19" s="101">
        <f>IF(SER_hh_emi_in!D19=0,0,1000000*SER_hh_emi_in!D19/SER_hh_num_in!D19)</f>
        <v>1816.8699577883742</v>
      </c>
      <c r="E19" s="101">
        <f>IF(SER_hh_emi_in!E19=0,0,1000000*SER_hh_emi_in!E19/SER_hh_num_in!E19)</f>
        <v>2192.9609743868036</v>
      </c>
      <c r="F19" s="101">
        <f>IF(SER_hh_emi_in!F19=0,0,1000000*SER_hh_emi_in!F19/SER_hh_num_in!F19)</f>
        <v>801.28548535141715</v>
      </c>
      <c r="G19" s="101">
        <f>IF(SER_hh_emi_in!G19=0,0,1000000*SER_hh_emi_in!G19/SER_hh_num_in!G19)</f>
        <v>510.4877831930595</v>
      </c>
      <c r="H19" s="101">
        <f>IF(SER_hh_emi_in!H19=0,0,1000000*SER_hh_emi_in!H19/SER_hh_num_in!H19)</f>
        <v>639.17363437069241</v>
      </c>
      <c r="I19" s="101">
        <f>IF(SER_hh_emi_in!I19=0,0,1000000*SER_hh_emi_in!I19/SER_hh_num_in!I19)</f>
        <v>303.83943299868963</v>
      </c>
      <c r="J19" s="101">
        <f>IF(SER_hh_emi_in!J19=0,0,1000000*SER_hh_emi_in!J19/SER_hh_num_in!J19)</f>
        <v>290.23380987142269</v>
      </c>
      <c r="K19" s="101">
        <f>IF(SER_hh_emi_in!K19=0,0,1000000*SER_hh_emi_in!K19/SER_hh_num_in!K19)</f>
        <v>671.51339592356658</v>
      </c>
      <c r="L19" s="101">
        <f>IF(SER_hh_emi_in!L19=0,0,1000000*SER_hh_emi_in!L19/SER_hh_num_in!L19)</f>
        <v>321.95199687390914</v>
      </c>
      <c r="M19" s="101">
        <f>IF(SER_hh_emi_in!M19=0,0,1000000*SER_hh_emi_in!M19/SER_hh_num_in!M19)</f>
        <v>428.80631764509269</v>
      </c>
      <c r="N19" s="101">
        <f>IF(SER_hh_emi_in!N19=0,0,1000000*SER_hh_emi_in!N19/SER_hh_num_in!N19)</f>
        <v>52.103242147969134</v>
      </c>
      <c r="O19" s="101">
        <f>IF(SER_hh_emi_in!O19=0,0,1000000*SER_hh_emi_in!O19/SER_hh_num_in!O19)</f>
        <v>598.09645391368383</v>
      </c>
      <c r="P19" s="101">
        <f>IF(SER_hh_emi_in!P19=0,0,1000000*SER_hh_emi_in!P19/SER_hh_num_in!P19)</f>
        <v>1813.6950034575664</v>
      </c>
      <c r="Q19" s="101">
        <f>IF(SER_hh_emi_in!Q19=0,0,1000000*SER_hh_emi_in!Q19/SER_hh_num_in!Q19)</f>
        <v>73.970068138252103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2163.1556448583601</v>
      </c>
      <c r="D21" s="100">
        <f>IF(SER_hh_emi_in!D21=0,0,1000000*SER_hh_emi_in!D21/SER_hh_num_in!D21)</f>
        <v>2172.3763787210528</v>
      </c>
      <c r="E21" s="100">
        <f>IF(SER_hh_emi_in!E21=0,0,1000000*SER_hh_emi_in!E21/SER_hh_num_in!E21)</f>
        <v>2115.4202044694125</v>
      </c>
      <c r="F21" s="100">
        <f>IF(SER_hh_emi_in!F21=0,0,1000000*SER_hh_emi_in!F21/SER_hh_num_in!F21)</f>
        <v>1971.0895995189289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2485.0207592026413</v>
      </c>
      <c r="O21" s="100">
        <f>IF(SER_hh_emi_in!O21=0,0,1000000*SER_hh_emi_in!O21/SER_hh_num_in!O21)</f>
        <v>0</v>
      </c>
      <c r="P21" s="100">
        <f>IF(SER_hh_emi_in!P21=0,0,1000000*SER_hh_emi_in!P21/SER_hh_num_in!P21)</f>
        <v>2266.6175723977335</v>
      </c>
      <c r="Q21" s="100">
        <f>IF(SER_hh_emi_in!Q21=0,0,1000000*SER_hh_emi_in!Q21/SER_hh_num_in!Q21)</f>
        <v>2315.0657594817667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2647.588751767953</v>
      </c>
      <c r="D22" s="100">
        <f>IF(SER_hh_emi_in!D22=0,0,1000000*SER_hh_emi_in!D22/SER_hh_num_in!D22)</f>
        <v>2683.289007565274</v>
      </c>
      <c r="E22" s="100">
        <f>IF(SER_hh_emi_in!E22=0,0,1000000*SER_hh_emi_in!E22/SER_hh_num_in!E22)</f>
        <v>2590.6983733757752</v>
      </c>
      <c r="F22" s="100">
        <f>IF(SER_hh_emi_in!F22=0,0,1000000*SER_hh_emi_in!F22/SER_hh_num_in!F22)</f>
        <v>1929.9229056214565</v>
      </c>
      <c r="G22" s="100">
        <f>IF(SER_hh_emi_in!G22=0,0,1000000*SER_hh_emi_in!G22/SER_hh_num_in!G22)</f>
        <v>3053.9118894261264</v>
      </c>
      <c r="H22" s="100">
        <f>IF(SER_hh_emi_in!H22=0,0,1000000*SER_hh_emi_in!H22/SER_hh_num_in!H22)</f>
        <v>2923.6352647561844</v>
      </c>
      <c r="I22" s="100">
        <f>IF(SER_hh_emi_in!I22=0,0,1000000*SER_hh_emi_in!I22/SER_hh_num_in!I22)</f>
        <v>0</v>
      </c>
      <c r="J22" s="100">
        <f>IF(SER_hh_emi_in!J22=0,0,1000000*SER_hh_emi_in!J22/SER_hh_num_in!J22)</f>
        <v>2037.8193563923298</v>
      </c>
      <c r="K22" s="100">
        <f>IF(SER_hh_emi_in!K22=0,0,1000000*SER_hh_emi_in!K22/SER_hh_num_in!K22)</f>
        <v>2658.897383838771</v>
      </c>
      <c r="L22" s="100">
        <f>IF(SER_hh_emi_in!L22=0,0,1000000*SER_hh_emi_in!L22/SER_hh_num_in!L22)</f>
        <v>0</v>
      </c>
      <c r="M22" s="100">
        <f>IF(SER_hh_emi_in!M22=0,0,1000000*SER_hh_emi_in!M22/SER_hh_num_in!M22)</f>
        <v>1977.069111827808</v>
      </c>
      <c r="N22" s="100">
        <f>IF(SER_hh_emi_in!N22=0,0,1000000*SER_hh_emi_in!N22/SER_hh_num_in!N22)</f>
        <v>0</v>
      </c>
      <c r="O22" s="100">
        <f>IF(SER_hh_emi_in!O22=0,0,1000000*SER_hh_emi_in!O22/SER_hh_num_in!O22)</f>
        <v>2636.2641521499604</v>
      </c>
      <c r="P22" s="100">
        <f>IF(SER_hh_emi_in!P22=0,0,1000000*SER_hh_emi_in!P22/SER_hh_num_in!P22)</f>
        <v>2575.566219759939</v>
      </c>
      <c r="Q22" s="100">
        <f>IF(SER_hh_emi_in!Q22=0,0,1000000*SER_hh_emi_in!Q22/SER_hh_num_in!Q22)</f>
        <v>3179.1289170084997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1901.0205530797375</v>
      </c>
      <c r="D23" s="100">
        <f>IF(SER_hh_emi_in!D23=0,0,1000000*SER_hh_emi_in!D23/SER_hh_num_in!D23)</f>
        <v>1908.6137847741466</v>
      </c>
      <c r="E23" s="100">
        <f>IF(SER_hh_emi_in!E23=0,0,1000000*SER_hh_emi_in!E23/SER_hh_num_in!E23)</f>
        <v>1816.6030782111325</v>
      </c>
      <c r="F23" s="100">
        <f>IF(SER_hh_emi_in!F23=0,0,1000000*SER_hh_emi_in!F23/SER_hh_num_in!F23)</f>
        <v>1749.3809395503613</v>
      </c>
      <c r="G23" s="100">
        <f>IF(SER_hh_emi_in!G23=0,0,1000000*SER_hh_emi_in!G23/SER_hh_num_in!G23)</f>
        <v>2068.1197685999637</v>
      </c>
      <c r="H23" s="100">
        <f>IF(SER_hh_emi_in!H23=0,0,1000000*SER_hh_emi_in!H23/SER_hh_num_in!H23)</f>
        <v>2040.5779552244426</v>
      </c>
      <c r="I23" s="100">
        <f>IF(SER_hh_emi_in!I23=0,0,1000000*SER_hh_emi_in!I23/SER_hh_num_in!I23)</f>
        <v>2050.6931633230829</v>
      </c>
      <c r="J23" s="100">
        <f>IF(SER_hh_emi_in!J23=0,0,1000000*SER_hh_emi_in!J23/SER_hh_num_in!J23)</f>
        <v>1767.8742184907721</v>
      </c>
      <c r="K23" s="100">
        <f>IF(SER_hh_emi_in!K23=0,0,1000000*SER_hh_emi_in!K23/SER_hh_num_in!K23)</f>
        <v>1909.6669690944254</v>
      </c>
      <c r="L23" s="100">
        <f>IF(SER_hh_emi_in!L23=0,0,1000000*SER_hh_emi_in!L23/SER_hh_num_in!L23)</f>
        <v>1658.4398278164713</v>
      </c>
      <c r="M23" s="100">
        <f>IF(SER_hh_emi_in!M23=0,0,1000000*SER_hh_emi_in!M23/SER_hh_num_in!M23)</f>
        <v>1416.2096341539625</v>
      </c>
      <c r="N23" s="100">
        <f>IF(SER_hh_emi_in!N23=0,0,1000000*SER_hh_emi_in!N23/SER_hh_num_in!N23)</f>
        <v>1449.304022025523</v>
      </c>
      <c r="O23" s="100">
        <f>IF(SER_hh_emi_in!O23=0,0,1000000*SER_hh_emi_in!O23/SER_hh_num_in!O23)</f>
        <v>0</v>
      </c>
      <c r="P23" s="100">
        <f>IF(SER_hh_emi_in!P23=0,0,1000000*SER_hh_emi_in!P23/SER_hh_num_in!P23)</f>
        <v>1787.5572516933053</v>
      </c>
      <c r="Q23" s="100">
        <f>IF(SER_hh_emi_in!Q23=0,0,1000000*SER_hh_emi_in!Q23/SER_hh_num_in!Q23)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995.78706174873582</v>
      </c>
      <c r="D24" s="100">
        <f>IF(SER_hh_emi_in!D24=0,0,1000000*SER_hh_emi_in!D24/SER_hh_num_in!D24)</f>
        <v>1028.0665996411926</v>
      </c>
      <c r="E24" s="100">
        <f>IF(SER_hh_emi_in!E24=0,0,1000000*SER_hh_emi_in!E24/SER_hh_num_in!E24)</f>
        <v>0</v>
      </c>
      <c r="F24" s="100">
        <f>IF(SER_hh_emi_in!F24=0,0,1000000*SER_hh_emi_in!F24/SER_hh_num_in!F24)</f>
        <v>651.15402319585337</v>
      </c>
      <c r="G24" s="100">
        <f>IF(SER_hh_emi_in!G24=0,0,1000000*SER_hh_emi_in!G24/SER_hh_num_in!G24)</f>
        <v>983.8523826782739</v>
      </c>
      <c r="H24" s="100">
        <f>IF(SER_hh_emi_in!H24=0,0,1000000*SER_hh_emi_in!H24/SER_hh_num_in!H24)</f>
        <v>0</v>
      </c>
      <c r="I24" s="100">
        <f>IF(SER_hh_emi_in!I24=0,0,1000000*SER_hh_emi_in!I24/SER_hh_num_in!I24)</f>
        <v>255.6091166257367</v>
      </c>
      <c r="J24" s="100">
        <f>IF(SER_hh_emi_in!J24=0,0,1000000*SER_hh_emi_in!J24/SER_hh_num_in!J24)</f>
        <v>34.802374678088903</v>
      </c>
      <c r="K24" s="100">
        <f>IF(SER_hh_emi_in!K24=0,0,1000000*SER_hh_emi_in!K24/SER_hh_num_in!K24)</f>
        <v>117.74531771649768</v>
      </c>
      <c r="L24" s="100">
        <f>IF(SER_hh_emi_in!L24=0,0,1000000*SER_hh_emi_in!L24/SER_hh_num_in!L24)</f>
        <v>92.72065804965105</v>
      </c>
      <c r="M24" s="100">
        <f>IF(SER_hh_emi_in!M24=0,0,1000000*SER_hh_emi_in!M24/SER_hh_num_in!M24)</f>
        <v>40.858673203145415</v>
      </c>
      <c r="N24" s="100">
        <f>IF(SER_hh_emi_in!N24=0,0,1000000*SER_hh_emi_in!N24/SER_hh_num_in!N24)</f>
        <v>43.945414465983085</v>
      </c>
      <c r="O24" s="100">
        <f>IF(SER_hh_emi_in!O24=0,0,1000000*SER_hh_emi_in!O24/SER_hh_num_in!O24)</f>
        <v>44.26767954546375</v>
      </c>
      <c r="P24" s="100">
        <f>IF(SER_hh_emi_in!P24=0,0,1000000*SER_hh_emi_in!P24/SER_hh_num_in!P24)</f>
        <v>51.484623731591199</v>
      </c>
      <c r="Q24" s="100">
        <f>IF(SER_hh_emi_in!Q24=0,0,1000000*SER_hh_emi_in!Q24/SER_hh_num_in!Q24)</f>
        <v>60.73270386833606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1390.1753226425064</v>
      </c>
      <c r="D29" s="101">
        <f>IF(SER_hh_emi_in!D29=0,0,1000000*SER_hh_emi_in!D29/SER_hh_num_in!D29)</f>
        <v>2465.020827647606</v>
      </c>
      <c r="E29" s="101">
        <f>IF(SER_hh_emi_in!E29=0,0,1000000*SER_hh_emi_in!E29/SER_hh_num_in!E29)</f>
        <v>1512.3314008800637</v>
      </c>
      <c r="F29" s="101">
        <f>IF(SER_hh_emi_in!F29=0,0,1000000*SER_hh_emi_in!F29/SER_hh_num_in!F29)</f>
        <v>1651.3535922921515</v>
      </c>
      <c r="G29" s="101">
        <f>IF(SER_hh_emi_in!G29=0,0,1000000*SER_hh_emi_in!G29/SER_hh_num_in!G29)</f>
        <v>308.66809310366739</v>
      </c>
      <c r="H29" s="101">
        <f>IF(SER_hh_emi_in!H29=0,0,1000000*SER_hh_emi_in!H29/SER_hh_num_in!H29)</f>
        <v>553.13078495965226</v>
      </c>
      <c r="I29" s="101">
        <f>IF(SER_hh_emi_in!I29=0,0,1000000*SER_hh_emi_in!I29/SER_hh_num_in!I29)</f>
        <v>258.17558458932081</v>
      </c>
      <c r="J29" s="101">
        <f>IF(SER_hh_emi_in!J29=0,0,1000000*SER_hh_emi_in!J29/SER_hh_num_in!J29)</f>
        <v>353.22222687428888</v>
      </c>
      <c r="K29" s="101">
        <f>IF(SER_hh_emi_in!K29=0,0,1000000*SER_hh_emi_in!K29/SER_hh_num_in!K29)</f>
        <v>2490.2368983034175</v>
      </c>
      <c r="L29" s="101">
        <f>IF(SER_hh_emi_in!L29=0,0,1000000*SER_hh_emi_in!L29/SER_hh_num_in!L29)</f>
        <v>1887.9463150744496</v>
      </c>
      <c r="M29" s="101">
        <f>IF(SER_hh_emi_in!M29=0,0,1000000*SER_hh_emi_in!M29/SER_hh_num_in!M29)</f>
        <v>28.250878652179853</v>
      </c>
      <c r="N29" s="101">
        <f>IF(SER_hh_emi_in!N29=0,0,1000000*SER_hh_emi_in!N29/SER_hh_num_in!N29)</f>
        <v>218.58552658789867</v>
      </c>
      <c r="O29" s="101">
        <f>IF(SER_hh_emi_in!O29=0,0,1000000*SER_hh_emi_in!O29/SER_hh_num_in!O29)</f>
        <v>1165.1280304703751</v>
      </c>
      <c r="P29" s="101">
        <f>IF(SER_hh_emi_in!P29=0,0,1000000*SER_hh_emi_in!P29/SER_hh_num_in!P29)</f>
        <v>2434.180693632065</v>
      </c>
      <c r="Q29" s="101">
        <f>IF(SER_hh_emi_in!Q29=0,0,1000000*SER_hh_emi_in!Q29/SER_hh_num_in!Q29)</f>
        <v>1145.1337146319086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2570.4960595900943</v>
      </c>
      <c r="D30" s="100">
        <f>IF(SER_hh_emi_in!D30=0,0,1000000*SER_hh_emi_in!D30/SER_hh_num_in!D30)</f>
        <v>2649.0729295028491</v>
      </c>
      <c r="E30" s="100">
        <f>IF(SER_hh_emi_in!E30=0,0,1000000*SER_hh_emi_in!E30/SER_hh_num_in!E30)</f>
        <v>2673.4754579767014</v>
      </c>
      <c r="F30" s="100">
        <f>IF(SER_hh_emi_in!F30=0,0,1000000*SER_hh_emi_in!F30/SER_hh_num_in!F30)</f>
        <v>2772.6301530626306</v>
      </c>
      <c r="G30" s="100">
        <f>IF(SER_hh_emi_in!G30=0,0,1000000*SER_hh_emi_in!G30/SER_hh_num_in!G30)</f>
        <v>0</v>
      </c>
      <c r="H30" s="100">
        <f>IF(SER_hh_emi_in!H30=0,0,1000000*SER_hh_emi_in!H30/SER_hh_num_in!H30)</f>
        <v>2761.2877220491382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2742.9504400884662</v>
      </c>
      <c r="L30" s="100">
        <f>IF(SER_hh_emi_in!L30=0,0,1000000*SER_hh_emi_in!L30/SER_hh_num_in!L30)</f>
        <v>2774.281850968805</v>
      </c>
      <c r="M30" s="100">
        <f>IF(SER_hh_emi_in!M30=0,0,1000000*SER_hh_emi_in!M30/SER_hh_num_in!M30)</f>
        <v>0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2864.6484278928688</v>
      </c>
      <c r="Q30" s="100">
        <f>IF(SER_hh_emi_in!Q30=0,0,1000000*SER_hh_emi_in!Q30/SER_hh_num_in!Q30)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2082.190914867328</v>
      </c>
      <c r="D31" s="100">
        <f>IF(SER_hh_emi_in!D31=0,0,1000000*SER_hh_emi_in!D31/SER_hh_num_in!D31)</f>
        <v>2099.0694999462471</v>
      </c>
      <c r="E31" s="100">
        <f>IF(SER_hh_emi_in!E31=0,0,1000000*SER_hh_emi_in!E31/SER_hh_num_in!E31)</f>
        <v>2125.9354572029793</v>
      </c>
      <c r="F31" s="100">
        <f>IF(SER_hh_emi_in!F31=0,0,1000000*SER_hh_emi_in!F31/SER_hh_num_in!F31)</f>
        <v>2212.291840115885</v>
      </c>
      <c r="G31" s="100">
        <f>IF(SER_hh_emi_in!G31=0,0,1000000*SER_hh_emi_in!G31/SER_hh_num_in!G31)</f>
        <v>2206.2727665051734</v>
      </c>
      <c r="H31" s="100">
        <f>IF(SER_hh_emi_in!H31=0,0,1000000*SER_hh_emi_in!H31/SER_hh_num_in!H31)</f>
        <v>2188.2444882565514</v>
      </c>
      <c r="I31" s="100">
        <f>IF(SER_hh_emi_in!I31=0,0,1000000*SER_hh_emi_in!I31/SER_hh_num_in!I31)</f>
        <v>2171.8102817634131</v>
      </c>
      <c r="J31" s="100">
        <f>IF(SER_hh_emi_in!J31=0,0,1000000*SER_hh_emi_in!J31/SER_hh_num_in!J31)</f>
        <v>2209.0471335155685</v>
      </c>
      <c r="K31" s="100">
        <f>IF(SER_hh_emi_in!K31=0,0,1000000*SER_hh_emi_in!K31/SER_hh_num_in!K31)</f>
        <v>2203.3277435205482</v>
      </c>
      <c r="L31" s="100">
        <f>IF(SER_hh_emi_in!L31=0,0,1000000*SER_hh_emi_in!L31/SER_hh_num_in!L31)</f>
        <v>2221.8630922378743</v>
      </c>
      <c r="M31" s="100">
        <f>IF(SER_hh_emi_in!M31=0,0,1000000*SER_hh_emi_in!M31/SER_hh_num_in!M31)</f>
        <v>2248.9198532743858</v>
      </c>
      <c r="N31" s="100">
        <f>IF(SER_hh_emi_in!N31=0,0,1000000*SER_hh_emi_in!N31/SER_hh_num_in!N31)</f>
        <v>2307.0238039676292</v>
      </c>
      <c r="O31" s="100">
        <f>IF(SER_hh_emi_in!O31=0,0,1000000*SER_hh_emi_in!O31/SER_hh_num_in!O31)</f>
        <v>2359.8760084410997</v>
      </c>
      <c r="P31" s="100">
        <f>IF(SER_hh_emi_in!P31=0,0,1000000*SER_hh_emi_in!P31/SER_hh_num_in!P31)</f>
        <v>2305.328540936729</v>
      </c>
      <c r="Q31" s="100">
        <f>IF(SER_hh_emi_in!Q31=0,0,1000000*SER_hh_emi_in!Q31/SER_hh_num_in!Q31)</f>
        <v>2234.5823035079534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1393.0071077836863</v>
      </c>
      <c r="D32" s="100">
        <f>IF(SER_hh_emi_in!D32=0,0,1000000*SER_hh_emi_in!D32/SER_hh_num_in!D32)</f>
        <v>1390.9408239494385</v>
      </c>
      <c r="E32" s="100">
        <f>IF(SER_hh_emi_in!E32=0,0,1000000*SER_hh_emi_in!E32/SER_hh_num_in!E32)</f>
        <v>1281.0159405156169</v>
      </c>
      <c r="F32" s="100">
        <f>IF(SER_hh_emi_in!F32=0,0,1000000*SER_hh_emi_in!F32/SER_hh_num_in!F32)</f>
        <v>994.76157089676747</v>
      </c>
      <c r="G32" s="100">
        <f>IF(SER_hh_emi_in!G32=0,0,1000000*SER_hh_emi_in!G32/SER_hh_num_in!G32)</f>
        <v>0</v>
      </c>
      <c r="H32" s="100">
        <f>IF(SER_hh_emi_in!H32=0,0,1000000*SER_hh_emi_in!H32/SER_hh_num_in!H32)</f>
        <v>942.93784985945729</v>
      </c>
      <c r="I32" s="100">
        <f>IF(SER_hh_emi_in!I32=0,0,1000000*SER_hh_emi_in!I32/SER_hh_num_in!I32)</f>
        <v>316.0732197982673</v>
      </c>
      <c r="J32" s="100">
        <f>IF(SER_hh_emi_in!J32=0,0,1000000*SER_hh_emi_in!J32/SER_hh_num_in!J32)</f>
        <v>50.132556926181358</v>
      </c>
      <c r="K32" s="100">
        <f>IF(SER_hh_emi_in!K32=0,0,1000000*SER_hh_emi_in!K32/SER_hh_num_in!K32)</f>
        <v>0</v>
      </c>
      <c r="L32" s="100">
        <f>IF(SER_hh_emi_in!L32=0,0,1000000*SER_hh_emi_in!L32/SER_hh_num_in!L32)</f>
        <v>135.71289144269016</v>
      </c>
      <c r="M32" s="100">
        <f>IF(SER_hh_emi_in!M32=0,0,1000000*SER_hh_emi_in!M32/SER_hh_num_in!M32)</f>
        <v>0</v>
      </c>
      <c r="N32" s="100">
        <f>IF(SER_hh_emi_in!N32=0,0,1000000*SER_hh_emi_in!N32/SER_hh_num_in!N32)</f>
        <v>66.765203660972688</v>
      </c>
      <c r="O32" s="100">
        <f>IF(SER_hh_emi_in!O32=0,0,1000000*SER_hh_emi_in!O32/SER_hh_num_in!O32)</f>
        <v>65.000761061171289</v>
      </c>
      <c r="P32" s="100">
        <f>IF(SER_hh_emi_in!P32=0,0,1000000*SER_hh_emi_in!P32/SER_hh_num_in!P32)</f>
        <v>74.167378361314647</v>
      </c>
      <c r="Q32" s="100">
        <f>IF(SER_hh_emi_in!Q32=0,0,1000000*SER_hh_emi_in!Q32/SER_hh_num_in!Q32)</f>
        <v>71.55317495741555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198.31277500882564</v>
      </c>
      <c r="D3" s="106">
        <f>IF(SER_hh_fech_in!D3=0,0,SER_hh_fech_in!D3/SER_summary!D$27)</f>
        <v>191.22754064632548</v>
      </c>
      <c r="E3" s="106">
        <f>IF(SER_hh_fech_in!E3=0,0,SER_hh_fech_in!E3/SER_summary!E$27)</f>
        <v>199.12354826939111</v>
      </c>
      <c r="F3" s="106">
        <f>IF(SER_hh_fech_in!F3=0,0,SER_hh_fech_in!F3/SER_summary!F$27)</f>
        <v>201.75620649255103</v>
      </c>
      <c r="G3" s="106">
        <f>IF(SER_hh_fech_in!G3=0,0,SER_hh_fech_in!G3/SER_summary!G$27)</f>
        <v>195.4776888055107</v>
      </c>
      <c r="H3" s="106">
        <f>IF(SER_hh_fech_in!H3=0,0,SER_hh_fech_in!H3/SER_summary!H$27)</f>
        <v>195.15457485169071</v>
      </c>
      <c r="I3" s="106">
        <f>IF(SER_hh_fech_in!I3=0,0,SER_hh_fech_in!I3/SER_summary!I$27)</f>
        <v>167.13785607041882</v>
      </c>
      <c r="J3" s="106">
        <f>IF(SER_hh_fech_in!J3=0,0,SER_hh_fech_in!J3/SER_summary!J$27)</f>
        <v>195.24778866031906</v>
      </c>
      <c r="K3" s="106">
        <f>IF(SER_hh_fech_in!K3=0,0,SER_hh_fech_in!K3/SER_summary!K$27)</f>
        <v>173.95787811895943</v>
      </c>
      <c r="L3" s="106">
        <f>IF(SER_hh_fech_in!L3=0,0,SER_hh_fech_in!L3/SER_summary!L$27)</f>
        <v>175.41232397615127</v>
      </c>
      <c r="M3" s="106">
        <f>IF(SER_hh_fech_in!M3=0,0,SER_hh_fech_in!M3/SER_summary!M$27)</f>
        <v>143.17259037780286</v>
      </c>
      <c r="N3" s="106">
        <f>IF(SER_hh_fech_in!N3=0,0,SER_hh_fech_in!N3/SER_summary!N$27)</f>
        <v>149.47959004202656</v>
      </c>
      <c r="O3" s="106">
        <f>IF(SER_hh_fech_in!O3=0,0,SER_hh_fech_in!O3/SER_summary!O$27)</f>
        <v>158.22354043499601</v>
      </c>
      <c r="P3" s="106">
        <f>IF(SER_hh_fech_in!P3=0,0,SER_hh_fech_in!P3/SER_summary!P$27)</f>
        <v>154.43870444008459</v>
      </c>
      <c r="Q3" s="106">
        <f>IF(SER_hh_fech_in!Q3=0,0,SER_hh_fech_in!Q3/SER_summary!Q$27)</f>
        <v>119.27110759220228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150.2511723575177</v>
      </c>
      <c r="D4" s="101">
        <f>IF(SER_hh_fech_in!D4=0,0,SER_hh_fech_in!D4/SER_summary!D$27)</f>
        <v>137.69929171557894</v>
      </c>
      <c r="E4" s="101">
        <f>IF(SER_hh_fech_in!E4=0,0,SER_hh_fech_in!E4/SER_summary!E$27)</f>
        <v>149.4772525473845</v>
      </c>
      <c r="F4" s="101">
        <f>IF(SER_hh_fech_in!F4=0,0,SER_hh_fech_in!F4/SER_summary!F$27)</f>
        <v>153.9218441106481</v>
      </c>
      <c r="G4" s="101">
        <f>IF(SER_hh_fech_in!G4=0,0,SER_hh_fech_in!G4/SER_summary!G$27)</f>
        <v>151.27291386122062</v>
      </c>
      <c r="H4" s="101">
        <f>IF(SER_hh_fech_in!H4=0,0,SER_hh_fech_in!H4/SER_summary!H$27)</f>
        <v>150.98793212365334</v>
      </c>
      <c r="I4" s="101">
        <f>IF(SER_hh_fech_in!I4=0,0,SER_hh_fech_in!I4/SER_summary!I$27)</f>
        <v>123.48246446747041</v>
      </c>
      <c r="J4" s="101">
        <f>IF(SER_hh_fech_in!J4=0,0,SER_hh_fech_in!J4/SER_summary!J$27)</f>
        <v>152.10484477393695</v>
      </c>
      <c r="K4" s="101">
        <f>IF(SER_hh_fech_in!K4=0,0,SER_hh_fech_in!K4/SER_summary!K$27)</f>
        <v>121.03099958402558</v>
      </c>
      <c r="L4" s="101">
        <f>IF(SER_hh_fech_in!L4=0,0,SER_hh_fech_in!L4/SER_summary!L$27)</f>
        <v>128.91354370099225</v>
      </c>
      <c r="M4" s="101">
        <f>IF(SER_hh_fech_in!M4=0,0,SER_hh_fech_in!M4/SER_summary!M$27)</f>
        <v>103.14733544055642</v>
      </c>
      <c r="N4" s="101">
        <f>IF(SER_hh_fech_in!N4=0,0,SER_hh_fech_in!N4/SER_summary!N$27)</f>
        <v>109.90080962058825</v>
      </c>
      <c r="O4" s="101">
        <f>IF(SER_hh_fech_in!O4=0,0,SER_hh_fech_in!O4/SER_summary!O$27)</f>
        <v>112.93837907735764</v>
      </c>
      <c r="P4" s="101">
        <f>IF(SER_hh_fech_in!P4=0,0,SER_hh_fech_in!P4/SER_summary!P$27)</f>
        <v>103.66314111161732</v>
      </c>
      <c r="Q4" s="101">
        <f>IF(SER_hh_fech_in!Q4=0,0,SER_hh_fech_in!Q4/SER_summary!Q$27)</f>
        <v>74.438881827661234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222.05292922193129</v>
      </c>
      <c r="F5" s="100">
        <f>IF(SER_hh_fech_in!F5=0,0,SER_hh_fech_in!F5/SER_summary!F$27)</f>
        <v>0</v>
      </c>
      <c r="G5" s="100">
        <f>IF(SER_hh_fech_in!G5=0,0,SER_hh_fech_in!G5/SER_summary!G$27)</f>
        <v>203.85020884351547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197.15245570946595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132.75943270392042</v>
      </c>
      <c r="Q5" s="100">
        <f>IF(SER_hh_fech_in!Q5=0,0,SER_hh_fech_in!Q5/SER_summary!Q$27)</f>
        <v>126.87970755057493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161.75976821636411</v>
      </c>
      <c r="D7" s="100">
        <f>IF(SER_hh_fech_in!D7=0,0,SER_hh_fech_in!D7/SER_summary!D$27)</f>
        <v>149.25939893225137</v>
      </c>
      <c r="E7" s="100">
        <f>IF(SER_hh_fech_in!E7=0,0,SER_hh_fech_in!E7/SER_summary!E$27)</f>
        <v>190.18027349205263</v>
      </c>
      <c r="F7" s="100">
        <f>IF(SER_hh_fech_in!F7=0,0,SER_hh_fech_in!F7/SER_summary!F$27)</f>
        <v>142.02701423487878</v>
      </c>
      <c r="G7" s="100">
        <f>IF(SER_hh_fech_in!G7=0,0,SER_hh_fech_in!G7/SER_summary!G$27)</f>
        <v>182.54487474627942</v>
      </c>
      <c r="H7" s="100">
        <f>IF(SER_hh_fech_in!H7=0,0,SER_hh_fech_in!H7/SER_summary!H$27)</f>
        <v>0</v>
      </c>
      <c r="I7" s="100">
        <f>IF(SER_hh_fech_in!I7=0,0,SER_hh_fech_in!I7/SER_summary!I$27)</f>
        <v>0</v>
      </c>
      <c r="J7" s="100">
        <f>IF(SER_hh_fech_in!J7=0,0,SER_hh_fech_in!J7/SER_summary!J$27)</f>
        <v>163.33080754212909</v>
      </c>
      <c r="K7" s="100">
        <f>IF(SER_hh_fech_in!K7=0,0,SER_hh_fech_in!K7/SER_summary!K$27)</f>
        <v>145.04521875047777</v>
      </c>
      <c r="L7" s="100">
        <f>IF(SER_hh_fech_in!L7=0,0,SER_hh_fech_in!L7/SER_summary!L$27)</f>
        <v>0</v>
      </c>
      <c r="M7" s="100">
        <f>IF(SER_hh_fech_in!M7=0,0,SER_hh_fech_in!M7/SER_summary!M$27)</f>
        <v>0</v>
      </c>
      <c r="N7" s="100">
        <f>IF(SER_hh_fech_in!N7=0,0,SER_hh_fech_in!N7/SER_summary!N$27)</f>
        <v>0</v>
      </c>
      <c r="O7" s="100">
        <f>IF(SER_hh_fech_in!O7=0,0,SER_hh_fech_in!O7/SER_summary!O$27)</f>
        <v>122.36590781348026</v>
      </c>
      <c r="P7" s="100">
        <f>IF(SER_hh_fech_in!P7=0,0,SER_hh_fech_in!P7/SER_summary!P$27)</f>
        <v>114.05154822809413</v>
      </c>
      <c r="Q7" s="100">
        <f>IF(SER_hh_fech_in!Q7=0,0,SER_hh_fech_in!Q7/SER_summary!Q$27)</f>
        <v>107.91740133340693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102.74911363608274</v>
      </c>
      <c r="D8" s="100">
        <f>IF(SER_hh_fech_in!D8=0,0,SER_hh_fech_in!D8/SER_summary!D$27)</f>
        <v>94.437139544524214</v>
      </c>
      <c r="E8" s="100">
        <f>IF(SER_hh_fech_in!E8=0,0,SER_hh_fech_in!E8/SER_summary!E$27)</f>
        <v>109.10643576072364</v>
      </c>
      <c r="F8" s="100">
        <f>IF(SER_hh_fech_in!F8=0,0,SER_hh_fech_in!F8/SER_summary!F$27)</f>
        <v>104.51667305457632</v>
      </c>
      <c r="G8" s="100">
        <f>IF(SER_hh_fech_in!G8=0,0,SER_hh_fech_in!G8/SER_summary!G$27)</f>
        <v>101.00128053817002</v>
      </c>
      <c r="H8" s="100">
        <f>IF(SER_hh_fech_in!H8=0,0,SER_hh_fech_in!H8/SER_summary!H$27)</f>
        <v>111.3653109969476</v>
      </c>
      <c r="I8" s="100">
        <f>IF(SER_hh_fech_in!I8=0,0,SER_hh_fech_in!I8/SER_summary!I$27)</f>
        <v>85.712838937052979</v>
      </c>
      <c r="J8" s="100">
        <f>IF(SER_hh_fech_in!J8=0,0,SER_hh_fech_in!J8/SER_summary!J$27)</f>
        <v>101.13964039046932</v>
      </c>
      <c r="K8" s="100">
        <f>IF(SER_hh_fech_in!K8=0,0,SER_hh_fech_in!K8/SER_summary!K$27)</f>
        <v>89.801767349084116</v>
      </c>
      <c r="L8" s="100">
        <f>IF(SER_hh_fech_in!L8=0,0,SER_hh_fech_in!L8/SER_summary!L$27)</f>
        <v>98.229563785713694</v>
      </c>
      <c r="M8" s="100">
        <f>IF(SER_hh_fech_in!M8=0,0,SER_hh_fech_in!M8/SER_summary!M$27)</f>
        <v>81.596520545380287</v>
      </c>
      <c r="N8" s="100">
        <f>IF(SER_hh_fech_in!N8=0,0,SER_hh_fech_in!N8/SER_summary!N$27)</f>
        <v>80.660477445434665</v>
      </c>
      <c r="O8" s="100">
        <f>IF(SER_hh_fech_in!O8=0,0,SER_hh_fech_in!O8/SER_summary!O$27)</f>
        <v>73.639566137137948</v>
      </c>
      <c r="P8" s="100">
        <f>IF(SER_hh_fech_in!P8=0,0,SER_hh_fech_in!P8/SER_summary!P$27)</f>
        <v>68.046163945746486</v>
      </c>
      <c r="Q8" s="100">
        <f>IF(SER_hh_fech_in!Q8=0,0,SER_hh_fech_in!Q8/SER_summary!Q$27)</f>
        <v>63.946914352082167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143.25995460718812</v>
      </c>
      <c r="D9" s="100">
        <f>IF(SER_hh_fech_in!D9=0,0,SER_hh_fech_in!D9/SER_summary!D$27)</f>
        <v>131.34004053557007</v>
      </c>
      <c r="E9" s="100">
        <f>IF(SER_hh_fech_in!E9=0,0,SER_hh_fech_in!E9/SER_summary!E$27)</f>
        <v>149.62666849420259</v>
      </c>
      <c r="F9" s="100">
        <f>IF(SER_hh_fech_in!F9=0,0,SER_hh_fech_in!F9/SER_summary!F$27)</f>
        <v>160.33800196825672</v>
      </c>
      <c r="G9" s="100">
        <f>IF(SER_hh_fech_in!G9=0,0,SER_hh_fech_in!G9/SER_summary!G$27)</f>
        <v>135.34396578035444</v>
      </c>
      <c r="H9" s="100">
        <f>IF(SER_hh_fech_in!H9=0,0,SER_hh_fech_in!H9/SER_summary!H$27)</f>
        <v>0</v>
      </c>
      <c r="I9" s="100">
        <f>IF(SER_hh_fech_in!I9=0,0,SER_hh_fech_in!I9/SER_summary!I$27)</f>
        <v>123.53849770355845</v>
      </c>
      <c r="J9" s="100">
        <f>IF(SER_hh_fech_in!J9=0,0,SER_hh_fech_in!J9/SER_summary!J$27)</f>
        <v>0</v>
      </c>
      <c r="K9" s="100">
        <f>IF(SER_hh_fech_in!K9=0,0,SER_hh_fech_in!K9/SER_summary!K$27)</f>
        <v>129.92551846687905</v>
      </c>
      <c r="L9" s="100">
        <f>IF(SER_hh_fech_in!L9=0,0,SER_hh_fech_in!L9/SER_summary!L$27)</f>
        <v>0</v>
      </c>
      <c r="M9" s="100">
        <f>IF(SER_hh_fech_in!M9=0,0,SER_hh_fech_in!M9/SER_summary!M$27)</f>
        <v>0</v>
      </c>
      <c r="N9" s="100">
        <f>IF(SER_hh_fech_in!N9=0,0,SER_hh_fech_in!N9/SER_summary!N$27)</f>
        <v>117.82394158309437</v>
      </c>
      <c r="O9" s="100">
        <f>IF(SER_hh_fech_in!O9=0,0,SER_hh_fech_in!O9/SER_summary!O$27)</f>
        <v>0</v>
      </c>
      <c r="P9" s="100">
        <f>IF(SER_hh_fech_in!P9=0,0,SER_hh_fech_in!P9/SER_summary!P$27)</f>
        <v>102.89443830320511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169.87352424204289</v>
      </c>
      <c r="E10" s="100">
        <f>IF(SER_hh_fech_in!E10=0,0,SER_hh_fech_in!E10/SER_summary!E$27)</f>
        <v>197.82307106858852</v>
      </c>
      <c r="F10" s="100">
        <f>IF(SER_hh_fech_in!F10=0,0,SER_hh_fech_in!F10/SER_summary!F$27)</f>
        <v>192.4865524357856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172.39015731140481</v>
      </c>
      <c r="J10" s="100">
        <f>IF(SER_hh_fech_in!J10=0,0,SER_hh_fech_in!J10/SER_summary!J$27)</f>
        <v>0</v>
      </c>
      <c r="K10" s="100">
        <f>IF(SER_hh_fech_in!K10=0,0,SER_hh_fech_in!K10/SER_summary!K$27)</f>
        <v>0</v>
      </c>
      <c r="L10" s="100">
        <f>IF(SER_hh_fech_in!L10=0,0,SER_hh_fech_in!L10/SER_summary!L$27)</f>
        <v>203.51602210241515</v>
      </c>
      <c r="M10" s="100">
        <f>IF(SER_hh_fech_in!M10=0,0,SER_hh_fech_in!M10/SER_summary!M$27)</f>
        <v>157.23414819379542</v>
      </c>
      <c r="N10" s="100">
        <f>IF(SER_hh_fech_in!N10=0,0,SER_hh_fech_in!N10/SER_summary!N$27)</f>
        <v>159.54831013780478</v>
      </c>
      <c r="O10" s="100">
        <f>IF(SER_hh_fech_in!O10=0,0,SER_hh_fech_in!O10/SER_summary!O$27)</f>
        <v>145.26682119947785</v>
      </c>
      <c r="P10" s="100">
        <f>IF(SER_hh_fech_in!P10=0,0,SER_hh_fech_in!P10/SER_summary!P$27)</f>
        <v>0</v>
      </c>
      <c r="Q10" s="100">
        <f>IF(SER_hh_fech_in!Q10=0,0,SER_hh_fech_in!Q10/SER_summary!Q$27)</f>
        <v>127.34131548951626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113.73928888943567</v>
      </c>
      <c r="D11" s="100">
        <f>IF(SER_hh_fech_in!D11=0,0,SER_hh_fech_in!D11/SER_summary!D$27)</f>
        <v>171.74279054524698</v>
      </c>
      <c r="E11" s="100">
        <f>IF(SER_hh_fech_in!E11=0,0,SER_hh_fech_in!E11/SER_summary!E$27)</f>
        <v>128.58710335395031</v>
      </c>
      <c r="F11" s="100">
        <f>IF(SER_hh_fech_in!F11=0,0,SER_hh_fech_in!F11/SER_summary!F$27)</f>
        <v>123.92600644929058</v>
      </c>
      <c r="G11" s="100">
        <f>IF(SER_hh_fech_in!G11=0,0,SER_hh_fech_in!G11/SER_summary!G$27)</f>
        <v>137.65254573221983</v>
      </c>
      <c r="H11" s="100">
        <f>IF(SER_hh_fech_in!H11=0,0,SER_hh_fech_in!H11/SER_summary!H$27)</f>
        <v>133.14078166968301</v>
      </c>
      <c r="I11" s="100">
        <f>IF(SER_hh_fech_in!I11=0,0,SER_hh_fech_in!I11/SER_summary!I$27)</f>
        <v>120.37043700168556</v>
      </c>
      <c r="J11" s="100">
        <f>IF(SER_hh_fech_in!J11=0,0,SER_hh_fech_in!J11/SER_summary!J$27)</f>
        <v>122.320267849039</v>
      </c>
      <c r="K11" s="100">
        <f>IF(SER_hh_fech_in!K11=0,0,SER_hh_fech_in!K11/SER_summary!K$27)</f>
        <v>119.39566146165404</v>
      </c>
      <c r="L11" s="100">
        <f>IF(SER_hh_fech_in!L11=0,0,SER_hh_fech_in!L11/SER_summary!L$27)</f>
        <v>130.96794070356771</v>
      </c>
      <c r="M11" s="100">
        <f>IF(SER_hh_fech_in!M11=0,0,SER_hh_fech_in!M11/SER_summary!M$27)</f>
        <v>109.15110200126091</v>
      </c>
      <c r="N11" s="100">
        <f>IF(SER_hh_fech_in!N11=0,0,SER_hh_fech_in!N11/SER_summary!N$27)</f>
        <v>129.3873429459924</v>
      </c>
      <c r="O11" s="100">
        <f>IF(SER_hh_fech_in!O11=0,0,SER_hh_fech_in!O11/SER_summary!O$27)</f>
        <v>118.32291536271522</v>
      </c>
      <c r="P11" s="100">
        <f>IF(SER_hh_fech_in!P11=0,0,SER_hh_fech_in!P11/SER_summary!P$27)</f>
        <v>84.026290425275832</v>
      </c>
      <c r="Q11" s="100">
        <f>IF(SER_hh_fech_in!Q11=0,0,SER_hh_fech_in!Q11/SER_summary!Q$27)</f>
        <v>89.673817887303358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120.67730636153067</v>
      </c>
      <c r="E12" s="100">
        <f>IF(SER_hh_fech_in!E12=0,0,SER_hh_fech_in!E12/SER_summary!E$27)</f>
        <v>130.77151431746901</v>
      </c>
      <c r="F12" s="100">
        <f>IF(SER_hh_fech_in!F12=0,0,SER_hh_fech_in!F12/SER_summary!F$27)</f>
        <v>133.52783169254235</v>
      </c>
      <c r="G12" s="100">
        <f>IF(SER_hh_fech_in!G12=0,0,SER_hh_fech_in!G12/SER_summary!G$27)</f>
        <v>131.19643785416417</v>
      </c>
      <c r="H12" s="100">
        <f>IF(SER_hh_fech_in!H12=0,0,SER_hh_fech_in!H12/SER_summary!H$27)</f>
        <v>142.42136768449362</v>
      </c>
      <c r="I12" s="100">
        <f>IF(SER_hh_fech_in!I12=0,0,SER_hh_fech_in!I12/SER_summary!I$27)</f>
        <v>110.31750397394414</v>
      </c>
      <c r="J12" s="100">
        <f>IF(SER_hh_fech_in!J12=0,0,SER_hh_fech_in!J12/SER_summary!J$27)</f>
        <v>130.28076833933457</v>
      </c>
      <c r="K12" s="100">
        <f>IF(SER_hh_fech_in!K12=0,0,SER_hh_fech_in!K12/SER_summary!K$27)</f>
        <v>115.90366779254181</v>
      </c>
      <c r="L12" s="100">
        <f>IF(SER_hh_fech_in!L12=0,0,SER_hh_fech_in!L12/SER_summary!L$27)</f>
        <v>127.37952737821165</v>
      </c>
      <c r="M12" s="100">
        <f>IF(SER_hh_fech_in!M12=0,0,SER_hh_fech_in!M12/SER_summary!M$27)</f>
        <v>106.13166113650924</v>
      </c>
      <c r="N12" s="100">
        <f>IF(SER_hh_fech_in!N12=0,0,SER_hh_fech_in!N12/SER_summary!N$27)</f>
        <v>105.72239664243318</v>
      </c>
      <c r="O12" s="100">
        <f>IF(SER_hh_fech_in!O12=0,0,SER_hh_fech_in!O12/SER_summary!O$27)</f>
        <v>0</v>
      </c>
      <c r="P12" s="100">
        <f>IF(SER_hh_fech_in!P12=0,0,SER_hh_fech_in!P12/SER_summary!P$27)</f>
        <v>91.290980286455564</v>
      </c>
      <c r="Q12" s="100">
        <f>IF(SER_hh_fech_in!Q12=0,0,SER_hh_fech_in!Q12/SER_summary!Q$27)</f>
        <v>87.118186279640625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83.103731503198205</v>
      </c>
      <c r="D13" s="100">
        <f>IF(SER_hh_fech_in!D13=0,0,SER_hh_fech_in!D13/SER_summary!D$27)</f>
        <v>77.63027970317242</v>
      </c>
      <c r="E13" s="100">
        <f>IF(SER_hh_fech_in!E13=0,0,SER_hh_fech_in!E13/SER_summary!E$27)</f>
        <v>90.603277646733019</v>
      </c>
      <c r="F13" s="100">
        <f>IF(SER_hh_fech_in!F13=0,0,SER_hh_fech_in!F13/SER_summary!F$27)</f>
        <v>87.347430507509614</v>
      </c>
      <c r="G13" s="100">
        <f>IF(SER_hh_fech_in!G13=0,0,SER_hh_fech_in!G13/SER_summary!G$27)</f>
        <v>86.276247002408908</v>
      </c>
      <c r="H13" s="100">
        <f>IF(SER_hh_fech_in!H13=0,0,SER_hh_fech_in!H13/SER_summary!H$27)</f>
        <v>94.460910281657775</v>
      </c>
      <c r="I13" s="100">
        <f>IF(SER_hh_fech_in!I13=0,0,SER_hh_fech_in!I13/SER_summary!I$27)</f>
        <v>72.943695219351611</v>
      </c>
      <c r="J13" s="100">
        <f>IF(SER_hh_fech_in!J13=0,0,SER_hh_fech_in!J13/SER_summary!J$27)</f>
        <v>86.141650989995554</v>
      </c>
      <c r="K13" s="100">
        <f>IF(SER_hh_fech_in!K13=0,0,SER_hh_fech_in!K13/SER_summary!K$27)</f>
        <v>76.424742872220591</v>
      </c>
      <c r="L13" s="100">
        <f>IF(SER_hh_fech_in!L13=0,0,SER_hh_fech_in!L13/SER_summary!L$27)</f>
        <v>62.358443544526693</v>
      </c>
      <c r="M13" s="100">
        <f>IF(SER_hh_fech_in!M13=0,0,SER_hh_fech_in!M13/SER_summary!M$27)</f>
        <v>42.246519734649752</v>
      </c>
      <c r="N13" s="100">
        <f>IF(SER_hh_fech_in!N13=0,0,SER_hh_fech_in!N13/SER_summary!N$27)</f>
        <v>36.400934248439206</v>
      </c>
      <c r="O13" s="100">
        <f>IF(SER_hh_fech_in!O13=0,0,SER_hh_fech_in!O13/SER_summary!O$27)</f>
        <v>30.39464747638608</v>
      </c>
      <c r="P13" s="100">
        <f>IF(SER_hh_fech_in!P13=0,0,SER_hh_fech_in!P13/SER_summary!P$27)</f>
        <v>27.116411311429729</v>
      </c>
      <c r="Q13" s="100">
        <f>IF(SER_hh_fech_in!Q13=0,0,SER_hh_fech_in!Q13/SER_summary!Q$27)</f>
        <v>25.20957994111733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0</v>
      </c>
      <c r="D14" s="22">
        <f>IF(SER_hh_fech_in!D14=0,0,SER_hh_fech_in!D14/SER_summary!D$27)</f>
        <v>127.77537484150228</v>
      </c>
      <c r="E14" s="22">
        <f>IF(SER_hh_fech_in!E14=0,0,SER_hh_fech_in!E14/SER_summary!E$27)</f>
        <v>147.95588486374325</v>
      </c>
      <c r="F14" s="22">
        <f>IF(SER_hh_fech_in!F14=0,0,SER_hh_fech_in!F14/SER_summary!F$27)</f>
        <v>0</v>
      </c>
      <c r="G14" s="22">
        <f>IF(SER_hh_fech_in!G14=0,0,SER_hh_fech_in!G14/SER_summary!G$27)</f>
        <v>0</v>
      </c>
      <c r="H14" s="22">
        <f>IF(SER_hh_fech_in!H14=0,0,SER_hh_fech_in!H14/SER_summary!H$27)</f>
        <v>156.52885217385068</v>
      </c>
      <c r="I14" s="22">
        <f>IF(SER_hh_fech_in!I14=0,0,SER_hh_fech_in!I14/SER_summary!I$27)</f>
        <v>120.08126828871271</v>
      </c>
      <c r="J14" s="22">
        <f>IF(SER_hh_fech_in!J14=0,0,SER_hh_fech_in!J14/SER_summary!J$27)</f>
        <v>0</v>
      </c>
      <c r="K14" s="22">
        <f>IF(SER_hh_fech_in!K14=0,0,SER_hh_fech_in!K14/SER_summary!K$27)</f>
        <v>0</v>
      </c>
      <c r="L14" s="22">
        <f>IF(SER_hh_fech_in!L14=0,0,SER_hh_fech_in!L14/SER_summary!L$27)</f>
        <v>136.65141570016092</v>
      </c>
      <c r="M14" s="22">
        <f>IF(SER_hh_fech_in!M14=0,0,SER_hh_fech_in!M14/SER_summary!M$27)</f>
        <v>0</v>
      </c>
      <c r="N14" s="22">
        <f>IF(SER_hh_fech_in!N14=0,0,SER_hh_fech_in!N14/SER_summary!N$27)</f>
        <v>113.22263325881407</v>
      </c>
      <c r="O14" s="22">
        <f>IF(SER_hh_fech_in!O14=0,0,SER_hh_fech_in!O14/SER_summary!O$27)</f>
        <v>104.11268726427963</v>
      </c>
      <c r="P14" s="22">
        <f>IF(SER_hh_fech_in!P14=0,0,SER_hh_fech_in!P14/SER_summary!P$27)</f>
        <v>0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1.9885334493300277</v>
      </c>
      <c r="D15" s="104">
        <f>IF(SER_hh_fech_in!D15=0,0,SER_hh_fech_in!D15/SER_summary!D$27)</f>
        <v>1.2322135380613215</v>
      </c>
      <c r="E15" s="104">
        <f>IF(SER_hh_fech_in!E15=0,0,SER_hh_fech_in!E15/SER_summary!E$27)</f>
        <v>1.4123358498850376</v>
      </c>
      <c r="F15" s="104">
        <f>IF(SER_hh_fech_in!F15=0,0,SER_hh_fech_in!F15/SER_summary!F$27)</f>
        <v>1.6555213191517413</v>
      </c>
      <c r="G15" s="104">
        <f>IF(SER_hh_fech_in!G15=0,0,SER_hh_fech_in!G15/SER_summary!G$27)</f>
        <v>1.6308527603687828</v>
      </c>
      <c r="H15" s="104">
        <f>IF(SER_hh_fech_in!H15=0,0,SER_hh_fech_in!H15/SER_summary!H$27)</f>
        <v>0.58526486784871135</v>
      </c>
      <c r="I15" s="104">
        <f>IF(SER_hh_fech_in!I15=0,0,SER_hh_fech_in!I15/SER_summary!I$27)</f>
        <v>0.87011528373268787</v>
      </c>
      <c r="J15" s="104">
        <f>IF(SER_hh_fech_in!J15=0,0,SER_hh_fech_in!J15/SER_summary!J$27)</f>
        <v>1.5739780161941743</v>
      </c>
      <c r="K15" s="104">
        <f>IF(SER_hh_fech_in!K15=0,0,SER_hh_fech_in!K15/SER_summary!K$27)</f>
        <v>0.78892664384769562</v>
      </c>
      <c r="L15" s="104">
        <f>IF(SER_hh_fech_in!L15=0,0,SER_hh_fech_in!L15/SER_summary!L$27)</f>
        <v>0.55525839647889397</v>
      </c>
      <c r="M15" s="104">
        <f>IF(SER_hh_fech_in!M15=0,0,SER_hh_fech_in!M15/SER_summary!M$27)</f>
        <v>0.45688525853655604</v>
      </c>
      <c r="N15" s="104">
        <f>IF(SER_hh_fech_in!N15=0,0,SER_hh_fech_in!N15/SER_summary!N$27)</f>
        <v>0.81966658488031729</v>
      </c>
      <c r="O15" s="104">
        <f>IF(SER_hh_fech_in!O15=0,0,SER_hh_fech_in!O15/SER_summary!O$27)</f>
        <v>1.6538737264421899</v>
      </c>
      <c r="P15" s="104">
        <f>IF(SER_hh_fech_in!P15=0,0,SER_hh_fech_in!P15/SER_summary!P$27)</f>
        <v>1.1999580990478664</v>
      </c>
      <c r="Q15" s="104">
        <f>IF(SER_hh_fech_in!Q15=0,0,SER_hh_fech_in!Q15/SER_summary!Q$27)</f>
        <v>0.51699669909963497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16.372759031811189</v>
      </c>
      <c r="D16" s="101">
        <f>IF(SER_hh_fech_in!D16=0,0,SER_hh_fech_in!D16/SER_summary!D$27)</f>
        <v>15.572736605575454</v>
      </c>
      <c r="E16" s="101">
        <f>IF(SER_hh_fech_in!E16=0,0,SER_hh_fech_in!E16/SER_summary!E$27)</f>
        <v>14.926305448984756</v>
      </c>
      <c r="F16" s="101">
        <f>IF(SER_hh_fech_in!F16=0,0,SER_hh_fech_in!F16/SER_summary!F$27)</f>
        <v>14.518552339332331</v>
      </c>
      <c r="G16" s="101">
        <f>IF(SER_hh_fech_in!G16=0,0,SER_hh_fech_in!G16/SER_summary!G$27)</f>
        <v>14.073135334864235</v>
      </c>
      <c r="H16" s="101">
        <f>IF(SER_hh_fech_in!H16=0,0,SER_hh_fech_in!H16/SER_summary!H$27)</f>
        <v>13.656911867817193</v>
      </c>
      <c r="I16" s="101">
        <f>IF(SER_hh_fech_in!I16=0,0,SER_hh_fech_in!I16/SER_summary!I$27)</f>
        <v>13.248567101477109</v>
      </c>
      <c r="J16" s="101">
        <f>IF(SER_hh_fech_in!J16=0,0,SER_hh_fech_in!J16/SER_summary!J$27)</f>
        <v>12.957980582585842</v>
      </c>
      <c r="K16" s="101">
        <f>IF(SER_hh_fech_in!K16=0,0,SER_hh_fech_in!K16/SER_summary!K$27)</f>
        <v>12.318896579489472</v>
      </c>
      <c r="L16" s="101">
        <f>IF(SER_hh_fech_in!L16=0,0,SER_hh_fech_in!L16/SER_summary!L$27)</f>
        <v>11.85961880250278</v>
      </c>
      <c r="M16" s="101">
        <f>IF(SER_hh_fech_in!M16=0,0,SER_hh_fech_in!M16/SER_summary!M$27)</f>
        <v>11.184185277592052</v>
      </c>
      <c r="N16" s="101">
        <f>IF(SER_hh_fech_in!N16=0,0,SER_hh_fech_in!N16/SER_summary!N$27)</f>
        <v>3.3608968692492205</v>
      </c>
      <c r="O16" s="101">
        <f>IF(SER_hh_fech_in!O16=0,0,SER_hh_fech_in!O16/SER_summary!O$27)</f>
        <v>3.3078703253115256</v>
      </c>
      <c r="P16" s="101">
        <f>IF(SER_hh_fech_in!P16=0,0,SER_hh_fech_in!P16/SER_summary!P$27)</f>
        <v>9.2353461987221284</v>
      </c>
      <c r="Q16" s="101">
        <f>IF(SER_hh_fech_in!Q16=0,0,SER_hh_fech_in!Q16/SER_summary!Q$27)</f>
        <v>8.5009769218049165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2.3755743614183413</v>
      </c>
      <c r="D17" s="103">
        <f>IF(SER_hh_fech_in!D17=0,0,SER_hh_fech_in!D17/SER_summary!D$27)</f>
        <v>2.5301652467157076</v>
      </c>
      <c r="E17" s="103">
        <f>IF(SER_hh_fech_in!E17=0,0,SER_hh_fech_in!E17/SER_summary!E$27)</f>
        <v>2.6226050850020917</v>
      </c>
      <c r="F17" s="103">
        <f>IF(SER_hh_fech_in!F17=0,0,SER_hh_fech_in!F17/SER_summary!F$27)</f>
        <v>2.7323532357722189</v>
      </c>
      <c r="G17" s="103">
        <f>IF(SER_hh_fech_in!G17=0,0,SER_hh_fech_in!G17/SER_summary!G$27)</f>
        <v>2.8706065041026334</v>
      </c>
      <c r="H17" s="103">
        <f>IF(SER_hh_fech_in!H17=0,0,SER_hh_fech_in!H17/SER_summary!H$27)</f>
        <v>3.0004681601534897</v>
      </c>
      <c r="I17" s="103">
        <f>IF(SER_hh_fech_in!I17=0,0,SER_hh_fech_in!I17/SER_summary!I$27)</f>
        <v>3.1797541037617161</v>
      </c>
      <c r="J17" s="103">
        <f>IF(SER_hh_fech_in!J17=0,0,SER_hh_fech_in!J17/SER_summary!J$27)</f>
        <v>3.2682777122308515</v>
      </c>
      <c r="K17" s="103">
        <f>IF(SER_hh_fech_in!K17=0,0,SER_hh_fech_in!K17/SER_summary!K$27)</f>
        <v>3.3958802914016051</v>
      </c>
      <c r="L17" s="103">
        <f>IF(SER_hh_fech_in!L17=0,0,SER_hh_fech_in!L17/SER_summary!L$27)</f>
        <v>3.3878365247542832</v>
      </c>
      <c r="M17" s="103">
        <f>IF(SER_hh_fech_in!M17=0,0,SER_hh_fech_in!M17/SER_summary!M$27)</f>
        <v>3.3821449766789113</v>
      </c>
      <c r="N17" s="103">
        <f>IF(SER_hh_fech_in!N17=0,0,SER_hh_fech_in!N17/SER_summary!N$27)</f>
        <v>3.3608968692492205</v>
      </c>
      <c r="O17" s="103">
        <f>IF(SER_hh_fech_in!O17=0,0,SER_hh_fech_in!O17/SER_summary!O$27)</f>
        <v>3.3078703253115256</v>
      </c>
      <c r="P17" s="103">
        <f>IF(SER_hh_fech_in!P17=0,0,SER_hh_fech_in!P17/SER_summary!P$27)</f>
        <v>3.2659713327865072</v>
      </c>
      <c r="Q17" s="103">
        <f>IF(SER_hh_fech_in!Q17=0,0,SER_hh_fech_in!Q17/SER_summary!Q$27)</f>
        <v>3.1215038310270939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16.54737607173923</v>
      </c>
      <c r="D18" s="103">
        <f>IF(SER_hh_fech_in!D18=0,0,SER_hh_fech_in!D18/SER_summary!D$27)</f>
        <v>15.794372838720566</v>
      </c>
      <c r="E18" s="103">
        <f>IF(SER_hh_fech_in!E18=0,0,SER_hh_fech_in!E18/SER_summary!E$27)</f>
        <v>15.231812635157024</v>
      </c>
      <c r="F18" s="103">
        <f>IF(SER_hh_fech_in!F18=0,0,SER_hh_fech_in!F18/SER_summary!F$27)</f>
        <v>14.724439607753494</v>
      </c>
      <c r="G18" s="103">
        <f>IF(SER_hh_fech_in!G18=0,0,SER_hh_fech_in!G18/SER_summary!G$27)</f>
        <v>14.259515073499415</v>
      </c>
      <c r="H18" s="103">
        <f>IF(SER_hh_fech_in!H18=0,0,SER_hh_fech_in!H18/SER_summary!H$27)</f>
        <v>13.841394985695068</v>
      </c>
      <c r="I18" s="103">
        <f>IF(SER_hh_fech_in!I18=0,0,SER_hh_fech_in!I18/SER_summary!I$27)</f>
        <v>13.464903680829805</v>
      </c>
      <c r="J18" s="103">
        <f>IF(SER_hh_fech_in!J18=0,0,SER_hh_fech_in!J18/SER_summary!J$27)</f>
        <v>13.174698074888662</v>
      </c>
      <c r="K18" s="103">
        <f>IF(SER_hh_fech_in!K18=0,0,SER_hh_fech_in!K18/SER_summary!K$27)</f>
        <v>12.638526740014106</v>
      </c>
      <c r="L18" s="103">
        <f>IF(SER_hh_fech_in!L18=0,0,SER_hh_fech_in!L18/SER_summary!L$27)</f>
        <v>12.323091843488674</v>
      </c>
      <c r="M18" s="103">
        <f>IF(SER_hh_fech_in!M18=0,0,SER_hh_fech_in!M18/SER_summary!M$27)</f>
        <v>12.009107512526739</v>
      </c>
      <c r="N18" s="103">
        <f>IF(SER_hh_fech_in!N18=0,0,SER_hh_fech_in!N18/SER_summary!N$27)</f>
        <v>0</v>
      </c>
      <c r="O18" s="103">
        <f>IF(SER_hh_fech_in!O18=0,0,SER_hh_fech_in!O18/SER_summary!O$27)</f>
        <v>0</v>
      </c>
      <c r="P18" s="103">
        <f>IF(SER_hh_fech_in!P18=0,0,SER_hh_fech_in!P18/SER_summary!P$27)</f>
        <v>10.728405301058537</v>
      </c>
      <c r="Q18" s="103">
        <f>IF(SER_hh_fech_in!Q18=0,0,SER_hh_fech_in!Q18/SER_summary!Q$27)</f>
        <v>9.914172314660556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23.466618326063031</v>
      </c>
      <c r="D19" s="101">
        <f>IF(SER_hh_fech_in!D19=0,0,SER_hh_fech_in!D19/SER_summary!D$27)</f>
        <v>22.920447316632867</v>
      </c>
      <c r="E19" s="101">
        <f>IF(SER_hh_fech_in!E19=0,0,SER_hh_fech_in!E19/SER_summary!E$27)</f>
        <v>23.608374373698908</v>
      </c>
      <c r="F19" s="101">
        <f>IF(SER_hh_fech_in!F19=0,0,SER_hh_fech_in!F19/SER_summary!F$27)</f>
        <v>20.667101232271666</v>
      </c>
      <c r="G19" s="101">
        <f>IF(SER_hh_fech_in!G19=0,0,SER_hh_fech_in!G19/SER_summary!G$27)</f>
        <v>20.585529084770037</v>
      </c>
      <c r="H19" s="101">
        <f>IF(SER_hh_fech_in!H19=0,0,SER_hh_fech_in!H19/SER_summary!H$27)</f>
        <v>20.2837104164234</v>
      </c>
      <c r="I19" s="101">
        <f>IF(SER_hh_fech_in!I19=0,0,SER_hh_fech_in!I19/SER_summary!I$27)</f>
        <v>19.715311910801248</v>
      </c>
      <c r="J19" s="101">
        <f>IF(SER_hh_fech_in!J19=0,0,SER_hh_fech_in!J19/SER_summary!J$27)</f>
        <v>19.780304824229283</v>
      </c>
      <c r="K19" s="101">
        <f>IF(SER_hh_fech_in!K19=0,0,SER_hh_fech_in!K19/SER_summary!K$27)</f>
        <v>20.951277317608856</v>
      </c>
      <c r="L19" s="101">
        <f>IF(SER_hh_fech_in!L19=0,0,SER_hh_fech_in!L19/SER_summary!L$27)</f>
        <v>19.501087733942647</v>
      </c>
      <c r="M19" s="101">
        <f>IF(SER_hh_fech_in!M19=0,0,SER_hh_fech_in!M19/SER_summary!M$27)</f>
        <v>19.709408812220122</v>
      </c>
      <c r="N19" s="101">
        <f>IF(SER_hh_fech_in!N19=0,0,SER_hh_fech_in!N19/SER_summary!N$27)</f>
        <v>19.411127791530529</v>
      </c>
      <c r="O19" s="101">
        <f>IF(SER_hh_fech_in!O19=0,0,SER_hh_fech_in!O19/SER_summary!O$27)</f>
        <v>22.466240954920739</v>
      </c>
      <c r="P19" s="101">
        <f>IF(SER_hh_fech_in!P19=0,0,SER_hh_fech_in!P19/SER_summary!P$27)</f>
        <v>23.342286404826886</v>
      </c>
      <c r="Q19" s="101">
        <f>IF(SER_hh_fech_in!Q19=0,0,SER_hh_fech_in!Q19/SER_summary!Q$27)</f>
        <v>20.965231410245259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21.157542866661913</v>
      </c>
      <c r="D21" s="100">
        <f>IF(SER_hh_fech_in!D21=0,0,SER_hh_fech_in!D21/SER_summary!D$27)</f>
        <v>21.247729660398051</v>
      </c>
      <c r="E21" s="100">
        <f>IF(SER_hh_fech_in!E21=0,0,SER_hh_fech_in!E21/SER_summary!E$27)</f>
        <v>20.690648758191848</v>
      </c>
      <c r="F21" s="100">
        <f>IF(SER_hh_fech_in!F21=0,0,SER_hh_fech_in!F21/SER_summary!F$27)</f>
        <v>19.278969959918847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24.305663516328835</v>
      </c>
      <c r="O21" s="100">
        <f>IF(SER_hh_fech_in!O21=0,0,SER_hh_fech_in!O21/SER_summary!O$27)</f>
        <v>0</v>
      </c>
      <c r="P21" s="100">
        <f>IF(SER_hh_fech_in!P21=0,0,SER_hh_fech_in!P21/SER_summary!P$27)</f>
        <v>22.169490468391292</v>
      </c>
      <c r="Q21" s="100">
        <f>IF(SER_hh_fech_in!Q21=0,0,SER_hh_fech_in!Q21/SER_summary!Q$27)</f>
        <v>22.643355859205361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21.676113594462485</v>
      </c>
      <c r="D22" s="100">
        <f>IF(SER_hh_fech_in!D22=0,0,SER_hh_fech_in!D22/SER_summary!D$27)</f>
        <v>21.982859116909889</v>
      </c>
      <c r="E22" s="100">
        <f>IF(SER_hh_fech_in!E22=0,0,SER_hh_fech_in!E22/SER_summary!E$27)</f>
        <v>21.304976894416136</v>
      </c>
      <c r="F22" s="100">
        <f>IF(SER_hh_fech_in!F22=0,0,SER_hh_fech_in!F22/SER_summary!F$27)</f>
        <v>15.949321166402692</v>
      </c>
      <c r="G22" s="100">
        <f>IF(SER_hh_fech_in!G22=0,0,SER_hh_fech_in!G22/SER_summary!G$27)</f>
        <v>25.308008030317598</v>
      </c>
      <c r="H22" s="100">
        <f>IF(SER_hh_fech_in!H22=0,0,SER_hh_fech_in!H22/SER_summary!H$27)</f>
        <v>24.108713916714887</v>
      </c>
      <c r="I22" s="100">
        <f>IF(SER_hh_fech_in!I22=0,0,SER_hh_fech_in!I22/SER_summary!I$27)</f>
        <v>0</v>
      </c>
      <c r="J22" s="100">
        <f>IF(SER_hh_fech_in!J22=0,0,SER_hh_fech_in!J22/SER_summary!J$27)</f>
        <v>16.958471164304576</v>
      </c>
      <c r="K22" s="100">
        <f>IF(SER_hh_fech_in!K22=0,0,SER_hh_fech_in!K22/SER_summary!K$27)</f>
        <v>22.164764589583459</v>
      </c>
      <c r="L22" s="100">
        <f>IF(SER_hh_fech_in!L22=0,0,SER_hh_fech_in!L22/SER_summary!L$27)</f>
        <v>0</v>
      </c>
      <c r="M22" s="100">
        <f>IF(SER_hh_fech_in!M22=0,0,SER_hh_fech_in!M22/SER_summary!M$27)</f>
        <v>16.516945523807195</v>
      </c>
      <c r="N22" s="100">
        <f>IF(SER_hh_fech_in!N22=0,0,SER_hh_fech_in!N22/SER_summary!N$27)</f>
        <v>0</v>
      </c>
      <c r="O22" s="100">
        <f>IF(SER_hh_fech_in!O22=0,0,SER_hh_fech_in!O22/SER_summary!O$27)</f>
        <v>22.149840755058495</v>
      </c>
      <c r="P22" s="100">
        <f>IF(SER_hh_fech_in!P22=0,0,SER_hh_fech_in!P22/SER_summary!P$27)</f>
        <v>21.545171698636594</v>
      </c>
      <c r="Q22" s="100">
        <f>IF(SER_hh_fech_in!Q22=0,0,SER_hh_fech_in!Q22/SER_summary!Q$27)</f>
        <v>26.532924447814626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20.913695021700271</v>
      </c>
      <c r="D23" s="100">
        <f>IF(SER_hh_fech_in!D23=0,0,SER_hh_fech_in!D23/SER_summary!D$27)</f>
        <v>20.99723043199802</v>
      </c>
      <c r="E23" s="100">
        <f>IF(SER_hh_fech_in!E23=0,0,SER_hh_fech_in!E23/SER_summary!E$27)</f>
        <v>19.984993161510541</v>
      </c>
      <c r="F23" s="100">
        <f>IF(SER_hh_fech_in!F23=0,0,SER_hh_fech_in!F23/SER_summary!F$27)</f>
        <v>19.245462331935737</v>
      </c>
      <c r="G23" s="100">
        <f>IF(SER_hh_fech_in!G23=0,0,SER_hh_fech_in!G23/SER_summary!G$27)</f>
        <v>22.752003411419608</v>
      </c>
      <c r="H23" s="100">
        <f>IF(SER_hh_fech_in!H23=0,0,SER_hh_fech_in!H23/SER_summary!H$27)</f>
        <v>22.449007694541596</v>
      </c>
      <c r="I23" s="100">
        <f>IF(SER_hh_fech_in!I23=0,0,SER_hh_fech_in!I23/SER_summary!I$27)</f>
        <v>22.560288120686003</v>
      </c>
      <c r="J23" s="100">
        <f>IF(SER_hh_fech_in!J23=0,0,SER_hh_fech_in!J23/SER_summary!J$27)</f>
        <v>19.448912418303518</v>
      </c>
      <c r="K23" s="100">
        <f>IF(SER_hh_fech_in!K23=0,0,SER_hh_fech_in!K23/SER_summary!K$27)</f>
        <v>21.01691855621414</v>
      </c>
      <c r="L23" s="100">
        <f>IF(SER_hh_fech_in!L23=0,0,SER_hh_fech_in!L23/SER_summary!L$27)</f>
        <v>18.257212442426258</v>
      </c>
      <c r="M23" s="100">
        <f>IF(SER_hh_fech_in!M23=0,0,SER_hh_fech_in!M23/SER_summary!M$27)</f>
        <v>15.595116775252874</v>
      </c>
      <c r="N23" s="100">
        <f>IF(SER_hh_fech_in!N23=0,0,SER_hh_fech_in!N23/SER_summary!N$27)</f>
        <v>15.963856439932854</v>
      </c>
      <c r="O23" s="100">
        <f>IF(SER_hh_fech_in!O23=0,0,SER_hh_fech_in!O23/SER_summary!O$27)</f>
        <v>0</v>
      </c>
      <c r="P23" s="100">
        <f>IF(SER_hh_fech_in!P23=0,0,SER_hh_fech_in!P23/SER_summary!P$27)</f>
        <v>19.937695248657057</v>
      </c>
      <c r="Q23" s="100">
        <f>IF(SER_hh_fech_in!Q23=0,0,SER_hh_fech_in!Q23/SER_summary!Q$27)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23.743044242277438</v>
      </c>
      <c r="D24" s="100">
        <f>IF(SER_hh_fech_in!D24=0,0,SER_hh_fech_in!D24/SER_summary!D$27)</f>
        <v>24.694855404443601</v>
      </c>
      <c r="E24" s="100">
        <f>IF(SER_hh_fech_in!E24=0,0,SER_hh_fech_in!E24/SER_summary!E$27)</f>
        <v>0</v>
      </c>
      <c r="F24" s="100">
        <f>IF(SER_hh_fech_in!F24=0,0,SER_hh_fech_in!F24/SER_summary!F$27)</f>
        <v>22.851232651879215</v>
      </c>
      <c r="G24" s="100">
        <f>IF(SER_hh_fech_in!G24=0,0,SER_hh_fech_in!G24/SER_summary!G$27)</f>
        <v>26.832352945150546</v>
      </c>
      <c r="H24" s="100">
        <f>IF(SER_hh_fech_in!H24=0,0,SER_hh_fech_in!H24/SER_summary!H$27)</f>
        <v>0</v>
      </c>
      <c r="I24" s="100">
        <f>IF(SER_hh_fech_in!I24=0,0,SER_hh_fech_in!I24/SER_summary!I$27)</f>
        <v>27.462137365402146</v>
      </c>
      <c r="J24" s="100">
        <f>IF(SER_hh_fech_in!J24=0,0,SER_hh_fech_in!J24/SER_summary!J$27)</f>
        <v>23.9118252653968</v>
      </c>
      <c r="K24" s="100">
        <f>IF(SER_hh_fech_in!K24=0,0,SER_hh_fech_in!K24/SER_summary!K$27)</f>
        <v>26.729693054802205</v>
      </c>
      <c r="L24" s="100">
        <f>IF(SER_hh_fech_in!L24=0,0,SER_hh_fech_in!L24/SER_summary!L$27)</f>
        <v>23.738872320746594</v>
      </c>
      <c r="M24" s="100">
        <f>IF(SER_hh_fech_in!M24=0,0,SER_hh_fech_in!M24/SER_summary!M$27)</f>
        <v>23.028560736936328</v>
      </c>
      <c r="N24" s="100">
        <f>IF(SER_hh_fech_in!N24=0,0,SER_hh_fech_in!N24/SER_summary!N$27)</f>
        <v>24.419143681064355</v>
      </c>
      <c r="O24" s="100">
        <f>IF(SER_hh_fech_in!O24=0,0,SER_hh_fech_in!O24/SER_summary!O$27)</f>
        <v>25.195522630600212</v>
      </c>
      <c r="P24" s="100">
        <f>IF(SER_hh_fech_in!P24=0,0,SER_hh_fech_in!P24/SER_summary!P$27)</f>
        <v>24.886644715175546</v>
      </c>
      <c r="Q24" s="100">
        <f>IF(SER_hh_fech_in!Q24=0,0,SER_hh_fech_in!Q24/SER_summary!Q$27)</f>
        <v>30.438460423925399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14.166316018483748</v>
      </c>
      <c r="D25" s="100">
        <f>IF(SER_hh_fech_in!D25=0,0,SER_hh_fech_in!D25/SER_summary!D$27)</f>
        <v>16.308663729613546</v>
      </c>
      <c r="E25" s="100">
        <f>IF(SER_hh_fech_in!E25=0,0,SER_hh_fech_in!E25/SER_summary!E$27)</f>
        <v>13.723362041255101</v>
      </c>
      <c r="F25" s="100">
        <f>IF(SER_hh_fech_in!F25=0,0,SER_hh_fech_in!F25/SER_summary!F$27)</f>
        <v>14.686184363796214</v>
      </c>
      <c r="G25" s="100">
        <f>IF(SER_hh_fech_in!G25=0,0,SER_hh_fech_in!G25/SER_summary!G$27)</f>
        <v>17.601616921981975</v>
      </c>
      <c r="H25" s="100">
        <f>IF(SER_hh_fech_in!H25=0,0,SER_hh_fech_in!H25/SER_summary!H$27)</f>
        <v>17.358952137512908</v>
      </c>
      <c r="I25" s="100">
        <f>IF(SER_hh_fech_in!I25=0,0,SER_hh_fech_in!I25/SER_summary!I$27)</f>
        <v>17.208384791035435</v>
      </c>
      <c r="J25" s="100">
        <f>IF(SER_hh_fech_in!J25=0,0,SER_hh_fech_in!J25/SER_summary!J$27)</f>
        <v>15.989493170697303</v>
      </c>
      <c r="K25" s="100">
        <f>IF(SER_hh_fech_in!K25=0,0,SER_hh_fech_in!K25/SER_summary!K$27)</f>
        <v>17.252228085175808</v>
      </c>
      <c r="L25" s="100">
        <f>IF(SER_hh_fech_in!L25=0,0,SER_hh_fech_in!L25/SER_summary!L$27)</f>
        <v>15.387291941535102</v>
      </c>
      <c r="M25" s="100">
        <f>IF(SER_hh_fech_in!M25=0,0,SER_hh_fech_in!M25/SER_summary!M$27)</f>
        <v>12.960196709535399</v>
      </c>
      <c r="N25" s="100">
        <f>IF(SER_hh_fech_in!N25=0,0,SER_hh_fech_in!N25/SER_summary!N$27)</f>
        <v>15.423639403758751</v>
      </c>
      <c r="O25" s="100">
        <f>IF(SER_hh_fech_in!O25=0,0,SER_hh_fech_in!O25/SER_summary!O$27)</f>
        <v>13.690873412064215</v>
      </c>
      <c r="P25" s="100">
        <f>IF(SER_hh_fech_in!P25=0,0,SER_hh_fech_in!P25/SER_summary!P$27)</f>
        <v>15.251001122998465</v>
      </c>
      <c r="Q25" s="100">
        <f>IF(SER_hh_fech_in!Q25=0,0,SER_hh_fech_in!Q25/SER_summary!Q$27)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0</v>
      </c>
      <c r="D26" s="22">
        <f>IF(SER_hh_fech_in!D26=0,0,SER_hh_fech_in!D26/SER_summary!D$27)</f>
        <v>0</v>
      </c>
      <c r="E26" s="22">
        <f>IF(SER_hh_fech_in!E26=0,0,SER_hh_fech_in!E26/SER_summary!E$27)</f>
        <v>12.096686080987276</v>
      </c>
      <c r="F26" s="22">
        <f>IF(SER_hh_fech_in!F26=0,0,SER_hh_fech_in!F26/SER_summary!F$27)</f>
        <v>15.93183040739695</v>
      </c>
      <c r="G26" s="22">
        <f>IF(SER_hh_fech_in!G26=0,0,SER_hh_fech_in!G26/SER_summary!G$27)</f>
        <v>17.995945129537951</v>
      </c>
      <c r="H26" s="22">
        <f>IF(SER_hh_fech_in!H26=0,0,SER_hh_fech_in!H26/SER_summary!H$27)</f>
        <v>19.44416266131423</v>
      </c>
      <c r="I26" s="22">
        <f>IF(SER_hh_fech_in!I26=0,0,SER_hh_fech_in!I26/SER_summary!I$27)</f>
        <v>17.884225756863593</v>
      </c>
      <c r="J26" s="22">
        <f>IF(SER_hh_fech_in!J26=0,0,SER_hh_fech_in!J26/SER_summary!J$27)</f>
        <v>16.774942379634002</v>
      </c>
      <c r="K26" s="22">
        <f>IF(SER_hh_fech_in!K26=0,0,SER_hh_fech_in!K26/SER_summary!K$27)</f>
        <v>0</v>
      </c>
      <c r="L26" s="22">
        <f>IF(SER_hh_fech_in!L26=0,0,SER_hh_fech_in!L26/SER_summary!L$27)</f>
        <v>0</v>
      </c>
      <c r="M26" s="22">
        <f>IF(SER_hh_fech_in!M26=0,0,SER_hh_fech_in!M26/SER_summary!M$27)</f>
        <v>15.083502407356915</v>
      </c>
      <c r="N26" s="22">
        <f>IF(SER_hh_fech_in!N26=0,0,SER_hh_fech_in!N26/SER_summary!N$27)</f>
        <v>17.152283796961232</v>
      </c>
      <c r="O26" s="22">
        <f>IF(SER_hh_fech_in!O26=0,0,SER_hh_fech_in!O26/SER_summary!O$27)</f>
        <v>18.916899915012532</v>
      </c>
      <c r="P26" s="22">
        <f>IF(SER_hh_fech_in!P26=0,0,SER_hh_fech_in!P26/SER_summary!P$27)</f>
        <v>0</v>
      </c>
      <c r="Q26" s="22">
        <f>IF(SER_hh_fech_in!Q26=0,0,SER_hh_fech_in!Q26/SER_summary!Q$27)</f>
        <v>17.756244594455453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2.8633335278183867</v>
      </c>
      <c r="D27" s="116">
        <f>IF(SER_hh_fech_in!D27=0,0,SER_hh_fech_in!D27/SER_summary!D$27)</f>
        <v>2.3761634406481473</v>
      </c>
      <c r="E27" s="116">
        <f>IF(SER_hh_fech_in!E27=0,0,SER_hh_fech_in!E27/SER_summary!E$27)</f>
        <v>3.0377572443210736</v>
      </c>
      <c r="F27" s="116">
        <f>IF(SER_hh_fech_in!F27=0,0,SER_hh_fech_in!F27/SER_summary!F$27)</f>
        <v>3.6326442489685458</v>
      </c>
      <c r="G27" s="116">
        <f>IF(SER_hh_fech_in!G27=0,0,SER_hh_fech_in!G27/SER_summary!G$27)</f>
        <v>1.4101479790992404</v>
      </c>
      <c r="H27" s="116">
        <f>IF(SER_hh_fech_in!H27=0,0,SER_hh_fech_in!H27/SER_summary!H$27)</f>
        <v>1.3246289230837813</v>
      </c>
      <c r="I27" s="116">
        <f>IF(SER_hh_fech_in!I27=0,0,SER_hh_fech_in!I27/SER_summary!I$27)</f>
        <v>1.5425893021737074</v>
      </c>
      <c r="J27" s="116">
        <f>IF(SER_hh_fech_in!J27=0,0,SER_hh_fech_in!J27/SER_summary!J$27)</f>
        <v>2.9008149679997741</v>
      </c>
      <c r="K27" s="116">
        <f>IF(SER_hh_fech_in!K27=0,0,SER_hh_fech_in!K27/SER_summary!K$27)</f>
        <v>2.1719536689162782</v>
      </c>
      <c r="L27" s="116">
        <f>IF(SER_hh_fech_in!L27=0,0,SER_hh_fech_in!L27/SER_summary!L$27)</f>
        <v>3.3603408580772771</v>
      </c>
      <c r="M27" s="116">
        <f>IF(SER_hh_fech_in!M27=0,0,SER_hh_fech_in!M27/SER_summary!M$27)</f>
        <v>5.3169983033889432</v>
      </c>
      <c r="N27" s="116">
        <f>IF(SER_hh_fech_in!N27=0,0,SER_hh_fech_in!N27/SER_summary!N$27)</f>
        <v>3.2558872456049888</v>
      </c>
      <c r="O27" s="116">
        <f>IF(SER_hh_fech_in!O27=0,0,SER_hh_fech_in!O27/SER_summary!O$27)</f>
        <v>2.82378724470485</v>
      </c>
      <c r="P27" s="116">
        <f>IF(SER_hh_fech_in!P27=0,0,SER_hh_fech_in!P27/SER_summary!P$27)</f>
        <v>3.2990429181299099</v>
      </c>
      <c r="Q27" s="116">
        <f>IF(SER_hh_fech_in!Q27=0,0,SER_hh_fech_in!Q27/SER_summary!Q$27)</f>
        <v>3.0424859625537164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5.9644013627464805</v>
      </c>
      <c r="D28" s="117">
        <f>IF(SER_hh_fech_in!D28=0,0,SER_hh_fech_in!D28/SER_summary!D$27)</f>
        <v>5.8934441156016559</v>
      </c>
      <c r="E28" s="117">
        <f>IF(SER_hh_fech_in!E28=0,0,SER_hh_fech_in!E28/SER_summary!E$27)</f>
        <v>6.9083784570077302</v>
      </c>
      <c r="F28" s="117">
        <f>IF(SER_hh_fech_in!F28=0,0,SER_hh_fech_in!F28/SER_summary!F$27)</f>
        <v>6.73241006341153</v>
      </c>
      <c r="G28" s="117">
        <f>IF(SER_hh_fech_in!G28=0,0,SER_hh_fech_in!G28/SER_summary!G$27)</f>
        <v>4.1762733810141208</v>
      </c>
      <c r="H28" s="117">
        <f>IF(SER_hh_fech_in!H28=0,0,SER_hh_fech_in!H28/SER_summary!H$27)</f>
        <v>3.8492338118270126</v>
      </c>
      <c r="I28" s="117">
        <f>IF(SER_hh_fech_in!I28=0,0,SER_hh_fech_in!I28/SER_summary!I$27)</f>
        <v>4.6306307451010715</v>
      </c>
      <c r="J28" s="117">
        <f>IF(SER_hh_fech_in!J28=0,0,SER_hh_fech_in!J28/SER_summary!J$27)</f>
        <v>5.953873946931922</v>
      </c>
      <c r="K28" s="117">
        <f>IF(SER_hh_fech_in!K28=0,0,SER_hh_fech_in!K28/SER_summary!K$27)</f>
        <v>3.3600459202539663</v>
      </c>
      <c r="L28" s="117">
        <f>IF(SER_hh_fech_in!L28=0,0,SER_hh_fech_in!L28/SER_summary!L$27)</f>
        <v>6.0117303739121617</v>
      </c>
      <c r="M28" s="117">
        <f>IF(SER_hh_fech_in!M28=0,0,SER_hh_fech_in!M28/SER_summary!M$27)</f>
        <v>5.8656303391365565</v>
      </c>
      <c r="N28" s="117">
        <f>IF(SER_hh_fech_in!N28=0,0,SER_hh_fech_in!N28/SER_summary!N$27)</f>
        <v>6.036477200822401</v>
      </c>
      <c r="O28" s="117">
        <f>IF(SER_hh_fech_in!O28=0,0,SER_hh_fech_in!O28/SER_summary!O$27)</f>
        <v>5.3769707860941347</v>
      </c>
      <c r="P28" s="117">
        <f>IF(SER_hh_fech_in!P28=0,0,SER_hh_fech_in!P28/SER_summary!P$27)</f>
        <v>6.0584404937730563</v>
      </c>
      <c r="Q28" s="117">
        <f>IF(SER_hh_fech_in!Q28=0,0,SER_hh_fech_in!Q28/SER_summary!Q$27)</f>
        <v>6.0096423703751682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21.321087688360176</v>
      </c>
      <c r="D29" s="101">
        <f>IF(SER_hh_fech_in!D29=0,0,SER_hh_fech_in!D29/SER_summary!D$27)</f>
        <v>25.233275410959816</v>
      </c>
      <c r="E29" s="101">
        <f>IF(SER_hh_fech_in!E29=0,0,SER_hh_fech_in!E29/SER_summary!E$27)</f>
        <v>22.358703809342725</v>
      </c>
      <c r="F29" s="101">
        <f>IF(SER_hh_fech_in!F29=0,0,SER_hh_fech_in!F29/SER_summary!F$27)</f>
        <v>23.219080864979571</v>
      </c>
      <c r="G29" s="101">
        <f>IF(SER_hh_fech_in!G29=0,0,SER_hh_fech_in!G29/SER_summary!G$27)</f>
        <v>18.969589567807503</v>
      </c>
      <c r="H29" s="101">
        <f>IF(SER_hh_fech_in!H29=0,0,SER_hh_fech_in!H29/SER_summary!H$27)</f>
        <v>19.541898769908212</v>
      </c>
      <c r="I29" s="101">
        <f>IF(SER_hh_fech_in!I29=0,0,SER_hh_fech_in!I29/SER_summary!I$27)</f>
        <v>18.612225327189716</v>
      </c>
      <c r="J29" s="101">
        <f>IF(SER_hh_fech_in!J29=0,0,SER_hh_fech_in!J29/SER_summary!J$27)</f>
        <v>19.210859527510038</v>
      </c>
      <c r="K29" s="101">
        <f>IF(SER_hh_fech_in!K29=0,0,SER_hh_fech_in!K29/SER_summary!K$27)</f>
        <v>25.62036195661307</v>
      </c>
      <c r="L29" s="101">
        <f>IF(SER_hh_fech_in!L29=0,0,SER_hh_fech_in!L29/SER_summary!L$27)</f>
        <v>24.47256914859819</v>
      </c>
      <c r="M29" s="101">
        <f>IF(SER_hh_fech_in!M29=0,0,SER_hh_fech_in!M29/SER_summary!M$27)</f>
        <v>18.641074597033754</v>
      </c>
      <c r="N29" s="101">
        <f>IF(SER_hh_fech_in!N29=0,0,SER_hh_fech_in!N29/SER_summary!N$27)</f>
        <v>20.123354228953492</v>
      </c>
      <c r="O29" s="101">
        <f>IF(SER_hh_fech_in!O29=0,0,SER_hh_fech_in!O29/SER_summary!O$27)</f>
        <v>22.754280536831537</v>
      </c>
      <c r="P29" s="101">
        <f>IF(SER_hh_fech_in!P29=0,0,SER_hh_fech_in!P29/SER_summary!P$27)</f>
        <v>26.497304170010803</v>
      </c>
      <c r="Q29" s="101">
        <f>IF(SER_hh_fech_in!Q29=0,0,SER_hh_fech_in!Q29/SER_summary!Q$27)</f>
        <v>23.007078308613195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25.141686266835436</v>
      </c>
      <c r="D30" s="100">
        <f>IF(SER_hh_fech_in!D30=0,0,SER_hh_fech_in!D30/SER_summary!D$27)</f>
        <v>25.910236369764377</v>
      </c>
      <c r="E30" s="100">
        <f>IF(SER_hh_fech_in!E30=0,0,SER_hh_fech_in!E30/SER_summary!E$27)</f>
        <v>26.148914313937127</v>
      </c>
      <c r="F30" s="100">
        <f>IF(SER_hh_fech_in!F30=0,0,SER_hh_fech_in!F30/SER_summary!F$27)</f>
        <v>27.118733437539163</v>
      </c>
      <c r="G30" s="100">
        <f>IF(SER_hh_fech_in!G30=0,0,SER_hh_fech_in!G30/SER_summary!G$27)</f>
        <v>0</v>
      </c>
      <c r="H30" s="100">
        <f>IF(SER_hh_fech_in!H30=0,0,SER_hh_fech_in!H30/SER_summary!H$27)</f>
        <v>27.007794601052506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26.828440040938837</v>
      </c>
      <c r="L30" s="100">
        <f>IF(SER_hh_fech_in!L30=0,0,SER_hh_fech_in!L30/SER_summary!L$27)</f>
        <v>27.134888479057199</v>
      </c>
      <c r="M30" s="100">
        <f>IF(SER_hh_fech_in!M30=0,0,SER_hh_fech_in!M30/SER_summary!M$27)</f>
        <v>0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28.018752166595775</v>
      </c>
      <c r="Q30" s="100">
        <f>IF(SER_hh_fech_in!Q30=0,0,SER_hh_fech_in!Q30/SER_summary!Q$27)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22.90680429516841</v>
      </c>
      <c r="D31" s="100">
        <f>IF(SER_hh_fech_in!D31=0,0,SER_hh_fech_in!D31/SER_summary!D$27)</f>
        <v>23.092490651986846</v>
      </c>
      <c r="E31" s="100">
        <f>IF(SER_hh_fech_in!E31=0,0,SER_hh_fech_in!E31/SER_summary!E$27)</f>
        <v>23.388051073794532</v>
      </c>
      <c r="F31" s="100">
        <f>IF(SER_hh_fech_in!F31=0,0,SER_hh_fech_in!F31/SER_summary!F$27)</f>
        <v>24.33808344061552</v>
      </c>
      <c r="G31" s="100">
        <f>IF(SER_hh_fech_in!G31=0,0,SER_hh_fech_in!G31/SER_summary!G$27)</f>
        <v>24.271865813665798</v>
      </c>
      <c r="H31" s="100">
        <f>IF(SER_hh_fech_in!H31=0,0,SER_hh_fech_in!H31/SER_summary!H$27)</f>
        <v>24.073531338824267</v>
      </c>
      <c r="I31" s="100">
        <f>IF(SER_hh_fech_in!I31=0,0,SER_hh_fech_in!I31/SER_summary!I$27)</f>
        <v>23.892733723583156</v>
      </c>
      <c r="J31" s="100">
        <f>IF(SER_hh_fech_in!J31=0,0,SER_hh_fech_in!J31/SER_summary!J$27)</f>
        <v>24.30238745397088</v>
      </c>
      <c r="K31" s="100">
        <f>IF(SER_hh_fech_in!K31=0,0,SER_hh_fech_in!K31/SER_summary!K$27)</f>
        <v>24.248814315606843</v>
      </c>
      <c r="L31" s="100">
        <f>IF(SER_hh_fech_in!L31=0,0,SER_hh_fech_in!L31/SER_summary!L$27)</f>
        <v>24.459751757398141</v>
      </c>
      <c r="M31" s="100">
        <f>IF(SER_hh_fech_in!M31=0,0,SER_hh_fech_in!M31/SER_summary!M$27)</f>
        <v>24.76481368589938</v>
      </c>
      <c r="N31" s="100">
        <f>IF(SER_hh_fech_in!N31=0,0,SER_hh_fech_in!N31/SER_summary!N$27)</f>
        <v>25.411505281393918</v>
      </c>
      <c r="O31" s="100">
        <f>IF(SER_hh_fech_in!O31=0,0,SER_hh_fech_in!O31/SER_summary!O$27)</f>
        <v>26.071771796730687</v>
      </c>
      <c r="P31" s="100">
        <f>IF(SER_hh_fech_in!P31=0,0,SER_hh_fech_in!P31/SER_summary!P$27)</f>
        <v>25.712708140501949</v>
      </c>
      <c r="Q31" s="100">
        <f>IF(SER_hh_fech_in!Q31=0,0,SER_hh_fech_in!Q31/SER_summary!Q$27)</f>
        <v>24.993509468361893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33.214158589118647</v>
      </c>
      <c r="D32" s="100">
        <f>IF(SER_hh_fech_in!D32=0,0,SER_hh_fech_in!D32/SER_summary!D$27)</f>
        <v>33.411339825218782</v>
      </c>
      <c r="E32" s="100">
        <f>IF(SER_hh_fech_in!E32=0,0,SER_hh_fech_in!E32/SER_summary!E$27)</f>
        <v>33.780595962343277</v>
      </c>
      <c r="F32" s="100">
        <f>IF(SER_hh_fech_in!F32=0,0,SER_hh_fech_in!F32/SER_summary!F$27)</f>
        <v>34.909602459560809</v>
      </c>
      <c r="G32" s="100">
        <f>IF(SER_hh_fech_in!G32=0,0,SER_hh_fech_in!G32/SER_summary!G$27)</f>
        <v>0</v>
      </c>
      <c r="H32" s="100">
        <f>IF(SER_hh_fech_in!H32=0,0,SER_hh_fech_in!H32/SER_summary!H$27)</f>
        <v>34.310814451817109</v>
      </c>
      <c r="I32" s="100">
        <f>IF(SER_hh_fech_in!I32=0,0,SER_hh_fech_in!I32/SER_summary!I$27)</f>
        <v>33.958280886883628</v>
      </c>
      <c r="J32" s="100">
        <f>IF(SER_hh_fech_in!J32=0,0,SER_hh_fech_in!J32/SER_summary!J$27)</f>
        <v>34.444803046187829</v>
      </c>
      <c r="K32" s="100">
        <f>IF(SER_hh_fech_in!K32=0,0,SER_hh_fech_in!K32/SER_summary!K$27)</f>
        <v>0</v>
      </c>
      <c r="L32" s="100">
        <f>IF(SER_hh_fech_in!L32=0,0,SER_hh_fech_in!L32/SER_summary!L$27)</f>
        <v>34.745989405210977</v>
      </c>
      <c r="M32" s="100">
        <f>IF(SER_hh_fech_in!M32=0,0,SER_hh_fech_in!M32/SER_summary!M$27)</f>
        <v>0</v>
      </c>
      <c r="N32" s="100">
        <f>IF(SER_hh_fech_in!N32=0,0,SER_hh_fech_in!N32/SER_summary!N$27)</f>
        <v>37.099413463373381</v>
      </c>
      <c r="O32" s="100">
        <f>IF(SER_hh_fech_in!O32=0,0,SER_hh_fech_in!O32/SER_summary!O$27)</f>
        <v>36.996024258307926</v>
      </c>
      <c r="P32" s="100">
        <f>IF(SER_hh_fech_in!P32=0,0,SER_hh_fech_in!P32/SER_summary!P$27)</f>
        <v>35.851037862426089</v>
      </c>
      <c r="Q32" s="100">
        <f>IF(SER_hh_fech_in!Q32=0,0,SER_hh_fech_in!Q32/SER_summary!Q$27)</f>
        <v>35.861543211861196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17.396405965012836</v>
      </c>
      <c r="D33" s="18">
        <f>IF(SER_hh_fech_in!D33=0,0,SER_hh_fech_in!D33/SER_summary!D$27)</f>
        <v>0</v>
      </c>
      <c r="E33" s="18">
        <f>IF(SER_hh_fech_in!E33=0,0,SER_hh_fech_in!E33/SER_summary!E$27)</f>
        <v>17.44482638668552</v>
      </c>
      <c r="F33" s="18">
        <f>IF(SER_hh_fech_in!F33=0,0,SER_hh_fech_in!F33/SER_summary!F$27)</f>
        <v>18.069678539689814</v>
      </c>
      <c r="G33" s="18">
        <f>IF(SER_hh_fech_in!G33=0,0,SER_hh_fech_in!G33/SER_summary!G$27)</f>
        <v>18.107110927836498</v>
      </c>
      <c r="H33" s="18">
        <f>IF(SER_hh_fech_in!H33=0,0,SER_hh_fech_in!H33/SER_summary!H$27)</f>
        <v>17.853223832213395</v>
      </c>
      <c r="I33" s="18">
        <f>IF(SER_hh_fech_in!I33=0,0,SER_hh_fech_in!I33/SER_summary!I$27)</f>
        <v>17.838343082903481</v>
      </c>
      <c r="J33" s="18">
        <f>IF(SER_hh_fech_in!J33=0,0,SER_hh_fech_in!J33/SER_summary!J$27)</f>
        <v>18.163076484247426</v>
      </c>
      <c r="K33" s="18">
        <f>IF(SER_hh_fech_in!K33=0,0,SER_hh_fech_in!K33/SER_summary!K$27)</f>
        <v>0</v>
      </c>
      <c r="L33" s="18">
        <f>IF(SER_hh_fech_in!L33=0,0,SER_hh_fech_in!L33/SER_summary!L$27)</f>
        <v>18.133817271507596</v>
      </c>
      <c r="M33" s="18">
        <f>IF(SER_hh_fech_in!M33=0,0,SER_hh_fech_in!M33/SER_summary!M$27)</f>
        <v>18.563169690055627</v>
      </c>
      <c r="N33" s="18">
        <f>IF(SER_hh_fech_in!N33=0,0,SER_hh_fech_in!N33/SER_summary!N$27)</f>
        <v>19.176933784976672</v>
      </c>
      <c r="O33" s="18">
        <f>IF(SER_hh_fech_in!O33=0,0,SER_hh_fech_in!O33/SER_summary!O$27)</f>
        <v>19.512711974649388</v>
      </c>
      <c r="P33" s="18">
        <f>IF(SER_hh_fech_in!P33=0,0,SER_hh_fech_in!P33/SER_summary!P$27)</f>
        <v>0</v>
      </c>
      <c r="Q33" s="18">
        <f>IF(SER_hh_fech_in!Q33=0,0,SER_hh_fech_in!Q33/SER_summary!Q$27)</f>
        <v>18.738318009537849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142.55437339496311</v>
      </c>
      <c r="D3" s="106">
        <f>IF(SER_hh_tesh_in!D3=0,0,SER_hh_tesh_in!D3/SER_summary!D$27)</f>
        <v>137.17031486654466</v>
      </c>
      <c r="E3" s="106">
        <f>IF(SER_hh_tesh_in!E3=0,0,SER_hh_tesh_in!E3/SER_summary!E$27)</f>
        <v>149.63258035653757</v>
      </c>
      <c r="F3" s="106">
        <f>IF(SER_hh_tesh_in!F3=0,0,SER_hh_tesh_in!F3/SER_summary!F$27)</f>
        <v>155.68593302539841</v>
      </c>
      <c r="G3" s="106">
        <f>IF(SER_hh_tesh_in!G3=0,0,SER_hh_tesh_in!G3/SER_summary!G$27)</f>
        <v>151.6338971142325</v>
      </c>
      <c r="H3" s="106">
        <f>IF(SER_hh_tesh_in!H3=0,0,SER_hh_tesh_in!H3/SER_summary!H$27)</f>
        <v>161.1186314441324</v>
      </c>
      <c r="I3" s="106">
        <f>IF(SER_hh_tesh_in!I3=0,0,SER_hh_tesh_in!I3/SER_summary!I$27)</f>
        <v>136.46209900528015</v>
      </c>
      <c r="J3" s="106">
        <f>IF(SER_hh_tesh_in!J3=0,0,SER_hh_tesh_in!J3/SER_summary!J$27)</f>
        <v>151.64868204458006</v>
      </c>
      <c r="K3" s="106">
        <f>IF(SER_hh_tesh_in!K3=0,0,SER_hh_tesh_in!K3/SER_summary!K$27)</f>
        <v>144.0518339984252</v>
      </c>
      <c r="L3" s="106">
        <f>IF(SER_hh_tesh_in!L3=0,0,SER_hh_tesh_in!L3/SER_summary!L$27)</f>
        <v>146.54580557594213</v>
      </c>
      <c r="M3" s="106">
        <f>IF(SER_hh_tesh_in!M3=0,0,SER_hh_tesh_in!M3/SER_summary!M$27)</f>
        <v>126.91374041286053</v>
      </c>
      <c r="N3" s="106">
        <f>IF(SER_hh_tesh_in!N3=0,0,SER_hh_tesh_in!N3/SER_summary!N$27)</f>
        <v>124.9449158845709</v>
      </c>
      <c r="O3" s="106">
        <f>IF(SER_hh_tesh_in!O3=0,0,SER_hh_tesh_in!O3/SER_summary!O$27)</f>
        <v>121.45528876508237</v>
      </c>
      <c r="P3" s="106">
        <f>IF(SER_hh_tesh_in!P3=0,0,SER_hh_tesh_in!P3/SER_summary!P$27)</f>
        <v>116.47159350672518</v>
      </c>
      <c r="Q3" s="106">
        <f>IF(SER_hh_tesh_in!Q3=0,0,SER_hh_tesh_in!Q3/SER_summary!Q$27)</f>
        <v>114.56398081580861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111.01340657154353</v>
      </c>
      <c r="D4" s="101">
        <f>IF(SER_hh_tesh_in!D4=0,0,SER_hh_tesh_in!D4/SER_summary!D$27)</f>
        <v>101.46942681651835</v>
      </c>
      <c r="E4" s="101">
        <f>IF(SER_hh_tesh_in!E4=0,0,SER_hh_tesh_in!E4/SER_summary!E$27)</f>
        <v>116.10861892611399</v>
      </c>
      <c r="F4" s="101">
        <f>IF(SER_hh_tesh_in!F4=0,0,SER_hh_tesh_in!F4/SER_summary!F$27)</f>
        <v>121.06650062188807</v>
      </c>
      <c r="G4" s="101">
        <f>IF(SER_hh_tesh_in!G4=0,0,SER_hh_tesh_in!G4/SER_summary!G$27)</f>
        <v>115.47195539456376</v>
      </c>
      <c r="H4" s="101">
        <f>IF(SER_hh_tesh_in!H4=0,0,SER_hh_tesh_in!H4/SER_summary!H$27)</f>
        <v>125.36424381960192</v>
      </c>
      <c r="I4" s="101">
        <f>IF(SER_hh_tesh_in!I4=0,0,SER_hh_tesh_in!I4/SER_summary!I$27)</f>
        <v>98.20794048563485</v>
      </c>
      <c r="J4" s="101">
        <f>IF(SER_hh_tesh_in!J4=0,0,SER_hh_tesh_in!J4/SER_summary!J$27)</f>
        <v>114.79222100792084</v>
      </c>
      <c r="K4" s="101">
        <f>IF(SER_hh_tesh_in!K4=0,0,SER_hh_tesh_in!K4/SER_summary!K$27)</f>
        <v>101.69996030817386</v>
      </c>
      <c r="L4" s="101">
        <f>IF(SER_hh_tesh_in!L4=0,0,SER_hh_tesh_in!L4/SER_summary!L$27)</f>
        <v>112.07944351124792</v>
      </c>
      <c r="M4" s="101">
        <f>IF(SER_hh_tesh_in!M4=0,0,SER_hh_tesh_in!M4/SER_summary!M$27)</f>
        <v>94.129992485956251</v>
      </c>
      <c r="N4" s="101">
        <f>IF(SER_hh_tesh_in!N4=0,0,SER_hh_tesh_in!N4/SER_summary!N$27)</f>
        <v>95.044621752513123</v>
      </c>
      <c r="O4" s="101">
        <f>IF(SER_hh_tesh_in!O4=0,0,SER_hh_tesh_in!O4/SER_summary!O$27)</f>
        <v>89.573950747964275</v>
      </c>
      <c r="P4" s="101">
        <f>IF(SER_hh_tesh_in!P4=0,0,SER_hh_tesh_in!P4/SER_summary!P$27)</f>
        <v>83.425011070580084</v>
      </c>
      <c r="Q4" s="101">
        <f>IF(SER_hh_tesh_in!Q4=0,0,SER_hh_tesh_in!Q4/SER_summary!Q$27)</f>
        <v>81.119763007436717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125.89705637832799</v>
      </c>
      <c r="F5" s="100">
        <f>IF(SER_hh_tesh_in!F5=0,0,SER_hh_tesh_in!F5/SER_summary!F$27)</f>
        <v>0</v>
      </c>
      <c r="G5" s="100">
        <f>IF(SER_hh_tesh_in!G5=0,0,SER_hh_tesh_in!G5/SER_summary!G$27)</f>
        <v>117.10999278660185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117.09462731802778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79.275999685406745</v>
      </c>
      <c r="Q5" s="100">
        <f>IF(SER_hh_tesh_in!Q5=0,0,SER_hh_tesh_in!Q5/SER_summary!Q$27)</f>
        <v>75.78011670063627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107.31182062808848</v>
      </c>
      <c r="D7" s="100">
        <f>IF(SER_hh_tesh_in!D7=0,0,SER_hh_tesh_in!D7/SER_summary!D$27)</f>
        <v>99.687373250165692</v>
      </c>
      <c r="E7" s="100">
        <f>IF(SER_hh_tesh_in!E7=0,0,SER_hh_tesh_in!E7/SER_summary!E$27)</f>
        <v>127.72234669135646</v>
      </c>
      <c r="F7" s="100">
        <f>IF(SER_hh_tesh_in!F7=0,0,SER_hh_tesh_in!F7/SER_summary!F$27)</f>
        <v>96.00343092601392</v>
      </c>
      <c r="G7" s="100">
        <f>IF(SER_hh_tesh_in!G7=0,0,SER_hh_tesh_in!G7/SER_summary!G$27)</f>
        <v>124.3020009104437</v>
      </c>
      <c r="H7" s="100">
        <f>IF(SER_hh_tesh_in!H7=0,0,SER_hh_tesh_in!H7/SER_summary!H$27)</f>
        <v>0</v>
      </c>
      <c r="I7" s="100">
        <f>IF(SER_hh_tesh_in!I7=0,0,SER_hh_tesh_in!I7/SER_summary!I$27)</f>
        <v>0</v>
      </c>
      <c r="J7" s="100">
        <f>IF(SER_hh_tesh_in!J7=0,0,SER_hh_tesh_in!J7/SER_summary!J$27)</f>
        <v>113.75848478844507</v>
      </c>
      <c r="K7" s="100">
        <f>IF(SER_hh_tesh_in!K7=0,0,SER_hh_tesh_in!K7/SER_summary!K$27)</f>
        <v>101.50110818058961</v>
      </c>
      <c r="L7" s="100">
        <f>IF(SER_hh_tesh_in!L7=0,0,SER_hh_tesh_in!L7/SER_summary!L$27)</f>
        <v>0</v>
      </c>
      <c r="M7" s="100">
        <f>IF(SER_hh_tesh_in!M7=0,0,SER_hh_tesh_in!M7/SER_summary!M$27)</f>
        <v>0</v>
      </c>
      <c r="N7" s="100">
        <f>IF(SER_hh_tesh_in!N7=0,0,SER_hh_tesh_in!N7/SER_summary!N$27)</f>
        <v>0</v>
      </c>
      <c r="O7" s="100">
        <f>IF(SER_hh_tesh_in!O7=0,0,SER_hh_tesh_in!O7/SER_summary!O$27)</f>
        <v>87.346551673744685</v>
      </c>
      <c r="P7" s="100">
        <f>IF(SER_hh_tesh_in!P7=0,0,SER_hh_tesh_in!P7/SER_summary!P$27)</f>
        <v>81.720423710331815</v>
      </c>
      <c r="Q7" s="100">
        <f>IF(SER_hh_tesh_in!Q7=0,0,SER_hh_tesh_in!Q7/SER_summary!Q$27)</f>
        <v>77.58766663230108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108.53561384699864</v>
      </c>
      <c r="D8" s="100">
        <f>IF(SER_hh_tesh_in!D8=0,0,SER_hh_tesh_in!D8/SER_summary!D$27)</f>
        <v>100.32133414965239</v>
      </c>
      <c r="E8" s="100">
        <f>IF(SER_hh_tesh_in!E8=0,0,SER_hh_tesh_in!E8/SER_summary!E$27)</f>
        <v>116.52444693392233</v>
      </c>
      <c r="F8" s="100">
        <f>IF(SER_hh_tesh_in!F8=0,0,SER_hh_tesh_in!F8/SER_summary!F$27)</f>
        <v>112.32702556077056</v>
      </c>
      <c r="G8" s="100">
        <f>IF(SER_hh_tesh_in!G8=0,0,SER_hh_tesh_in!G8/SER_summary!G$27)</f>
        <v>109.24076025495025</v>
      </c>
      <c r="H8" s="100">
        <f>IF(SER_hh_tesh_in!H8=0,0,SER_hh_tesh_in!H8/SER_summary!H$27)</f>
        <v>121.29996675339576</v>
      </c>
      <c r="I8" s="100">
        <f>IF(SER_hh_tesh_in!I8=0,0,SER_hh_tesh_in!I8/SER_summary!I$27)</f>
        <v>94.01046146077735</v>
      </c>
      <c r="J8" s="100">
        <f>IF(SER_hh_tesh_in!J8=0,0,SER_hh_tesh_in!J8/SER_summary!J$27)</f>
        <v>111.57442135981363</v>
      </c>
      <c r="K8" s="100">
        <f>IF(SER_hh_tesh_in!K8=0,0,SER_hh_tesh_in!K8/SER_summary!K$27)</f>
        <v>99.519148926354191</v>
      </c>
      <c r="L8" s="100">
        <f>IF(SER_hh_tesh_in!L8=0,0,SER_hh_tesh_in!L8/SER_summary!L$27)</f>
        <v>109.49134863796846</v>
      </c>
      <c r="M8" s="100">
        <f>IF(SER_hh_tesh_in!M8=0,0,SER_hh_tesh_in!M8/SER_summary!M$27)</f>
        <v>91.638017184394798</v>
      </c>
      <c r="N8" s="100">
        <f>IF(SER_hh_tesh_in!N8=0,0,SER_hh_tesh_in!N8/SER_summary!N$27)</f>
        <v>91.476568826118225</v>
      </c>
      <c r="O8" s="100">
        <f>IF(SER_hh_tesh_in!O8=0,0,SER_hh_tesh_in!O8/SER_summary!O$27)</f>
        <v>84.586651429900172</v>
      </c>
      <c r="P8" s="100">
        <f>IF(SER_hh_tesh_in!P8=0,0,SER_hh_tesh_in!P8/SER_summary!P$27)</f>
        <v>79.470264301673353</v>
      </c>
      <c r="Q8" s="100">
        <f>IF(SER_hh_tesh_in!Q8=0,0,SER_hh_tesh_in!Q8/SER_summary!Q$27)</f>
        <v>76.319128118886624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109.51645326956141</v>
      </c>
      <c r="D9" s="100">
        <f>IF(SER_hh_tesh_in!D9=0,0,SER_hh_tesh_in!D9/SER_summary!D$27)</f>
        <v>100.99197931443868</v>
      </c>
      <c r="E9" s="100">
        <f>IF(SER_hh_tesh_in!E9=0,0,SER_hh_tesh_in!E9/SER_summary!E$27)</f>
        <v>115.79166317187025</v>
      </c>
      <c r="F9" s="100">
        <f>IF(SER_hh_tesh_in!F9=0,0,SER_hh_tesh_in!F9/SER_summary!F$27)</f>
        <v>125.11002818854551</v>
      </c>
      <c r="G9" s="100">
        <f>IF(SER_hh_tesh_in!G9=0,0,SER_hh_tesh_in!G9/SER_summary!G$27)</f>
        <v>106.34835282493925</v>
      </c>
      <c r="H9" s="100">
        <f>IF(SER_hh_tesh_in!H9=0,0,SER_hh_tesh_in!H9/SER_summary!H$27)</f>
        <v>0</v>
      </c>
      <c r="I9" s="100">
        <f>IF(SER_hh_tesh_in!I9=0,0,SER_hh_tesh_in!I9/SER_summary!I$27)</f>
        <v>98.502617534180558</v>
      </c>
      <c r="J9" s="100">
        <f>IF(SER_hh_tesh_in!J9=0,0,SER_hh_tesh_in!J9/SER_summary!J$27)</f>
        <v>0</v>
      </c>
      <c r="K9" s="100">
        <f>IF(SER_hh_tesh_in!K9=0,0,SER_hh_tesh_in!K9/SER_summary!K$27)</f>
        <v>104.66955493003267</v>
      </c>
      <c r="L9" s="100">
        <f>IF(SER_hh_tesh_in!L9=0,0,SER_hh_tesh_in!L9/SER_summary!L$27)</f>
        <v>0</v>
      </c>
      <c r="M9" s="100">
        <f>IF(SER_hh_tesh_in!M9=0,0,SER_hh_tesh_in!M9/SER_summary!M$27)</f>
        <v>0</v>
      </c>
      <c r="N9" s="100">
        <f>IF(SER_hh_tesh_in!N9=0,0,SER_hh_tesh_in!N9/SER_summary!N$27)</f>
        <v>96.561168764513937</v>
      </c>
      <c r="O9" s="100">
        <f>IF(SER_hh_tesh_in!O9=0,0,SER_hh_tesh_in!O9/SER_summary!O$27)</f>
        <v>0</v>
      </c>
      <c r="P9" s="100">
        <f>IF(SER_hh_tesh_in!P9=0,0,SER_hh_tesh_in!P9/SER_summary!P$27)</f>
        <v>85.246478019780895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101.10671631548909</v>
      </c>
      <c r="E10" s="100">
        <f>IF(SER_hh_tesh_in!E10=0,0,SER_hh_tesh_in!E10/SER_summary!E$27)</f>
        <v>118.5435480278483</v>
      </c>
      <c r="F10" s="100">
        <f>IF(SER_hh_tesh_in!F10=0,0,SER_hh_tesh_in!F10/SER_summary!F$27)</f>
        <v>116.30477139089014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106.19855664161506</v>
      </c>
      <c r="J10" s="100">
        <f>IF(SER_hh_tesh_in!J10=0,0,SER_hh_tesh_in!J10/SER_summary!J$27)</f>
        <v>0</v>
      </c>
      <c r="K10" s="100">
        <f>IF(SER_hh_tesh_in!K10=0,0,SER_hh_tesh_in!K10/SER_summary!K$27)</f>
        <v>0</v>
      </c>
      <c r="L10" s="100">
        <f>IF(SER_hh_tesh_in!L10=0,0,SER_hh_tesh_in!L10/SER_summary!L$27)</f>
        <v>127.29070156967971</v>
      </c>
      <c r="M10" s="100">
        <f>IF(SER_hh_tesh_in!M10=0,0,SER_hh_tesh_in!M10/SER_summary!M$27)</f>
        <v>98.79675847417468</v>
      </c>
      <c r="N10" s="100">
        <f>IF(SER_hh_tesh_in!N10=0,0,SER_hh_tesh_in!N10/SER_summary!N$27)</f>
        <v>100.62262925527924</v>
      </c>
      <c r="O10" s="100">
        <f>IF(SER_hh_tesh_in!O10=0,0,SER_hh_tesh_in!O10/SER_summary!O$27)</f>
        <v>91.8911707516246</v>
      </c>
      <c r="P10" s="100">
        <f>IF(SER_hh_tesh_in!P10=0,0,SER_hh_tesh_in!P10/SER_summary!P$27)</f>
        <v>0</v>
      </c>
      <c r="Q10" s="100">
        <f>IF(SER_hh_tesh_in!Q10=0,0,SER_hh_tesh_in!Q10/SER_summary!Q$27)</f>
        <v>80.894944303303333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94.089489013526304</v>
      </c>
      <c r="D11" s="100">
        <f>IF(SER_hh_tesh_in!D11=0,0,SER_hh_tesh_in!D11/SER_summary!D$27)</f>
        <v>142.99993460802898</v>
      </c>
      <c r="E11" s="100">
        <f>IF(SER_hh_tesh_in!E11=0,0,SER_hh_tesh_in!E11/SER_summary!E$27)</f>
        <v>107.67963782104735</v>
      </c>
      <c r="F11" s="100">
        <f>IF(SER_hh_tesh_in!F11=0,0,SER_hh_tesh_in!F11/SER_summary!F$27)</f>
        <v>104.4612715505626</v>
      </c>
      <c r="G11" s="100">
        <f>IF(SER_hh_tesh_in!G11=0,0,SER_hh_tesh_in!G11/SER_summary!G$27)</f>
        <v>116.7979943791939</v>
      </c>
      <c r="H11" s="100">
        <f>IF(SER_hh_tesh_in!H11=0,0,SER_hh_tesh_in!H11/SER_summary!H$27)</f>
        <v>113.78242015623083</v>
      </c>
      <c r="I11" s="100">
        <f>IF(SER_hh_tesh_in!I11=0,0,SER_hh_tesh_in!I11/SER_summary!I$27)</f>
        <v>103.5952795515032</v>
      </c>
      <c r="J11" s="100">
        <f>IF(SER_hh_tesh_in!J11=0,0,SER_hh_tesh_in!J11/SER_summary!J$27)</f>
        <v>105.90131921184189</v>
      </c>
      <c r="K11" s="100">
        <f>IF(SER_hh_tesh_in!K11=0,0,SER_hh_tesh_in!K11/SER_summary!K$27)</f>
        <v>103.85076771393516</v>
      </c>
      <c r="L11" s="100">
        <f>IF(SER_hh_tesh_in!L11=0,0,SER_hh_tesh_in!L11/SER_summary!L$27)</f>
        <v>114.56478638746432</v>
      </c>
      <c r="M11" s="100">
        <f>IF(SER_hh_tesh_in!M11=0,0,SER_hh_tesh_in!M11/SER_summary!M$27)</f>
        <v>95.850951131675174</v>
      </c>
      <c r="N11" s="100">
        <f>IF(SER_hh_tesh_in!N11=0,0,SER_hh_tesh_in!N11/SER_summary!N$27)</f>
        <v>113.91626601575207</v>
      </c>
      <c r="O11" s="100">
        <f>IF(SER_hh_tesh_in!O11=0,0,SER_hh_tesh_in!O11/SER_summary!O$27)</f>
        <v>104.3494511409118</v>
      </c>
      <c r="P11" s="100">
        <f>IF(SER_hh_tesh_in!P11=0,0,SER_hh_tesh_in!P11/SER_summary!P$27)</f>
        <v>74.177190560354191</v>
      </c>
      <c r="Q11" s="100">
        <f>IF(SER_hh_tesh_in!Q11=0,0,SER_hh_tesh_in!Q11/SER_summary!Q$27)</f>
        <v>79.207541404402704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100.04759768574458</v>
      </c>
      <c r="E12" s="100">
        <f>IF(SER_hh_tesh_in!E12=0,0,SER_hh_tesh_in!E12/SER_summary!E$27)</f>
        <v>109.00581390039828</v>
      </c>
      <c r="F12" s="100">
        <f>IF(SER_hh_tesh_in!F12=0,0,SER_hh_tesh_in!F12/SER_summary!F$27)</f>
        <v>112.02339749402529</v>
      </c>
      <c r="G12" s="100">
        <f>IF(SER_hh_tesh_in!G12=0,0,SER_hh_tesh_in!G12/SER_summary!G$27)</f>
        <v>110.78427265666537</v>
      </c>
      <c r="H12" s="100">
        <f>IF(SER_hh_tesh_in!H12=0,0,SER_hh_tesh_in!H12/SER_summary!H$27)</f>
        <v>121.11964165895439</v>
      </c>
      <c r="I12" s="100">
        <f>IF(SER_hh_tesh_in!I12=0,0,SER_hh_tesh_in!I12/SER_summary!I$27)</f>
        <v>94.499013509254965</v>
      </c>
      <c r="J12" s="100">
        <f>IF(SER_hh_tesh_in!J12=0,0,SER_hh_tesh_in!J12/SER_summary!J$27)</f>
        <v>112.25148245207674</v>
      </c>
      <c r="K12" s="100">
        <f>IF(SER_hh_tesh_in!K12=0,0,SER_hh_tesh_in!K12/SER_summary!K$27)</f>
        <v>100.32378382594547</v>
      </c>
      <c r="L12" s="100">
        <f>IF(SER_hh_tesh_in!L12=0,0,SER_hh_tesh_in!L12/SER_summary!L$27)</f>
        <v>110.90120450810014</v>
      </c>
      <c r="M12" s="100">
        <f>IF(SER_hh_tesh_in!M12=0,0,SER_hh_tesh_in!M12/SER_summary!M$27)</f>
        <v>92.824738866312487</v>
      </c>
      <c r="N12" s="100">
        <f>IF(SER_hh_tesh_in!N12=0,0,SER_hh_tesh_in!N12/SER_summary!N$27)</f>
        <v>92.802497656042277</v>
      </c>
      <c r="O12" s="100">
        <f>IF(SER_hh_tesh_in!O12=0,0,SER_hh_tesh_in!O12/SER_summary!O$27)</f>
        <v>0</v>
      </c>
      <c r="P12" s="100">
        <f>IF(SER_hh_tesh_in!P12=0,0,SER_hh_tesh_in!P12/SER_summary!P$27)</f>
        <v>80.534028452376532</v>
      </c>
      <c r="Q12" s="100">
        <f>IF(SER_hh_tesh_in!Q12=0,0,SER_hh_tesh_in!Q12/SER_summary!Q$27)</f>
        <v>76.996871053058982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110.07302791012975</v>
      </c>
      <c r="D13" s="100">
        <f>IF(SER_hh_tesh_in!D13=0,0,SER_hh_tesh_in!D13/SER_summary!D$27)</f>
        <v>102.83903686114702</v>
      </c>
      <c r="E13" s="100">
        <f>IF(SER_hh_tesh_in!E13=0,0,SER_hh_tesh_in!E13/SER_summary!E$27)</f>
        <v>120.01485944492565</v>
      </c>
      <c r="F13" s="100">
        <f>IF(SER_hh_tesh_in!F13=0,0,SER_hh_tesh_in!F13/SER_summary!F$27)</f>
        <v>115.68933194304212</v>
      </c>
      <c r="G13" s="100">
        <f>IF(SER_hh_tesh_in!G13=0,0,SER_hh_tesh_in!G13/SER_summary!G$27)</f>
        <v>114.25923102431436</v>
      </c>
      <c r="H13" s="100">
        <f>IF(SER_hh_tesh_in!H13=0,0,SER_hh_tesh_in!H13/SER_summary!H$27)</f>
        <v>125.07437890338868</v>
      </c>
      <c r="I13" s="100">
        <f>IF(SER_hh_tesh_in!I13=0,0,SER_hh_tesh_in!I13/SER_summary!I$27)</f>
        <v>96.580763212837127</v>
      </c>
      <c r="J13" s="100">
        <f>IF(SER_hh_tesh_in!J13=0,0,SER_hh_tesh_in!J13/SER_summary!J$27)</f>
        <v>114.05413183966692</v>
      </c>
      <c r="K13" s="100">
        <f>IF(SER_hh_tesh_in!K13=0,0,SER_hh_tesh_in!K13/SER_summary!K$27)</f>
        <v>101.18742806419641</v>
      </c>
      <c r="L13" s="100">
        <f>IF(SER_hh_tesh_in!L13=0,0,SER_hh_tesh_in!L13/SER_summary!L$27)</f>
        <v>120.42415320552071</v>
      </c>
      <c r="M13" s="100">
        <f>IF(SER_hh_tesh_in!M13=0,0,SER_hh_tesh_in!M13/SER_summary!M$27)</f>
        <v>105.22686043934127</v>
      </c>
      <c r="N13" s="100">
        <f>IF(SER_hh_tesh_in!N13=0,0,SER_hh_tesh_in!N13/SER_summary!N$27)</f>
        <v>105.23823275103733</v>
      </c>
      <c r="O13" s="100">
        <f>IF(SER_hh_tesh_in!O13=0,0,SER_hh_tesh_in!O13/SER_summary!O$27)</f>
        <v>97.71845990646672</v>
      </c>
      <c r="P13" s="100">
        <f>IF(SER_hh_tesh_in!P13=0,0,SER_hh_tesh_in!P13/SER_summary!P$27)</f>
        <v>91.671844538058195</v>
      </c>
      <c r="Q13" s="100">
        <f>IF(SER_hh_tesh_in!Q13=0,0,SER_hh_tesh_in!Q13/SER_summary!Q$27)</f>
        <v>87.545088060081397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0</v>
      </c>
      <c r="D14" s="22">
        <f>IF(SER_hh_tesh_in!D14=0,0,SER_hh_tesh_in!D14/SER_summary!D$27)</f>
        <v>100.73110580802562</v>
      </c>
      <c r="E14" s="22">
        <f>IF(SER_hh_tesh_in!E14=0,0,SER_hh_tesh_in!E14/SER_summary!E$27)</f>
        <v>117.27208894665202</v>
      </c>
      <c r="F14" s="22">
        <f>IF(SER_hh_tesh_in!F14=0,0,SER_hh_tesh_in!F14/SER_summary!F$27)</f>
        <v>0</v>
      </c>
      <c r="G14" s="22">
        <f>IF(SER_hh_tesh_in!G14=0,0,SER_hh_tesh_in!G14/SER_summary!G$27)</f>
        <v>0</v>
      </c>
      <c r="H14" s="22">
        <f>IF(SER_hh_tesh_in!H14=0,0,SER_hh_tesh_in!H14/SER_summary!H$27)</f>
        <v>126.46700997798274</v>
      </c>
      <c r="I14" s="22">
        <f>IF(SER_hh_tesh_in!I14=0,0,SER_hh_tesh_in!I14/SER_summary!I$27)</f>
        <v>97.687625811132435</v>
      </c>
      <c r="J14" s="22">
        <f>IF(SER_hh_tesh_in!J14=0,0,SER_hh_tesh_in!J14/SER_summary!J$27)</f>
        <v>0</v>
      </c>
      <c r="K14" s="22">
        <f>IF(SER_hh_tesh_in!K14=0,0,SER_hh_tesh_in!K14/SER_summary!K$27)</f>
        <v>0</v>
      </c>
      <c r="L14" s="22">
        <f>IF(SER_hh_tesh_in!L14=0,0,SER_hh_tesh_in!L14/SER_summary!L$27)</f>
        <v>112.95096094969323</v>
      </c>
      <c r="M14" s="22">
        <f>IF(SER_hh_tesh_in!M14=0,0,SER_hh_tesh_in!M14/SER_summary!M$27)</f>
        <v>0</v>
      </c>
      <c r="N14" s="22">
        <f>IF(SER_hh_tesh_in!N14=0,0,SER_hh_tesh_in!N14/SER_summary!N$27)</f>
        <v>94.600672298204628</v>
      </c>
      <c r="O14" s="22">
        <f>IF(SER_hh_tesh_in!O14=0,0,SER_hh_tesh_in!O14/SER_summary!O$27)</f>
        <v>87.419616344713631</v>
      </c>
      <c r="P14" s="22">
        <f>IF(SER_hh_tesh_in!P14=0,0,SER_hh_tesh_in!P14/SER_summary!P$27)</f>
        <v>0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2.1635729669453974</v>
      </c>
      <c r="D15" s="104">
        <f>IF(SER_hh_tesh_in!D15=0,0,SER_hh_tesh_in!D15/SER_summary!D$27)</f>
        <v>1.2915150471699204</v>
      </c>
      <c r="E15" s="104">
        <f>IF(SER_hh_tesh_in!E15=0,0,SER_hh_tesh_in!E15/SER_summary!E$27)</f>
        <v>1.5325819024857037</v>
      </c>
      <c r="F15" s="104">
        <f>IF(SER_hh_tesh_in!F15=0,0,SER_hh_tesh_in!F15/SER_summary!F$27)</f>
        <v>1.7934067628832009</v>
      </c>
      <c r="G15" s="104">
        <f>IF(SER_hh_tesh_in!G15=0,0,SER_hh_tesh_in!G15/SER_summary!G$27)</f>
        <v>1.7355825721804388</v>
      </c>
      <c r="H15" s="104">
        <f>IF(SER_hh_tesh_in!H15=0,0,SER_hh_tesh_in!H15/SER_summary!H$27)</f>
        <v>0.6092205699401293</v>
      </c>
      <c r="I15" s="104">
        <f>IF(SER_hh_tesh_in!I15=0,0,SER_hh_tesh_in!I15/SER_summary!I$27)</f>
        <v>0.91783112793148924</v>
      </c>
      <c r="J15" s="104">
        <f>IF(SER_hh_tesh_in!J15=0,0,SER_hh_tesh_in!J15/SER_summary!J$27)</f>
        <v>1.6291937451556442</v>
      </c>
      <c r="K15" s="104">
        <f>IF(SER_hh_tesh_in!K15=0,0,SER_hh_tesh_in!K15/SER_summary!K$27)</f>
        <v>0.82373405235869168</v>
      </c>
      <c r="L15" s="104">
        <f>IF(SER_hh_tesh_in!L15=0,0,SER_hh_tesh_in!L15/SER_summary!L$27)</f>
        <v>0.57160372541315496</v>
      </c>
      <c r="M15" s="104">
        <f>IF(SER_hh_tesh_in!M15=0,0,SER_hh_tesh_in!M15/SER_summary!M$27)</f>
        <v>0.47032434773413523</v>
      </c>
      <c r="N15" s="104">
        <f>IF(SER_hh_tesh_in!N15=0,0,SER_hh_tesh_in!N15/SER_summary!N$27)</f>
        <v>0.86220629156134898</v>
      </c>
      <c r="O15" s="104">
        <f>IF(SER_hh_tesh_in!O15=0,0,SER_hh_tesh_in!O15/SER_summary!O$27)</f>
        <v>1.6765317011491594</v>
      </c>
      <c r="P15" s="104">
        <f>IF(SER_hh_tesh_in!P15=0,0,SER_hh_tesh_in!P15/SER_summary!P$27)</f>
        <v>1.2313405127718879</v>
      </c>
      <c r="Q15" s="104">
        <f>IF(SER_hh_tesh_in!Q15=0,0,SER_hh_tesh_in!Q15/SER_summary!Q$27)</f>
        <v>0.52840608834067193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25.029707025641013</v>
      </c>
      <c r="D16" s="101">
        <f>IF(SER_hh_tesh_in!D16=0,0,SER_hh_tesh_in!D16/SER_summary!D$27)</f>
        <v>25.048239647987394</v>
      </c>
      <c r="E16" s="101">
        <f>IF(SER_hh_tesh_in!E16=0,0,SER_hh_tesh_in!E16/SER_summary!E$27)</f>
        <v>25.005317689666704</v>
      </c>
      <c r="F16" s="101">
        <f>IF(SER_hh_tesh_in!F16=0,0,SER_hh_tesh_in!F16/SER_summary!F$27)</f>
        <v>25.336443772915306</v>
      </c>
      <c r="G16" s="101">
        <f>IF(SER_hh_tesh_in!G16=0,0,SER_hh_tesh_in!G16/SER_summary!G$27)</f>
        <v>25.567212173213363</v>
      </c>
      <c r="H16" s="101">
        <f>IF(SER_hh_tesh_in!H16=0,0,SER_hh_tesh_in!H16/SER_summary!H$27)</f>
        <v>25.777752489133</v>
      </c>
      <c r="I16" s="101">
        <f>IF(SER_hh_tesh_in!I16=0,0,SER_hh_tesh_in!I16/SER_summary!I$27)</f>
        <v>25.967289203573497</v>
      </c>
      <c r="J16" s="101">
        <f>IF(SER_hh_tesh_in!J16=0,0,SER_hh_tesh_in!J16/SER_summary!J$27)</f>
        <v>26.25572970493284</v>
      </c>
      <c r="K16" s="101">
        <f>IF(SER_hh_tesh_in!K16=0,0,SER_hh_tesh_in!K16/SER_summary!K$27)</f>
        <v>25.827458719117459</v>
      </c>
      <c r="L16" s="101">
        <f>IF(SER_hh_tesh_in!L16=0,0,SER_hh_tesh_in!L16/SER_summary!L$27)</f>
        <v>25.723698937430228</v>
      </c>
      <c r="M16" s="101">
        <f>IF(SER_hh_tesh_in!M16=0,0,SER_hh_tesh_in!M16/SER_summary!M$27)</f>
        <v>25.010862702027605</v>
      </c>
      <c r="N16" s="101">
        <f>IF(SER_hh_tesh_in!N16=0,0,SER_hh_tesh_in!N16/SER_summary!N$27)</f>
        <v>8.5377061842513822</v>
      </c>
      <c r="O16" s="101">
        <f>IF(SER_hh_tesh_in!O16=0,0,SER_hh_tesh_in!O16/SER_summary!O$27)</f>
        <v>9.0013332333576326</v>
      </c>
      <c r="P16" s="101">
        <f>IF(SER_hh_tesh_in!P16=0,0,SER_hh_tesh_in!P16/SER_summary!P$27)</f>
        <v>24.722264014983715</v>
      </c>
      <c r="Q16" s="101">
        <f>IF(SER_hh_tesh_in!Q16=0,0,SER_hh_tesh_in!Q16/SER_summary!Q$27)</f>
        <v>25.510197812825158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4.7173458696717674</v>
      </c>
      <c r="D17" s="103">
        <f>IF(SER_hh_tesh_in!D17=0,0,SER_hh_tesh_in!D17/SER_summary!D$27)</f>
        <v>5.0761100684672673</v>
      </c>
      <c r="E17" s="103">
        <f>IF(SER_hh_tesh_in!E17=0,0,SER_hh_tesh_in!E17/SER_summary!E$27)</f>
        <v>5.315860746595396</v>
      </c>
      <c r="F17" s="103">
        <f>IF(SER_hh_tesh_in!F17=0,0,SER_hh_tesh_in!F17/SER_summary!F$27)</f>
        <v>5.6012072586586195</v>
      </c>
      <c r="G17" s="103">
        <f>IF(SER_hh_tesh_in!G17=0,0,SER_hh_tesh_in!G17/SER_summary!G$27)</f>
        <v>5.9612482207122524</v>
      </c>
      <c r="H17" s="103">
        <f>IF(SER_hh_tesh_in!H17=0,0,SER_hh_tesh_in!H17/SER_summary!H$27)</f>
        <v>6.3257655734029656</v>
      </c>
      <c r="I17" s="103">
        <f>IF(SER_hh_tesh_in!I17=0,0,SER_hh_tesh_in!I17/SER_summary!I$27)</f>
        <v>6.824151663430575</v>
      </c>
      <c r="J17" s="103">
        <f>IF(SER_hh_tesh_in!J17=0,0,SER_hh_tesh_in!J17/SER_summary!J$27)</f>
        <v>7.163566546858501</v>
      </c>
      <c r="K17" s="103">
        <f>IF(SER_hh_tesh_in!K17=0,0,SER_hh_tesh_in!K17/SER_summary!K$27)</f>
        <v>7.6324591678028408</v>
      </c>
      <c r="L17" s="103">
        <f>IF(SER_hh_tesh_in!L17=0,0,SER_hh_tesh_in!L17/SER_summary!L$27)</f>
        <v>7.842915673892553</v>
      </c>
      <c r="M17" s="103">
        <f>IF(SER_hh_tesh_in!M17=0,0,SER_hh_tesh_in!M17/SER_summary!M$27)</f>
        <v>8.1527414743275362</v>
      </c>
      <c r="N17" s="103">
        <f>IF(SER_hh_tesh_in!N17=0,0,SER_hh_tesh_in!N17/SER_summary!N$27)</f>
        <v>8.5377061842513822</v>
      </c>
      <c r="O17" s="103">
        <f>IF(SER_hh_tesh_in!O17=0,0,SER_hh_tesh_in!O17/SER_summary!O$27)</f>
        <v>9.0013332333576326</v>
      </c>
      <c r="P17" s="103">
        <f>IF(SER_hh_tesh_in!P17=0,0,SER_hh_tesh_in!P17/SER_summary!P$27)</f>
        <v>9.7246691274286245</v>
      </c>
      <c r="Q17" s="103">
        <f>IF(SER_hh_tesh_in!Q17=0,0,SER_hh_tesh_in!Q17/SER_summary!Q$27)</f>
        <v>10.465739484049418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25.283106867289685</v>
      </c>
      <c r="D18" s="103">
        <f>IF(SER_hh_tesh_in!D18=0,0,SER_hh_tesh_in!D18/SER_summary!D$27)</f>
        <v>25.387631892514687</v>
      </c>
      <c r="E18" s="103">
        <f>IF(SER_hh_tesh_in!E18=0,0,SER_hh_tesh_in!E18/SER_summary!E$27)</f>
        <v>25.494216997191007</v>
      </c>
      <c r="F18" s="103">
        <f>IF(SER_hh_tesh_in!F18=0,0,SER_hh_tesh_in!F18/SER_summary!F$27)</f>
        <v>25.681188834649298</v>
      </c>
      <c r="G18" s="103">
        <f>IF(SER_hh_tesh_in!G18=0,0,SER_hh_tesh_in!G18/SER_summary!G$27)</f>
        <v>25.893402312275882</v>
      </c>
      <c r="H18" s="103">
        <f>IF(SER_hh_tesh_in!H18=0,0,SER_hh_tesh_in!H18/SER_summary!H$27)</f>
        <v>26.114503031206695</v>
      </c>
      <c r="I18" s="103">
        <f>IF(SER_hh_tesh_in!I18=0,0,SER_hh_tesh_in!I18/SER_summary!I$27)</f>
        <v>26.378594974616458</v>
      </c>
      <c r="J18" s="103">
        <f>IF(SER_hh_tesh_in!J18=0,0,SER_hh_tesh_in!J18/SER_summary!J$27)</f>
        <v>26.682740293143222</v>
      </c>
      <c r="K18" s="103">
        <f>IF(SER_hh_tesh_in!K18=0,0,SER_hh_tesh_in!K18/SER_summary!K$27)</f>
        <v>26.479219339020872</v>
      </c>
      <c r="L18" s="103">
        <f>IF(SER_hh_tesh_in!L18=0,0,SER_hh_tesh_in!L18/SER_summary!L$27)</f>
        <v>26.701918245087402</v>
      </c>
      <c r="M18" s="103">
        <f>IF(SER_hh_tesh_in!M18=0,0,SER_hh_tesh_in!M18/SER_summary!M$27)</f>
        <v>26.793298898662826</v>
      </c>
      <c r="N18" s="103">
        <f>IF(SER_hh_tesh_in!N18=0,0,SER_hh_tesh_in!N18/SER_summary!N$27)</f>
        <v>0</v>
      </c>
      <c r="O18" s="103">
        <f>IF(SER_hh_tesh_in!O18=0,0,SER_hh_tesh_in!O18/SER_summary!O$27)</f>
        <v>0</v>
      </c>
      <c r="P18" s="103">
        <f>IF(SER_hh_tesh_in!P18=0,0,SER_hh_tesh_in!P18/SER_summary!P$27)</f>
        <v>28.473460088763613</v>
      </c>
      <c r="Q18" s="103">
        <f>IF(SER_hh_tesh_in!Q18=0,0,SER_hh_tesh_in!Q18/SER_summary!Q$27)</f>
        <v>29.462398862902425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14.954440637872688</v>
      </c>
      <c r="D19" s="101">
        <f>IF(SER_hh_tesh_in!D19=0,0,SER_hh_tesh_in!D19/SER_summary!D$27)</f>
        <v>15.020874756594221</v>
      </c>
      <c r="E19" s="101">
        <f>IF(SER_hh_tesh_in!E19=0,0,SER_hh_tesh_in!E19/SER_summary!E$27)</f>
        <v>15.398574299855401</v>
      </c>
      <c r="F19" s="101">
        <f>IF(SER_hh_tesh_in!F19=0,0,SER_hh_tesh_in!F19/SER_summary!F$27)</f>
        <v>15.212366685822547</v>
      </c>
      <c r="G19" s="101">
        <f>IF(SER_hh_tesh_in!G19=0,0,SER_hh_tesh_in!G19/SER_summary!G$27)</f>
        <v>15.442988979517599</v>
      </c>
      <c r="H19" s="101">
        <f>IF(SER_hh_tesh_in!H19=0,0,SER_hh_tesh_in!H19/SER_summary!H$27)</f>
        <v>15.305169045868327</v>
      </c>
      <c r="I19" s="101">
        <f>IF(SER_hh_tesh_in!I19=0,0,SER_hh_tesh_in!I19/SER_summary!I$27)</f>
        <v>15.560492212760714</v>
      </c>
      <c r="J19" s="101">
        <f>IF(SER_hh_tesh_in!J19=0,0,SER_hh_tesh_in!J19/SER_summary!J$27)</f>
        <v>15.884601364442091</v>
      </c>
      <c r="K19" s="101">
        <f>IF(SER_hh_tesh_in!K19=0,0,SER_hh_tesh_in!K19/SER_summary!K$27)</f>
        <v>16.011009406330889</v>
      </c>
      <c r="L19" s="101">
        <f>IF(SER_hh_tesh_in!L19=0,0,SER_hh_tesh_in!L19/SER_summary!L$27)</f>
        <v>15.905853552108134</v>
      </c>
      <c r="M19" s="101">
        <f>IF(SER_hh_tesh_in!M19=0,0,SER_hh_tesh_in!M19/SER_summary!M$27)</f>
        <v>16.099203515984396</v>
      </c>
      <c r="N19" s="101">
        <f>IF(SER_hh_tesh_in!N19=0,0,SER_hh_tesh_in!N19/SER_summary!N$27)</f>
        <v>16.378751694432719</v>
      </c>
      <c r="O19" s="101">
        <f>IF(SER_hh_tesh_in!O19=0,0,SER_hh_tesh_in!O19/SER_summary!O$27)</f>
        <v>17.886815225726838</v>
      </c>
      <c r="P19" s="101">
        <f>IF(SER_hh_tesh_in!P19=0,0,SER_hh_tesh_in!P19/SER_summary!P$27)</f>
        <v>16.718801630620998</v>
      </c>
      <c r="Q19" s="101">
        <f>IF(SER_hh_tesh_in!Q19=0,0,SER_hh_tesh_in!Q19/SER_summary!Q$27)</f>
        <v>17.59029458877469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12.843345958173899</v>
      </c>
      <c r="D21" s="100">
        <f>IF(SER_hh_tesh_in!D21=0,0,SER_hh_tesh_in!D21/SER_summary!D$27)</f>
        <v>13.127723835348384</v>
      </c>
      <c r="E21" s="100">
        <f>IF(SER_hh_tesh_in!E21=0,0,SER_hh_tesh_in!E21/SER_summary!E$27)</f>
        <v>12.931724877736395</v>
      </c>
      <c r="F21" s="100">
        <f>IF(SER_hh_tesh_in!F21=0,0,SER_hh_tesh_in!F21/SER_summary!F$27)</f>
        <v>12.064518289362573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16.189757899063608</v>
      </c>
      <c r="O21" s="100">
        <f>IF(SER_hh_tesh_in!O21=0,0,SER_hh_tesh_in!O21/SER_summary!O$27)</f>
        <v>0</v>
      </c>
      <c r="P21" s="100">
        <f>IF(SER_hh_tesh_in!P21=0,0,SER_hh_tesh_in!P21/SER_summary!P$27)</f>
        <v>14.787179325700977</v>
      </c>
      <c r="Q21" s="100">
        <f>IF(SER_hh_tesh_in!Q21=0,0,SER_hh_tesh_in!Q21/SER_summary!Q$27)</f>
        <v>15.106250232125218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12.304090237017896</v>
      </c>
      <c r="D22" s="100">
        <f>IF(SER_hh_tesh_in!D22=0,0,SER_hh_tesh_in!D22/SER_summary!D$27)</f>
        <v>12.769177897282576</v>
      </c>
      <c r="E22" s="100">
        <f>IF(SER_hh_tesh_in!E22=0,0,SER_hh_tesh_in!E22/SER_summary!E$27)</f>
        <v>12.538380289147282</v>
      </c>
      <c r="F22" s="100">
        <f>IF(SER_hh_tesh_in!F22=0,0,SER_hh_tesh_in!F22/SER_summary!F$27)</f>
        <v>8.8354205082822759</v>
      </c>
      <c r="G22" s="100">
        <f>IF(SER_hh_tesh_in!G22=0,0,SER_hh_tesh_in!G22/SER_summary!G$27)</f>
        <v>15.588796323233368</v>
      </c>
      <c r="H22" s="100">
        <f>IF(SER_hh_tesh_in!H22=0,0,SER_hh_tesh_in!H22/SER_summary!H$27)</f>
        <v>14.732693580134255</v>
      </c>
      <c r="I22" s="100">
        <f>IF(SER_hh_tesh_in!I22=0,0,SER_hh_tesh_in!I22/SER_summary!I$27)</f>
        <v>0</v>
      </c>
      <c r="J22" s="100">
        <f>IF(SER_hh_tesh_in!J22=0,0,SER_hh_tesh_in!J22/SER_summary!J$27)</f>
        <v>9.9479927645320867</v>
      </c>
      <c r="K22" s="100">
        <f>IF(SER_hh_tesh_in!K22=0,0,SER_hh_tesh_in!K22/SER_summary!K$27)</f>
        <v>13.409650593117446</v>
      </c>
      <c r="L22" s="100">
        <f>IF(SER_hh_tesh_in!L22=0,0,SER_hh_tesh_in!L22/SER_summary!L$27)</f>
        <v>0</v>
      </c>
      <c r="M22" s="100">
        <f>IF(SER_hh_tesh_in!M22=0,0,SER_hh_tesh_in!M22/SER_summary!M$27)</f>
        <v>10.221552198111944</v>
      </c>
      <c r="N22" s="100">
        <f>IF(SER_hh_tesh_in!N22=0,0,SER_hh_tesh_in!N22/SER_summary!N$27)</f>
        <v>0</v>
      </c>
      <c r="O22" s="100">
        <f>IF(SER_hh_tesh_in!O22=0,0,SER_hh_tesh_in!O22/SER_summary!O$27)</f>
        <v>14.112047923534046</v>
      </c>
      <c r="P22" s="100">
        <f>IF(SER_hh_tesh_in!P22=0,0,SER_hh_tesh_in!P22/SER_summary!P$27)</f>
        <v>13.73247648621188</v>
      </c>
      <c r="Q22" s="100">
        <f>IF(SER_hh_tesh_in!Q22=0,0,SER_hh_tesh_in!Q22/SER_summary!Q$27)</f>
        <v>16.913807906536153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12.401146511723249</v>
      </c>
      <c r="D23" s="100">
        <f>IF(SER_hh_tesh_in!D23=0,0,SER_hh_tesh_in!D23/SER_summary!D$27)</f>
        <v>12.680276906671933</v>
      </c>
      <c r="E23" s="100">
        <f>IF(SER_hh_tesh_in!E23=0,0,SER_hh_tesh_in!E23/SER_summary!E$27)</f>
        <v>12.138345802006731</v>
      </c>
      <c r="F23" s="100">
        <f>IF(SER_hh_tesh_in!F23=0,0,SER_hh_tesh_in!F23/SER_summary!F$27)</f>
        <v>11.744888597473196</v>
      </c>
      <c r="G23" s="100">
        <f>IF(SER_hh_tesh_in!G23=0,0,SER_hh_tesh_in!G23/SER_summary!G$27)</f>
        <v>14.188081461266439</v>
      </c>
      <c r="H23" s="100">
        <f>IF(SER_hh_tesh_in!H23=0,0,SER_hh_tesh_in!H23/SER_summary!H$27)</f>
        <v>14.099790376295788</v>
      </c>
      <c r="I23" s="100">
        <f>IF(SER_hh_tesh_in!I23=0,0,SER_hh_tesh_in!I23/SER_summary!I$27)</f>
        <v>14.365380559186034</v>
      </c>
      <c r="J23" s="100">
        <f>IF(SER_hh_tesh_in!J23=0,0,SER_hh_tesh_in!J23/SER_summary!J$27)</f>
        <v>12.283170601781686</v>
      </c>
      <c r="K23" s="100">
        <f>IF(SER_hh_tesh_in!K23=0,0,SER_hh_tesh_in!K23/SER_summary!K$27)</f>
        <v>13.22954836166096</v>
      </c>
      <c r="L23" s="100">
        <f>IF(SER_hh_tesh_in!L23=0,0,SER_hh_tesh_in!L23/SER_summary!L$27)</f>
        <v>11.729301506186602</v>
      </c>
      <c r="M23" s="100">
        <f>IF(SER_hh_tesh_in!M23=0,0,SER_hh_tesh_in!M23/SER_summary!M$27)</f>
        <v>9.9763539218568109</v>
      </c>
      <c r="N23" s="100">
        <f>IF(SER_hh_tesh_in!N23=0,0,SER_hh_tesh_in!N23/SER_summary!N$27)</f>
        <v>10.294978204121231</v>
      </c>
      <c r="O23" s="100">
        <f>IF(SER_hh_tesh_in!O23=0,0,SER_hh_tesh_in!O23/SER_summary!O$27)</f>
        <v>0</v>
      </c>
      <c r="P23" s="100">
        <f>IF(SER_hh_tesh_in!P23=0,0,SER_hh_tesh_in!P23/SER_summary!P$27)</f>
        <v>13.068835707798149</v>
      </c>
      <c r="Q23" s="100">
        <f>IF(SER_hh_tesh_in!Q23=0,0,SER_hh_tesh_in!Q23/SER_summary!Q$27)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11.715106419767402</v>
      </c>
      <c r="D24" s="100">
        <f>IF(SER_hh_tesh_in!D24=0,0,SER_hh_tesh_in!D24/SER_summary!D$27)</f>
        <v>12.729428810700005</v>
      </c>
      <c r="E24" s="100">
        <f>IF(SER_hh_tesh_in!E24=0,0,SER_hh_tesh_in!E24/SER_summary!E$27)</f>
        <v>0</v>
      </c>
      <c r="F24" s="100">
        <f>IF(SER_hh_tesh_in!F24=0,0,SER_hh_tesh_in!F24/SER_summary!F$27)</f>
        <v>11.665427485475325</v>
      </c>
      <c r="G24" s="100">
        <f>IF(SER_hh_tesh_in!G24=0,0,SER_hh_tesh_in!G24/SER_summary!G$27)</f>
        <v>14.382684297028808</v>
      </c>
      <c r="H24" s="100">
        <f>IF(SER_hh_tesh_in!H24=0,0,SER_hh_tesh_in!H24/SER_summary!H$27)</f>
        <v>0</v>
      </c>
      <c r="I24" s="100">
        <f>IF(SER_hh_tesh_in!I24=0,0,SER_hh_tesh_in!I24/SER_summary!I$27)</f>
        <v>15.389445057250537</v>
      </c>
      <c r="J24" s="100">
        <f>IF(SER_hh_tesh_in!J24=0,0,SER_hh_tesh_in!J24/SER_summary!J$27)</f>
        <v>12.953830746430731</v>
      </c>
      <c r="K24" s="100">
        <f>IF(SER_hh_tesh_in!K24=0,0,SER_hh_tesh_in!K24/SER_summary!K$27)</f>
        <v>14.605061294348936</v>
      </c>
      <c r="L24" s="100">
        <f>IF(SER_hh_tesh_in!L24=0,0,SER_hh_tesh_in!L24/SER_summary!L$27)</f>
        <v>13.32600495439317</v>
      </c>
      <c r="M24" s="100">
        <f>IF(SER_hh_tesh_in!M24=0,0,SER_hh_tesh_in!M24/SER_summary!M$27)</f>
        <v>13.044224242076432</v>
      </c>
      <c r="N24" s="100">
        <f>IF(SER_hh_tesh_in!N24=0,0,SER_hh_tesh_in!N24/SER_summary!N$27)</f>
        <v>13.973253966156076</v>
      </c>
      <c r="O24" s="100">
        <f>IF(SER_hh_tesh_in!O24=0,0,SER_hh_tesh_in!O24/SER_summary!O$27)</f>
        <v>14.467505947088341</v>
      </c>
      <c r="P24" s="100">
        <f>IF(SER_hh_tesh_in!P24=0,0,SER_hh_tesh_in!P24/SER_summary!P$27)</f>
        <v>14.317229375462173</v>
      </c>
      <c r="Q24" s="100">
        <f>IF(SER_hh_tesh_in!Q24=0,0,SER_hh_tesh_in!Q24/SER_summary!Q$27)</f>
        <v>17.512103606562377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10.518645448044746</v>
      </c>
      <c r="D25" s="100">
        <f>IF(SER_hh_tesh_in!D25=0,0,SER_hh_tesh_in!D25/SER_summary!D$27)</f>
        <v>12.588503424244101</v>
      </c>
      <c r="E25" s="100">
        <f>IF(SER_hh_tesh_in!E25=0,0,SER_hh_tesh_in!E25/SER_summary!E$27)</f>
        <v>10.422306323741033</v>
      </c>
      <c r="F25" s="100">
        <f>IF(SER_hh_tesh_in!F25=0,0,SER_hh_tesh_in!F25/SER_summary!F$27)</f>
        <v>11.393039167607048</v>
      </c>
      <c r="G25" s="100">
        <f>IF(SER_hh_tesh_in!G25=0,0,SER_hh_tesh_in!G25/SER_summary!G$27)</f>
        <v>13.931059865510308</v>
      </c>
      <c r="H25" s="100">
        <f>IF(SER_hh_tesh_in!H25=0,0,SER_hh_tesh_in!H25/SER_summary!H$27)</f>
        <v>13.853547449481185</v>
      </c>
      <c r="I25" s="100">
        <f>IF(SER_hh_tesh_in!I25=0,0,SER_hh_tesh_in!I25/SER_summary!I$27)</f>
        <v>13.897560336173507</v>
      </c>
      <c r="J25" s="100">
        <f>IF(SER_hh_tesh_in!J25=0,0,SER_hh_tesh_in!J25/SER_summary!J$27)</f>
        <v>12.978294267523104</v>
      </c>
      <c r="K25" s="100">
        <f>IF(SER_hh_tesh_in!K25=0,0,SER_hh_tesh_in!K25/SER_summary!K$27)</f>
        <v>14.048712657689009</v>
      </c>
      <c r="L25" s="100">
        <f>IF(SER_hh_tesh_in!L25=0,0,SER_hh_tesh_in!L25/SER_summary!L$27)</f>
        <v>12.685466412771937</v>
      </c>
      <c r="M25" s="100">
        <f>IF(SER_hh_tesh_in!M25=0,0,SER_hh_tesh_in!M25/SER_summary!M$27)</f>
        <v>10.678611308268833</v>
      </c>
      <c r="N25" s="100">
        <f>IF(SER_hh_tesh_in!N25=0,0,SER_hh_tesh_in!N25/SER_summary!N$27)</f>
        <v>12.808155927649292</v>
      </c>
      <c r="O25" s="100">
        <f>IF(SER_hh_tesh_in!O25=0,0,SER_hh_tesh_in!O25/SER_summary!O$27)</f>
        <v>11.342673337319413</v>
      </c>
      <c r="P25" s="100">
        <f>IF(SER_hh_tesh_in!P25=0,0,SER_hh_tesh_in!P25/SER_summary!P$27)</f>
        <v>12.693130079315976</v>
      </c>
      <c r="Q25" s="100">
        <f>IF(SER_hh_tesh_in!Q25=0,0,SER_hh_tesh_in!Q25/SER_summary!Q$27)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0</v>
      </c>
      <c r="D26" s="22">
        <f>IF(SER_hh_tesh_in!D26=0,0,SER_hh_tesh_in!D26/SER_summary!D$27)</f>
        <v>0</v>
      </c>
      <c r="E26" s="22">
        <f>IF(SER_hh_tesh_in!E26=0,0,SER_hh_tesh_in!E26/SER_summary!E$27)</f>
        <v>8.5218010560303892</v>
      </c>
      <c r="F26" s="22">
        <f>IF(SER_hh_tesh_in!F26=0,0,SER_hh_tesh_in!F26/SER_summary!F$27)</f>
        <v>12.191471966091655</v>
      </c>
      <c r="G26" s="22">
        <f>IF(SER_hh_tesh_in!G26=0,0,SER_hh_tesh_in!G26/SER_summary!G$27)</f>
        <v>13.965373952850355</v>
      </c>
      <c r="H26" s="22">
        <f>IF(SER_hh_tesh_in!H26=0,0,SER_hh_tesh_in!H26/SER_summary!H$27)</f>
        <v>15.473555784198506</v>
      </c>
      <c r="I26" s="22">
        <f>IF(SER_hh_tesh_in!I26=0,0,SER_hh_tesh_in!I26/SER_summary!I$27)</f>
        <v>14.177443565763383</v>
      </c>
      <c r="J26" s="22">
        <f>IF(SER_hh_tesh_in!J26=0,0,SER_hh_tesh_in!J26/SER_summary!J$27)</f>
        <v>13.38871081727293</v>
      </c>
      <c r="K26" s="22">
        <f>IF(SER_hh_tesh_in!K26=0,0,SER_hh_tesh_in!K26/SER_summary!K$27)</f>
        <v>0</v>
      </c>
      <c r="L26" s="22">
        <f>IF(SER_hh_tesh_in!L26=0,0,SER_hh_tesh_in!L26/SER_summary!L$27)</f>
        <v>0</v>
      </c>
      <c r="M26" s="22">
        <f>IF(SER_hh_tesh_in!M26=0,0,SER_hh_tesh_in!M26/SER_summary!M$27)</f>
        <v>12.301605897450592</v>
      </c>
      <c r="N26" s="22">
        <f>IF(SER_hh_tesh_in!N26=0,0,SER_hh_tesh_in!N26/SER_summary!N$27)</f>
        <v>14.009148592594773</v>
      </c>
      <c r="O26" s="22">
        <f>IF(SER_hh_tesh_in!O26=0,0,SER_hh_tesh_in!O26/SER_summary!O$27)</f>
        <v>15.460987295737088</v>
      </c>
      <c r="P26" s="22">
        <f>IF(SER_hh_tesh_in!P26=0,0,SER_hh_tesh_in!P26/SER_summary!P$27)</f>
        <v>0</v>
      </c>
      <c r="Q26" s="22">
        <f>IF(SER_hh_tesh_in!Q26=0,0,SER_hh_tesh_in!Q26/SER_summary!Q$27)</f>
        <v>14.51989054009897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2.6383174036369939</v>
      </c>
      <c r="D27" s="116">
        <f>IF(SER_hh_tesh_in!D27=0,0,SER_hh_tesh_in!D27/SER_summary!D$27)</f>
        <v>2.2321389674365522</v>
      </c>
      <c r="E27" s="116">
        <f>IF(SER_hh_tesh_in!E27=0,0,SER_hh_tesh_in!E27/SER_summary!E$27)</f>
        <v>2.8965515731802736</v>
      </c>
      <c r="F27" s="116">
        <f>IF(SER_hh_tesh_in!F27=0,0,SER_hh_tesh_in!F27/SER_summary!F$27)</f>
        <v>3.5015862149226327</v>
      </c>
      <c r="G27" s="116">
        <f>IF(SER_hh_tesh_in!G27=0,0,SER_hh_tesh_in!G27/SER_summary!G$27)</f>
        <v>1.3779875807320161</v>
      </c>
      <c r="H27" s="116">
        <f>IF(SER_hh_tesh_in!H27=0,0,SER_hh_tesh_in!H27/SER_summary!H$27)</f>
        <v>1.3025330150563623</v>
      </c>
      <c r="I27" s="116">
        <f>IF(SER_hh_tesh_in!I27=0,0,SER_hh_tesh_in!I27/SER_summary!I$27)</f>
        <v>1.5351120160906631</v>
      </c>
      <c r="J27" s="116">
        <f>IF(SER_hh_tesh_in!J27=0,0,SER_hh_tesh_in!J27/SER_summary!J$27)</f>
        <v>2.9036649697781174</v>
      </c>
      <c r="K27" s="116">
        <f>IF(SER_hh_tesh_in!K27=0,0,SER_hh_tesh_in!K27/SER_summary!K$27)</f>
        <v>2.1806996996558494</v>
      </c>
      <c r="L27" s="116">
        <f>IF(SER_hh_tesh_in!L27=0,0,SER_hh_tesh_in!L27/SER_summary!L$27)</f>
        <v>3.3893737134836384</v>
      </c>
      <c r="M27" s="116">
        <f>IF(SER_hh_tesh_in!M27=0,0,SER_hh_tesh_in!M27/SER_summary!M$27)</f>
        <v>5.3794120635990037</v>
      </c>
      <c r="N27" s="116">
        <f>IF(SER_hh_tesh_in!N27=0,0,SER_hh_tesh_in!N27/SER_summary!N$27)</f>
        <v>3.2906534668849745</v>
      </c>
      <c r="O27" s="116">
        <f>IF(SER_hh_tesh_in!O27=0,0,SER_hh_tesh_in!O27/SER_summary!O$27)</f>
        <v>2.8477735157787656</v>
      </c>
      <c r="P27" s="116">
        <f>IF(SER_hh_tesh_in!P27=0,0,SER_hh_tesh_in!P27/SER_summary!P$27)</f>
        <v>3.3580826209207673</v>
      </c>
      <c r="Q27" s="116">
        <f>IF(SER_hh_tesh_in!Q27=0,0,SER_hh_tesh_in!Q27/SER_summary!Q$27)</f>
        <v>3.044524286185764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5.4956866759422569</v>
      </c>
      <c r="D28" s="117">
        <f>IF(SER_hh_tesh_in!D28=0,0,SER_hh_tesh_in!D28/SER_summary!D$27)</f>
        <v>5.536229552987237</v>
      </c>
      <c r="E28" s="117">
        <f>IF(SER_hh_tesh_in!E28=0,0,SER_hh_tesh_in!E28/SER_summary!E$27)</f>
        <v>6.5872526598953796</v>
      </c>
      <c r="F28" s="117">
        <f>IF(SER_hh_tesh_in!F28=0,0,SER_hh_tesh_in!F28/SER_summary!F$27)</f>
        <v>6.4895191093765554</v>
      </c>
      <c r="G28" s="117">
        <f>IF(SER_hh_tesh_in!G28=0,0,SER_hh_tesh_in!G28/SER_summary!G$27)</f>
        <v>4.0810276212679399</v>
      </c>
      <c r="H28" s="117">
        <f>IF(SER_hh_tesh_in!H28=0,0,SER_hh_tesh_in!H28/SER_summary!H$27)</f>
        <v>3.7850254023623027</v>
      </c>
      <c r="I28" s="117">
        <f>IF(SER_hh_tesh_in!I28=0,0,SER_hh_tesh_in!I28/SER_summary!I$27)</f>
        <v>4.6081850100131447</v>
      </c>
      <c r="J28" s="117">
        <f>IF(SER_hh_tesh_in!J28=0,0,SER_hh_tesh_in!J28/SER_summary!J$27)</f>
        <v>5.9597235276614677</v>
      </c>
      <c r="K28" s="117">
        <f>IF(SER_hh_tesh_in!K28=0,0,SER_hh_tesh_in!K28/SER_summary!K$27)</f>
        <v>3.3735761650862957</v>
      </c>
      <c r="L28" s="117">
        <f>IF(SER_hh_tesh_in!L28=0,0,SER_hh_tesh_in!L28/SER_summary!L$27)</f>
        <v>6.063670848423337</v>
      </c>
      <c r="M28" s="117">
        <f>IF(SER_hh_tesh_in!M28=0,0,SER_hh_tesh_in!M28/SER_summary!M$27)</f>
        <v>5.9344842346201014</v>
      </c>
      <c r="N28" s="117">
        <f>IF(SER_hh_tesh_in!N28=0,0,SER_hh_tesh_in!N28/SER_summary!N$27)</f>
        <v>6.1009344397512582</v>
      </c>
      <c r="O28" s="117">
        <f>IF(SER_hh_tesh_in!O28=0,0,SER_hh_tesh_in!O28/SER_summary!O$27)</f>
        <v>5.422644722426849</v>
      </c>
      <c r="P28" s="117">
        <f>IF(SER_hh_tesh_in!P28=0,0,SER_hh_tesh_in!P28/SER_summary!P$27)</f>
        <v>6.1668624012792534</v>
      </c>
      <c r="Q28" s="117">
        <f>IF(SER_hh_tesh_in!Q28=0,0,SER_hh_tesh_in!Q28/SER_summary!Q$27)</f>
        <v>6.0136685503524818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11.581586364821352</v>
      </c>
      <c r="D29" s="101">
        <f>IF(SER_hh_tesh_in!D29=0,0,SER_hh_tesh_in!D29/SER_summary!D$27)</f>
        <v>12.035262936401837</v>
      </c>
      <c r="E29" s="101">
        <f>IF(SER_hh_tesh_in!E29=0,0,SER_hh_tesh_in!E29/SER_summary!E$27)</f>
        <v>11.961771912746743</v>
      </c>
      <c r="F29" s="101">
        <f>IF(SER_hh_tesh_in!F29=0,0,SER_hh_tesh_in!F29/SER_summary!F$27)</f>
        <v>12.517064190716576</v>
      </c>
      <c r="G29" s="101">
        <f>IF(SER_hh_tesh_in!G29=0,0,SER_hh_tesh_in!G29/SER_summary!G$27)</f>
        <v>12.271741360876984</v>
      </c>
      <c r="H29" s="101">
        <f>IF(SER_hh_tesh_in!H29=0,0,SER_hh_tesh_in!H29/SER_summary!H$27)</f>
        <v>12.255412448242922</v>
      </c>
      <c r="I29" s="101">
        <f>IF(SER_hh_tesh_in!I29=0,0,SER_hh_tesh_in!I29/SER_summary!I$27)</f>
        <v>12.251032468094001</v>
      </c>
      <c r="J29" s="101">
        <f>IF(SER_hh_tesh_in!J29=0,0,SER_hh_tesh_in!J29/SER_summary!J$27)</f>
        <v>12.559437646940408</v>
      </c>
      <c r="K29" s="101">
        <f>IF(SER_hh_tesh_in!K29=0,0,SER_hh_tesh_in!K29/SER_summary!K$27)</f>
        <v>13.01664497604521</v>
      </c>
      <c r="L29" s="101">
        <f>IF(SER_hh_tesh_in!L29=0,0,SER_hh_tesh_in!L29/SER_summary!L$27)</f>
        <v>13.08347632350217</v>
      </c>
      <c r="M29" s="101">
        <f>IF(SER_hh_tesh_in!M29=0,0,SER_hh_tesh_in!M29/SER_summary!M$27)</f>
        <v>12.939302383518026</v>
      </c>
      <c r="N29" s="101">
        <f>IF(SER_hh_tesh_in!N29=0,0,SER_hh_tesh_in!N29/SER_summary!N$27)</f>
        <v>13.409010947819361</v>
      </c>
      <c r="O29" s="101">
        <f>IF(SER_hh_tesh_in!O29=0,0,SER_hh_tesh_in!O29/SER_summary!O$27)</f>
        <v>13.818625638305223</v>
      </c>
      <c r="P29" s="101">
        <f>IF(SER_hh_tesh_in!P29=0,0,SER_hh_tesh_in!P29/SER_summary!P$27)</f>
        <v>13.822258540504571</v>
      </c>
      <c r="Q29" s="101">
        <f>IF(SER_hh_tesh_in!Q29=0,0,SER_hh_tesh_in!Q29/SER_summary!Q$27)</f>
        <v>13.273439984603504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11.723082854376816</v>
      </c>
      <c r="D30" s="100">
        <f>IF(SER_hh_tesh_in!D30=0,0,SER_hh_tesh_in!D30/SER_summary!D$27)</f>
        <v>12.147811382350259</v>
      </c>
      <c r="E30" s="100">
        <f>IF(SER_hh_tesh_in!E30=0,0,SER_hh_tesh_in!E30/SER_summary!E$27)</f>
        <v>12.322546163040759</v>
      </c>
      <c r="F30" s="100">
        <f>IF(SER_hh_tesh_in!F30=0,0,SER_hh_tesh_in!F30/SER_summary!F$27)</f>
        <v>12.857382718760041</v>
      </c>
      <c r="G30" s="100">
        <f>IF(SER_hh_tesh_in!G30=0,0,SER_hh_tesh_in!G30/SER_summary!G$27)</f>
        <v>0</v>
      </c>
      <c r="H30" s="100">
        <f>IF(SER_hh_tesh_in!H30=0,0,SER_hh_tesh_in!H30/SER_summary!H$27)</f>
        <v>12.967711244763006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13.105595440435414</v>
      </c>
      <c r="L30" s="100">
        <f>IF(SER_hh_tesh_in!L30=0,0,SER_hh_tesh_in!L30/SER_summary!L$27)</f>
        <v>13.331741012226681</v>
      </c>
      <c r="M30" s="100">
        <f>IF(SER_hh_tesh_in!M30=0,0,SER_hh_tesh_in!M30/SER_summary!M$27)</f>
        <v>0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13.836671393161938</v>
      </c>
      <c r="Q30" s="100">
        <f>IF(SER_hh_tesh_in!Q30=0,0,SER_hh_tesh_in!Q30/SER_summary!Q$27)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11.629748952732777</v>
      </c>
      <c r="D31" s="100">
        <f>IF(SER_hh_tesh_in!D31=0,0,SER_hh_tesh_in!D31/SER_summary!D$27)</f>
        <v>11.795573450522189</v>
      </c>
      <c r="E31" s="100">
        <f>IF(SER_hh_tesh_in!E31=0,0,SER_hh_tesh_in!E31/SER_summary!E$27)</f>
        <v>12.012437507495859</v>
      </c>
      <c r="F31" s="100">
        <f>IF(SER_hh_tesh_in!F31=0,0,SER_hh_tesh_in!F31/SER_summary!F$27)</f>
        <v>12.579991686118216</v>
      </c>
      <c r="G31" s="100">
        <f>IF(SER_hh_tesh_in!G31=0,0,SER_hh_tesh_in!G31/SER_summary!G$27)</f>
        <v>12.625707506380149</v>
      </c>
      <c r="H31" s="100">
        <f>IF(SER_hh_tesh_in!H31=0,0,SER_hh_tesh_in!H31/SER_summary!H$27)</f>
        <v>12.610063673670441</v>
      </c>
      <c r="I31" s="100">
        <f>IF(SER_hh_tesh_in!I31=0,0,SER_hh_tesh_in!I31/SER_summary!I$27)</f>
        <v>12.601085316898608</v>
      </c>
      <c r="J31" s="100">
        <f>IF(SER_hh_tesh_in!J31=0,0,SER_hh_tesh_in!J31/SER_summary!J$27)</f>
        <v>12.88876672381115</v>
      </c>
      <c r="K31" s="100">
        <f>IF(SER_hh_tesh_in!K31=0,0,SER_hh_tesh_in!K31/SER_summary!K$27)</f>
        <v>12.915658292168004</v>
      </c>
      <c r="L31" s="100">
        <f>IF(SER_hh_tesh_in!L31=0,0,SER_hh_tesh_in!L31/SER_summary!L$27)</f>
        <v>13.099178609647891</v>
      </c>
      <c r="M31" s="100">
        <f>IF(SER_hh_tesh_in!M31=0,0,SER_hh_tesh_in!M31/SER_summary!M$27)</f>
        <v>13.295192420398168</v>
      </c>
      <c r="N31" s="100">
        <f>IF(SER_hh_tesh_in!N31=0,0,SER_hh_tesh_in!N31/SER_summary!N$27)</f>
        <v>13.655148501040706</v>
      </c>
      <c r="O31" s="100">
        <f>IF(SER_hh_tesh_in!O31=0,0,SER_hh_tesh_in!O31/SER_summary!O$27)</f>
        <v>14.019374978254586</v>
      </c>
      <c r="P31" s="100">
        <f>IF(SER_hh_tesh_in!P31=0,0,SER_hh_tesh_in!P31/SER_summary!P$27)</f>
        <v>13.829076112382463</v>
      </c>
      <c r="Q31" s="100">
        <f>IF(SER_hh_tesh_in!Q31=0,0,SER_hh_tesh_in!Q31/SER_summary!Q$27)</f>
        <v>13.4432521167184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11.485868862235403</v>
      </c>
      <c r="D32" s="100">
        <f>IF(SER_hh_tesh_in!D32=0,0,SER_hh_tesh_in!D32/SER_summary!D$27)</f>
        <v>11.621237606911347</v>
      </c>
      <c r="E32" s="100">
        <f>IF(SER_hh_tesh_in!E32=0,0,SER_hh_tesh_in!E32/SER_summary!E$27)</f>
        <v>11.81257250048048</v>
      </c>
      <c r="F32" s="100">
        <f>IF(SER_hh_tesh_in!F32=0,0,SER_hh_tesh_in!F32/SER_summary!F$27)</f>
        <v>12.283177405811182</v>
      </c>
      <c r="G32" s="100">
        <f>IF(SER_hh_tesh_in!G32=0,0,SER_hh_tesh_in!G32/SER_summary!G$27)</f>
        <v>0</v>
      </c>
      <c r="H32" s="100">
        <f>IF(SER_hh_tesh_in!H32=0,0,SER_hh_tesh_in!H32/SER_summary!H$27)</f>
        <v>12.233471770363897</v>
      </c>
      <c r="I32" s="100">
        <f>IF(SER_hh_tesh_in!I32=0,0,SER_hh_tesh_in!I32/SER_summary!I$27)</f>
        <v>12.191607693317387</v>
      </c>
      <c r="J32" s="100">
        <f>IF(SER_hh_tesh_in!J32=0,0,SER_hh_tesh_in!J32/SER_summary!J$27)</f>
        <v>12.436799918567896</v>
      </c>
      <c r="K32" s="100">
        <f>IF(SER_hh_tesh_in!K32=0,0,SER_hh_tesh_in!K32/SER_summary!K$27)</f>
        <v>0</v>
      </c>
      <c r="L32" s="100">
        <f>IF(SER_hh_tesh_in!L32=0,0,SER_hh_tesh_in!L32/SER_summary!L$27)</f>
        <v>12.674055524887246</v>
      </c>
      <c r="M32" s="100">
        <f>IF(SER_hh_tesh_in!M32=0,0,SER_hh_tesh_in!M32/SER_summary!M$27)</f>
        <v>0</v>
      </c>
      <c r="N32" s="100">
        <f>IF(SER_hh_tesh_in!N32=0,0,SER_hh_tesh_in!N32/SER_summary!N$27)</f>
        <v>13.590170416460692</v>
      </c>
      <c r="O32" s="100">
        <f>IF(SER_hh_tesh_in!O32=0,0,SER_hh_tesh_in!O32/SER_summary!O$27)</f>
        <v>13.562018952436064</v>
      </c>
      <c r="P32" s="100">
        <f>IF(SER_hh_tesh_in!P32=0,0,SER_hh_tesh_in!P32/SER_summary!P$27)</f>
        <v>13.144855455119382</v>
      </c>
      <c r="Q32" s="100">
        <f>IF(SER_hh_tesh_in!Q32=0,0,SER_hh_tesh_in!Q32/SER_summary!Q$27)</f>
        <v>13.14846667905165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11.458490195358735</v>
      </c>
      <c r="D33" s="18">
        <f>IF(SER_hh_tesh_in!D33=0,0,SER_hh_tesh_in!D33/SER_summary!D$27)</f>
        <v>0</v>
      </c>
      <c r="E33" s="18">
        <f>IF(SER_hh_tesh_in!E33=0,0,SER_hh_tesh_in!E33/SER_summary!E$27)</f>
        <v>11.616681274755008</v>
      </c>
      <c r="F33" s="18">
        <f>IF(SER_hh_tesh_in!F33=0,0,SER_hh_tesh_in!F33/SER_summary!F$27)</f>
        <v>12.108678061904838</v>
      </c>
      <c r="G33" s="18">
        <f>IF(SER_hh_tesh_in!G33=0,0,SER_hh_tesh_in!G33/SER_summary!G$27)</f>
        <v>12.214164534319178</v>
      </c>
      <c r="H33" s="18">
        <f>IF(SER_hh_tesh_in!H33=0,0,SER_hh_tesh_in!H33/SER_summary!H$27)</f>
        <v>12.128675767826888</v>
      </c>
      <c r="I33" s="18">
        <f>IF(SER_hh_tesh_in!I33=0,0,SER_hh_tesh_in!I33/SER_summary!I$27)</f>
        <v>12.20408893545261</v>
      </c>
      <c r="J33" s="18">
        <f>IF(SER_hh_tesh_in!J33=0,0,SER_hh_tesh_in!J33/SER_summary!J$27)</f>
        <v>12.497093203229557</v>
      </c>
      <c r="K33" s="18">
        <f>IF(SER_hh_tesh_in!K33=0,0,SER_hh_tesh_in!K33/SER_summary!K$27)</f>
        <v>0</v>
      </c>
      <c r="L33" s="18">
        <f>IF(SER_hh_tesh_in!L33=0,0,SER_hh_tesh_in!L33/SER_summary!L$27)</f>
        <v>12.601853222667302</v>
      </c>
      <c r="M33" s="18">
        <f>IF(SER_hh_tesh_in!M33=0,0,SER_hh_tesh_in!M33/SER_summary!M$27)</f>
        <v>12.934774826119638</v>
      </c>
      <c r="N33" s="18">
        <f>IF(SER_hh_tesh_in!N33=0,0,SER_hh_tesh_in!N33/SER_summary!N$27)</f>
        <v>13.378743693917288</v>
      </c>
      <c r="O33" s="18">
        <f>IF(SER_hh_tesh_in!O33=0,0,SER_hh_tesh_in!O33/SER_summary!O$27)</f>
        <v>13.622879470081738</v>
      </c>
      <c r="P33" s="18">
        <f>IF(SER_hh_tesh_in!P33=0,0,SER_hh_tesh_in!P33/SER_summary!P$27)</f>
        <v>0</v>
      </c>
      <c r="Q33" s="18">
        <f>IF(SER_hh_tesh_in!Q33=0,0,SER_hh_tesh_in!Q33/SER_summary!Q$27)</f>
        <v>13.088710665101859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40.470231132153501</v>
      </c>
      <c r="D3" s="106">
        <f>IF(SER_hh_emih_in!D3=0,0,SER_hh_emih_in!D3/SER_summary!D$27)</f>
        <v>28.108337259572213</v>
      </c>
      <c r="E3" s="106">
        <f>IF(SER_hh_emih_in!E3=0,0,SER_hh_emih_in!E3/SER_summary!E$27)</f>
        <v>24.627478918289395</v>
      </c>
      <c r="F3" s="106">
        <f>IF(SER_hh_emih_in!F3=0,0,SER_hh_emih_in!F3/SER_summary!F$27)</f>
        <v>26.651667111438673</v>
      </c>
      <c r="G3" s="106">
        <f>IF(SER_hh_emih_in!G3=0,0,SER_hh_emih_in!G3/SER_summary!G$27)</f>
        <v>27.714698593571317</v>
      </c>
      <c r="H3" s="106">
        <f>IF(SER_hh_emih_in!H3=0,0,SER_hh_emih_in!H3/SER_summary!H$27)</f>
        <v>2.6599407610323897</v>
      </c>
      <c r="I3" s="106">
        <f>IF(SER_hh_emih_in!I3=0,0,SER_hh_emih_in!I3/SER_summary!I$27)</f>
        <v>6.9804347135204159</v>
      </c>
      <c r="J3" s="106">
        <f>IF(SER_hh_emih_in!J3=0,0,SER_hh_emih_in!J3/SER_summary!J$27)</f>
        <v>28.425585097637128</v>
      </c>
      <c r="K3" s="106">
        <f>IF(SER_hh_emih_in!K3=0,0,SER_hh_emih_in!K3/SER_summary!K$27)</f>
        <v>13.870460730414043</v>
      </c>
      <c r="L3" s="106">
        <f>IF(SER_hh_emih_in!L3=0,0,SER_hh_emih_in!L3/SER_summary!L$27)</f>
        <v>5.2038817878359866</v>
      </c>
      <c r="M3" s="106">
        <f>IF(SER_hh_emih_in!M3=0,0,SER_hh_emih_in!M3/SER_summary!M$27)</f>
        <v>1.0454735948121106</v>
      </c>
      <c r="N3" s="106">
        <f>IF(SER_hh_emih_in!N3=0,0,SER_hh_emih_in!N3/SER_summary!N$27)</f>
        <v>5.3187626137682704</v>
      </c>
      <c r="O3" s="106">
        <f>IF(SER_hh_emih_in!O3=0,0,SER_hh_emih_in!O3/SER_summary!O$27)</f>
        <v>24.112399856769766</v>
      </c>
      <c r="P3" s="106">
        <f>IF(SER_hh_emih_in!P3=0,0,SER_hh_emih_in!P3/SER_summary!P$27)</f>
        <v>27.141139479401243</v>
      </c>
      <c r="Q3" s="106">
        <f>IF(SER_hh_emih_in!Q3=0,0,SER_hh_emih_in!Q3/SER_summary!Q$27)</f>
        <v>4.0579675522391696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33.016026947472355</v>
      </c>
      <c r="D4" s="101">
        <f>IF(SER_hh_emih_in!D4=0,0,SER_hh_emih_in!D4/SER_summary!D$27)</f>
        <v>18.590077084271162</v>
      </c>
      <c r="E4" s="101">
        <f>IF(SER_hh_emih_in!E4=0,0,SER_hh_emih_in!E4/SER_summary!E$27)</f>
        <v>16.39033203165874</v>
      </c>
      <c r="F4" s="101">
        <f>IF(SER_hh_emih_in!F4=0,0,SER_hh_emih_in!F4/SER_summary!F$27)</f>
        <v>21.198781202157061</v>
      </c>
      <c r="G4" s="101">
        <f>IF(SER_hh_emih_in!G4=0,0,SER_hh_emih_in!G4/SER_summary!G$27)</f>
        <v>25.891217012482176</v>
      </c>
      <c r="H4" s="101">
        <f>IF(SER_hh_emih_in!H4=0,0,SER_hh_emih_in!H4/SER_summary!H$27)</f>
        <v>7.0969737135511005E-3</v>
      </c>
      <c r="I4" s="101">
        <f>IF(SER_hh_emih_in!I4=0,0,SER_hh_emih_in!I4/SER_summary!I$27)</f>
        <v>5.7260794504466199</v>
      </c>
      <c r="J4" s="101">
        <f>IF(SER_hh_emih_in!J4=0,0,SER_hh_emih_in!J4/SER_summary!J$27)</f>
        <v>26.991055397900951</v>
      </c>
      <c r="K4" s="101">
        <f>IF(SER_hh_emih_in!K4=0,0,SER_hh_emih_in!K4/SER_summary!K$27)</f>
        <v>6.8321157686721703</v>
      </c>
      <c r="L4" s="101">
        <f>IF(SER_hh_emih_in!L4=0,0,SER_hh_emih_in!L4/SER_summary!L$27)</f>
        <v>0.28544390959208882</v>
      </c>
      <c r="M4" s="101">
        <f>IF(SER_hh_emih_in!M4=0,0,SER_hh_emih_in!M4/SER_summary!M$27)</f>
        <v>2.001800310875412E-2</v>
      </c>
      <c r="N4" s="101">
        <f>IF(SER_hh_emih_in!N4=0,0,SER_hh_emih_in!N4/SER_summary!N$27)</f>
        <v>4.708294904181793</v>
      </c>
      <c r="O4" s="101">
        <f>IF(SER_hh_emih_in!O4=0,0,SER_hh_emih_in!O4/SER_summary!O$27)</f>
        <v>20.181121332278781</v>
      </c>
      <c r="P4" s="101">
        <f>IF(SER_hh_emih_in!P4=0,0,SER_hh_emih_in!P4/SER_summary!P$27)</f>
        <v>17.688221255227717</v>
      </c>
      <c r="Q4" s="101">
        <f>IF(SER_hh_emih_in!Q4=0,0,SER_hh_emih_in!Q4/SER_summary!Q$27)</f>
        <v>1.3357962629029623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78.285780642718422</v>
      </c>
      <c r="F5" s="100">
        <f>IF(SER_hh_emih_in!F5=0,0,SER_hh_emih_in!F5/SER_summary!F$27)</f>
        <v>0</v>
      </c>
      <c r="G5" s="100">
        <f>IF(SER_hh_emih_in!G5=0,0,SER_hh_emih_in!G5/SER_summary!G$27)</f>
        <v>73.494998425680905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70.984362704630868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47.785987643672911</v>
      </c>
      <c r="Q5" s="100">
        <f>IF(SER_hh_emih_in!Q5=0,0,SER_hh_emih_in!Q5/SER_summary!Q$27)</f>
        <v>45.669418186912395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43.906327370383103</v>
      </c>
      <c r="D7" s="100">
        <f>IF(SER_hh_emih_in!D7=0,0,SER_hh_emih_in!D7/SER_summary!D$27)</f>
        <v>40.486706513847075</v>
      </c>
      <c r="E7" s="100">
        <f>IF(SER_hh_emih_in!E7=0,0,SER_hh_emih_in!E7/SER_summary!E$27)</f>
        <v>51.391197634843465</v>
      </c>
      <c r="F7" s="100">
        <f>IF(SER_hh_emih_in!F7=0,0,SER_hh_emih_in!F7/SER_summary!F$27)</f>
        <v>38.190575306087844</v>
      </c>
      <c r="G7" s="100">
        <f>IF(SER_hh_emih_in!G7=0,0,SER_hh_emih_in!G7/SER_summary!G$27)</f>
        <v>48.950335111640932</v>
      </c>
      <c r="H7" s="100">
        <f>IF(SER_hh_emih_in!H7=0,0,SER_hh_emih_in!H7/SER_summary!H$27)</f>
        <v>0</v>
      </c>
      <c r="I7" s="100">
        <f>IF(SER_hh_emih_in!I7=0,0,SER_hh_emih_in!I7/SER_summary!I$27)</f>
        <v>0</v>
      </c>
      <c r="J7" s="100">
        <f>IF(SER_hh_emih_in!J7=0,0,SER_hh_emih_in!J7/SER_summary!J$27)</f>
        <v>43.614869901863436</v>
      </c>
      <c r="K7" s="100">
        <f>IF(SER_hh_emih_in!K7=0,0,SER_hh_emih_in!K7/SER_summary!K$27)</f>
        <v>38.666009849927121</v>
      </c>
      <c r="L7" s="100">
        <f>IF(SER_hh_emih_in!L7=0,0,SER_hh_emih_in!L7/SER_summary!L$27)</f>
        <v>0</v>
      </c>
      <c r="M7" s="100">
        <f>IF(SER_hh_emih_in!M7=0,0,SER_hh_emih_in!M7/SER_summary!M$27)</f>
        <v>0</v>
      </c>
      <c r="N7" s="100">
        <f>IF(SER_hh_emih_in!N7=0,0,SER_hh_emih_in!N7/SER_summary!N$27)</f>
        <v>0</v>
      </c>
      <c r="O7" s="100">
        <f>IF(SER_hh_emih_in!O7=0,0,SER_hh_emih_in!O7/SER_summary!O$27)</f>
        <v>32.364301524660256</v>
      </c>
      <c r="P7" s="100">
        <f>IF(SER_hh_emih_in!P7=0,0,SER_hh_emih_in!P7/SER_summary!P$27)</f>
        <v>30.297823571836851</v>
      </c>
      <c r="Q7" s="100">
        <f>IF(SER_hh_emih_in!Q7=0,0,SER_hh_emih_in!Q7/SER_summary!Q$27)</f>
        <v>28.734390143354585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20.754946207921467</v>
      </c>
      <c r="D8" s="100">
        <f>IF(SER_hh_emih_in!D8=0,0,SER_hh_emih_in!D8/SER_summary!D$27)</f>
        <v>19.075957756858553</v>
      </c>
      <c r="E8" s="100">
        <f>IF(SER_hh_emih_in!E8=0,0,SER_hh_emih_in!E8/SER_summary!E$27)</f>
        <v>22.039102090673669</v>
      </c>
      <c r="F8" s="100">
        <f>IF(SER_hh_emih_in!F8=0,0,SER_hh_emih_in!F8/SER_summary!F$27)</f>
        <v>21.111986763814457</v>
      </c>
      <c r="G8" s="100">
        <f>IF(SER_hh_emih_in!G8=0,0,SER_hh_emih_in!G8/SER_summary!G$27)</f>
        <v>20.401890296839969</v>
      </c>
      <c r="H8" s="100">
        <f>IF(SER_hh_emih_in!H8=0,0,SER_hh_emih_in!H8/SER_summary!H$27)</f>
        <v>22.495386649821153</v>
      </c>
      <c r="I8" s="100">
        <f>IF(SER_hh_emih_in!I8=0,0,SER_hh_emih_in!I8/SER_summary!I$27)</f>
        <v>17.313680853418536</v>
      </c>
      <c r="J8" s="100">
        <f>IF(SER_hh_emih_in!J8=0,0,SER_hh_emih_in!J8/SER_summary!J$27)</f>
        <v>20.429838482378372</v>
      </c>
      <c r="K8" s="100">
        <f>IF(SER_hh_emih_in!K8=0,0,SER_hh_emih_in!K8/SER_summary!K$27)</f>
        <v>18.13263690542756</v>
      </c>
      <c r="L8" s="100">
        <f>IF(SER_hh_emih_in!L8=0,0,SER_hh_emih_in!L8/SER_summary!L$27)</f>
        <v>19.828732387876553</v>
      </c>
      <c r="M8" s="100">
        <f>IF(SER_hh_emih_in!M8=0,0,SER_hh_emih_in!M8/SER_summary!M$27)</f>
        <v>16.466376434104511</v>
      </c>
      <c r="N8" s="100">
        <f>IF(SER_hh_emih_in!N8=0,0,SER_hh_emih_in!N8/SER_summary!N$27)</f>
        <v>16.273087454363271</v>
      </c>
      <c r="O8" s="100">
        <f>IF(SER_hh_emih_in!O8=0,0,SER_hh_emih_in!O8/SER_summary!O$27)</f>
        <v>14.812124243792708</v>
      </c>
      <c r="P8" s="100">
        <f>IF(SER_hh_emih_in!P8=0,0,SER_hh_emih_in!P8/SER_summary!P$27)</f>
        <v>13.557391585705945</v>
      </c>
      <c r="Q8" s="100">
        <f>IF(SER_hh_emih_in!Q8=0,0,SER_hh_emih_in!Q8/SER_summary!Q$27)</f>
        <v>12.705044559756171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28.937988332945562</v>
      </c>
      <c r="D9" s="100">
        <f>IF(SER_hh_emih_in!D9=0,0,SER_hh_emih_in!D9/SER_summary!D$27)</f>
        <v>26.530209164789309</v>
      </c>
      <c r="E9" s="100">
        <f>IF(SER_hh_emih_in!E9=0,0,SER_hh_emih_in!E9/SER_summary!E$27)</f>
        <v>30.224041317443596</v>
      </c>
      <c r="F9" s="100">
        <f>IF(SER_hh_emih_in!F9=0,0,SER_hh_emih_in!F9/SER_summary!F$27)</f>
        <v>32.387691612827084</v>
      </c>
      <c r="G9" s="100">
        <f>IF(SER_hh_emih_in!G9=0,0,SER_hh_emih_in!G9/SER_summary!G$27)</f>
        <v>27.338987461119604</v>
      </c>
      <c r="H9" s="100">
        <f>IF(SER_hh_emih_in!H9=0,0,SER_hh_emih_in!H9/SER_summary!H$27)</f>
        <v>0</v>
      </c>
      <c r="I9" s="100">
        <f>IF(SER_hh_emih_in!I9=0,0,SER_hh_emih_in!I9/SER_summary!I$27)</f>
        <v>24.954325966509984</v>
      </c>
      <c r="J9" s="100">
        <f>IF(SER_hh_emih_in!J9=0,0,SER_hh_emih_in!J9/SER_summary!J$27)</f>
        <v>0</v>
      </c>
      <c r="K9" s="100">
        <f>IF(SER_hh_emih_in!K9=0,0,SER_hh_emih_in!K9/SER_summary!K$27)</f>
        <v>26.23436398474589</v>
      </c>
      <c r="L9" s="100">
        <f>IF(SER_hh_emih_in!L9=0,0,SER_hh_emih_in!L9/SER_summary!L$27)</f>
        <v>0</v>
      </c>
      <c r="M9" s="100">
        <f>IF(SER_hh_emih_in!M9=0,0,SER_hh_emih_in!M9/SER_summary!M$27)</f>
        <v>0</v>
      </c>
      <c r="N9" s="100">
        <f>IF(SER_hh_emih_in!N9=0,0,SER_hh_emih_in!N9/SER_summary!N$27)</f>
        <v>23.770740842645552</v>
      </c>
      <c r="O9" s="100">
        <f>IF(SER_hh_emih_in!O9=0,0,SER_hh_emih_in!O9/SER_summary!O$27)</f>
        <v>0</v>
      </c>
      <c r="P9" s="100">
        <f>IF(SER_hh_emih_in!P9=0,0,SER_hh_emih_in!P9/SER_summary!P$27)</f>
        <v>20.500497179826866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15.715490676217499</v>
      </c>
      <c r="E10" s="100">
        <f>IF(SER_hh_emih_in!E10=0,0,SER_hh_emih_in!E10/SER_summary!E$27)</f>
        <v>16.670616187346003</v>
      </c>
      <c r="F10" s="100">
        <f>IF(SER_hh_emih_in!F10=0,0,SER_hh_emih_in!F10/SER_summary!F$27)</f>
        <v>12.188828783607478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3.5656766453092459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1.7664547309221874</v>
      </c>
      <c r="M10" s="100">
        <f>IF(SER_hh_emih_in!M10=0,0,SER_hh_emih_in!M10/SER_summary!M$27)</f>
        <v>0.61994308823853328</v>
      </c>
      <c r="N10" s="100">
        <f>IF(SER_hh_emih_in!N10=0,0,SER_hh_emih_in!N10/SER_summary!N$27)</f>
        <v>0.63806192459566013</v>
      </c>
      <c r="O10" s="100">
        <f>IF(SER_hh_emih_in!O10=0,0,SER_hh_emih_in!O10/SER_summary!O$27)</f>
        <v>0.56717529483561735</v>
      </c>
      <c r="P10" s="100">
        <f>IF(SER_hh_emih_in!P10=0,0,SER_hh_emih_in!P10/SER_summary!P$27)</f>
        <v>0</v>
      </c>
      <c r="Q10" s="100">
        <f>IF(SER_hh_emih_in!Q10=0,0,SER_hh_emih_in!Q10/SER_summary!Q$27)</f>
        <v>0.56462064376000931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5.9125348312720309E-3</v>
      </c>
      <c r="D16" s="101">
        <f>IF(SER_hh_emih_in!D16=0,0,SER_hh_emih_in!D16/SER_summary!D$27)</f>
        <v>8.5398818921800894E-3</v>
      </c>
      <c r="E16" s="101">
        <f>IF(SER_hh_emih_in!E16=0,0,SER_hh_emih_in!E16/SER_summary!E$27)</f>
        <v>1.2835419396615222E-2</v>
      </c>
      <c r="F16" s="101">
        <f>IF(SER_hh_emih_in!F16=0,0,SER_hh_emih_in!F16/SER_summary!F$27)</f>
        <v>9.4757831974648047E-3</v>
      </c>
      <c r="G16" s="101">
        <f>IF(SER_hh_emih_in!G16=0,0,SER_hh_emih_in!G16/SER_summary!G$27)</f>
        <v>9.4892914257524146E-3</v>
      </c>
      <c r="H16" s="101">
        <f>IF(SER_hh_emih_in!H16=0,0,SER_hh_emih_in!H16/SER_summary!H$27)</f>
        <v>1.0313896463107064E-2</v>
      </c>
      <c r="I16" s="101">
        <f>IF(SER_hh_emih_in!I16=0,0,SER_hh_emih_in!I16/SER_summary!I$27)</f>
        <v>1.3510033034570176E-2</v>
      </c>
      <c r="J16" s="101">
        <f>IF(SER_hh_emih_in!J16=0,0,SER_hh_emih_in!J16/SER_summary!J$27)</f>
        <v>1.444241081692074E-2</v>
      </c>
      <c r="K16" s="101">
        <f>IF(SER_hh_emih_in!K16=0,0,SER_hh_emih_in!K16/SER_summary!K$27)</f>
        <v>2.3712637706870546E-2</v>
      </c>
      <c r="L16" s="101">
        <f>IF(SER_hh_emih_in!L16=0,0,SER_hh_emih_in!L16/SER_summary!L$27)</f>
        <v>3.5472573128611552E-2</v>
      </c>
      <c r="M16" s="101">
        <f>IF(SER_hh_emih_in!M16=0,0,SER_hh_emih_in!M16/SER_summary!M$27)</f>
        <v>6.5264004381547558E-2</v>
      </c>
      <c r="N16" s="101">
        <f>IF(SER_hh_emih_in!N16=0,0,SER_hh_emih_in!N16/SER_summary!N$27)</f>
        <v>0.67805411535515081</v>
      </c>
      <c r="O16" s="101">
        <f>IF(SER_hh_emih_in!O16=0,0,SER_hh_emih_in!O16/SER_summary!O$27)</f>
        <v>0.66535680220635252</v>
      </c>
      <c r="P16" s="101">
        <f>IF(SER_hh_emih_in!P16=0,0,SER_hh_emih_in!P16/SER_summary!P$27)</f>
        <v>0.13019111894242755</v>
      </c>
      <c r="Q16" s="101">
        <f>IF(SER_hh_emih_in!Q16=0,0,SER_hh_emih_in!Q16/SER_summary!Q$27)</f>
        <v>0.1290274948419117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0.47985735681169417</v>
      </c>
      <c r="D17" s="103">
        <f>IF(SER_hh_emih_in!D17=0,0,SER_hh_emih_in!D17/SER_summary!D$27)</f>
        <v>0.51108415181788514</v>
      </c>
      <c r="E17" s="103">
        <f>IF(SER_hh_emih_in!E17=0,0,SER_hh_emih_in!E17/SER_summary!E$27)</f>
        <v>0.52975666200515659</v>
      </c>
      <c r="F17" s="103">
        <f>IF(SER_hh_emih_in!F17=0,0,SER_hh_emih_in!F17/SER_summary!F$27)</f>
        <v>0.55192538818726666</v>
      </c>
      <c r="G17" s="103">
        <f>IF(SER_hh_emih_in!G17=0,0,SER_hh_emih_in!G17/SER_summary!G$27)</f>
        <v>0.57985204415269032</v>
      </c>
      <c r="H17" s="103">
        <f>IF(SER_hh_emih_in!H17=0,0,SER_hh_emih_in!H17/SER_summary!H$27)</f>
        <v>0.60608362504353119</v>
      </c>
      <c r="I17" s="103">
        <f>IF(SER_hh_emih_in!I17=0,0,SER_hh_emih_in!I17/SER_summary!I$27)</f>
        <v>0.64229873176069963</v>
      </c>
      <c r="J17" s="103">
        <f>IF(SER_hh_emih_in!J17=0,0,SER_hh_emih_in!J17/SER_summary!J$27)</f>
        <v>0.66018017780816007</v>
      </c>
      <c r="K17" s="103">
        <f>IF(SER_hh_emih_in!K17=0,0,SER_hh_emih_in!K17/SER_summary!K$27)</f>
        <v>0.68569100715934694</v>
      </c>
      <c r="L17" s="103">
        <f>IF(SER_hh_emih_in!L17=0,0,SER_hh_emih_in!L17/SER_summary!L$27)</f>
        <v>0.68387256579669742</v>
      </c>
      <c r="M17" s="103">
        <f>IF(SER_hh_emih_in!M17=0,0,SER_hh_emih_in!M17/SER_summary!M$27)</f>
        <v>0.6825250876933826</v>
      </c>
      <c r="N17" s="103">
        <f>IF(SER_hh_emih_in!N17=0,0,SER_hh_emih_in!N17/SER_summary!N$27)</f>
        <v>0.67805411535515081</v>
      </c>
      <c r="O17" s="103">
        <f>IF(SER_hh_emih_in!O17=0,0,SER_hh_emih_in!O17/SER_summary!O$27)</f>
        <v>0.66535680220635252</v>
      </c>
      <c r="P17" s="103">
        <f>IF(SER_hh_emih_in!P17=0,0,SER_hh_emih_in!P17/SER_summary!P$27)</f>
        <v>0.65070607509307532</v>
      </c>
      <c r="Q17" s="103">
        <f>IF(SER_hh_emih_in!Q17=0,0,SER_hh_emih_in!Q17/SER_summary!Q$27)</f>
        <v>0.62018387702482636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4.3637434195487259</v>
      </c>
      <c r="D19" s="101">
        <f>IF(SER_hh_emih_in!D19=0,0,SER_hh_emih_in!D19/SER_summary!D$27)</f>
        <v>4.0374887950852765</v>
      </c>
      <c r="E19" s="101">
        <f>IF(SER_hh_emih_in!E19=0,0,SER_hh_emih_in!E19/SER_summary!E$27)</f>
        <v>4.8732466097484535</v>
      </c>
      <c r="F19" s="101">
        <f>IF(SER_hh_emih_in!F19=0,0,SER_hh_emih_in!F19/SER_summary!F$27)</f>
        <v>1.7806344118920381</v>
      </c>
      <c r="G19" s="101">
        <f>IF(SER_hh_emih_in!G19=0,0,SER_hh_emih_in!G19/SER_summary!G$27)</f>
        <v>1.1344172959845769</v>
      </c>
      <c r="H19" s="101">
        <f>IF(SER_hh_emih_in!H19=0,0,SER_hh_emih_in!H19/SER_summary!H$27)</f>
        <v>1.4203858541570942</v>
      </c>
      <c r="I19" s="101">
        <f>IF(SER_hh_emih_in!I19=0,0,SER_hh_emih_in!I19/SER_summary!I$27)</f>
        <v>0.67519873999708802</v>
      </c>
      <c r="J19" s="101">
        <f>IF(SER_hh_emih_in!J19=0,0,SER_hh_emih_in!J19/SER_summary!J$27)</f>
        <v>0.64496402193649482</v>
      </c>
      <c r="K19" s="101">
        <f>IF(SER_hh_emih_in!K19=0,0,SER_hh_emih_in!K19/SER_summary!K$27)</f>
        <v>1.4922519909412588</v>
      </c>
      <c r="L19" s="101">
        <f>IF(SER_hh_emih_in!L19=0,0,SER_hh_emih_in!L19/SER_summary!L$27)</f>
        <v>0.71544888194202028</v>
      </c>
      <c r="M19" s="101">
        <f>IF(SER_hh_emih_in!M19=0,0,SER_hh_emih_in!M19/SER_summary!M$27)</f>
        <v>0.95290292810020605</v>
      </c>
      <c r="N19" s="101">
        <f>IF(SER_hh_emih_in!N19=0,0,SER_hh_emih_in!N19/SER_summary!N$27)</f>
        <v>0.11578498255104253</v>
      </c>
      <c r="O19" s="101">
        <f>IF(SER_hh_emih_in!O19=0,0,SER_hh_emih_in!O19/SER_summary!O$27)</f>
        <v>1.3291032309192974</v>
      </c>
      <c r="P19" s="101">
        <f>IF(SER_hh_emih_in!P19=0,0,SER_hh_emih_in!P19/SER_summary!P$27)</f>
        <v>4.0304333410168143</v>
      </c>
      <c r="Q19" s="101">
        <f>IF(SER_hh_emih_in!Q19=0,0,SER_hh_emih_in!Q19/SER_summary!Q$27)</f>
        <v>0.16437792919611577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4.8070125441296883</v>
      </c>
      <c r="D21" s="100">
        <f>IF(SER_hh_emih_in!D21=0,0,SER_hh_emih_in!D21/SER_summary!D$27)</f>
        <v>4.8275030638245617</v>
      </c>
      <c r="E21" s="100">
        <f>IF(SER_hh_emih_in!E21=0,0,SER_hh_emih_in!E21/SER_summary!E$27)</f>
        <v>4.7009337877098059</v>
      </c>
      <c r="F21" s="100">
        <f>IF(SER_hh_emih_in!F21=0,0,SER_hh_emih_in!F21/SER_summary!F$27)</f>
        <v>4.3801991100420645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5.5222683537836472</v>
      </c>
      <c r="O21" s="100">
        <f>IF(SER_hh_emih_in!O21=0,0,SER_hh_emih_in!O21/SER_summary!O$27)</f>
        <v>0</v>
      </c>
      <c r="P21" s="100">
        <f>IF(SER_hh_emih_in!P21=0,0,SER_hh_emih_in!P21/SER_summary!P$27)</f>
        <v>5.0369279386616306</v>
      </c>
      <c r="Q21" s="100">
        <f>IF(SER_hh_emih_in!Q21=0,0,SER_hh_emih_in!Q21/SER_summary!Q$27)</f>
        <v>5.1445905766261477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5.8835305594843392</v>
      </c>
      <c r="D22" s="100">
        <f>IF(SER_hh_emih_in!D22=0,0,SER_hh_emih_in!D22/SER_summary!D$27)</f>
        <v>5.9628644612561645</v>
      </c>
      <c r="E22" s="100">
        <f>IF(SER_hh_emih_in!E22=0,0,SER_hh_emih_in!E22/SER_summary!E$27)</f>
        <v>5.7571074963906126</v>
      </c>
      <c r="F22" s="100">
        <f>IF(SER_hh_emih_in!F22=0,0,SER_hh_emih_in!F22/SER_summary!F$27)</f>
        <v>4.288717568047681</v>
      </c>
      <c r="G22" s="100">
        <f>IF(SER_hh_emih_in!G22=0,0,SER_hh_emih_in!G22/SER_summary!G$27)</f>
        <v>6.7864708653913928</v>
      </c>
      <c r="H22" s="100">
        <f>IF(SER_hh_emih_in!H22=0,0,SER_hh_emih_in!H22/SER_summary!H$27)</f>
        <v>6.4969672550137432</v>
      </c>
      <c r="I22" s="100">
        <f>IF(SER_hh_emih_in!I22=0,0,SER_hh_emih_in!I22/SER_summary!I$27)</f>
        <v>0</v>
      </c>
      <c r="J22" s="100">
        <f>IF(SER_hh_emih_in!J22=0,0,SER_hh_emih_in!J22/SER_summary!J$27)</f>
        <v>4.5284874586496215</v>
      </c>
      <c r="K22" s="100">
        <f>IF(SER_hh_emih_in!K22=0,0,SER_hh_emih_in!K22/SER_summary!K$27)</f>
        <v>5.9086608529750464</v>
      </c>
      <c r="L22" s="100">
        <f>IF(SER_hh_emih_in!L22=0,0,SER_hh_emih_in!L22/SER_summary!L$27)</f>
        <v>0</v>
      </c>
      <c r="M22" s="100">
        <f>IF(SER_hh_emih_in!M22=0,0,SER_hh_emih_in!M22/SER_summary!M$27)</f>
        <v>4.3934869151729075</v>
      </c>
      <c r="N22" s="100">
        <f>IF(SER_hh_emih_in!N22=0,0,SER_hh_emih_in!N22/SER_summary!N$27)</f>
        <v>0</v>
      </c>
      <c r="O22" s="100">
        <f>IF(SER_hh_emih_in!O22=0,0,SER_hh_emih_in!O22/SER_summary!O$27)</f>
        <v>5.8583647825554674</v>
      </c>
      <c r="P22" s="100">
        <f>IF(SER_hh_emih_in!P22=0,0,SER_hh_emih_in!P22/SER_summary!P$27)</f>
        <v>5.7234804883554204</v>
      </c>
      <c r="Q22" s="100">
        <f>IF(SER_hh_emih_in!Q22=0,0,SER_hh_emih_in!Q22/SER_summary!Q$27)</f>
        <v>7.064730926685554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4.2244901179549714</v>
      </c>
      <c r="D23" s="100">
        <f>IF(SER_hh_emih_in!D23=0,0,SER_hh_emih_in!D23/SER_summary!D$27)</f>
        <v>4.2413639661647702</v>
      </c>
      <c r="E23" s="100">
        <f>IF(SER_hh_emih_in!E23=0,0,SER_hh_emih_in!E23/SER_summary!E$27)</f>
        <v>4.0368957293580729</v>
      </c>
      <c r="F23" s="100">
        <f>IF(SER_hh_emih_in!F23=0,0,SER_hh_emih_in!F23/SER_summary!F$27)</f>
        <v>3.8875131990008027</v>
      </c>
      <c r="G23" s="100">
        <f>IF(SER_hh_emih_in!G23=0,0,SER_hh_emih_in!G23/SER_summary!G$27)</f>
        <v>4.59582170799992</v>
      </c>
      <c r="H23" s="100">
        <f>IF(SER_hh_emih_in!H23=0,0,SER_hh_emih_in!H23/SER_summary!H$27)</f>
        <v>4.5346176782765388</v>
      </c>
      <c r="I23" s="100">
        <f>IF(SER_hh_emih_in!I23=0,0,SER_hh_emih_in!I23/SER_summary!I$27)</f>
        <v>4.5570959184957394</v>
      </c>
      <c r="J23" s="100">
        <f>IF(SER_hh_emih_in!J23=0,0,SER_hh_emih_in!J23/SER_summary!J$27)</f>
        <v>3.9286093744239379</v>
      </c>
      <c r="K23" s="100">
        <f>IF(SER_hh_emih_in!K23=0,0,SER_hh_emih_in!K23/SER_summary!K$27)</f>
        <v>4.2437043757653896</v>
      </c>
      <c r="L23" s="100">
        <f>IF(SER_hh_emih_in!L23=0,0,SER_hh_emih_in!L23/SER_summary!L$27)</f>
        <v>3.6854218395921583</v>
      </c>
      <c r="M23" s="100">
        <f>IF(SER_hh_emih_in!M23=0,0,SER_hh_emih_in!M23/SER_summary!M$27)</f>
        <v>3.1471325203421392</v>
      </c>
      <c r="N23" s="100">
        <f>IF(SER_hh_emih_in!N23=0,0,SER_hh_emih_in!N23/SER_summary!N$27)</f>
        <v>3.220675604501162</v>
      </c>
      <c r="O23" s="100">
        <f>IF(SER_hh_emih_in!O23=0,0,SER_hh_emih_in!O23/SER_summary!O$27)</f>
        <v>0</v>
      </c>
      <c r="P23" s="100">
        <f>IF(SER_hh_emih_in!P23=0,0,SER_hh_emih_in!P23/SER_summary!P$27)</f>
        <v>3.9723494482073454</v>
      </c>
      <c r="Q23" s="100">
        <f>IF(SER_hh_emih_in!Q23=0,0,SER_hh_emih_in!Q23/SER_summary!Q$27)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2.2128601372194128</v>
      </c>
      <c r="D24" s="100">
        <f>IF(SER_hh_emih_in!D24=0,0,SER_hh_emih_in!D24/SER_summary!D$27)</f>
        <v>2.2845924436470946</v>
      </c>
      <c r="E24" s="100">
        <f>IF(SER_hh_emih_in!E24=0,0,SER_hh_emih_in!E24/SER_summary!E$27)</f>
        <v>0</v>
      </c>
      <c r="F24" s="100">
        <f>IF(SER_hh_emih_in!F24=0,0,SER_hh_emih_in!F24/SER_summary!F$27)</f>
        <v>1.4470089404352298</v>
      </c>
      <c r="G24" s="100">
        <f>IF(SER_hh_emih_in!G24=0,0,SER_hh_emih_in!G24/SER_summary!G$27)</f>
        <v>2.1863386281739423</v>
      </c>
      <c r="H24" s="100">
        <f>IF(SER_hh_emih_in!H24=0,0,SER_hh_emih_in!H24/SER_summary!H$27)</f>
        <v>0</v>
      </c>
      <c r="I24" s="100">
        <f>IF(SER_hh_emih_in!I24=0,0,SER_hh_emih_in!I24/SER_summary!I$27)</f>
        <v>0.56802025916830379</v>
      </c>
      <c r="J24" s="100">
        <f>IF(SER_hh_emih_in!J24=0,0,SER_hh_emih_in!J24/SER_summary!J$27)</f>
        <v>7.7338610395753113E-2</v>
      </c>
      <c r="K24" s="100">
        <f>IF(SER_hh_emih_in!K24=0,0,SER_hh_emih_in!K24/SER_summary!K$27)</f>
        <v>0.26165626159221705</v>
      </c>
      <c r="L24" s="100">
        <f>IF(SER_hh_emih_in!L24=0,0,SER_hh_emih_in!L24/SER_summary!L$27)</f>
        <v>0.20604590677700232</v>
      </c>
      <c r="M24" s="100">
        <f>IF(SER_hh_emih_in!M24=0,0,SER_hh_emih_in!M24/SER_summary!M$27)</f>
        <v>9.0797051562545375E-2</v>
      </c>
      <c r="N24" s="100">
        <f>IF(SER_hh_emih_in!N24=0,0,SER_hh_emih_in!N24/SER_summary!N$27)</f>
        <v>9.7656476591073516E-2</v>
      </c>
      <c r="O24" s="100">
        <f>IF(SER_hh_emih_in!O24=0,0,SER_hh_emih_in!O24/SER_summary!O$27)</f>
        <v>9.8372621212141673E-2</v>
      </c>
      <c r="P24" s="100">
        <f>IF(SER_hh_emih_in!P24=0,0,SER_hh_emih_in!P24/SER_summary!P$27)</f>
        <v>0.11441027495909156</v>
      </c>
      <c r="Q24" s="100">
        <f>IF(SER_hh_emih_in!Q24=0,0,SER_hh_emih_in!Q24/SER_summary!Q$27)</f>
        <v>0.13496156415185789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3.0892784947611251</v>
      </c>
      <c r="D29" s="101">
        <f>IF(SER_hh_emih_in!D29=0,0,SER_hh_emih_in!D29/SER_summary!D$27)</f>
        <v>5.477824061439124</v>
      </c>
      <c r="E29" s="101">
        <f>IF(SER_hh_emih_in!E29=0,0,SER_hh_emih_in!E29/SER_summary!E$27)</f>
        <v>3.3607364464001419</v>
      </c>
      <c r="F29" s="101">
        <f>IF(SER_hh_emih_in!F29=0,0,SER_hh_emih_in!F29/SER_summary!F$27)</f>
        <v>3.6696746495381145</v>
      </c>
      <c r="G29" s="101">
        <f>IF(SER_hh_emih_in!G29=0,0,SER_hh_emih_in!G29/SER_summary!G$27)</f>
        <v>0.68592909578592764</v>
      </c>
      <c r="H29" s="101">
        <f>IF(SER_hh_emih_in!H29=0,0,SER_hh_emih_in!H29/SER_summary!H$27)</f>
        <v>1.2291795221325605</v>
      </c>
      <c r="I29" s="101">
        <f>IF(SER_hh_emih_in!I29=0,0,SER_hh_emih_in!I29/SER_summary!I$27)</f>
        <v>0.5737235213096018</v>
      </c>
      <c r="J29" s="101">
        <f>IF(SER_hh_emih_in!J29=0,0,SER_hh_emih_in!J29/SER_summary!J$27)</f>
        <v>0.78493828194286419</v>
      </c>
      <c r="K29" s="101">
        <f>IF(SER_hh_emih_in!K29=0,0,SER_hh_emih_in!K29/SER_summary!K$27)</f>
        <v>5.5338597740075937</v>
      </c>
      <c r="L29" s="101">
        <f>IF(SER_hh_emih_in!L29=0,0,SER_hh_emih_in!L29/SER_summary!L$27)</f>
        <v>4.195436255720999</v>
      </c>
      <c r="M29" s="101">
        <f>IF(SER_hh_emih_in!M29=0,0,SER_hh_emih_in!M29/SER_summary!M$27)</f>
        <v>6.2779730338177464E-2</v>
      </c>
      <c r="N29" s="101">
        <f>IF(SER_hh_emih_in!N29=0,0,SER_hh_emih_in!N29/SER_summary!N$27)</f>
        <v>0.48574561463977484</v>
      </c>
      <c r="O29" s="101">
        <f>IF(SER_hh_emih_in!O29=0,0,SER_hh_emih_in!O29/SER_summary!O$27)</f>
        <v>2.589173401045278</v>
      </c>
      <c r="P29" s="101">
        <f>IF(SER_hh_emih_in!P29=0,0,SER_hh_emih_in!P29/SER_summary!P$27)</f>
        <v>5.4092904302934786</v>
      </c>
      <c r="Q29" s="101">
        <f>IF(SER_hh_emih_in!Q29=0,0,SER_hh_emih_in!Q29/SER_summary!Q$27)</f>
        <v>2.5447415880709077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5.7122134657557648</v>
      </c>
      <c r="D30" s="100">
        <f>IF(SER_hh_emih_in!D30=0,0,SER_hh_emih_in!D30/SER_summary!D$27)</f>
        <v>5.8868287322285537</v>
      </c>
      <c r="E30" s="100">
        <f>IF(SER_hh_emih_in!E30=0,0,SER_hh_emih_in!E30/SER_summary!E$27)</f>
        <v>5.9410565732815597</v>
      </c>
      <c r="F30" s="100">
        <f>IF(SER_hh_emih_in!F30=0,0,SER_hh_emih_in!F30/SER_summary!F$27)</f>
        <v>6.1614003401391795</v>
      </c>
      <c r="G30" s="100">
        <f>IF(SER_hh_emih_in!G30=0,0,SER_hh_emih_in!G30/SER_summary!G$27)</f>
        <v>0</v>
      </c>
      <c r="H30" s="100">
        <f>IF(SER_hh_emih_in!H30=0,0,SER_hh_emih_in!H30/SER_summary!H$27)</f>
        <v>6.136194937886974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6.0954454224188126</v>
      </c>
      <c r="L30" s="100">
        <f>IF(SER_hh_emih_in!L30=0,0,SER_hh_emih_in!L30/SER_summary!L$27)</f>
        <v>6.1650707799306774</v>
      </c>
      <c r="M30" s="100">
        <f>IF(SER_hh_emih_in!M30=0,0,SER_hh_emih_in!M30/SER_summary!M$27)</f>
        <v>0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6.3658853953174868</v>
      </c>
      <c r="Q30" s="100">
        <f>IF(SER_hh_emih_in!Q30=0,0,SER_hh_emih_in!Q30/SER_summary!Q$27)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4.6270909219273948</v>
      </c>
      <c r="D31" s="100">
        <f>IF(SER_hh_emih_in!D31=0,0,SER_hh_emih_in!D31/SER_summary!D$27)</f>
        <v>4.6645988887694383</v>
      </c>
      <c r="E31" s="100">
        <f>IF(SER_hh_emih_in!E31=0,0,SER_hh_emih_in!E31/SER_summary!E$27)</f>
        <v>4.7243010160066214</v>
      </c>
      <c r="F31" s="100">
        <f>IF(SER_hh_emih_in!F31=0,0,SER_hh_emih_in!F31/SER_summary!F$27)</f>
        <v>4.9162040891464107</v>
      </c>
      <c r="G31" s="100">
        <f>IF(SER_hh_emih_in!G31=0,0,SER_hh_emih_in!G31/SER_summary!G$27)</f>
        <v>4.9028283700114974</v>
      </c>
      <c r="H31" s="100">
        <f>IF(SER_hh_emih_in!H31=0,0,SER_hh_emih_in!H31/SER_summary!H$27)</f>
        <v>4.8627655294590033</v>
      </c>
      <c r="I31" s="100">
        <f>IF(SER_hh_emih_in!I31=0,0,SER_hh_emih_in!I31/SER_summary!I$27)</f>
        <v>4.8262450705853626</v>
      </c>
      <c r="J31" s="100">
        <f>IF(SER_hh_emih_in!J31=0,0,SER_hh_emih_in!J31/SER_summary!J$27)</f>
        <v>4.9089936300345967</v>
      </c>
      <c r="K31" s="100">
        <f>IF(SER_hh_emih_in!K31=0,0,SER_hh_emih_in!K31/SER_summary!K$27)</f>
        <v>4.8962838744901065</v>
      </c>
      <c r="L31" s="100">
        <f>IF(SER_hh_emih_in!L31=0,0,SER_hh_emih_in!L31/SER_summary!L$27)</f>
        <v>4.9374735383063877</v>
      </c>
      <c r="M31" s="100">
        <f>IF(SER_hh_emih_in!M31=0,0,SER_hh_emih_in!M31/SER_summary!M$27)</f>
        <v>4.9975996739430801</v>
      </c>
      <c r="N31" s="100">
        <f>IF(SER_hh_emih_in!N31=0,0,SER_hh_emih_in!N31/SER_summary!N$27)</f>
        <v>5.1267195643725092</v>
      </c>
      <c r="O31" s="100">
        <f>IF(SER_hh_emih_in!O31=0,0,SER_hh_emih_in!O31/SER_summary!O$27)</f>
        <v>5.2441689076468885</v>
      </c>
      <c r="P31" s="100">
        <f>IF(SER_hh_emih_in!P31=0,0,SER_hh_emih_in!P31/SER_summary!P$27)</f>
        <v>5.1229523131927319</v>
      </c>
      <c r="Q31" s="100">
        <f>IF(SER_hh_emih_in!Q31=0,0,SER_hh_emih_in!Q31/SER_summary!Q$27)</f>
        <v>4.9657384522398962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3.0955713506304137</v>
      </c>
      <c r="D32" s="100">
        <f>IF(SER_hh_emih_in!D32=0,0,SER_hh_emih_in!D32/SER_summary!D$27)</f>
        <v>3.09097960877653</v>
      </c>
      <c r="E32" s="100">
        <f>IF(SER_hh_emih_in!E32=0,0,SER_hh_emih_in!E32/SER_summary!E$27)</f>
        <v>2.8467020900347046</v>
      </c>
      <c r="F32" s="100">
        <f>IF(SER_hh_emih_in!F32=0,0,SER_hh_emih_in!F32/SER_summary!F$27)</f>
        <v>2.2105812686594835</v>
      </c>
      <c r="G32" s="100">
        <f>IF(SER_hh_emih_in!G32=0,0,SER_hh_emih_in!G32/SER_summary!G$27)</f>
        <v>0</v>
      </c>
      <c r="H32" s="100">
        <f>IF(SER_hh_emih_in!H32=0,0,SER_hh_emih_in!H32/SER_summary!H$27)</f>
        <v>2.0954174441321274</v>
      </c>
      <c r="I32" s="100">
        <f>IF(SER_hh_emih_in!I32=0,0,SER_hh_emih_in!I32/SER_summary!I$27)</f>
        <v>0.70238493288503845</v>
      </c>
      <c r="J32" s="100">
        <f>IF(SER_hh_emih_in!J32=0,0,SER_hh_emih_in!J32/SER_summary!J$27)</f>
        <v>0.1114056820581808</v>
      </c>
      <c r="K32" s="100">
        <f>IF(SER_hh_emih_in!K32=0,0,SER_hh_emih_in!K32/SER_summary!K$27)</f>
        <v>0</v>
      </c>
      <c r="L32" s="100">
        <f>IF(SER_hh_emih_in!L32=0,0,SER_hh_emih_in!L32/SER_summary!L$27)</f>
        <v>0.30158420320597812</v>
      </c>
      <c r="M32" s="100">
        <f>IF(SER_hh_emih_in!M32=0,0,SER_hh_emih_in!M32/SER_summary!M$27)</f>
        <v>0</v>
      </c>
      <c r="N32" s="100">
        <f>IF(SER_hh_emih_in!N32=0,0,SER_hh_emih_in!N32/SER_summary!N$27)</f>
        <v>0.14836711924660598</v>
      </c>
      <c r="O32" s="100">
        <f>IF(SER_hh_emih_in!O32=0,0,SER_hh_emih_in!O32/SER_summary!O$27)</f>
        <v>0.14444613569149176</v>
      </c>
      <c r="P32" s="100">
        <f>IF(SER_hh_emih_in!P32=0,0,SER_hh_emih_in!P32/SER_summary!P$27)</f>
        <v>0.164816396358477</v>
      </c>
      <c r="Q32" s="100">
        <f>IF(SER_hh_emih_in!Q32=0,0,SER_hh_emih_in!Q32/SER_summary!Q$27)</f>
        <v>0.15900705546092342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641.06619066678263</v>
      </c>
      <c r="C3" s="129">
        <f t="shared" ref="C3" si="1">SUM(C4:C9)</f>
        <v>648.46557856077629</v>
      </c>
      <c r="D3" s="129">
        <f t="shared" ref="D3:Q3" si="2">SUM(D4:D9)</f>
        <v>655.13466416443316</v>
      </c>
      <c r="E3" s="129">
        <f t="shared" si="2"/>
        <v>660.3930203494582</v>
      </c>
      <c r="F3" s="129">
        <f t="shared" si="2"/>
        <v>669.40183202448884</v>
      </c>
      <c r="G3" s="129">
        <f t="shared" si="2"/>
        <v>683.79280416730433</v>
      </c>
      <c r="H3" s="129">
        <f t="shared" si="2"/>
        <v>703.24033935802072</v>
      </c>
      <c r="I3" s="129">
        <f t="shared" si="2"/>
        <v>719.6262736208472</v>
      </c>
      <c r="J3" s="129">
        <f t="shared" si="2"/>
        <v>731.13608025567885</v>
      </c>
      <c r="K3" s="129">
        <f t="shared" si="2"/>
        <v>726.65294066732952</v>
      </c>
      <c r="L3" s="129">
        <f t="shared" si="2"/>
        <v>734.64788831941166</v>
      </c>
      <c r="M3" s="129">
        <f t="shared" si="2"/>
        <v>739.52293045150145</v>
      </c>
      <c r="N3" s="129">
        <f t="shared" si="2"/>
        <v>741.58330678179721</v>
      </c>
      <c r="O3" s="129">
        <f t="shared" si="2"/>
        <v>743.96324721141707</v>
      </c>
      <c r="P3" s="129">
        <f t="shared" si="2"/>
        <v>746.90343743559777</v>
      </c>
      <c r="Q3" s="129">
        <f t="shared" si="2"/>
        <v>750.61881538501007</v>
      </c>
    </row>
    <row r="4" spans="1:17" ht="12" customHeight="1" x14ac:dyDescent="0.25">
      <c r="A4" s="88" t="s">
        <v>9</v>
      </c>
      <c r="B4" s="128">
        <v>108.75590330609262</v>
      </c>
      <c r="C4" s="128">
        <v>111.72563499368923</v>
      </c>
      <c r="D4" s="128">
        <v>114.67154791543717</v>
      </c>
      <c r="E4" s="128">
        <v>117.31564581596979</v>
      </c>
      <c r="F4" s="128">
        <v>120.63909163035801</v>
      </c>
      <c r="G4" s="128">
        <v>124.00506569767933</v>
      </c>
      <c r="H4" s="128">
        <v>128.29030667691183</v>
      </c>
      <c r="I4" s="128">
        <v>133.01987438677472</v>
      </c>
      <c r="J4" s="128">
        <v>136.86201746730765</v>
      </c>
      <c r="K4" s="128">
        <v>136.61005522961898</v>
      </c>
      <c r="L4" s="128">
        <v>139.7029893951333</v>
      </c>
      <c r="M4" s="128">
        <v>142.01381201398715</v>
      </c>
      <c r="N4" s="128">
        <v>143.59750571595708</v>
      </c>
      <c r="O4" s="128">
        <v>145.33079507112086</v>
      </c>
      <c r="P4" s="128">
        <v>147.32785696787391</v>
      </c>
      <c r="Q4" s="128">
        <v>149.65384035370883</v>
      </c>
    </row>
    <row r="5" spans="1:17" ht="12" customHeight="1" x14ac:dyDescent="0.25">
      <c r="A5" s="88" t="s">
        <v>8</v>
      </c>
      <c r="B5" s="128">
        <v>86.49613166693868</v>
      </c>
      <c r="C5" s="128">
        <v>86.068927183548439</v>
      </c>
      <c r="D5" s="128">
        <v>85.126229001632936</v>
      </c>
      <c r="E5" s="128">
        <v>83.903571225035691</v>
      </c>
      <c r="F5" s="128">
        <v>83.113197324758687</v>
      </c>
      <c r="G5" s="128">
        <v>83.130837165233913</v>
      </c>
      <c r="H5" s="128">
        <v>83.451701884932007</v>
      </c>
      <c r="I5" s="128">
        <v>83.256646881991031</v>
      </c>
      <c r="J5" s="128">
        <v>82.852878521554373</v>
      </c>
      <c r="K5" s="128">
        <v>82.960581417005315</v>
      </c>
      <c r="L5" s="128">
        <v>82.178020000092928</v>
      </c>
      <c r="M5" s="128">
        <v>82.016250468309707</v>
      </c>
      <c r="N5" s="128">
        <v>81.548955872079105</v>
      </c>
      <c r="O5" s="128">
        <v>81.063840314701523</v>
      </c>
      <c r="P5" s="128">
        <v>80.564870574917791</v>
      </c>
      <c r="Q5" s="128">
        <v>80.079338654389403</v>
      </c>
    </row>
    <row r="6" spans="1:17" ht="12" customHeight="1" x14ac:dyDescent="0.25">
      <c r="A6" s="88" t="s">
        <v>7</v>
      </c>
      <c r="B6" s="128">
        <v>266.56673127167136</v>
      </c>
      <c r="C6" s="128">
        <v>265.60805513402562</v>
      </c>
      <c r="D6" s="128">
        <v>264.81671674855721</v>
      </c>
      <c r="E6" s="128">
        <v>262.57478560203634</v>
      </c>
      <c r="F6" s="128">
        <v>262.35786154668989</v>
      </c>
      <c r="G6" s="128">
        <v>265.28937467509445</v>
      </c>
      <c r="H6" s="128">
        <v>270.27443000850963</v>
      </c>
      <c r="I6" s="128">
        <v>273.69675221414838</v>
      </c>
      <c r="J6" s="128">
        <v>274.65778642751445</v>
      </c>
      <c r="K6" s="128">
        <v>265.95858017377878</v>
      </c>
      <c r="L6" s="128">
        <v>266.43602009658173</v>
      </c>
      <c r="M6" s="128">
        <v>265.9655371590473</v>
      </c>
      <c r="N6" s="128">
        <v>264.2556805439811</v>
      </c>
      <c r="O6" s="128">
        <v>262.60550854617247</v>
      </c>
      <c r="P6" s="128">
        <v>261.03396658809709</v>
      </c>
      <c r="Q6" s="128">
        <v>259.55004434360961</v>
      </c>
    </row>
    <row r="7" spans="1:17" ht="12" customHeight="1" x14ac:dyDescent="0.25">
      <c r="A7" s="88" t="s">
        <v>39</v>
      </c>
      <c r="B7" s="128">
        <v>93.192791090777902</v>
      </c>
      <c r="C7" s="128">
        <v>93.543953043148733</v>
      </c>
      <c r="D7" s="128">
        <v>94.121191323957518</v>
      </c>
      <c r="E7" s="128">
        <v>94.563463994859958</v>
      </c>
      <c r="F7" s="128">
        <v>94.881251363178322</v>
      </c>
      <c r="G7" s="128">
        <v>95.521901400063584</v>
      </c>
      <c r="H7" s="128">
        <v>96.098037258579524</v>
      </c>
      <c r="I7" s="128">
        <v>96.617043099659071</v>
      </c>
      <c r="J7" s="128">
        <v>97.01451451987802</v>
      </c>
      <c r="K7" s="128">
        <v>97.584461379883408</v>
      </c>
      <c r="L7" s="128">
        <v>98.118871222198777</v>
      </c>
      <c r="M7" s="128">
        <v>98.419159784408947</v>
      </c>
      <c r="N7" s="128">
        <v>98.830380822213385</v>
      </c>
      <c r="O7" s="128">
        <v>99.368438994192459</v>
      </c>
      <c r="P7" s="128">
        <v>100.0393986578666</v>
      </c>
      <c r="Q7" s="128">
        <v>100.87926486764206</v>
      </c>
    </row>
    <row r="8" spans="1:17" ht="12" customHeight="1" x14ac:dyDescent="0.25">
      <c r="A8" s="51" t="s">
        <v>6</v>
      </c>
      <c r="B8" s="50">
        <v>54.212595269755802</v>
      </c>
      <c r="C8" s="50">
        <v>56.311041781249912</v>
      </c>
      <c r="D8" s="50">
        <v>58.620884829012972</v>
      </c>
      <c r="E8" s="50">
        <v>61.160903577379962</v>
      </c>
      <c r="F8" s="50">
        <v>64.598698155964343</v>
      </c>
      <c r="G8" s="50">
        <v>68.293981978204954</v>
      </c>
      <c r="H8" s="50">
        <v>72.461330639717445</v>
      </c>
      <c r="I8" s="50">
        <v>77.26335868626893</v>
      </c>
      <c r="J8" s="50">
        <v>81.951078670923181</v>
      </c>
      <c r="K8" s="50">
        <v>84.238590146527173</v>
      </c>
      <c r="L8" s="50">
        <v>87.858748457944046</v>
      </c>
      <c r="M8" s="50">
        <v>90.521151229264461</v>
      </c>
      <c r="N8" s="50">
        <v>92.46285346632105</v>
      </c>
      <c r="O8" s="50">
        <v>94.328271849119588</v>
      </c>
      <c r="P8" s="50">
        <v>96.210936870790547</v>
      </c>
      <c r="Q8" s="50">
        <v>98.165949707216328</v>
      </c>
    </row>
    <row r="9" spans="1:17" ht="12" customHeight="1" x14ac:dyDescent="0.25">
      <c r="A9" s="49" t="s">
        <v>5</v>
      </c>
      <c r="B9" s="48">
        <v>31.84203806154628</v>
      </c>
      <c r="C9" s="48">
        <v>35.207966425114321</v>
      </c>
      <c r="D9" s="48">
        <v>37.778094345835342</v>
      </c>
      <c r="E9" s="48">
        <v>40.874650134176441</v>
      </c>
      <c r="F9" s="48">
        <v>43.811732003539539</v>
      </c>
      <c r="G9" s="48">
        <v>47.55164325102816</v>
      </c>
      <c r="H9" s="48">
        <v>52.664532889370335</v>
      </c>
      <c r="I9" s="48">
        <v>55.772598352005048</v>
      </c>
      <c r="J9" s="48">
        <v>57.797804648501135</v>
      </c>
      <c r="K9" s="48">
        <v>59.300672320515922</v>
      </c>
      <c r="L9" s="48">
        <v>60.353239147460798</v>
      </c>
      <c r="M9" s="48">
        <v>60.587019796483958</v>
      </c>
      <c r="N9" s="48">
        <v>60.887930361245445</v>
      </c>
      <c r="O9" s="48">
        <v>61.266392436110195</v>
      </c>
      <c r="P9" s="48">
        <v>61.726407776051829</v>
      </c>
      <c r="Q9" s="48">
        <v>62.290377458443814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2868.9769936923481</v>
      </c>
      <c r="C11" s="129">
        <f t="shared" ref="C11" si="4">SUM(C12:C17)</f>
        <v>2904.6413887541894</v>
      </c>
      <c r="D11" s="129">
        <f t="shared" ref="D11" si="5">SUM(D12:D17)</f>
        <v>2937.0617267251505</v>
      </c>
      <c r="E11" s="129">
        <f t="shared" ref="E11" si="6">SUM(E12:E17)</f>
        <v>2969.8579045077349</v>
      </c>
      <c r="F11" s="129">
        <f t="shared" ref="F11" si="7">SUM(F12:F17)</f>
        <v>3022.0978234042245</v>
      </c>
      <c r="G11" s="129">
        <f t="shared" ref="G11" si="8">SUM(G12:G17)</f>
        <v>3103.4124242347261</v>
      </c>
      <c r="H11" s="129">
        <f t="shared" ref="H11" si="9">SUM(H12:H17)</f>
        <v>3211.4127082127752</v>
      </c>
      <c r="I11" s="129">
        <f t="shared" ref="I11" si="10">SUM(I12:I17)</f>
        <v>3308.081581231997</v>
      </c>
      <c r="J11" s="129">
        <f t="shared" ref="J11" si="11">SUM(J12:J17)</f>
        <v>3383.3694478299258</v>
      </c>
      <c r="K11" s="129">
        <f t="shared" ref="K11" si="12">SUM(K12:K17)</f>
        <v>3374.4088328966227</v>
      </c>
      <c r="L11" s="129">
        <f t="shared" ref="L11" si="13">SUM(L12:L17)</f>
        <v>3427.1227002766386</v>
      </c>
      <c r="M11" s="129">
        <f t="shared" ref="M11" si="14">SUM(M12:M17)</f>
        <v>3458.747107333475</v>
      </c>
      <c r="N11" s="129">
        <f t="shared" ref="N11" si="15">SUM(N12:N17)</f>
        <v>3472.5761965651923</v>
      </c>
      <c r="O11" s="129">
        <f t="shared" ref="O11" si="16">SUM(O12:O17)</f>
        <v>3490.0438444905385</v>
      </c>
      <c r="P11" s="129">
        <f t="shared" ref="P11" si="17">SUM(P12:P17)</f>
        <v>3505.1659572599538</v>
      </c>
      <c r="Q11" s="129">
        <f t="shared" ref="Q11" si="18">SUM(Q12:Q17)</f>
        <v>3525.7167674625712</v>
      </c>
    </row>
    <row r="12" spans="1:17" ht="12" customHeight="1" x14ac:dyDescent="0.25">
      <c r="A12" s="88" t="s">
        <v>9</v>
      </c>
      <c r="B12" s="128">
        <v>144.3611331980629</v>
      </c>
      <c r="C12" s="128">
        <v>148.30311536807002</v>
      </c>
      <c r="D12" s="128">
        <v>152.21348082648029</v>
      </c>
      <c r="E12" s="128">
        <v>155.72322105762163</v>
      </c>
      <c r="F12" s="128">
        <v>160.13471863432895</v>
      </c>
      <c r="G12" s="128">
        <v>164.60266764585248</v>
      </c>
      <c r="H12" s="128">
        <v>170.29083927592637</v>
      </c>
      <c r="I12" s="128">
        <v>176.56880427255859</v>
      </c>
      <c r="J12" s="128">
        <v>181.66881367116343</v>
      </c>
      <c r="K12" s="128">
        <v>181.33436236277342</v>
      </c>
      <c r="L12" s="128">
        <v>185.43988185612898</v>
      </c>
      <c r="M12" s="128">
        <v>188.50723693053413</v>
      </c>
      <c r="N12" s="128">
        <v>190.6094107942512</v>
      </c>
      <c r="O12" s="128">
        <v>192.91015592959661</v>
      </c>
      <c r="P12" s="128">
        <v>195.56102921295792</v>
      </c>
      <c r="Q12" s="128">
        <v>198.64850848692379</v>
      </c>
    </row>
    <row r="13" spans="1:17" ht="12" customHeight="1" x14ac:dyDescent="0.25">
      <c r="A13" s="88" t="s">
        <v>8</v>
      </c>
      <c r="B13" s="128">
        <v>252.98719622022756</v>
      </c>
      <c r="C13" s="128">
        <v>251.93772264514845</v>
      </c>
      <c r="D13" s="128">
        <v>249.33414305290631</v>
      </c>
      <c r="E13" s="128">
        <v>245.76147526555488</v>
      </c>
      <c r="F13" s="128">
        <v>243.46895456445696</v>
      </c>
      <c r="G13" s="128">
        <v>243.57750641260313</v>
      </c>
      <c r="H13" s="128">
        <v>244.61762244803825</v>
      </c>
      <c r="I13" s="128">
        <v>244.42120153701356</v>
      </c>
      <c r="J13" s="128">
        <v>243.52124051029662</v>
      </c>
      <c r="K13" s="128">
        <v>244.19917999062864</v>
      </c>
      <c r="L13" s="128">
        <v>242.34353080667387</v>
      </c>
      <c r="M13" s="128">
        <v>242.75411796271877</v>
      </c>
      <c r="N13" s="128">
        <v>243.03399503273423</v>
      </c>
      <c r="O13" s="128">
        <v>243.39178226922846</v>
      </c>
      <c r="P13" s="128">
        <v>243.88227348774953</v>
      </c>
      <c r="Q13" s="128">
        <v>244.65742341234591</v>
      </c>
    </row>
    <row r="14" spans="1:17" ht="12" customHeight="1" x14ac:dyDescent="0.25">
      <c r="A14" s="88" t="s">
        <v>7</v>
      </c>
      <c r="B14" s="128">
        <v>1340.2122811801262</v>
      </c>
      <c r="C14" s="128">
        <v>1327.6179151516531</v>
      </c>
      <c r="D14" s="128">
        <v>1315.5363404039938</v>
      </c>
      <c r="E14" s="128">
        <v>1298.6442464394122</v>
      </c>
      <c r="F14" s="128">
        <v>1288.0633095418118</v>
      </c>
      <c r="G14" s="128">
        <v>1295.0868924803297</v>
      </c>
      <c r="H14" s="128">
        <v>1312.28528623845</v>
      </c>
      <c r="I14" s="128">
        <v>1323.1516265180285</v>
      </c>
      <c r="J14" s="128">
        <v>1322.4229423955246</v>
      </c>
      <c r="K14" s="128">
        <v>1276.4825428930226</v>
      </c>
      <c r="L14" s="128">
        <v>1276.6187645682533</v>
      </c>
      <c r="M14" s="128">
        <v>1271.7788006976778</v>
      </c>
      <c r="N14" s="128">
        <v>1258.9433330351494</v>
      </c>
      <c r="O14" s="128">
        <v>1249.8776603000929</v>
      </c>
      <c r="P14" s="128">
        <v>1237.4899969475146</v>
      </c>
      <c r="Q14" s="128">
        <v>1228.1483776530119</v>
      </c>
    </row>
    <row r="15" spans="1:17" ht="12" customHeight="1" x14ac:dyDescent="0.25">
      <c r="A15" s="88" t="s">
        <v>39</v>
      </c>
      <c r="B15" s="128">
        <v>123.70286594825572</v>
      </c>
      <c r="C15" s="128">
        <v>124.16899363272374</v>
      </c>
      <c r="D15" s="128">
        <v>124.93521201544745</v>
      </c>
      <c r="E15" s="128">
        <v>125.52227885056283</v>
      </c>
      <c r="F15" s="128">
        <v>125.94410555800457</v>
      </c>
      <c r="G15" s="128">
        <v>126.79449585863813</v>
      </c>
      <c r="H15" s="128">
        <v>127.55925090073738</v>
      </c>
      <c r="I15" s="128">
        <v>128.2481723208812</v>
      </c>
      <c r="J15" s="128">
        <v>128.77577057433106</v>
      </c>
      <c r="K15" s="128">
        <v>129.53231042248518</v>
      </c>
      <c r="L15" s="128">
        <v>130.24167890809019</v>
      </c>
      <c r="M15" s="128">
        <v>130.64027793406734</v>
      </c>
      <c r="N15" s="128">
        <v>131.18612724622147</v>
      </c>
      <c r="O15" s="128">
        <v>131.90033847588467</v>
      </c>
      <c r="P15" s="128">
        <v>132.79096137021685</v>
      </c>
      <c r="Q15" s="128">
        <v>133.90578855745207</v>
      </c>
    </row>
    <row r="16" spans="1:17" ht="12" customHeight="1" x14ac:dyDescent="0.25">
      <c r="A16" s="51" t="s">
        <v>6</v>
      </c>
      <c r="B16" s="50">
        <v>785.72568275782874</v>
      </c>
      <c r="C16" s="50">
        <v>812.25927372747503</v>
      </c>
      <c r="D16" s="50">
        <v>841.90687851446978</v>
      </c>
      <c r="E16" s="50">
        <v>874.87796023214423</v>
      </c>
      <c r="F16" s="50">
        <v>920.63634220858705</v>
      </c>
      <c r="G16" s="50">
        <v>969.94838290869893</v>
      </c>
      <c r="H16" s="50">
        <v>1025.8197504846491</v>
      </c>
      <c r="I16" s="50">
        <v>1090.4905034213439</v>
      </c>
      <c r="J16" s="50">
        <v>1153.3518051673698</v>
      </c>
      <c r="K16" s="50">
        <v>1182.3448398669859</v>
      </c>
      <c r="L16" s="50">
        <v>1229.9975980703964</v>
      </c>
      <c r="M16" s="50">
        <v>1265.2111467939167</v>
      </c>
      <c r="N16" s="50">
        <v>1290.3478027891661</v>
      </c>
      <c r="O16" s="50">
        <v>1314.4312251933507</v>
      </c>
      <c r="P16" s="50">
        <v>1338.7649070209709</v>
      </c>
      <c r="Q16" s="50">
        <v>1364.1112469004945</v>
      </c>
    </row>
    <row r="17" spans="1:17" ht="12" customHeight="1" x14ac:dyDescent="0.25">
      <c r="A17" s="49" t="s">
        <v>5</v>
      </c>
      <c r="B17" s="48">
        <v>221.9878343878469</v>
      </c>
      <c r="C17" s="48">
        <v>240.35436822911916</v>
      </c>
      <c r="D17" s="48">
        <v>253.13567191185285</v>
      </c>
      <c r="E17" s="48">
        <v>269.32872266243868</v>
      </c>
      <c r="F17" s="48">
        <v>283.85039289703525</v>
      </c>
      <c r="G17" s="48">
        <v>303.4024789286039</v>
      </c>
      <c r="H17" s="48">
        <v>330.83995886497388</v>
      </c>
      <c r="I17" s="48">
        <v>345.20127316217128</v>
      </c>
      <c r="J17" s="48">
        <v>353.62887551124004</v>
      </c>
      <c r="K17" s="48">
        <v>360.51559736072716</v>
      </c>
      <c r="L17" s="48">
        <v>362.48124606709592</v>
      </c>
      <c r="M17" s="48">
        <v>359.85552701456027</v>
      </c>
      <c r="N17" s="48">
        <v>358.45552766766951</v>
      </c>
      <c r="O17" s="48">
        <v>357.53268232238509</v>
      </c>
      <c r="P17" s="48">
        <v>356.67678922054409</v>
      </c>
      <c r="Q17" s="48">
        <v>356.24542245234323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73.556007783544587</v>
      </c>
      <c r="C20" s="140">
        <v>76.326766379676144</v>
      </c>
      <c r="D20" s="140">
        <v>79.100738941668254</v>
      </c>
      <c r="E20" s="140">
        <v>81.660129092627585</v>
      </c>
      <c r="F20" s="140">
        <v>84.761953876034767</v>
      </c>
      <c r="G20" s="140">
        <v>87.939860584347002</v>
      </c>
      <c r="H20" s="140">
        <v>91.867437931730009</v>
      </c>
      <c r="I20" s="140">
        <v>96.206697636054713</v>
      </c>
      <c r="J20" s="140">
        <v>99.915803181057129</v>
      </c>
      <c r="K20" s="140">
        <v>100.46449668096609</v>
      </c>
      <c r="L20" s="140">
        <v>103.71840176329952</v>
      </c>
      <c r="M20" s="140">
        <v>106.43728055223859</v>
      </c>
      <c r="N20" s="140">
        <v>108.65804437225979</v>
      </c>
      <c r="O20" s="140">
        <v>111.10251947052465</v>
      </c>
      <c r="P20" s="140">
        <v>113.86126508418809</v>
      </c>
      <c r="Q20" s="140">
        <v>117.01161518204198</v>
      </c>
    </row>
    <row r="21" spans="1:17" ht="12" customHeight="1" x14ac:dyDescent="0.25">
      <c r="A21" s="88" t="s">
        <v>135</v>
      </c>
      <c r="B21" s="140">
        <v>1328.5576990042994</v>
      </c>
      <c r="C21" s="140">
        <v>1345.6943723622267</v>
      </c>
      <c r="D21" s="140">
        <v>1361.3107156352705</v>
      </c>
      <c r="E21" s="140">
        <v>1379.0406118038172</v>
      </c>
      <c r="F21" s="140">
        <v>1413.2870356553876</v>
      </c>
      <c r="G21" s="140">
        <v>1447.6926529597886</v>
      </c>
      <c r="H21" s="140">
        <v>1490.5633104384565</v>
      </c>
      <c r="I21" s="140">
        <v>1526.6270553466336</v>
      </c>
      <c r="J21" s="140">
        <v>1560.87499671565</v>
      </c>
      <c r="K21" s="140">
        <v>1606.8260039669719</v>
      </c>
      <c r="L21" s="140">
        <v>1636.8111332585477</v>
      </c>
      <c r="M21" s="140">
        <v>1687.4117282417765</v>
      </c>
      <c r="N21" s="140">
        <v>1751.6189637239779</v>
      </c>
      <c r="O21" s="140">
        <v>1837.5241425822396</v>
      </c>
      <c r="P21" s="140">
        <v>1946.2692970375497</v>
      </c>
      <c r="Q21" s="140">
        <v>2087.9380152342492</v>
      </c>
    </row>
    <row r="22" spans="1:17" ht="12" customHeight="1" x14ac:dyDescent="0.25">
      <c r="A22" s="88" t="s">
        <v>183</v>
      </c>
      <c r="B22" s="140">
        <v>34.730425008542866</v>
      </c>
      <c r="C22" s="140">
        <v>35.151796232689655</v>
      </c>
      <c r="D22" s="140">
        <v>35.82621269714538</v>
      </c>
      <c r="E22" s="140">
        <v>36.571932766072841</v>
      </c>
      <c r="F22" s="140">
        <v>37.762085312163023</v>
      </c>
      <c r="G22" s="140">
        <v>38.965404417965765</v>
      </c>
      <c r="H22" s="140">
        <v>40.631595665310037</v>
      </c>
      <c r="I22" s="140">
        <v>42.277311534085669</v>
      </c>
      <c r="J22" s="140">
        <v>43.768716042685782</v>
      </c>
      <c r="K22" s="140">
        <v>43.668486877660825</v>
      </c>
      <c r="L22" s="140">
        <v>45.384750973732146</v>
      </c>
      <c r="M22" s="140">
        <v>46.975228176062529</v>
      </c>
      <c r="N22" s="140">
        <v>48.356905588459156</v>
      </c>
      <c r="O22" s="140">
        <v>49.798509337783088</v>
      </c>
      <c r="P22" s="140">
        <v>51.836123438414631</v>
      </c>
      <c r="Q22" s="140">
        <v>54.369397765217229</v>
      </c>
    </row>
    <row r="23" spans="1:17" ht="12" customHeight="1" x14ac:dyDescent="0.25">
      <c r="A23" s="88" t="s">
        <v>188</v>
      </c>
      <c r="B23" s="140">
        <v>188.08604288455405</v>
      </c>
      <c r="C23" s="140">
        <v>190.63115680767169</v>
      </c>
      <c r="D23" s="140">
        <v>194.2808373109998</v>
      </c>
      <c r="E23" s="140">
        <v>197.96311161882119</v>
      </c>
      <c r="F23" s="140">
        <v>201.65619030993682</v>
      </c>
      <c r="G23" s="140">
        <v>206.45255164116432</v>
      </c>
      <c r="H23" s="140">
        <v>211.57381499183202</v>
      </c>
      <c r="I23" s="140">
        <v>217.08138400535967</v>
      </c>
      <c r="J23" s="140">
        <v>222.86641011632608</v>
      </c>
      <c r="K23" s="140">
        <v>229.7243197071875</v>
      </c>
      <c r="L23" s="140">
        <v>237.2266906534808</v>
      </c>
      <c r="M23" s="140">
        <v>242.87956474477517</v>
      </c>
      <c r="N23" s="140">
        <v>249.67842804684474</v>
      </c>
      <c r="O23" s="140">
        <v>258.10247662697901</v>
      </c>
      <c r="P23" s="140">
        <v>268.47730982224488</v>
      </c>
      <c r="Q23" s="140">
        <v>281.63436779598896</v>
      </c>
    </row>
    <row r="24" spans="1:17" ht="12" customHeight="1" x14ac:dyDescent="0.25">
      <c r="A24" s="51" t="s">
        <v>134</v>
      </c>
      <c r="B24" s="139">
        <v>16.606528237666318</v>
      </c>
      <c r="C24" s="139">
        <v>17.261580150491877</v>
      </c>
      <c r="D24" s="139">
        <v>17.995499042331577</v>
      </c>
      <c r="E24" s="139">
        <v>18.814569190368182</v>
      </c>
      <c r="F24" s="139">
        <v>19.936399158955755</v>
      </c>
      <c r="G24" s="139">
        <v>21.156573213117881</v>
      </c>
      <c r="H24" s="139">
        <v>22.549132741581857</v>
      </c>
      <c r="I24" s="139">
        <v>24.166820191786641</v>
      </c>
      <c r="J24" s="139">
        <v>25.765743610032555</v>
      </c>
      <c r="K24" s="139">
        <v>26.589596693785033</v>
      </c>
      <c r="L24" s="139">
        <v>27.883960685584832</v>
      </c>
      <c r="M24" s="139">
        <v>28.910764083571017</v>
      </c>
      <c r="N24" s="139">
        <v>29.723767973669702</v>
      </c>
      <c r="O24" s="139">
        <v>30.541414054493579</v>
      </c>
      <c r="P24" s="139">
        <v>31.394909165955912</v>
      </c>
      <c r="Q24" s="139">
        <v>32.306153450109704</v>
      </c>
    </row>
    <row r="25" spans="1:17" ht="12" customHeight="1" x14ac:dyDescent="0.25">
      <c r="A25" s="49" t="s">
        <v>133</v>
      </c>
      <c r="B25" s="138">
        <v>610.60278274679843</v>
      </c>
      <c r="C25" s="138">
        <v>677.7278520660393</v>
      </c>
      <c r="D25" s="138">
        <v>734.26403700426249</v>
      </c>
      <c r="E25" s="138">
        <v>809.55508649530782</v>
      </c>
      <c r="F25" s="138">
        <v>888.01288885100814</v>
      </c>
      <c r="G25" s="138">
        <v>993.82758323855751</v>
      </c>
      <c r="H25" s="138">
        <v>1125.341976648024</v>
      </c>
      <c r="I25" s="138">
        <v>1213.341803102225</v>
      </c>
      <c r="J25" s="138">
        <v>1286.9937153011872</v>
      </c>
      <c r="K25" s="138">
        <v>1363.8510927462883</v>
      </c>
      <c r="L25" s="138">
        <v>1440.9398896981334</v>
      </c>
      <c r="M25" s="138">
        <v>1534.4427547456373</v>
      </c>
      <c r="N25" s="138">
        <v>1642.7017357590239</v>
      </c>
      <c r="O25" s="138">
        <v>1794.9595821661917</v>
      </c>
      <c r="P25" s="138">
        <v>1980.9917101133753</v>
      </c>
      <c r="Q25" s="138">
        <v>2243.7341236694319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7.3680090826031286</v>
      </c>
      <c r="D28" s="137">
        <v>7.3712230484636292</v>
      </c>
      <c r="E28" s="137">
        <v>7.1566406374308622</v>
      </c>
      <c r="F28" s="137">
        <v>7.6990752698787155</v>
      </c>
      <c r="G28" s="137">
        <v>7.7751571947837714</v>
      </c>
      <c r="H28" s="137">
        <v>8.5248278338545553</v>
      </c>
      <c r="I28" s="137">
        <v>8.936510190796243</v>
      </c>
      <c r="J28" s="137">
        <v>8.3063560314739497</v>
      </c>
      <c r="K28" s="137">
        <v>5.145943986380507</v>
      </c>
      <c r="L28" s="137">
        <v>7.8511555688049466</v>
      </c>
      <c r="M28" s="137">
        <v>7.3161292754106011</v>
      </c>
      <c r="N28" s="137">
        <v>6.8180143064927305</v>
      </c>
      <c r="O28" s="137">
        <v>7.0417255847363895</v>
      </c>
      <c r="P28" s="137">
        <v>7.3559961001349787</v>
      </c>
      <c r="Q28" s="137">
        <v>7.747600584325415</v>
      </c>
    </row>
    <row r="29" spans="1:17" ht="12" customHeight="1" x14ac:dyDescent="0.25">
      <c r="A29" s="88" t="s">
        <v>135</v>
      </c>
      <c r="B29" s="137"/>
      <c r="C29" s="137">
        <v>344.3353167934647</v>
      </c>
      <c r="D29" s="137">
        <v>346.08697314293664</v>
      </c>
      <c r="E29" s="137">
        <v>351.50523233713841</v>
      </c>
      <c r="F29" s="137">
        <v>371.35951338184839</v>
      </c>
      <c r="G29" s="137">
        <v>378.74093409786536</v>
      </c>
      <c r="H29" s="137">
        <v>388.95763062160461</v>
      </c>
      <c r="I29" s="137">
        <v>387.56897724531547</v>
      </c>
      <c r="J29" s="137">
        <v>405.60745475086469</v>
      </c>
      <c r="K29" s="137">
        <v>424.69194134918746</v>
      </c>
      <c r="L29" s="137">
        <v>418.94275991317983</v>
      </c>
      <c r="M29" s="137">
        <v>438.16957222854455</v>
      </c>
      <c r="N29" s="137">
        <v>469.8146902330663</v>
      </c>
      <c r="O29" s="137">
        <v>510.59712020744934</v>
      </c>
      <c r="P29" s="137">
        <v>527.68791436848949</v>
      </c>
      <c r="Q29" s="137">
        <v>579.8382904252444</v>
      </c>
    </row>
    <row r="30" spans="1:17" ht="12" customHeight="1" x14ac:dyDescent="0.25">
      <c r="A30" s="88" t="s">
        <v>183</v>
      </c>
      <c r="B30" s="137"/>
      <c r="C30" s="137">
        <v>8.9748182872676292</v>
      </c>
      <c r="D30" s="137">
        <v>9.3133979982077406</v>
      </c>
      <c r="E30" s="137">
        <v>9.4710914180170196</v>
      </c>
      <c r="F30" s="137">
        <v>10.00277760867063</v>
      </c>
      <c r="G30" s="137">
        <v>10.178137393070379</v>
      </c>
      <c r="H30" s="137">
        <v>10.979589245552004</v>
      </c>
      <c r="I30" s="137">
        <v>11.116807286792652</v>
      </c>
      <c r="J30" s="137">
        <v>11.494182117270746</v>
      </c>
      <c r="K30" s="137">
        <v>10.077908228045422</v>
      </c>
      <c r="L30" s="137">
        <v>12.695853341623335</v>
      </c>
      <c r="M30" s="137">
        <v>12.70728448912303</v>
      </c>
      <c r="N30" s="137">
        <v>12.875859529667377</v>
      </c>
      <c r="O30" s="137">
        <v>11.519511977369335</v>
      </c>
      <c r="P30" s="137">
        <v>14.733467442254895</v>
      </c>
      <c r="Q30" s="137">
        <v>15.240558815925603</v>
      </c>
    </row>
    <row r="31" spans="1:17" ht="12" customHeight="1" x14ac:dyDescent="0.25">
      <c r="A31" s="88" t="s">
        <v>188</v>
      </c>
      <c r="B31" s="137"/>
      <c r="C31" s="137">
        <v>20.522768472315988</v>
      </c>
      <c r="D31" s="137">
        <v>21.80711159801848</v>
      </c>
      <c r="E31" s="137">
        <v>22.021279713458551</v>
      </c>
      <c r="F31" s="137">
        <v>22.215474150809204</v>
      </c>
      <c r="G31" s="137">
        <v>23.503980745517989</v>
      </c>
      <c r="H31" s="137">
        <v>24.015958959101113</v>
      </c>
      <c r="I31" s="137">
        <v>24.591211578045392</v>
      </c>
      <c r="J31" s="137">
        <v>25.059505101129343</v>
      </c>
      <c r="K31" s="137">
        <v>26.325133370925965</v>
      </c>
      <c r="L31" s="137">
        <v>27.164266964158458</v>
      </c>
      <c r="M31" s="137">
        <v>26.175642563610392</v>
      </c>
      <c r="N31" s="137">
        <v>28.605974900088039</v>
      </c>
      <c r="O31" s="137">
        <v>30.44532829359283</v>
      </c>
      <c r="P31" s="137">
        <v>32.590307346075036</v>
      </c>
      <c r="Q31" s="137">
        <v>36.661038719262116</v>
      </c>
    </row>
    <row r="32" spans="1:17" ht="12" customHeight="1" x14ac:dyDescent="0.25">
      <c r="A32" s="51" t="s">
        <v>134</v>
      </c>
      <c r="B32" s="136"/>
      <c r="C32" s="136">
        <v>1.7621537953366531</v>
      </c>
      <c r="D32" s="136">
        <v>1.8410207743507818</v>
      </c>
      <c r="E32" s="136">
        <v>1.9261720305476957</v>
      </c>
      <c r="F32" s="136">
        <v>2.2289318510986593</v>
      </c>
      <c r="G32" s="136">
        <v>2.327275936673213</v>
      </c>
      <c r="H32" s="136">
        <v>2.4996614109750661</v>
      </c>
      <c r="I32" s="136">
        <v>2.7247893327158708</v>
      </c>
      <c r="J32" s="136">
        <v>2.7060253007569948</v>
      </c>
      <c r="K32" s="136">
        <v>1.9309549662635725</v>
      </c>
      <c r="L32" s="136">
        <v>2.401465874310885</v>
      </c>
      <c r="M32" s="136">
        <v>2.1339052804972742</v>
      </c>
      <c r="N32" s="136">
        <v>1.9201057726097714</v>
      </c>
      <c r="O32" s="136">
        <v>1.9247479633349684</v>
      </c>
      <c r="P32" s="136">
        <v>1.9605969939734169</v>
      </c>
      <c r="Q32" s="136">
        <v>2.0183461666648874</v>
      </c>
    </row>
    <row r="33" spans="1:17" ht="12" customHeight="1" x14ac:dyDescent="0.25">
      <c r="A33" s="49" t="s">
        <v>133</v>
      </c>
      <c r="B33" s="135"/>
      <c r="C33" s="135">
        <v>171.20625481490467</v>
      </c>
      <c r="D33" s="135">
        <v>168.94386527353976</v>
      </c>
      <c r="E33" s="135">
        <v>196.69134425318768</v>
      </c>
      <c r="F33" s="135">
        <v>209.57012069881387</v>
      </c>
      <c r="G33" s="135">
        <v>247.41599819811205</v>
      </c>
      <c r="H33" s="135">
        <v>302.72064822437119</v>
      </c>
      <c r="I33" s="135">
        <v>256.94369172774083</v>
      </c>
      <c r="J33" s="135">
        <v>270.34325645214983</v>
      </c>
      <c r="K33" s="135">
        <v>286.4274981439151</v>
      </c>
      <c r="L33" s="135">
        <v>324.50479514995698</v>
      </c>
      <c r="M33" s="135">
        <v>396.22351327187556</v>
      </c>
      <c r="N33" s="135">
        <v>365.20267274112689</v>
      </c>
      <c r="O33" s="135">
        <v>422.60110285931785</v>
      </c>
      <c r="P33" s="135">
        <v>472.45962609109887</v>
      </c>
      <c r="Q33" s="135">
        <v>587.24720870601345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4.597250486471566</v>
      </c>
      <c r="D36" s="137">
        <f t="shared" ref="D36:D41" si="20">C20+D28-D20</f>
        <v>4.5972504864715233</v>
      </c>
      <c r="E36" s="137">
        <f t="shared" ref="E36:E41" si="21">D20+E28-E20</f>
        <v>4.5972504864715376</v>
      </c>
      <c r="F36" s="137">
        <f t="shared" ref="F36:F41" si="22">E20+F28-F20</f>
        <v>4.5972504864715376</v>
      </c>
      <c r="G36" s="137">
        <f t="shared" ref="G36:G41" si="23">F20+G28-G20</f>
        <v>4.5972504864715376</v>
      </c>
      <c r="H36" s="137">
        <f t="shared" ref="H36:H41" si="24">G20+H28-H20</f>
        <v>4.5972504864715518</v>
      </c>
      <c r="I36" s="137">
        <f t="shared" ref="I36:I41" si="25">H20+I28-I20</f>
        <v>4.5972504864715376</v>
      </c>
      <c r="J36" s="137">
        <f t="shared" ref="J36:J41" si="26">I20+J28-J20</f>
        <v>4.5972504864715376</v>
      </c>
      <c r="K36" s="137">
        <f t="shared" ref="K36:K41" si="27">J20+K28-K20</f>
        <v>4.5972504864715376</v>
      </c>
      <c r="L36" s="137">
        <f t="shared" ref="L36:L41" si="28">K20+L28-L20</f>
        <v>4.5972504864715091</v>
      </c>
      <c r="M36" s="137">
        <f t="shared" ref="M36:M41" si="29">L20+M28-M20</f>
        <v>4.5972504864715376</v>
      </c>
      <c r="N36" s="137">
        <f t="shared" ref="N36:N41" si="30">M20+N28-N20</f>
        <v>4.5972504864715233</v>
      </c>
      <c r="O36" s="137">
        <f t="shared" ref="O36:O41" si="31">N20+O28-O20</f>
        <v>4.5972504864715233</v>
      </c>
      <c r="P36" s="137">
        <f t="shared" ref="P36:P41" si="32">O20+P28-P20</f>
        <v>4.5972504864715376</v>
      </c>
      <c r="Q36" s="137">
        <f t="shared" ref="Q36:Q41" si="33">P20+Q28-Q20</f>
        <v>4.5972504864715233</v>
      </c>
    </row>
    <row r="37" spans="1:17" ht="12" customHeight="1" x14ac:dyDescent="0.25">
      <c r="A37" s="88" t="s">
        <v>135</v>
      </c>
      <c r="B37" s="137"/>
      <c r="C37" s="137">
        <f t="shared" si="19"/>
        <v>327.19864343553741</v>
      </c>
      <c r="D37" s="137">
        <f t="shared" si="20"/>
        <v>330.47062986989272</v>
      </c>
      <c r="E37" s="137">
        <f t="shared" si="21"/>
        <v>333.77533616859182</v>
      </c>
      <c r="F37" s="137">
        <f t="shared" si="22"/>
        <v>337.1130895302781</v>
      </c>
      <c r="G37" s="137">
        <f t="shared" si="23"/>
        <v>344.33531679346447</v>
      </c>
      <c r="H37" s="137">
        <f t="shared" si="24"/>
        <v>346.08697314293659</v>
      </c>
      <c r="I37" s="137">
        <f t="shared" si="25"/>
        <v>351.5052323371383</v>
      </c>
      <c r="J37" s="137">
        <f t="shared" si="26"/>
        <v>371.35951338184827</v>
      </c>
      <c r="K37" s="137">
        <f t="shared" si="27"/>
        <v>378.74093409786542</v>
      </c>
      <c r="L37" s="137">
        <f t="shared" si="28"/>
        <v>388.95763062160404</v>
      </c>
      <c r="M37" s="137">
        <f t="shared" si="29"/>
        <v>387.56897724531564</v>
      </c>
      <c r="N37" s="137">
        <f t="shared" si="30"/>
        <v>405.60745475086492</v>
      </c>
      <c r="O37" s="137">
        <f t="shared" si="31"/>
        <v>424.6919413491878</v>
      </c>
      <c r="P37" s="137">
        <f t="shared" si="32"/>
        <v>418.94275991317954</v>
      </c>
      <c r="Q37" s="137">
        <f t="shared" si="33"/>
        <v>438.16957222854489</v>
      </c>
    </row>
    <row r="38" spans="1:17" ht="12" customHeight="1" x14ac:dyDescent="0.25">
      <c r="A38" s="88" t="s">
        <v>183</v>
      </c>
      <c r="B38" s="137"/>
      <c r="C38" s="137">
        <f t="shared" si="19"/>
        <v>8.5534470631208421</v>
      </c>
      <c r="D38" s="137">
        <f t="shared" si="20"/>
        <v>8.6389815337520162</v>
      </c>
      <c r="E38" s="137">
        <f t="shared" si="21"/>
        <v>8.7253713490895564</v>
      </c>
      <c r="F38" s="137">
        <f t="shared" si="22"/>
        <v>8.8126250625804516</v>
      </c>
      <c r="G38" s="137">
        <f t="shared" si="23"/>
        <v>8.9748182872676381</v>
      </c>
      <c r="H38" s="137">
        <f t="shared" si="24"/>
        <v>9.3133979982077335</v>
      </c>
      <c r="I38" s="137">
        <f t="shared" si="25"/>
        <v>9.4710914180170178</v>
      </c>
      <c r="J38" s="137">
        <f t="shared" si="26"/>
        <v>10.002777608670634</v>
      </c>
      <c r="K38" s="137">
        <f t="shared" si="27"/>
        <v>10.178137393070379</v>
      </c>
      <c r="L38" s="137">
        <f t="shared" si="28"/>
        <v>10.979589245552013</v>
      </c>
      <c r="M38" s="137">
        <f t="shared" si="29"/>
        <v>11.11680728679265</v>
      </c>
      <c r="N38" s="137">
        <f t="shared" si="30"/>
        <v>11.494182117270753</v>
      </c>
      <c r="O38" s="137">
        <f t="shared" si="31"/>
        <v>10.077908228045402</v>
      </c>
      <c r="P38" s="137">
        <f t="shared" si="32"/>
        <v>12.695853341623348</v>
      </c>
      <c r="Q38" s="137">
        <f t="shared" si="33"/>
        <v>12.707284489122998</v>
      </c>
    </row>
    <row r="39" spans="1:17" ht="12" customHeight="1" x14ac:dyDescent="0.25">
      <c r="A39" s="88" t="s">
        <v>188</v>
      </c>
      <c r="B39" s="137"/>
      <c r="C39" s="137">
        <f t="shared" si="19"/>
        <v>17.977654549198348</v>
      </c>
      <c r="D39" s="137">
        <f t="shared" si="20"/>
        <v>18.157431094690367</v>
      </c>
      <c r="E39" s="137">
        <f t="shared" si="21"/>
        <v>18.339005405637153</v>
      </c>
      <c r="F39" s="137">
        <f t="shared" si="22"/>
        <v>18.52239545969357</v>
      </c>
      <c r="G39" s="137">
        <f t="shared" si="23"/>
        <v>18.707619414290491</v>
      </c>
      <c r="H39" s="137">
        <f t="shared" si="24"/>
        <v>18.894695608433409</v>
      </c>
      <c r="I39" s="137">
        <f t="shared" si="25"/>
        <v>19.08364256451776</v>
      </c>
      <c r="J39" s="137">
        <f t="shared" si="26"/>
        <v>19.274478990162919</v>
      </c>
      <c r="K39" s="137">
        <f t="shared" si="27"/>
        <v>19.467223780064529</v>
      </c>
      <c r="L39" s="137">
        <f t="shared" si="28"/>
        <v>19.661896017865132</v>
      </c>
      <c r="M39" s="137">
        <f t="shared" si="29"/>
        <v>20.522768472316045</v>
      </c>
      <c r="N39" s="137">
        <f t="shared" si="30"/>
        <v>21.807111598018452</v>
      </c>
      <c r="O39" s="137">
        <f t="shared" si="31"/>
        <v>22.021279713458568</v>
      </c>
      <c r="P39" s="137">
        <f t="shared" si="32"/>
        <v>22.215474150809143</v>
      </c>
      <c r="Q39" s="137">
        <f t="shared" si="33"/>
        <v>23.503980745518049</v>
      </c>
    </row>
    <row r="40" spans="1:17" ht="12" customHeight="1" x14ac:dyDescent="0.25">
      <c r="A40" s="51" t="s">
        <v>134</v>
      </c>
      <c r="B40" s="136"/>
      <c r="C40" s="136">
        <f t="shared" si="19"/>
        <v>1.1071018825110919</v>
      </c>
      <c r="D40" s="136">
        <f t="shared" si="20"/>
        <v>1.1071018825110812</v>
      </c>
      <c r="E40" s="136">
        <f t="shared" si="21"/>
        <v>1.1071018825110919</v>
      </c>
      <c r="F40" s="136">
        <f t="shared" si="22"/>
        <v>1.1071018825110848</v>
      </c>
      <c r="G40" s="136">
        <f t="shared" si="23"/>
        <v>1.1071018825110883</v>
      </c>
      <c r="H40" s="136">
        <f t="shared" si="24"/>
        <v>1.1071018825110883</v>
      </c>
      <c r="I40" s="136">
        <f t="shared" si="25"/>
        <v>1.1071018825110883</v>
      </c>
      <c r="J40" s="136">
        <f t="shared" si="26"/>
        <v>1.1071018825110812</v>
      </c>
      <c r="K40" s="136">
        <f t="shared" si="27"/>
        <v>1.1071018825110954</v>
      </c>
      <c r="L40" s="136">
        <f t="shared" si="28"/>
        <v>1.1071018825110883</v>
      </c>
      <c r="M40" s="136">
        <f t="shared" si="29"/>
        <v>1.1071018825110883</v>
      </c>
      <c r="N40" s="136">
        <f t="shared" si="30"/>
        <v>1.1071018825110883</v>
      </c>
      <c r="O40" s="136">
        <f t="shared" si="31"/>
        <v>1.1071018825110919</v>
      </c>
      <c r="P40" s="136">
        <f t="shared" si="32"/>
        <v>1.1071018825110848</v>
      </c>
      <c r="Q40" s="136">
        <f t="shared" si="33"/>
        <v>1.1071018825110954</v>
      </c>
    </row>
    <row r="41" spans="1:17" ht="12" customHeight="1" x14ac:dyDescent="0.25">
      <c r="A41" s="49" t="s">
        <v>133</v>
      </c>
      <c r="B41" s="135"/>
      <c r="C41" s="135">
        <f t="shared" si="19"/>
        <v>104.08118549566382</v>
      </c>
      <c r="D41" s="135">
        <f t="shared" si="20"/>
        <v>112.40768033531663</v>
      </c>
      <c r="E41" s="135">
        <f t="shared" si="21"/>
        <v>121.40029476214238</v>
      </c>
      <c r="F41" s="135">
        <f t="shared" si="22"/>
        <v>131.11231834311354</v>
      </c>
      <c r="G41" s="135">
        <f t="shared" si="23"/>
        <v>141.60130381056274</v>
      </c>
      <c r="H41" s="135">
        <f t="shared" si="24"/>
        <v>171.2062548149047</v>
      </c>
      <c r="I41" s="135">
        <f t="shared" si="25"/>
        <v>168.94386527353981</v>
      </c>
      <c r="J41" s="135">
        <f t="shared" si="26"/>
        <v>196.69134425318748</v>
      </c>
      <c r="K41" s="135">
        <f t="shared" si="27"/>
        <v>209.57012069881398</v>
      </c>
      <c r="L41" s="135">
        <f t="shared" si="28"/>
        <v>247.41599819811199</v>
      </c>
      <c r="M41" s="135">
        <f t="shared" si="29"/>
        <v>302.72064822437164</v>
      </c>
      <c r="N41" s="135">
        <f t="shared" si="30"/>
        <v>256.94369172774032</v>
      </c>
      <c r="O41" s="135">
        <f t="shared" si="31"/>
        <v>270.34325645215017</v>
      </c>
      <c r="P41" s="135">
        <f t="shared" si="32"/>
        <v>286.42749814391505</v>
      </c>
      <c r="Q41" s="135">
        <f t="shared" si="33"/>
        <v>324.50479514995686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8760.0000000000018</v>
      </c>
      <c r="D44" s="133">
        <v>8760</v>
      </c>
      <c r="E44" s="133">
        <v>8759.9999999999982</v>
      </c>
      <c r="F44" s="133">
        <v>8759.9999999999982</v>
      </c>
      <c r="G44" s="133">
        <v>8759.9999999999945</v>
      </c>
      <c r="H44" s="133">
        <v>8759.9999999999982</v>
      </c>
      <c r="I44" s="133">
        <v>8759.9999999999982</v>
      </c>
      <c r="J44" s="133">
        <v>8760</v>
      </c>
      <c r="K44" s="133">
        <v>8760</v>
      </c>
      <c r="L44" s="133">
        <v>8760</v>
      </c>
      <c r="M44" s="133">
        <v>8759.9999999999982</v>
      </c>
      <c r="N44" s="133">
        <v>8760.0000000000018</v>
      </c>
      <c r="O44" s="133">
        <v>8759.9999999999982</v>
      </c>
      <c r="P44" s="133">
        <v>8759.9999999999982</v>
      </c>
      <c r="Q44" s="133">
        <v>8759.9999999999964</v>
      </c>
    </row>
    <row r="45" spans="1:17" ht="12" customHeight="1" x14ac:dyDescent="0.25">
      <c r="A45" s="88" t="s">
        <v>8</v>
      </c>
      <c r="B45" s="133">
        <v>3975.5726293588768</v>
      </c>
      <c r="C45" s="133">
        <v>3972.4161525746918</v>
      </c>
      <c r="D45" s="133">
        <v>3969.9331186342033</v>
      </c>
      <c r="E45" s="133">
        <v>3969.7959990154959</v>
      </c>
      <c r="F45" s="133">
        <v>3969.4281710821592</v>
      </c>
      <c r="G45" s="133">
        <v>3968.5012614374673</v>
      </c>
      <c r="H45" s="133">
        <v>3966.8794785016066</v>
      </c>
      <c r="I45" s="133">
        <v>3960.7879310454491</v>
      </c>
      <c r="J45" s="133">
        <v>3956.1459287301295</v>
      </c>
      <c r="K45" s="133">
        <v>3950.2914116688262</v>
      </c>
      <c r="L45" s="133">
        <v>3942.9910462779685</v>
      </c>
      <c r="M45" s="133">
        <v>3928.5732371111385</v>
      </c>
      <c r="N45" s="133">
        <v>3901.6915012380623</v>
      </c>
      <c r="O45" s="133">
        <v>3872.7798677867113</v>
      </c>
      <c r="P45" s="133">
        <v>3841.2009501200405</v>
      </c>
      <c r="Q45" s="133">
        <v>3805.9548230550322</v>
      </c>
    </row>
    <row r="46" spans="1:17" ht="12" customHeight="1" x14ac:dyDescent="0.25">
      <c r="A46" s="88" t="s">
        <v>7</v>
      </c>
      <c r="B46" s="133">
        <v>2312.7777575597138</v>
      </c>
      <c r="C46" s="133">
        <v>2326.3212420718178</v>
      </c>
      <c r="D46" s="133">
        <v>2340.6910578338056</v>
      </c>
      <c r="E46" s="133">
        <v>2351.0635724835311</v>
      </c>
      <c r="F46" s="133">
        <v>2368.4183736027876</v>
      </c>
      <c r="G46" s="133">
        <v>2381.8943644258115</v>
      </c>
      <c r="H46" s="133">
        <v>2394.8496285741753</v>
      </c>
      <c r="I46" s="133">
        <v>2405.2575009548673</v>
      </c>
      <c r="J46" s="133">
        <v>2415.0331097797953</v>
      </c>
      <c r="K46" s="133">
        <v>2422.7057762331151</v>
      </c>
      <c r="L46" s="133">
        <v>2426.7959573543935</v>
      </c>
      <c r="M46" s="133">
        <v>2431.7298915571146</v>
      </c>
      <c r="N46" s="133">
        <v>2440.7297698091475</v>
      </c>
      <c r="O46" s="133">
        <v>2443.0810486062637</v>
      </c>
      <c r="P46" s="133">
        <v>2452.7702759165641</v>
      </c>
      <c r="Q46" s="133">
        <v>2457.3771592686189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8760.0000000000036</v>
      </c>
      <c r="E47" s="133">
        <v>8759.9999999999964</v>
      </c>
      <c r="F47" s="133">
        <v>8760</v>
      </c>
      <c r="G47" s="133">
        <v>8759.9999999999982</v>
      </c>
      <c r="H47" s="133">
        <v>8760.0000000000018</v>
      </c>
      <c r="I47" s="133">
        <v>8760.0000000000018</v>
      </c>
      <c r="J47" s="133">
        <v>8759.9999999999982</v>
      </c>
      <c r="K47" s="133">
        <v>8759.9999999999982</v>
      </c>
      <c r="L47" s="133">
        <v>8759.9999999999964</v>
      </c>
      <c r="M47" s="133">
        <v>8760</v>
      </c>
      <c r="N47" s="133">
        <v>8759.9999999999982</v>
      </c>
      <c r="O47" s="133">
        <v>8760</v>
      </c>
      <c r="P47" s="133">
        <v>8760.0000000000018</v>
      </c>
      <c r="Q47" s="133">
        <v>8760</v>
      </c>
    </row>
    <row r="48" spans="1:17" ht="12" customHeight="1" x14ac:dyDescent="0.25">
      <c r="A48" s="51" t="s">
        <v>6</v>
      </c>
      <c r="B48" s="132">
        <v>802.288926781707</v>
      </c>
      <c r="C48" s="132">
        <v>806.12136638481445</v>
      </c>
      <c r="D48" s="132">
        <v>809.63609287637166</v>
      </c>
      <c r="E48" s="132">
        <v>812.88285879631576</v>
      </c>
      <c r="F48" s="132">
        <v>815.90050114070266</v>
      </c>
      <c r="G48" s="132">
        <v>818.71992727345071</v>
      </c>
      <c r="H48" s="132">
        <v>821.36614321537809</v>
      </c>
      <c r="I48" s="132">
        <v>823.85967112601872</v>
      </c>
      <c r="J48" s="132">
        <v>826.21756445862195</v>
      </c>
      <c r="K48" s="132">
        <v>828.45415064025951</v>
      </c>
      <c r="L48" s="132">
        <v>830.58158468344448</v>
      </c>
      <c r="M48" s="132">
        <v>831.93349077656171</v>
      </c>
      <c r="N48" s="132">
        <v>833.22454348099677</v>
      </c>
      <c r="O48" s="132">
        <v>834.46006859526381</v>
      </c>
      <c r="P48" s="132">
        <v>835.64471865965606</v>
      </c>
      <c r="Q48" s="132">
        <v>836.7825821192165</v>
      </c>
    </row>
    <row r="49" spans="1:17" ht="12" customHeight="1" x14ac:dyDescent="0.25">
      <c r="A49" s="49" t="s">
        <v>5</v>
      </c>
      <c r="B49" s="131">
        <v>1667.9123770481642</v>
      </c>
      <c r="C49" s="131">
        <v>1703.2973498584549</v>
      </c>
      <c r="D49" s="131">
        <v>1735.354655842443</v>
      </c>
      <c r="E49" s="131">
        <v>1764.7082894417661</v>
      </c>
      <c r="F49" s="131">
        <v>1794.7438403299991</v>
      </c>
      <c r="G49" s="131">
        <v>1822.4178202723078</v>
      </c>
      <c r="H49" s="131">
        <v>1850.9804302726739</v>
      </c>
      <c r="I49" s="131">
        <v>1878.6680001141387</v>
      </c>
      <c r="J49" s="131">
        <v>1900.48817405309</v>
      </c>
      <c r="K49" s="131">
        <v>1912.6570568634806</v>
      </c>
      <c r="L49" s="131">
        <v>1936.050094083954</v>
      </c>
      <c r="M49" s="131">
        <v>1957.7307483265888</v>
      </c>
      <c r="N49" s="131">
        <v>1975.138156896938</v>
      </c>
      <c r="O49" s="131">
        <v>1992.5448700810693</v>
      </c>
      <c r="P49" s="131">
        <v>2012.3230591960491</v>
      </c>
      <c r="Q49" s="131">
        <v>2033.1677798048395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1.9626015270279298</v>
      </c>
      <c r="C52" s="130">
        <f t="shared" ref="C52:Q52" si="35">IF(C12=0,0,C12/C20)</f>
        <v>1.9430027289556357</v>
      </c>
      <c r="D52" s="130">
        <f t="shared" si="35"/>
        <v>1.9242991009063521</v>
      </c>
      <c r="E52" s="130">
        <f t="shared" si="35"/>
        <v>1.9069676081577562</v>
      </c>
      <c r="F52" s="130">
        <f t="shared" si="35"/>
        <v>1.8892287318969503</v>
      </c>
      <c r="G52" s="130">
        <f t="shared" si="35"/>
        <v>1.8717640277354635</v>
      </c>
      <c r="H52" s="130">
        <f t="shared" si="35"/>
        <v>1.853658304942341</v>
      </c>
      <c r="I52" s="130">
        <f t="shared" si="35"/>
        <v>1.8353067781258832</v>
      </c>
      <c r="J52" s="130">
        <f t="shared" si="35"/>
        <v>1.8182190192872885</v>
      </c>
      <c r="K52" s="130">
        <f t="shared" si="35"/>
        <v>1.8049596459793826</v>
      </c>
      <c r="L52" s="130">
        <f t="shared" si="35"/>
        <v>1.7879168855622145</v>
      </c>
      <c r="M52" s="130">
        <f t="shared" si="35"/>
        <v>1.7710640102084931</v>
      </c>
      <c r="N52" s="130">
        <f t="shared" si="35"/>
        <v>1.7542135227579474</v>
      </c>
      <c r="O52" s="130">
        <f t="shared" si="35"/>
        <v>1.7363256643408109</v>
      </c>
      <c r="P52" s="130">
        <f t="shared" si="35"/>
        <v>1.7175378217373722</v>
      </c>
      <c r="Q52" s="130">
        <f t="shared" si="35"/>
        <v>1.6976819624092394</v>
      </c>
    </row>
    <row r="53" spans="1:17" ht="12" customHeight="1" x14ac:dyDescent="0.25">
      <c r="A53" s="88" t="s">
        <v>128</v>
      </c>
      <c r="B53" s="130">
        <f t="shared" ref="B53" si="36">IF(B13=0,0,B13/B21*1000)</f>
        <v>190.42243811452926</v>
      </c>
      <c r="C53" s="130">
        <f t="shared" ref="C53:Q53" si="37">IF(C13=0,0,C13/C21*1000)</f>
        <v>187.2176385808153</v>
      </c>
      <c r="D53" s="130">
        <f t="shared" si="37"/>
        <v>183.15740865710575</v>
      </c>
      <c r="E53" s="130">
        <f t="shared" si="37"/>
        <v>178.21192005657699</v>
      </c>
      <c r="F53" s="130">
        <f t="shared" si="37"/>
        <v>172.27141296994381</v>
      </c>
      <c r="G53" s="130">
        <f t="shared" si="37"/>
        <v>168.25222253812791</v>
      </c>
      <c r="H53" s="130">
        <f t="shared" si="37"/>
        <v>164.11085710682278</v>
      </c>
      <c r="I53" s="130">
        <f t="shared" si="37"/>
        <v>160.10537785308387</v>
      </c>
      <c r="J53" s="130">
        <f t="shared" si="37"/>
        <v>156.01585073930153</v>
      </c>
      <c r="K53" s="130">
        <f t="shared" si="37"/>
        <v>151.9761189996575</v>
      </c>
      <c r="L53" s="130">
        <f t="shared" si="37"/>
        <v>148.05833482096295</v>
      </c>
      <c r="M53" s="130">
        <f t="shared" si="37"/>
        <v>143.86181742120519</v>
      </c>
      <c r="N53" s="130">
        <f t="shared" si="37"/>
        <v>138.74820955125935</v>
      </c>
      <c r="O53" s="130">
        <f t="shared" si="37"/>
        <v>132.45637247910895</v>
      </c>
      <c r="P53" s="130">
        <f t="shared" si="37"/>
        <v>125.30756861805659</v>
      </c>
      <c r="Q53" s="130">
        <f t="shared" si="37"/>
        <v>117.17657403009514</v>
      </c>
    </row>
    <row r="54" spans="1:17" ht="12" customHeight="1" x14ac:dyDescent="0.25">
      <c r="A54" s="88" t="s">
        <v>184</v>
      </c>
      <c r="B54" s="130">
        <f t="shared" ref="B54" si="38">IF(B14=0,0,B14/B22)</f>
        <v>38.588997423742022</v>
      </c>
      <c r="C54" s="130">
        <f t="shared" ref="C54:Q54" si="39">IF(C14=0,0,C14/C22)</f>
        <v>37.768138685243791</v>
      </c>
      <c r="D54" s="130">
        <f t="shared" si="39"/>
        <v>36.719938876174183</v>
      </c>
      <c r="E54" s="130">
        <f t="shared" si="39"/>
        <v>35.509314061851889</v>
      </c>
      <c r="F54" s="130">
        <f t="shared" si="39"/>
        <v>34.109962384067053</v>
      </c>
      <c r="G54" s="130">
        <f t="shared" si="39"/>
        <v>33.236839494554417</v>
      </c>
      <c r="H54" s="130">
        <f t="shared" si="39"/>
        <v>32.297163445117597</v>
      </c>
      <c r="I54" s="130">
        <f t="shared" si="39"/>
        <v>31.296967061191921</v>
      </c>
      <c r="J54" s="130">
        <f t="shared" si="39"/>
        <v>30.213884755171282</v>
      </c>
      <c r="K54" s="130">
        <f t="shared" si="39"/>
        <v>29.23120616634014</v>
      </c>
      <c r="L54" s="130">
        <f t="shared" si="39"/>
        <v>28.128803996459879</v>
      </c>
      <c r="M54" s="130">
        <f t="shared" si="39"/>
        <v>27.0733927237366</v>
      </c>
      <c r="N54" s="130">
        <f t="shared" si="39"/>
        <v>26.034406414450316</v>
      </c>
      <c r="O54" s="130">
        <f t="shared" si="39"/>
        <v>25.098696264624664</v>
      </c>
      <c r="P54" s="130">
        <f t="shared" si="39"/>
        <v>23.87312003409648</v>
      </c>
      <c r="Q54" s="130">
        <f t="shared" si="39"/>
        <v>22.588964162459764</v>
      </c>
    </row>
    <row r="55" spans="1:17" ht="12" customHeight="1" x14ac:dyDescent="0.25">
      <c r="A55" s="88" t="s">
        <v>189</v>
      </c>
      <c r="B55" s="130">
        <f t="shared" ref="B55" si="40">IF(B15=0,0,B15/B23*1000)</f>
        <v>657.69295823924438</v>
      </c>
      <c r="C55" s="130">
        <f t="shared" ref="C55:Q55" si="41">IF(C15=0,0,C15/C23*1000)</f>
        <v>651.35728971103174</v>
      </c>
      <c r="D55" s="130">
        <f t="shared" si="41"/>
        <v>643.06502764065374</v>
      </c>
      <c r="E55" s="130">
        <f t="shared" si="41"/>
        <v>634.06903348870628</v>
      </c>
      <c r="F55" s="130">
        <f t="shared" si="41"/>
        <v>624.54867050911719</v>
      </c>
      <c r="G55" s="130">
        <f t="shared" si="41"/>
        <v>614.15804673133778</v>
      </c>
      <c r="H55" s="130">
        <f t="shared" si="41"/>
        <v>602.90660687695174</v>
      </c>
      <c r="I55" s="130">
        <f t="shared" si="41"/>
        <v>590.78383394549758</v>
      </c>
      <c r="J55" s="130">
        <f t="shared" si="41"/>
        <v>577.81596835124685</v>
      </c>
      <c r="K55" s="130">
        <f t="shared" si="41"/>
        <v>563.85980634349198</v>
      </c>
      <c r="L55" s="130">
        <f t="shared" si="41"/>
        <v>549.01781308552427</v>
      </c>
      <c r="M55" s="130">
        <f t="shared" si="41"/>
        <v>537.88089611963824</v>
      </c>
      <c r="N55" s="130">
        <f t="shared" si="41"/>
        <v>525.42035077859555</v>
      </c>
      <c r="O55" s="130">
        <f t="shared" si="41"/>
        <v>511.03863937932226</v>
      </c>
      <c r="P55" s="130">
        <f t="shared" si="41"/>
        <v>494.60776204192422</v>
      </c>
      <c r="Q55" s="130">
        <f t="shared" si="41"/>
        <v>475.45968769852368</v>
      </c>
    </row>
    <row r="56" spans="1:17" ht="12" customHeight="1" x14ac:dyDescent="0.25">
      <c r="A56" s="51" t="s">
        <v>127</v>
      </c>
      <c r="B56" s="68">
        <f t="shared" ref="B56" si="42">IF(B16=0,0,B16/B24)</f>
        <v>47.31426530053853</v>
      </c>
      <c r="C56" s="68">
        <f t="shared" ref="C56:Q56" si="43">IF(C16=0,0,C16/C24)</f>
        <v>47.055904885065189</v>
      </c>
      <c r="D56" s="68">
        <f t="shared" si="43"/>
        <v>46.784302926749433</v>
      </c>
      <c r="E56" s="68">
        <f t="shared" si="43"/>
        <v>46.500026196721208</v>
      </c>
      <c r="F56" s="68">
        <f t="shared" si="43"/>
        <v>46.178667214085259</v>
      </c>
      <c r="G56" s="68">
        <f t="shared" si="43"/>
        <v>45.846195087363867</v>
      </c>
      <c r="H56" s="68">
        <f t="shared" si="43"/>
        <v>45.492647643737548</v>
      </c>
      <c r="I56" s="68">
        <f t="shared" si="43"/>
        <v>45.123458310496268</v>
      </c>
      <c r="J56" s="68">
        <f t="shared" si="43"/>
        <v>44.762993167341875</v>
      </c>
      <c r="K56" s="68">
        <f t="shared" si="43"/>
        <v>44.466445034246924</v>
      </c>
      <c r="L56" s="68">
        <f t="shared" si="43"/>
        <v>44.111294372404856</v>
      </c>
      <c r="M56" s="68">
        <f t="shared" si="43"/>
        <v>43.762632600668354</v>
      </c>
      <c r="N56" s="68">
        <f t="shared" si="43"/>
        <v>43.411313260559659</v>
      </c>
      <c r="O56" s="68">
        <f t="shared" si="43"/>
        <v>43.037667569945327</v>
      </c>
      <c r="P56" s="68">
        <f t="shared" si="43"/>
        <v>42.642738666455642</v>
      </c>
      <c r="Q56" s="68">
        <f t="shared" si="43"/>
        <v>42.224502183681118</v>
      </c>
    </row>
    <row r="57" spans="1:17" ht="12" customHeight="1" x14ac:dyDescent="0.25">
      <c r="A57" s="49" t="s">
        <v>126</v>
      </c>
      <c r="B57" s="57">
        <f t="shared" ref="B57" si="44">IF(B17=0,0,B17/B25*1000)</f>
        <v>363.5552288006844</v>
      </c>
      <c r="C57" s="57">
        <f t="shared" ref="C57:Q57" si="45">IF(C17=0,0,C17/C25*1000)</f>
        <v>354.64732266263491</v>
      </c>
      <c r="D57" s="57">
        <f t="shared" si="45"/>
        <v>344.74747387142338</v>
      </c>
      <c r="E57" s="57">
        <f t="shared" si="45"/>
        <v>332.68733302437192</v>
      </c>
      <c r="F57" s="57">
        <f t="shared" si="45"/>
        <v>319.64670384943025</v>
      </c>
      <c r="G57" s="57">
        <f t="shared" si="45"/>
        <v>305.28683651535903</v>
      </c>
      <c r="H57" s="57">
        <f t="shared" si="45"/>
        <v>293.99059639668229</v>
      </c>
      <c r="I57" s="57">
        <f t="shared" si="45"/>
        <v>284.50455780850388</v>
      </c>
      <c r="J57" s="57">
        <f t="shared" si="45"/>
        <v>274.77125280948434</v>
      </c>
      <c r="K57" s="57">
        <f t="shared" si="45"/>
        <v>264.33648019065117</v>
      </c>
      <c r="L57" s="57">
        <f t="shared" si="45"/>
        <v>251.55889475933179</v>
      </c>
      <c r="M57" s="57">
        <f t="shared" si="45"/>
        <v>234.51870452750325</v>
      </c>
      <c r="N57" s="57">
        <f t="shared" si="45"/>
        <v>218.2109629914296</v>
      </c>
      <c r="O57" s="57">
        <f t="shared" si="45"/>
        <v>199.18703790026723</v>
      </c>
      <c r="P57" s="57">
        <f t="shared" si="45"/>
        <v>180.04961222181538</v>
      </c>
      <c r="Q57" s="57">
        <f t="shared" si="45"/>
        <v>158.77345657592213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1.7595734274401404</v>
      </c>
      <c r="D60" s="128">
        <v>1.7545170181744552</v>
      </c>
      <c r="E60" s="128">
        <v>1.7511443833679925</v>
      </c>
      <c r="F60" s="128">
        <v>1.744893760701985</v>
      </c>
      <c r="G60" s="128">
        <v>1.7350800116881187</v>
      </c>
      <c r="H60" s="128">
        <v>1.7256351379358437</v>
      </c>
      <c r="I60" s="128">
        <v>1.7121376795686118</v>
      </c>
      <c r="J60" s="128">
        <v>1.7002136881649934</v>
      </c>
      <c r="K60" s="128">
        <v>1.6883431960167521</v>
      </c>
      <c r="L60" s="128">
        <v>1.6721220466444977</v>
      </c>
      <c r="M60" s="128">
        <v>1.6525030441873219</v>
      </c>
      <c r="N60" s="128">
        <v>1.6316693084674345</v>
      </c>
      <c r="O60" s="128">
        <v>1.6080314155906137</v>
      </c>
      <c r="P60" s="128">
        <v>1.5869290779023157</v>
      </c>
      <c r="Q60" s="128">
        <v>1.5630710394835501</v>
      </c>
    </row>
    <row r="61" spans="1:17" ht="12" customHeight="1" x14ac:dyDescent="0.25">
      <c r="A61" s="88" t="s">
        <v>128</v>
      </c>
      <c r="B61" s="128"/>
      <c r="C61" s="128">
        <v>177.89778413122968</v>
      </c>
      <c r="D61" s="128">
        <v>174.30717754265805</v>
      </c>
      <c r="E61" s="128">
        <v>170.65363468283925</v>
      </c>
      <c r="F61" s="128">
        <v>166.68854168798237</v>
      </c>
      <c r="G61" s="128">
        <v>162.02379035156545</v>
      </c>
      <c r="H61" s="128">
        <v>157.76926502301009</v>
      </c>
      <c r="I61" s="128">
        <v>154.26731267889843</v>
      </c>
      <c r="J61" s="128">
        <v>150.3952010406982</v>
      </c>
      <c r="K61" s="128">
        <v>146.08937713077074</v>
      </c>
      <c r="L61" s="128">
        <v>142.04783091761678</v>
      </c>
      <c r="M61" s="128">
        <v>137.38930215352659</v>
      </c>
      <c r="N61" s="128">
        <v>130.4371554249978</v>
      </c>
      <c r="O61" s="128">
        <v>122.21135989819567</v>
      </c>
      <c r="P61" s="128">
        <v>113.70433149797172</v>
      </c>
      <c r="Q61" s="128">
        <v>105.15856349063692</v>
      </c>
    </row>
    <row r="62" spans="1:17" ht="12" customHeight="1" x14ac:dyDescent="0.25">
      <c r="A62" s="88" t="s">
        <v>184</v>
      </c>
      <c r="B62" s="128"/>
      <c r="C62" s="128">
        <v>35.373928528982603</v>
      </c>
      <c r="D62" s="128">
        <v>34.497404863818844</v>
      </c>
      <c r="E62" s="128">
        <v>33.767094459488092</v>
      </c>
      <c r="F62" s="128">
        <v>32.939793508266334</v>
      </c>
      <c r="G62" s="128">
        <v>31.881880845296756</v>
      </c>
      <c r="H62" s="128">
        <v>30.828699288299777</v>
      </c>
      <c r="I62" s="128">
        <v>29.745732771590603</v>
      </c>
      <c r="J62" s="128">
        <v>28.602360869350854</v>
      </c>
      <c r="K62" s="128">
        <v>27.640434680208692</v>
      </c>
      <c r="L62" s="128">
        <v>26.671911507139896</v>
      </c>
      <c r="M62" s="128">
        <v>25.641797445751305</v>
      </c>
      <c r="N62" s="128">
        <v>24.536247574444435</v>
      </c>
      <c r="O62" s="128">
        <v>23.39440176674163</v>
      </c>
      <c r="P62" s="128">
        <v>22.14244642420012</v>
      </c>
      <c r="Q62" s="128">
        <v>20.766692316452694</v>
      </c>
    </row>
    <row r="63" spans="1:17" ht="12" customHeight="1" x14ac:dyDescent="0.25">
      <c r="A63" s="88" t="s">
        <v>189</v>
      </c>
      <c r="B63" s="128"/>
      <c r="C63" s="128">
        <v>598.84242731246763</v>
      </c>
      <c r="D63" s="128">
        <v>582.75635891965692</v>
      </c>
      <c r="E63" s="128">
        <v>574.3763176389815</v>
      </c>
      <c r="F63" s="128">
        <v>567.34669201493034</v>
      </c>
      <c r="G63" s="128">
        <v>559.66093562004789</v>
      </c>
      <c r="H63" s="128">
        <v>549.28738487208443</v>
      </c>
      <c r="I63" s="128">
        <v>538.40774417972932</v>
      </c>
      <c r="J63" s="128">
        <v>526.91732361526817</v>
      </c>
      <c r="K63" s="128">
        <v>515.09694760924162</v>
      </c>
      <c r="L63" s="128">
        <v>502.16186802262843</v>
      </c>
      <c r="M63" s="128">
        <v>484.74468133020497</v>
      </c>
      <c r="N63" s="128">
        <v>463.33265382013525</v>
      </c>
      <c r="O63" s="128">
        <v>438.90848054969774</v>
      </c>
      <c r="P63" s="128">
        <v>414.06478687173842</v>
      </c>
      <c r="Q63" s="128">
        <v>389.21665998978318</v>
      </c>
    </row>
    <row r="64" spans="1:17" ht="12" customHeight="1" x14ac:dyDescent="0.25">
      <c r="A64" s="51" t="s">
        <v>127</v>
      </c>
      <c r="B64" s="50"/>
      <c r="C64" s="50">
        <v>44.783436815981787</v>
      </c>
      <c r="D64" s="50">
        <v>44.55643201515575</v>
      </c>
      <c r="E64" s="50">
        <v>44.312134403311703</v>
      </c>
      <c r="F64" s="50">
        <v>44.030100835933709</v>
      </c>
      <c r="G64" s="50">
        <v>43.696474183175589</v>
      </c>
      <c r="H64" s="50">
        <v>43.307097227051422</v>
      </c>
      <c r="I64" s="50">
        <v>42.958354143246865</v>
      </c>
      <c r="J64" s="50">
        <v>42.587559657200082</v>
      </c>
      <c r="K64" s="50">
        <v>42.142229262308021</v>
      </c>
      <c r="L64" s="50">
        <v>41.655586888558567</v>
      </c>
      <c r="M64" s="50">
        <v>41.049273230610723</v>
      </c>
      <c r="N64" s="50">
        <v>40.371926007879836</v>
      </c>
      <c r="O64" s="50">
        <v>39.727349265797066</v>
      </c>
      <c r="P64" s="50">
        <v>39.128589020225739</v>
      </c>
      <c r="Q64" s="50">
        <v>38.510763588099842</v>
      </c>
    </row>
    <row r="65" spans="1:17" ht="12" customHeight="1" x14ac:dyDescent="0.25">
      <c r="A65" s="49" t="s">
        <v>126</v>
      </c>
      <c r="B65" s="48"/>
      <c r="C65" s="48">
        <v>328.2928717105591</v>
      </c>
      <c r="D65" s="48">
        <v>317.54750928145313</v>
      </c>
      <c r="E65" s="48">
        <v>306.71793371674585</v>
      </c>
      <c r="F65" s="48">
        <v>296.74191588499372</v>
      </c>
      <c r="G65" s="48">
        <v>287.09534126413246</v>
      </c>
      <c r="H65" s="48">
        <v>276.30514626266864</v>
      </c>
      <c r="I65" s="48">
        <v>264.68452082199525</v>
      </c>
      <c r="J65" s="48">
        <v>254.32986914746698</v>
      </c>
      <c r="K65" s="48">
        <v>241.16036841964097</v>
      </c>
      <c r="L65" s="48">
        <v>224.95084890665089</v>
      </c>
      <c r="M65" s="48">
        <v>204.47437170705609</v>
      </c>
      <c r="N65" s="48">
        <v>182.38918701319656</v>
      </c>
      <c r="O65" s="48">
        <v>160.51429878940138</v>
      </c>
      <c r="P65" s="48">
        <v>144.39131749832916</v>
      </c>
      <c r="Q65" s="48">
        <v>123.57021250890061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233.94623494915749</v>
      </c>
      <c r="C68" s="125">
        <f>1000000*C20/SER_summary!C$8</f>
        <v>240.9591752388975</v>
      </c>
      <c r="D68" s="125">
        <f>1000000*D20/SER_summary!D$8</f>
        <v>247.00975304749764</v>
      </c>
      <c r="E68" s="125">
        <f>1000000*E20/SER_summary!E$8</f>
        <v>253.02607389439714</v>
      </c>
      <c r="F68" s="125">
        <f>1000000*F20/SER_summary!F$8</f>
        <v>258.44075410016518</v>
      </c>
      <c r="G68" s="125">
        <f>1000000*G20/SER_summary!G$8</f>
        <v>263.58356785777414</v>
      </c>
      <c r="H68" s="125">
        <f>1000000*H20/SER_summary!H$8</f>
        <v>269.1367634717609</v>
      </c>
      <c r="I68" s="125">
        <f>1000000*I20/SER_summary!I$8</f>
        <v>275.66857955450809</v>
      </c>
      <c r="J68" s="125">
        <f>1000000*J20/SER_summary!J$8</f>
        <v>282.95853638436574</v>
      </c>
      <c r="K68" s="125">
        <f>1000000*K20/SER_summary!K$8</f>
        <v>289.81239712701785</v>
      </c>
      <c r="L68" s="125">
        <f>1000000*L20/SER_summary!L$8</f>
        <v>295.58117801240496</v>
      </c>
      <c r="M68" s="125">
        <f>1000000*M20/SER_summary!M$8</f>
        <v>300.66591789543412</v>
      </c>
      <c r="N68" s="125">
        <f>1000000*N20/SER_summary!N$8</f>
        <v>305.89319577023656</v>
      </c>
      <c r="O68" s="125">
        <f>1000000*O20/SER_summary!O$8</f>
        <v>311.44974697631579</v>
      </c>
      <c r="P68" s="125">
        <f>1000000*P20/SER_summary!P$8</f>
        <v>317.33175622853025</v>
      </c>
      <c r="Q68" s="125">
        <f>1000000*Q20/SER_summary!Q$8</f>
        <v>323.59316543816038</v>
      </c>
    </row>
    <row r="69" spans="1:17" ht="12" customHeight="1" x14ac:dyDescent="0.25">
      <c r="A69" s="88" t="s">
        <v>123</v>
      </c>
      <c r="B69" s="125">
        <f>1000*B21/SER_summary!B$3</f>
        <v>0.16602434622293202</v>
      </c>
      <c r="C69" s="125">
        <f>1000*C21/SER_summary!C$3</f>
        <v>0.16777252612874177</v>
      </c>
      <c r="D69" s="125">
        <f>1000*D21/SER_summary!D$3</f>
        <v>0.16882086943802929</v>
      </c>
      <c r="E69" s="125">
        <f>1000*E21/SER_summary!E$3</f>
        <v>0.17024618945606121</v>
      </c>
      <c r="F69" s="125">
        <f>1000*F21/SER_summary!F$3</f>
        <v>0.17356762237874782</v>
      </c>
      <c r="G69" s="125">
        <f>1000*G21/SER_summary!G$3</f>
        <v>0.17651862977340568</v>
      </c>
      <c r="H69" s="125">
        <f>1000*H21/SER_summary!H$3</f>
        <v>0.180580263813889</v>
      </c>
      <c r="I69" s="125">
        <f>1000*I21/SER_summary!I$3</f>
        <v>0.18430882582250957</v>
      </c>
      <c r="J69" s="125">
        <f>1000*J21/SER_summary!J$3</f>
        <v>0.18787639183389024</v>
      </c>
      <c r="K69" s="125">
        <f>1000*K21/SER_summary!K$3</f>
        <v>0.19278049497606323</v>
      </c>
      <c r="L69" s="125">
        <f>1000*L21/SER_summary!L$3</f>
        <v>0.19598672180534388</v>
      </c>
      <c r="M69" s="125">
        <f>1000*M21/SER_summary!M$3</f>
        <v>0.20147805204074531</v>
      </c>
      <c r="N69" s="125">
        <f>1000*N21/SER_summary!N$3</f>
        <v>0.2083246618030328</v>
      </c>
      <c r="O69" s="125">
        <f>1000*O21/SER_summary!O$3</f>
        <v>0.21741062234611547</v>
      </c>
      <c r="P69" s="125">
        <f>1000*P21/SER_summary!P$3</f>
        <v>0.22878743298960993</v>
      </c>
      <c r="Q69" s="125">
        <f>1000*Q21/SER_summary!Q$3</f>
        <v>0.24345551228376203</v>
      </c>
    </row>
    <row r="70" spans="1:17" ht="12" customHeight="1" x14ac:dyDescent="0.25">
      <c r="A70" s="88" t="s">
        <v>185</v>
      </c>
      <c r="B70" s="125">
        <f>1000000*B22/SER_summary!B$8</f>
        <v>110.46075519544905</v>
      </c>
      <c r="C70" s="125">
        <f>1000000*C22/SER_summary!C$8</f>
        <v>110.97218223894346</v>
      </c>
      <c r="D70" s="125">
        <f>1000000*D22/SER_summary!D$8</f>
        <v>111.87536386322371</v>
      </c>
      <c r="E70" s="125">
        <f>1000000*E22/SER_summary!E$8</f>
        <v>113.31910279045476</v>
      </c>
      <c r="F70" s="125">
        <f>1000000*F22/SER_summary!F$8</f>
        <v>115.13729165261108</v>
      </c>
      <c r="G70" s="125">
        <f>1000000*G22/SER_summary!G$8</f>
        <v>116.79163750387649</v>
      </c>
      <c r="H70" s="125">
        <f>1000000*H22/SER_summary!H$8</f>
        <v>119.03517065732589</v>
      </c>
      <c r="I70" s="125">
        <f>1000000*I22/SER_summary!I$8</f>
        <v>121.1404892211697</v>
      </c>
      <c r="J70" s="125">
        <f>1000000*J22/SER_summary!J$8</f>
        <v>123.9516816816149</v>
      </c>
      <c r="K70" s="125">
        <f>1000000*K22/SER_summary!K$8</f>
        <v>125.97155491769202</v>
      </c>
      <c r="L70" s="125">
        <f>1000000*L22/SER_summary!L$8</f>
        <v>129.33942221005384</v>
      </c>
      <c r="M70" s="125">
        <f>1000000*M22/SER_summary!M$8</f>
        <v>132.69645771315462</v>
      </c>
      <c r="N70" s="125">
        <f>1000000*N22/SER_summary!N$8</f>
        <v>136.13394639550282</v>
      </c>
      <c r="O70" s="125">
        <f>1000000*O22/SER_summary!O$8</f>
        <v>139.59839261039397</v>
      </c>
      <c r="P70" s="125">
        <f>1000000*P22/SER_summary!P$8</f>
        <v>144.46746287799064</v>
      </c>
      <c r="Q70" s="125">
        <f>1000000*Q22/SER_summary!Q$8</f>
        <v>150.35742817874726</v>
      </c>
    </row>
    <row r="71" spans="1:17" ht="12" customHeight="1" x14ac:dyDescent="0.25">
      <c r="A71" s="88" t="s">
        <v>190</v>
      </c>
      <c r="B71" s="125">
        <f>1000*B23/SER_summary!B$3</f>
        <v>2.3504332801631209E-2</v>
      </c>
      <c r="C71" s="125">
        <f>1000*C23/SER_summary!C$3</f>
        <v>2.3766667523714993E-2</v>
      </c>
      <c r="D71" s="125">
        <f>1000*D23/SER_summary!D$3</f>
        <v>2.409344133803094E-2</v>
      </c>
      <c r="E71" s="125">
        <f>1000*E23/SER_summary!E$3</f>
        <v>2.4439066636250555E-2</v>
      </c>
      <c r="F71" s="125">
        <f>1000*F23/SER_summary!F$3</f>
        <v>2.4765659492391019E-2</v>
      </c>
      <c r="G71" s="125">
        <f>1000*G23/SER_summary!G$3</f>
        <v>2.517296848499917E-2</v>
      </c>
      <c r="H71" s="125">
        <f>1000*H23/SER_summary!H$3</f>
        <v>2.5631957435003197E-2</v>
      </c>
      <c r="I71" s="125">
        <f>1000*I23/SER_summary!I$3</f>
        <v>2.6208113405188235E-2</v>
      </c>
      <c r="J71" s="125">
        <f>1000*J23/SER_summary!J$3</f>
        <v>2.6825554308789541E-2</v>
      </c>
      <c r="K71" s="125">
        <f>1000*K23/SER_summary!K$3</f>
        <v>2.7561396163527176E-2</v>
      </c>
      <c r="L71" s="125">
        <f>1000*L23/SER_summary!L$3</f>
        <v>2.8404793003422295E-2</v>
      </c>
      <c r="M71" s="125">
        <f>1000*M23/SER_summary!M$3</f>
        <v>2.8999977164002419E-2</v>
      </c>
      <c r="N71" s="125">
        <f>1000*N23/SER_summary!N$3</f>
        <v>2.9694913768111182E-2</v>
      </c>
      <c r="O71" s="125">
        <f>1000*O23/SER_summary!O$3</f>
        <v>3.0537949827254475E-2</v>
      </c>
      <c r="P71" s="125">
        <f>1000*P23/SER_summary!P$3</f>
        <v>3.1559987419871691E-2</v>
      </c>
      <c r="Q71" s="125">
        <f>1000*Q23/SER_summary!Q$3</f>
        <v>3.2838828925097895E-2</v>
      </c>
    </row>
    <row r="72" spans="1:17" ht="12" customHeight="1" x14ac:dyDescent="0.25">
      <c r="A72" s="51" t="s">
        <v>122</v>
      </c>
      <c r="B72" s="124">
        <f>1000000*B24/SER_summary!B$8</f>
        <v>52.817368340754818</v>
      </c>
      <c r="C72" s="124">
        <f>1000000*C24/SER_summary!C$8</f>
        <v>54.493807528706881</v>
      </c>
      <c r="D72" s="124">
        <f>1000000*D24/SER_summary!D$8</f>
        <v>56.19497155002248</v>
      </c>
      <c r="E72" s="124">
        <f>1000000*E24/SER_summary!E$8</f>
        <v>58.297441201120279</v>
      </c>
      <c r="F72" s="124">
        <f>1000000*F24/SER_summary!F$8</f>
        <v>60.786447186173056</v>
      </c>
      <c r="G72" s="124">
        <f>1000000*G24/SER_summary!G$8</f>
        <v>63.4129394122604</v>
      </c>
      <c r="H72" s="124">
        <f>1000000*H24/SER_summary!H$8</f>
        <v>66.060409888369804</v>
      </c>
      <c r="I72" s="124">
        <f>1000000*I24/SER_summary!I$8</f>
        <v>69.24708111093446</v>
      </c>
      <c r="J72" s="124">
        <f>1000000*J24/SER_summary!J$8</f>
        <v>72.967807580331353</v>
      </c>
      <c r="K72" s="124">
        <f>1000000*K24/SER_summary!K$8</f>
        <v>76.703661602342351</v>
      </c>
      <c r="L72" s="124">
        <f>1000000*L24/SER_summary!L$8</f>
        <v>79.464914682219415</v>
      </c>
      <c r="M72" s="124">
        <f>1000000*M24/SER_summary!M$8</f>
        <v>81.667639149978356</v>
      </c>
      <c r="N72" s="124">
        <f>1000000*N24/SER_summary!N$8</f>
        <v>83.678096990673254</v>
      </c>
      <c r="O72" s="124">
        <f>1000000*O24/SER_summary!O$8</f>
        <v>85.615661327054525</v>
      </c>
      <c r="P72" s="124">
        <f>1000000*P24/SER_summary!P$8</f>
        <v>87.497725015629371</v>
      </c>
      <c r="Q72" s="124">
        <f>1000000*Q24/SER_summary!Q$8</f>
        <v>89.341989184475011</v>
      </c>
    </row>
    <row r="73" spans="1:17" ht="12" customHeight="1" x14ac:dyDescent="0.25">
      <c r="A73" s="49" t="s">
        <v>121</v>
      </c>
      <c r="B73" s="123">
        <f>1000*B25/SER_summary!B$3</f>
        <v>7.6304497639369848E-2</v>
      </c>
      <c r="C73" s="123">
        <f>1000*C25/SER_summary!C$3</f>
        <v>8.4494753120896132E-2</v>
      </c>
      <c r="D73" s="123">
        <f>1000*D25/SER_summary!D$3</f>
        <v>9.1058633198439223E-2</v>
      </c>
      <c r="E73" s="123">
        <f>1000*E25/SER_summary!E$3</f>
        <v>9.9941704001248827E-2</v>
      </c>
      <c r="F73" s="123">
        <f>1000*F25/SER_summary!F$3</f>
        <v>0.10905801997120666</v>
      </c>
      <c r="G73" s="123">
        <f>1000*G25/SER_summary!G$3</f>
        <v>0.12117840265723737</v>
      </c>
      <c r="H73" s="123">
        <f>1000*H25/SER_summary!H$3</f>
        <v>0.13633406216349642</v>
      </c>
      <c r="I73" s="123">
        <f>1000*I25/SER_summary!I$3</f>
        <v>0.14648607350952569</v>
      </c>
      <c r="J73" s="123">
        <f>1000*J25/SER_summary!J$3</f>
        <v>0.15491037786655559</v>
      </c>
      <c r="K73" s="123">
        <f>1000*K25/SER_summary!K$3</f>
        <v>0.16362934635371917</v>
      </c>
      <c r="L73" s="123">
        <f>1000*L25/SER_summary!L$3</f>
        <v>0.17253370261374118</v>
      </c>
      <c r="M73" s="123">
        <f>1000*M25/SER_summary!M$3</f>
        <v>0.18321345764042798</v>
      </c>
      <c r="N73" s="123">
        <f>1000*N25/SER_summary!N$3</f>
        <v>0.19537084870198987</v>
      </c>
      <c r="O73" s="123">
        <f>1000*O25/SER_summary!O$3</f>
        <v>0.21237450480322576</v>
      </c>
      <c r="P73" s="123">
        <f>1000*P25/SER_summary!P$3</f>
        <v>0.23286911468027566</v>
      </c>
      <c r="Q73" s="123">
        <f>1000*Q25/SER_summary!Q$3</f>
        <v>0.2616214832628615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108.75590330609262</v>
      </c>
      <c r="C3" s="154">
        <v>111.72563499368923</v>
      </c>
      <c r="D3" s="154">
        <v>114.67154791543717</v>
      </c>
      <c r="E3" s="154">
        <v>117.31564581596979</v>
      </c>
      <c r="F3" s="154">
        <v>120.63909163035801</v>
      </c>
      <c r="G3" s="154">
        <v>124.00506569767933</v>
      </c>
      <c r="H3" s="154">
        <v>128.29030667691183</v>
      </c>
      <c r="I3" s="154">
        <v>133.01987438677472</v>
      </c>
      <c r="J3" s="154">
        <v>136.86201746730765</v>
      </c>
      <c r="K3" s="154">
        <v>136.61005522961898</v>
      </c>
      <c r="L3" s="154">
        <v>139.7029893951333</v>
      </c>
      <c r="M3" s="154">
        <v>142.01381201398715</v>
      </c>
      <c r="N3" s="154">
        <v>143.59750571595708</v>
      </c>
      <c r="O3" s="154">
        <v>145.33079507112086</v>
      </c>
      <c r="P3" s="154">
        <v>147.32785696787391</v>
      </c>
      <c r="Q3" s="154">
        <v>149.65384035370883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144.3611331980629</v>
      </c>
      <c r="C5" s="143">
        <v>148.30311536807002</v>
      </c>
      <c r="D5" s="143">
        <v>152.21348082648029</v>
      </c>
      <c r="E5" s="143">
        <v>155.72322105762163</v>
      </c>
      <c r="F5" s="143">
        <v>160.13471863432895</v>
      </c>
      <c r="G5" s="143">
        <v>164.60266764585248</v>
      </c>
      <c r="H5" s="143">
        <v>170.29083927592637</v>
      </c>
      <c r="I5" s="143">
        <v>176.56880427255859</v>
      </c>
      <c r="J5" s="143">
        <v>181.66881367116343</v>
      </c>
      <c r="K5" s="143">
        <v>181.33436236277342</v>
      </c>
      <c r="L5" s="143">
        <v>185.43988185612898</v>
      </c>
      <c r="M5" s="143">
        <v>188.50723693053413</v>
      </c>
      <c r="N5" s="143">
        <v>190.6094107942512</v>
      </c>
      <c r="O5" s="143">
        <v>192.91015592959661</v>
      </c>
      <c r="P5" s="143">
        <v>195.56102921295792</v>
      </c>
      <c r="Q5" s="143">
        <v>198.64850848692379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233.94623494915749</v>
      </c>
      <c r="C6" s="152">
        <f>1000000*C8/SER_summary!C$8</f>
        <v>240.9591752388975</v>
      </c>
      <c r="D6" s="152">
        <f>1000000*D8/SER_summary!D$8</f>
        <v>247.00975304749764</v>
      </c>
      <c r="E6" s="152">
        <f>1000000*E8/SER_summary!E$8</f>
        <v>253.02607389439714</v>
      </c>
      <c r="F6" s="152">
        <f>1000000*F8/SER_summary!F$8</f>
        <v>258.44075410016518</v>
      </c>
      <c r="G6" s="152">
        <f>1000000*G8/SER_summary!G$8</f>
        <v>263.58356785777414</v>
      </c>
      <c r="H6" s="152">
        <f>1000000*H8/SER_summary!H$8</f>
        <v>269.1367634717609</v>
      </c>
      <c r="I6" s="152">
        <f>1000000*I8/SER_summary!I$8</f>
        <v>275.66857955450809</v>
      </c>
      <c r="J6" s="152">
        <f>1000000*J8/SER_summary!J$8</f>
        <v>282.95853638436574</v>
      </c>
      <c r="K6" s="152">
        <f>1000000*K8/SER_summary!K$8</f>
        <v>289.81239712701785</v>
      </c>
      <c r="L6" s="152">
        <f>1000000*L8/SER_summary!L$8</f>
        <v>295.58117801240496</v>
      </c>
      <c r="M6" s="152">
        <f>1000000*M8/SER_summary!M$8</f>
        <v>300.66591789543412</v>
      </c>
      <c r="N6" s="152">
        <f>1000000*N8/SER_summary!N$8</f>
        <v>305.89319577023656</v>
      </c>
      <c r="O6" s="152">
        <f>1000000*O8/SER_summary!O$8</f>
        <v>311.44974697631579</v>
      </c>
      <c r="P6" s="152">
        <f>1000000*P8/SER_summary!P$8</f>
        <v>317.33175622853025</v>
      </c>
      <c r="Q6" s="152">
        <f>1000000*Q8/SER_summary!Q$8</f>
        <v>323.59316543816038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73.556007783544587</v>
      </c>
      <c r="C8" s="62">
        <v>76.326766379676144</v>
      </c>
      <c r="D8" s="62">
        <v>79.100738941668254</v>
      </c>
      <c r="E8" s="62">
        <v>81.660129092627585</v>
      </c>
      <c r="F8" s="62">
        <v>84.761953876034767</v>
      </c>
      <c r="G8" s="62">
        <v>87.939860584347002</v>
      </c>
      <c r="H8" s="62">
        <v>91.867437931730009</v>
      </c>
      <c r="I8" s="62">
        <v>96.206697636054713</v>
      </c>
      <c r="J8" s="62">
        <v>99.915803181057129</v>
      </c>
      <c r="K8" s="62">
        <v>100.46449668096609</v>
      </c>
      <c r="L8" s="62">
        <v>103.71840176329952</v>
      </c>
      <c r="M8" s="62">
        <v>106.43728055223859</v>
      </c>
      <c r="N8" s="62">
        <v>108.65804437225979</v>
      </c>
      <c r="O8" s="62">
        <v>111.10251947052465</v>
      </c>
      <c r="P8" s="62">
        <v>113.86126508418809</v>
      </c>
      <c r="Q8" s="62">
        <v>117.01161518204198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7.3680090826031286</v>
      </c>
      <c r="D9" s="150">
        <v>7.3712230484636292</v>
      </c>
      <c r="E9" s="150">
        <v>7.1566406374308622</v>
      </c>
      <c r="F9" s="150">
        <v>7.6990752698787155</v>
      </c>
      <c r="G9" s="150">
        <v>7.7751571947837714</v>
      </c>
      <c r="H9" s="150">
        <v>8.5248278338545553</v>
      </c>
      <c r="I9" s="150">
        <v>8.936510190796243</v>
      </c>
      <c r="J9" s="150">
        <v>8.3063560314739497</v>
      </c>
      <c r="K9" s="150">
        <v>5.145943986380507</v>
      </c>
      <c r="L9" s="150">
        <v>7.8511555688049466</v>
      </c>
      <c r="M9" s="150">
        <v>7.3161292754106011</v>
      </c>
      <c r="N9" s="150">
        <v>6.8180143064927305</v>
      </c>
      <c r="O9" s="150">
        <v>7.0417255847363895</v>
      </c>
      <c r="P9" s="150">
        <v>7.3559961001349787</v>
      </c>
      <c r="Q9" s="150">
        <v>7.747600584325415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4.597250486471566</v>
      </c>
      <c r="D10" s="149">
        <f t="shared" ref="D10:Q10" si="0">C8+D9-D8</f>
        <v>4.5972504864715233</v>
      </c>
      <c r="E10" s="149">
        <f t="shared" si="0"/>
        <v>4.5972504864715376</v>
      </c>
      <c r="F10" s="149">
        <f t="shared" si="0"/>
        <v>4.5972504864715376</v>
      </c>
      <c r="G10" s="149">
        <f t="shared" si="0"/>
        <v>4.5972504864715376</v>
      </c>
      <c r="H10" s="149">
        <f t="shared" si="0"/>
        <v>4.5972504864715518</v>
      </c>
      <c r="I10" s="149">
        <f t="shared" si="0"/>
        <v>4.5972504864715376</v>
      </c>
      <c r="J10" s="149">
        <f t="shared" si="0"/>
        <v>4.5972504864715376</v>
      </c>
      <c r="K10" s="149">
        <f t="shared" si="0"/>
        <v>4.5972504864715376</v>
      </c>
      <c r="L10" s="149">
        <f t="shared" si="0"/>
        <v>4.5972504864715091</v>
      </c>
      <c r="M10" s="149">
        <f t="shared" si="0"/>
        <v>4.5972504864715376</v>
      </c>
      <c r="N10" s="149">
        <f t="shared" si="0"/>
        <v>4.5972504864715233</v>
      </c>
      <c r="O10" s="149">
        <f t="shared" si="0"/>
        <v>4.5972504864715233</v>
      </c>
      <c r="P10" s="149">
        <f t="shared" si="0"/>
        <v>4.5972504864715376</v>
      </c>
      <c r="Q10" s="149">
        <f t="shared" si="0"/>
        <v>4.5972504864715233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8760.0000000000018</v>
      </c>
      <c r="D12" s="146">
        <v>8760</v>
      </c>
      <c r="E12" s="146">
        <v>8759.9999999999982</v>
      </c>
      <c r="F12" s="146">
        <v>8759.9999999999982</v>
      </c>
      <c r="G12" s="146">
        <v>8759.9999999999945</v>
      </c>
      <c r="H12" s="146">
        <v>8759.9999999999982</v>
      </c>
      <c r="I12" s="146">
        <v>8759.9999999999982</v>
      </c>
      <c r="J12" s="146">
        <v>8760</v>
      </c>
      <c r="K12" s="146">
        <v>8760</v>
      </c>
      <c r="L12" s="146">
        <v>8760</v>
      </c>
      <c r="M12" s="146">
        <v>8759.9999999999982</v>
      </c>
      <c r="N12" s="146">
        <v>8760.0000000000018</v>
      </c>
      <c r="O12" s="146">
        <v>8759.9999999999982</v>
      </c>
      <c r="P12" s="146">
        <v>8759.9999999999982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1.9626015270279298</v>
      </c>
      <c r="C14" s="143">
        <f>IF(C5=0,0,C5/C8)</f>
        <v>1.9430027289556357</v>
      </c>
      <c r="D14" s="143">
        <f t="shared" ref="D14:Q14" si="1">IF(D5=0,0,D5/D8)</f>
        <v>1.9242991009063521</v>
      </c>
      <c r="E14" s="143">
        <f t="shared" si="1"/>
        <v>1.9069676081577562</v>
      </c>
      <c r="F14" s="143">
        <f t="shared" si="1"/>
        <v>1.8892287318969503</v>
      </c>
      <c r="G14" s="143">
        <f t="shared" si="1"/>
        <v>1.8717640277354635</v>
      </c>
      <c r="H14" s="143">
        <f t="shared" si="1"/>
        <v>1.853658304942341</v>
      </c>
      <c r="I14" s="143">
        <f t="shared" si="1"/>
        <v>1.8353067781258832</v>
      </c>
      <c r="J14" s="143">
        <f t="shared" si="1"/>
        <v>1.8182190192872885</v>
      </c>
      <c r="K14" s="143">
        <f t="shared" si="1"/>
        <v>1.8049596459793826</v>
      </c>
      <c r="L14" s="143">
        <f t="shared" si="1"/>
        <v>1.7879168855622145</v>
      </c>
      <c r="M14" s="143">
        <f t="shared" si="1"/>
        <v>1.7710640102084931</v>
      </c>
      <c r="N14" s="143">
        <f t="shared" si="1"/>
        <v>1.7542135227579474</v>
      </c>
      <c r="O14" s="143">
        <f t="shared" si="1"/>
        <v>1.7363256643408109</v>
      </c>
      <c r="P14" s="143">
        <f t="shared" si="1"/>
        <v>1.7175378217373722</v>
      </c>
      <c r="Q14" s="143">
        <f t="shared" si="1"/>
        <v>1.6976819624092394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1.7595734274401404</v>
      </c>
      <c r="D15" s="141">
        <v>1.7545170181744552</v>
      </c>
      <c r="E15" s="141">
        <v>1.7511443833679925</v>
      </c>
      <c r="F15" s="141">
        <v>1.744893760701985</v>
      </c>
      <c r="G15" s="141">
        <v>1.7350800116881187</v>
      </c>
      <c r="H15" s="141">
        <v>1.7256351379358437</v>
      </c>
      <c r="I15" s="141">
        <v>1.7121376795686118</v>
      </c>
      <c r="J15" s="141">
        <v>1.7002136881649934</v>
      </c>
      <c r="K15" s="141">
        <v>1.6883431960167521</v>
      </c>
      <c r="L15" s="141">
        <v>1.6721220466444977</v>
      </c>
      <c r="M15" s="141">
        <v>1.6525030441873219</v>
      </c>
      <c r="N15" s="141">
        <v>1.6316693084674345</v>
      </c>
      <c r="O15" s="141">
        <v>1.6080314155906137</v>
      </c>
      <c r="P15" s="141">
        <v>1.5869290779023157</v>
      </c>
      <c r="Q15" s="141">
        <v>1.5630710394835501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86.49613166693868</v>
      </c>
      <c r="C3" s="154">
        <v>86.068927183548439</v>
      </c>
      <c r="D3" s="154">
        <v>85.126229001632936</v>
      </c>
      <c r="E3" s="154">
        <v>83.903571225035691</v>
      </c>
      <c r="F3" s="154">
        <v>83.113197324758687</v>
      </c>
      <c r="G3" s="154">
        <v>83.130837165233913</v>
      </c>
      <c r="H3" s="154">
        <v>83.451701884932007</v>
      </c>
      <c r="I3" s="154">
        <v>83.256646881991031</v>
      </c>
      <c r="J3" s="154">
        <v>82.852878521554373</v>
      </c>
      <c r="K3" s="154">
        <v>82.960581417005315</v>
      </c>
      <c r="L3" s="154">
        <v>82.178020000092928</v>
      </c>
      <c r="M3" s="154">
        <v>82.016250468309707</v>
      </c>
      <c r="N3" s="154">
        <v>81.548955872079105</v>
      </c>
      <c r="O3" s="154">
        <v>81.063840314701523</v>
      </c>
      <c r="P3" s="154">
        <v>80.564870574917791</v>
      </c>
      <c r="Q3" s="154">
        <v>80.079338654389403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252.98719622022756</v>
      </c>
      <c r="C5" s="143">
        <v>251.93772264514845</v>
      </c>
      <c r="D5" s="143">
        <v>249.33414305290631</v>
      </c>
      <c r="E5" s="143">
        <v>245.76147526555488</v>
      </c>
      <c r="F5" s="143">
        <v>243.46895456445696</v>
      </c>
      <c r="G5" s="143">
        <v>243.57750641260313</v>
      </c>
      <c r="H5" s="143">
        <v>244.61762244803825</v>
      </c>
      <c r="I5" s="143">
        <v>244.42120153701356</v>
      </c>
      <c r="J5" s="143">
        <v>243.52124051029662</v>
      </c>
      <c r="K5" s="143">
        <v>244.19917999062864</v>
      </c>
      <c r="L5" s="143">
        <v>242.34353080667387</v>
      </c>
      <c r="M5" s="143">
        <v>242.75411796271877</v>
      </c>
      <c r="N5" s="143">
        <v>243.03399503273423</v>
      </c>
      <c r="O5" s="143">
        <v>243.39178226922846</v>
      </c>
      <c r="P5" s="143">
        <v>243.88227348774953</v>
      </c>
      <c r="Q5" s="143">
        <v>244.65742341234591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0.16602434622293202</v>
      </c>
      <c r="C6" s="152">
        <f>1000*C8/SER_summary!C$3</f>
        <v>0.16777252612874177</v>
      </c>
      <c r="D6" s="152">
        <f>1000*D8/SER_summary!D$3</f>
        <v>0.16882086943802929</v>
      </c>
      <c r="E6" s="152">
        <f>1000*E8/SER_summary!E$3</f>
        <v>0.17024618945606121</v>
      </c>
      <c r="F6" s="152">
        <f>1000*F8/SER_summary!F$3</f>
        <v>0.17356762237874782</v>
      </c>
      <c r="G6" s="152">
        <f>1000*G8/SER_summary!G$3</f>
        <v>0.17651862977340568</v>
      </c>
      <c r="H6" s="152">
        <f>1000*H8/SER_summary!H$3</f>
        <v>0.180580263813889</v>
      </c>
      <c r="I6" s="152">
        <f>1000*I8/SER_summary!I$3</f>
        <v>0.18430882582250957</v>
      </c>
      <c r="J6" s="152">
        <f>1000*J8/SER_summary!J$3</f>
        <v>0.18787639183389024</v>
      </c>
      <c r="K6" s="152">
        <f>1000*K8/SER_summary!K$3</f>
        <v>0.19278049497606323</v>
      </c>
      <c r="L6" s="152">
        <f>1000*L8/SER_summary!L$3</f>
        <v>0.19598672180534388</v>
      </c>
      <c r="M6" s="152">
        <f>1000*M8/SER_summary!M$3</f>
        <v>0.20147805204074531</v>
      </c>
      <c r="N6" s="152">
        <f>1000*N8/SER_summary!N$3</f>
        <v>0.2083246618030328</v>
      </c>
      <c r="O6" s="152">
        <f>1000*O8/SER_summary!O$3</f>
        <v>0.21741062234611547</v>
      </c>
      <c r="P6" s="152">
        <f>1000*P8/SER_summary!P$3</f>
        <v>0.22878743298960993</v>
      </c>
      <c r="Q6" s="152">
        <f>1000*Q8/SER_summary!Q$3</f>
        <v>0.24345551228376203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1328.5576990042994</v>
      </c>
      <c r="C8" s="62">
        <v>1345.6943723622267</v>
      </c>
      <c r="D8" s="62">
        <v>1361.3107156352705</v>
      </c>
      <c r="E8" s="62">
        <v>1379.0406118038172</v>
      </c>
      <c r="F8" s="62">
        <v>1413.2870356553876</v>
      </c>
      <c r="G8" s="62">
        <v>1447.6926529597886</v>
      </c>
      <c r="H8" s="62">
        <v>1490.5633104384565</v>
      </c>
      <c r="I8" s="62">
        <v>1526.6270553466336</v>
      </c>
      <c r="J8" s="62">
        <v>1560.87499671565</v>
      </c>
      <c r="K8" s="62">
        <v>1606.8260039669719</v>
      </c>
      <c r="L8" s="62">
        <v>1636.8111332585477</v>
      </c>
      <c r="M8" s="62">
        <v>1687.4117282417765</v>
      </c>
      <c r="N8" s="62">
        <v>1751.6189637239779</v>
      </c>
      <c r="O8" s="62">
        <v>1837.5241425822396</v>
      </c>
      <c r="P8" s="62">
        <v>1946.2692970375497</v>
      </c>
      <c r="Q8" s="62">
        <v>2087.9380152342492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344.3353167934647</v>
      </c>
      <c r="D9" s="150">
        <v>346.08697314293664</v>
      </c>
      <c r="E9" s="150">
        <v>351.50523233713841</v>
      </c>
      <c r="F9" s="150">
        <v>371.35951338184839</v>
      </c>
      <c r="G9" s="150">
        <v>378.74093409786536</v>
      </c>
      <c r="H9" s="150">
        <v>388.95763062160461</v>
      </c>
      <c r="I9" s="150">
        <v>387.56897724531547</v>
      </c>
      <c r="J9" s="150">
        <v>405.60745475086469</v>
      </c>
      <c r="K9" s="150">
        <v>424.69194134918746</v>
      </c>
      <c r="L9" s="150">
        <v>418.94275991317983</v>
      </c>
      <c r="M9" s="150">
        <v>438.16957222854455</v>
      </c>
      <c r="N9" s="150">
        <v>469.8146902330663</v>
      </c>
      <c r="O9" s="150">
        <v>510.59712020744934</v>
      </c>
      <c r="P9" s="150">
        <v>527.68791436848949</v>
      </c>
      <c r="Q9" s="150">
        <v>579.8382904252444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327.19864343553741</v>
      </c>
      <c r="D10" s="149">
        <f t="shared" ref="D10:Q10" si="0">C8+D9-D8</f>
        <v>330.47062986989272</v>
      </c>
      <c r="E10" s="149">
        <f t="shared" si="0"/>
        <v>333.77533616859182</v>
      </c>
      <c r="F10" s="149">
        <f t="shared" si="0"/>
        <v>337.1130895302781</v>
      </c>
      <c r="G10" s="149">
        <f t="shared" si="0"/>
        <v>344.33531679346447</v>
      </c>
      <c r="H10" s="149">
        <f t="shared" si="0"/>
        <v>346.08697314293659</v>
      </c>
      <c r="I10" s="149">
        <f t="shared" si="0"/>
        <v>351.5052323371383</v>
      </c>
      <c r="J10" s="149">
        <f t="shared" si="0"/>
        <v>371.35951338184827</v>
      </c>
      <c r="K10" s="149">
        <f t="shared" si="0"/>
        <v>378.74093409786542</v>
      </c>
      <c r="L10" s="149">
        <f t="shared" si="0"/>
        <v>388.95763062160404</v>
      </c>
      <c r="M10" s="149">
        <f t="shared" si="0"/>
        <v>387.56897724531564</v>
      </c>
      <c r="N10" s="149">
        <f t="shared" si="0"/>
        <v>405.60745475086492</v>
      </c>
      <c r="O10" s="149">
        <f t="shared" si="0"/>
        <v>424.6919413491878</v>
      </c>
      <c r="P10" s="149">
        <f t="shared" si="0"/>
        <v>418.94275991317954</v>
      </c>
      <c r="Q10" s="149">
        <f t="shared" si="0"/>
        <v>438.16957222854489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3975.5726293588768</v>
      </c>
      <c r="C12" s="146">
        <v>3972.4161525746918</v>
      </c>
      <c r="D12" s="146">
        <v>3969.9331186342033</v>
      </c>
      <c r="E12" s="146">
        <v>3969.7959990154959</v>
      </c>
      <c r="F12" s="146">
        <v>3969.4281710821592</v>
      </c>
      <c r="G12" s="146">
        <v>3968.5012614374673</v>
      </c>
      <c r="H12" s="146">
        <v>3966.8794785016066</v>
      </c>
      <c r="I12" s="146">
        <v>3960.7879310454491</v>
      </c>
      <c r="J12" s="146">
        <v>3956.1459287301295</v>
      </c>
      <c r="K12" s="146">
        <v>3950.2914116688262</v>
      </c>
      <c r="L12" s="146">
        <v>3942.9910462779685</v>
      </c>
      <c r="M12" s="146">
        <v>3928.5732371111385</v>
      </c>
      <c r="N12" s="146">
        <v>3901.6915012380623</v>
      </c>
      <c r="O12" s="146">
        <v>3872.7798677867113</v>
      </c>
      <c r="P12" s="146">
        <v>3841.2009501200405</v>
      </c>
      <c r="Q12" s="146">
        <v>3805.9548230550322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190.42243811452926</v>
      </c>
      <c r="C14" s="143">
        <f>IF(C5=0,0,C5/C8*1000)</f>
        <v>187.2176385808153</v>
      </c>
      <c r="D14" s="143">
        <f t="shared" ref="D14:Q14" si="1">IF(D5=0,0,D5/D8*1000)</f>
        <v>183.15740865710575</v>
      </c>
      <c r="E14" s="143">
        <f t="shared" si="1"/>
        <v>178.21192005657699</v>
      </c>
      <c r="F14" s="143">
        <f t="shared" si="1"/>
        <v>172.27141296994381</v>
      </c>
      <c r="G14" s="143">
        <f t="shared" si="1"/>
        <v>168.25222253812791</v>
      </c>
      <c r="H14" s="143">
        <f t="shared" si="1"/>
        <v>164.11085710682278</v>
      </c>
      <c r="I14" s="143">
        <f t="shared" si="1"/>
        <v>160.10537785308387</v>
      </c>
      <c r="J14" s="143">
        <f t="shared" si="1"/>
        <v>156.01585073930153</v>
      </c>
      <c r="K14" s="143">
        <f t="shared" si="1"/>
        <v>151.9761189996575</v>
      </c>
      <c r="L14" s="143">
        <f t="shared" si="1"/>
        <v>148.05833482096295</v>
      </c>
      <c r="M14" s="143">
        <f t="shared" si="1"/>
        <v>143.86181742120519</v>
      </c>
      <c r="N14" s="143">
        <f t="shared" si="1"/>
        <v>138.74820955125935</v>
      </c>
      <c r="O14" s="143">
        <f t="shared" si="1"/>
        <v>132.45637247910895</v>
      </c>
      <c r="P14" s="143">
        <f t="shared" si="1"/>
        <v>125.30756861805659</v>
      </c>
      <c r="Q14" s="143">
        <f t="shared" si="1"/>
        <v>117.17657403009514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177.89778413122968</v>
      </c>
      <c r="D15" s="141">
        <v>174.30717754265805</v>
      </c>
      <c r="E15" s="141">
        <v>170.65363468283925</v>
      </c>
      <c r="F15" s="141">
        <v>166.68854168798237</v>
      </c>
      <c r="G15" s="141">
        <v>162.02379035156545</v>
      </c>
      <c r="H15" s="141">
        <v>157.76926502301009</v>
      </c>
      <c r="I15" s="141">
        <v>154.26731267889843</v>
      </c>
      <c r="J15" s="141">
        <v>150.3952010406982</v>
      </c>
      <c r="K15" s="141">
        <v>146.08937713077074</v>
      </c>
      <c r="L15" s="141">
        <v>142.04783091761678</v>
      </c>
      <c r="M15" s="141">
        <v>137.38930215352659</v>
      </c>
      <c r="N15" s="141">
        <v>130.4371554249978</v>
      </c>
      <c r="O15" s="141">
        <v>122.21135989819567</v>
      </c>
      <c r="P15" s="141">
        <v>113.70433149797172</v>
      </c>
      <c r="Q15" s="141">
        <v>105.15856349063692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266.56673127167136</v>
      </c>
      <c r="C3" s="154">
        <v>265.60805513402562</v>
      </c>
      <c r="D3" s="154">
        <v>264.81671674855721</v>
      </c>
      <c r="E3" s="154">
        <v>262.57478560203634</v>
      </c>
      <c r="F3" s="154">
        <v>262.35786154668989</v>
      </c>
      <c r="G3" s="154">
        <v>265.28937467509445</v>
      </c>
      <c r="H3" s="154">
        <v>270.27443000850963</v>
      </c>
      <c r="I3" s="154">
        <v>273.69675221414838</v>
      </c>
      <c r="J3" s="154">
        <v>274.65778642751445</v>
      </c>
      <c r="K3" s="154">
        <v>265.95858017377878</v>
      </c>
      <c r="L3" s="154">
        <v>266.43602009658173</v>
      </c>
      <c r="M3" s="154">
        <v>265.9655371590473</v>
      </c>
      <c r="N3" s="154">
        <v>264.2556805439811</v>
      </c>
      <c r="O3" s="154">
        <v>262.60550854617247</v>
      </c>
      <c r="P3" s="154">
        <v>261.03396658809709</v>
      </c>
      <c r="Q3" s="154">
        <v>259.55004434360961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1340.2122811801262</v>
      </c>
      <c r="C5" s="143">
        <v>1327.6179151516531</v>
      </c>
      <c r="D5" s="143">
        <v>1315.5363404039938</v>
      </c>
      <c r="E5" s="143">
        <v>1298.6442464394122</v>
      </c>
      <c r="F5" s="143">
        <v>1288.0633095418118</v>
      </c>
      <c r="G5" s="143">
        <v>1295.0868924803297</v>
      </c>
      <c r="H5" s="143">
        <v>1312.28528623845</v>
      </c>
      <c r="I5" s="143">
        <v>1323.1516265180285</v>
      </c>
      <c r="J5" s="143">
        <v>1322.4229423955246</v>
      </c>
      <c r="K5" s="143">
        <v>1276.4825428930226</v>
      </c>
      <c r="L5" s="143">
        <v>1276.6187645682533</v>
      </c>
      <c r="M5" s="143">
        <v>1271.7788006976778</v>
      </c>
      <c r="N5" s="143">
        <v>1258.9433330351494</v>
      </c>
      <c r="O5" s="143">
        <v>1249.8776603000929</v>
      </c>
      <c r="P5" s="143">
        <v>1237.4899969475146</v>
      </c>
      <c r="Q5" s="143">
        <v>1228.1483776530119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110.46075519544905</v>
      </c>
      <c r="C6" s="152">
        <f>1000000*C8/SER_summary!C$8</f>
        <v>110.97218223894346</v>
      </c>
      <c r="D6" s="152">
        <f>1000000*D8/SER_summary!D$8</f>
        <v>111.87536386322371</v>
      </c>
      <c r="E6" s="152">
        <f>1000000*E8/SER_summary!E$8</f>
        <v>113.31910279045476</v>
      </c>
      <c r="F6" s="152">
        <f>1000000*F8/SER_summary!F$8</f>
        <v>115.13729165261108</v>
      </c>
      <c r="G6" s="152">
        <f>1000000*G8/SER_summary!G$8</f>
        <v>116.79163750387649</v>
      </c>
      <c r="H6" s="152">
        <f>1000000*H8/SER_summary!H$8</f>
        <v>119.03517065732589</v>
      </c>
      <c r="I6" s="152">
        <f>1000000*I8/SER_summary!I$8</f>
        <v>121.1404892211697</v>
      </c>
      <c r="J6" s="152">
        <f>1000000*J8/SER_summary!J$8</f>
        <v>123.9516816816149</v>
      </c>
      <c r="K6" s="152">
        <f>1000000*K8/SER_summary!K$8</f>
        <v>125.97155491769202</v>
      </c>
      <c r="L6" s="152">
        <f>1000000*L8/SER_summary!L$8</f>
        <v>129.33942221005384</v>
      </c>
      <c r="M6" s="152">
        <f>1000000*M8/SER_summary!M$8</f>
        <v>132.69645771315462</v>
      </c>
      <c r="N6" s="152">
        <f>1000000*N8/SER_summary!N$8</f>
        <v>136.13394639550282</v>
      </c>
      <c r="O6" s="152">
        <f>1000000*O8/SER_summary!O$8</f>
        <v>139.59839261039397</v>
      </c>
      <c r="P6" s="152">
        <f>1000000*P8/SER_summary!P$8</f>
        <v>144.46746287799064</v>
      </c>
      <c r="Q6" s="152">
        <f>1000000*Q8/SER_summary!Q$8</f>
        <v>150.35742817874726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34.730425008542866</v>
      </c>
      <c r="C8" s="62">
        <v>35.151796232689655</v>
      </c>
      <c r="D8" s="62">
        <v>35.82621269714538</v>
      </c>
      <c r="E8" s="62">
        <v>36.571932766072841</v>
      </c>
      <c r="F8" s="62">
        <v>37.762085312163023</v>
      </c>
      <c r="G8" s="62">
        <v>38.965404417965765</v>
      </c>
      <c r="H8" s="62">
        <v>40.631595665310037</v>
      </c>
      <c r="I8" s="62">
        <v>42.277311534085669</v>
      </c>
      <c r="J8" s="62">
        <v>43.768716042685782</v>
      </c>
      <c r="K8" s="62">
        <v>43.668486877660825</v>
      </c>
      <c r="L8" s="62">
        <v>45.384750973732146</v>
      </c>
      <c r="M8" s="62">
        <v>46.975228176062529</v>
      </c>
      <c r="N8" s="62">
        <v>48.356905588459156</v>
      </c>
      <c r="O8" s="62">
        <v>49.798509337783088</v>
      </c>
      <c r="P8" s="62">
        <v>51.836123438414631</v>
      </c>
      <c r="Q8" s="62">
        <v>54.369397765217229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8.9748182872676292</v>
      </c>
      <c r="D9" s="150">
        <v>9.3133979982077406</v>
      </c>
      <c r="E9" s="150">
        <v>9.4710914180170196</v>
      </c>
      <c r="F9" s="150">
        <v>10.00277760867063</v>
      </c>
      <c r="G9" s="150">
        <v>10.178137393070379</v>
      </c>
      <c r="H9" s="150">
        <v>10.979589245552004</v>
      </c>
      <c r="I9" s="150">
        <v>11.116807286792652</v>
      </c>
      <c r="J9" s="150">
        <v>11.494182117270746</v>
      </c>
      <c r="K9" s="150">
        <v>10.077908228045422</v>
      </c>
      <c r="L9" s="150">
        <v>12.695853341623335</v>
      </c>
      <c r="M9" s="150">
        <v>12.70728448912303</v>
      </c>
      <c r="N9" s="150">
        <v>12.875859529667377</v>
      </c>
      <c r="O9" s="150">
        <v>11.519511977369335</v>
      </c>
      <c r="P9" s="150">
        <v>14.733467442254895</v>
      </c>
      <c r="Q9" s="150">
        <v>15.240558815925603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8.5534470631208421</v>
      </c>
      <c r="D10" s="149">
        <f t="shared" ref="D10:Q10" si="0">C8+D9-D8</f>
        <v>8.6389815337520162</v>
      </c>
      <c r="E10" s="149">
        <f t="shared" si="0"/>
        <v>8.7253713490895564</v>
      </c>
      <c r="F10" s="149">
        <f t="shared" si="0"/>
        <v>8.8126250625804516</v>
      </c>
      <c r="G10" s="149">
        <f t="shared" si="0"/>
        <v>8.9748182872676381</v>
      </c>
      <c r="H10" s="149">
        <f t="shared" si="0"/>
        <v>9.3133979982077335</v>
      </c>
      <c r="I10" s="149">
        <f t="shared" si="0"/>
        <v>9.4710914180170178</v>
      </c>
      <c r="J10" s="149">
        <f t="shared" si="0"/>
        <v>10.002777608670634</v>
      </c>
      <c r="K10" s="149">
        <f t="shared" si="0"/>
        <v>10.178137393070379</v>
      </c>
      <c r="L10" s="149">
        <f t="shared" si="0"/>
        <v>10.979589245552013</v>
      </c>
      <c r="M10" s="149">
        <f t="shared" si="0"/>
        <v>11.11680728679265</v>
      </c>
      <c r="N10" s="149">
        <f t="shared" si="0"/>
        <v>11.494182117270753</v>
      </c>
      <c r="O10" s="149">
        <f t="shared" si="0"/>
        <v>10.077908228045402</v>
      </c>
      <c r="P10" s="149">
        <f t="shared" si="0"/>
        <v>12.695853341623348</v>
      </c>
      <c r="Q10" s="149">
        <f t="shared" si="0"/>
        <v>12.707284489122998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2312.7777575597138</v>
      </c>
      <c r="C12" s="146">
        <v>2326.3212420718178</v>
      </c>
      <c r="D12" s="146">
        <v>2340.6910578338056</v>
      </c>
      <c r="E12" s="146">
        <v>2351.0635724835311</v>
      </c>
      <c r="F12" s="146">
        <v>2368.4183736027876</v>
      </c>
      <c r="G12" s="146">
        <v>2381.8943644258115</v>
      </c>
      <c r="H12" s="146">
        <v>2394.8496285741753</v>
      </c>
      <c r="I12" s="146">
        <v>2405.2575009548673</v>
      </c>
      <c r="J12" s="146">
        <v>2415.0331097797953</v>
      </c>
      <c r="K12" s="146">
        <v>2422.7057762331151</v>
      </c>
      <c r="L12" s="146">
        <v>2426.7959573543935</v>
      </c>
      <c r="M12" s="146">
        <v>2431.7298915571146</v>
      </c>
      <c r="N12" s="146">
        <v>2440.7297698091475</v>
      </c>
      <c r="O12" s="146">
        <v>2443.0810486062637</v>
      </c>
      <c r="P12" s="146">
        <v>2452.7702759165641</v>
      </c>
      <c r="Q12" s="146">
        <v>2457.3771592686189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38.588997423742022</v>
      </c>
      <c r="C14" s="143">
        <f>IF(C5=0,0,C5/C8)</f>
        <v>37.768138685243791</v>
      </c>
      <c r="D14" s="143">
        <f t="shared" ref="D14:Q14" si="1">IF(D5=0,0,D5/D8)</f>
        <v>36.719938876174183</v>
      </c>
      <c r="E14" s="143">
        <f t="shared" si="1"/>
        <v>35.509314061851889</v>
      </c>
      <c r="F14" s="143">
        <f t="shared" si="1"/>
        <v>34.109962384067053</v>
      </c>
      <c r="G14" s="143">
        <f t="shared" si="1"/>
        <v>33.236839494554417</v>
      </c>
      <c r="H14" s="143">
        <f t="shared" si="1"/>
        <v>32.297163445117597</v>
      </c>
      <c r="I14" s="143">
        <f t="shared" si="1"/>
        <v>31.296967061191921</v>
      </c>
      <c r="J14" s="143">
        <f t="shared" si="1"/>
        <v>30.213884755171282</v>
      </c>
      <c r="K14" s="143">
        <f t="shared" si="1"/>
        <v>29.23120616634014</v>
      </c>
      <c r="L14" s="143">
        <f t="shared" si="1"/>
        <v>28.128803996459879</v>
      </c>
      <c r="M14" s="143">
        <f t="shared" si="1"/>
        <v>27.0733927237366</v>
      </c>
      <c r="N14" s="143">
        <f t="shared" si="1"/>
        <v>26.034406414450316</v>
      </c>
      <c r="O14" s="143">
        <f t="shared" si="1"/>
        <v>25.098696264624664</v>
      </c>
      <c r="P14" s="143">
        <f t="shared" si="1"/>
        <v>23.87312003409648</v>
      </c>
      <c r="Q14" s="143">
        <f t="shared" si="1"/>
        <v>22.588964162459764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35.373928528982603</v>
      </c>
      <c r="D15" s="141">
        <v>34.497404863818844</v>
      </c>
      <c r="E15" s="141">
        <v>33.767094459488092</v>
      </c>
      <c r="F15" s="141">
        <v>32.939793508266334</v>
      </c>
      <c r="G15" s="141">
        <v>31.881880845296756</v>
      </c>
      <c r="H15" s="141">
        <v>30.828699288299777</v>
      </c>
      <c r="I15" s="141">
        <v>29.745732771590603</v>
      </c>
      <c r="J15" s="141">
        <v>28.602360869350854</v>
      </c>
      <c r="K15" s="141">
        <v>27.640434680208692</v>
      </c>
      <c r="L15" s="141">
        <v>26.671911507139896</v>
      </c>
      <c r="M15" s="141">
        <v>25.641797445751305</v>
      </c>
      <c r="N15" s="141">
        <v>24.536247574444435</v>
      </c>
      <c r="O15" s="141">
        <v>23.39440176674163</v>
      </c>
      <c r="P15" s="141">
        <v>22.14244642420012</v>
      </c>
      <c r="Q15" s="141">
        <v>20.766692316452694</v>
      </c>
    </row>
    <row r="16" spans="1:17" ht="12.95" customHeight="1" x14ac:dyDescent="0.25">
      <c r="A16" s="142" t="s">
        <v>141</v>
      </c>
      <c r="B16" s="141">
        <v>589.12402770906169</v>
      </c>
      <c r="C16" s="141">
        <v>591.85163860769831</v>
      </c>
      <c r="D16" s="141">
        <v>596.66860727052642</v>
      </c>
      <c r="E16" s="141">
        <v>604.36854821575878</v>
      </c>
      <c r="F16" s="141">
        <v>614.06555548059237</v>
      </c>
      <c r="G16" s="141">
        <v>622.88873335400808</v>
      </c>
      <c r="H16" s="141">
        <v>634.85424350573805</v>
      </c>
      <c r="I16" s="141">
        <v>646.0826091795717</v>
      </c>
      <c r="J16" s="141">
        <v>661.07563563527935</v>
      </c>
      <c r="K16" s="141">
        <v>671.84829289435743</v>
      </c>
      <c r="L16" s="141">
        <v>689.81025178695393</v>
      </c>
      <c r="M16" s="141">
        <v>707.71444113682458</v>
      </c>
      <c r="N16" s="141">
        <v>726.04771410934836</v>
      </c>
      <c r="O16" s="141">
        <v>744.52476058876789</v>
      </c>
      <c r="P16" s="141">
        <v>770.49313534928342</v>
      </c>
      <c r="Q16" s="141">
        <v>801.90628361998529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8002186</v>
      </c>
      <c r="C3" s="75">
        <v>8020946</v>
      </c>
      <c r="D3" s="75">
        <v>8063640</v>
      </c>
      <c r="E3" s="75">
        <v>8100273</v>
      </c>
      <c r="F3" s="75">
        <v>8142573</v>
      </c>
      <c r="G3" s="75">
        <v>8201359</v>
      </c>
      <c r="H3" s="75">
        <v>8254298</v>
      </c>
      <c r="I3" s="75">
        <v>8282984</v>
      </c>
      <c r="J3" s="75">
        <v>8307989</v>
      </c>
      <c r="K3" s="75">
        <v>8335003</v>
      </c>
      <c r="L3" s="75">
        <v>8351643</v>
      </c>
      <c r="M3" s="75">
        <v>8375164</v>
      </c>
      <c r="N3" s="75">
        <v>8408121</v>
      </c>
      <c r="O3" s="75">
        <v>8451860</v>
      </c>
      <c r="P3" s="75">
        <v>8506889</v>
      </c>
      <c r="Q3" s="75">
        <v>8576261</v>
      </c>
    </row>
    <row r="4" spans="1:17" ht="12" customHeight="1" x14ac:dyDescent="0.25">
      <c r="A4" s="77" t="s">
        <v>96</v>
      </c>
      <c r="B4" s="74">
        <v>254069.62913623714</v>
      </c>
      <c r="C4" s="74">
        <v>257289.14608393321</v>
      </c>
      <c r="D4" s="74">
        <v>261538.07112454294</v>
      </c>
      <c r="E4" s="74">
        <v>263999.11189042096</v>
      </c>
      <c r="F4" s="74">
        <v>271219.62956745562</v>
      </c>
      <c r="G4" s="74">
        <v>277307.85182598064</v>
      </c>
      <c r="H4" s="74">
        <v>286885.14932087925</v>
      </c>
      <c r="I4" s="74">
        <v>297580.40008802357</v>
      </c>
      <c r="J4" s="74">
        <v>301925.97845749056</v>
      </c>
      <c r="K4" s="74">
        <v>290557.32082513743</v>
      </c>
      <c r="L4" s="74">
        <v>295896.59999999998</v>
      </c>
      <c r="M4" s="74">
        <v>304546.36512721807</v>
      </c>
      <c r="N4" s="74">
        <v>306618.23430358432</v>
      </c>
      <c r="O4" s="74">
        <v>306695.38787838619</v>
      </c>
      <c r="P4" s="74">
        <v>309235.96861798427</v>
      </c>
      <c r="Q4" s="74">
        <v>312612.933084085</v>
      </c>
    </row>
    <row r="5" spans="1:17" ht="12" customHeight="1" x14ac:dyDescent="0.25">
      <c r="A5" s="77" t="s">
        <v>95</v>
      </c>
      <c r="B5" s="74">
        <v>152571.63062054332</v>
      </c>
      <c r="C5" s="74">
        <v>155030.343663665</v>
      </c>
      <c r="D5" s="74">
        <v>159742.19670368635</v>
      </c>
      <c r="E5" s="74">
        <v>161692.52484191509</v>
      </c>
      <c r="F5" s="74">
        <v>166608.8206774334</v>
      </c>
      <c r="G5" s="74">
        <v>171641.58746439993</v>
      </c>
      <c r="H5" s="74">
        <v>177699.12167149875</v>
      </c>
      <c r="I5" s="74">
        <v>183660.64694544542</v>
      </c>
      <c r="J5" s="74">
        <v>188793.74028993855</v>
      </c>
      <c r="K5" s="74">
        <v>184613.39998387487</v>
      </c>
      <c r="L5" s="74">
        <v>188992.5</v>
      </c>
      <c r="M5" s="74">
        <v>194962.81850505763</v>
      </c>
      <c r="N5" s="74">
        <v>195749.28092967591</v>
      </c>
      <c r="O5" s="74">
        <v>196857.18355331876</v>
      </c>
      <c r="P5" s="74">
        <v>199357.34489560456</v>
      </c>
      <c r="Q5" s="74">
        <v>202277.27627731254</v>
      </c>
    </row>
    <row r="6" spans="1:17" ht="12" customHeight="1" x14ac:dyDescent="0.25">
      <c r="A6" s="80" t="s">
        <v>94</v>
      </c>
      <c r="B6" s="84">
        <v>2562700</v>
      </c>
      <c r="C6" s="84">
        <v>2599470.0000000005</v>
      </c>
      <c r="D6" s="84">
        <v>2622990</v>
      </c>
      <c r="E6" s="84">
        <v>2652950</v>
      </c>
      <c r="F6" s="84">
        <v>2689810</v>
      </c>
      <c r="G6" s="84">
        <v>2743000</v>
      </c>
      <c r="H6" s="84">
        <v>2814900</v>
      </c>
      <c r="I6" s="84">
        <v>2871330</v>
      </c>
      <c r="J6" s="84">
        <v>2937670</v>
      </c>
      <c r="K6" s="84">
        <v>2948410</v>
      </c>
      <c r="L6" s="84">
        <v>2996000</v>
      </c>
      <c r="M6" s="84">
        <v>3046890</v>
      </c>
      <c r="N6" s="84">
        <v>3091200</v>
      </c>
      <c r="O6" s="84">
        <v>3114960</v>
      </c>
      <c r="P6" s="84">
        <v>3145970</v>
      </c>
      <c r="Q6" s="84">
        <v>3181319.9999999995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314414.15502809949</v>
      </c>
      <c r="C8" s="75">
        <f t="shared" ref="C8:Q8" si="0">1000*C9/C26</f>
        <v>316762.23287203087</v>
      </c>
      <c r="D8" s="75">
        <f t="shared" si="0"/>
        <v>320233.26190872281</v>
      </c>
      <c r="E8" s="75">
        <f t="shared" si="0"/>
        <v>322734.04805984232</v>
      </c>
      <c r="F8" s="75">
        <f t="shared" si="0"/>
        <v>327974.41011638264</v>
      </c>
      <c r="G8" s="75">
        <f t="shared" si="0"/>
        <v>333631.80147784506</v>
      </c>
      <c r="H8" s="75">
        <f t="shared" si="0"/>
        <v>341341.09642501205</v>
      </c>
      <c r="I8" s="75">
        <f t="shared" si="0"/>
        <v>348994.06305763515</v>
      </c>
      <c r="J8" s="75">
        <f t="shared" si="0"/>
        <v>353111.11111111101</v>
      </c>
      <c r="K8" s="75">
        <f t="shared" si="0"/>
        <v>346653.55132111517</v>
      </c>
      <c r="L8" s="75">
        <f t="shared" si="0"/>
        <v>350896.50315605232</v>
      </c>
      <c r="M8" s="75">
        <f t="shared" si="0"/>
        <v>354005.14064668759</v>
      </c>
      <c r="N8" s="75">
        <f t="shared" si="0"/>
        <v>355215.6304054418</v>
      </c>
      <c r="O8" s="75">
        <f t="shared" si="0"/>
        <v>356726.95370329986</v>
      </c>
      <c r="P8" s="75">
        <f t="shared" si="0"/>
        <v>358808.29084811022</v>
      </c>
      <c r="Q8" s="75">
        <f t="shared" si="0"/>
        <v>361601.0091671829</v>
      </c>
    </row>
    <row r="9" spans="1:17" ht="12" customHeight="1" x14ac:dyDescent="0.25">
      <c r="A9" s="83" t="s">
        <v>92</v>
      </c>
      <c r="B9" s="82">
        <v>141486.36976264475</v>
      </c>
      <c r="C9" s="82">
        <v>142543.00479241391</v>
      </c>
      <c r="D9" s="82">
        <v>144104.96785892526</v>
      </c>
      <c r="E9" s="82">
        <v>145230.32162692904</v>
      </c>
      <c r="F9" s="82">
        <v>147588.48455237219</v>
      </c>
      <c r="G9" s="82">
        <v>150134.31066503027</v>
      </c>
      <c r="H9" s="82">
        <v>153603.49339125541</v>
      </c>
      <c r="I9" s="82">
        <v>157047.32837593582</v>
      </c>
      <c r="J9" s="82">
        <v>158899.99999999997</v>
      </c>
      <c r="K9" s="82">
        <v>155994.09809450182</v>
      </c>
      <c r="L9" s="82">
        <v>157903.42642022355</v>
      </c>
      <c r="M9" s="82">
        <v>159302.31329100943</v>
      </c>
      <c r="N9" s="82">
        <v>159847.03368244882</v>
      </c>
      <c r="O9" s="82">
        <v>160527.12916648493</v>
      </c>
      <c r="P9" s="82">
        <v>161463.73088164959</v>
      </c>
      <c r="Q9" s="82">
        <v>162720.4541252323</v>
      </c>
    </row>
    <row r="10" spans="1:17" ht="12" customHeight="1" x14ac:dyDescent="0.25">
      <c r="A10" s="77" t="s">
        <v>21</v>
      </c>
      <c r="B10" s="81"/>
      <c r="C10" s="81">
        <f>1000*C11/C27</f>
        <v>9493.8540945700588</v>
      </c>
      <c r="D10" s="81">
        <f t="shared" ref="D10:Q10" si="1">1000*D11/D27</f>
        <v>10670.170692874422</v>
      </c>
      <c r="E10" s="81">
        <f t="shared" si="1"/>
        <v>9778.8148308632444</v>
      </c>
      <c r="F10" s="81">
        <f t="shared" si="1"/>
        <v>12575.226785173058</v>
      </c>
      <c r="G10" s="81">
        <f t="shared" si="1"/>
        <v>13111.355227743856</v>
      </c>
      <c r="H10" s="81">
        <f t="shared" si="1"/>
        <v>15291.83588984529</v>
      </c>
      <c r="I10" s="81">
        <f t="shared" si="1"/>
        <v>15410.718824100681</v>
      </c>
      <c r="J10" s="81">
        <f t="shared" si="1"/>
        <v>12048.731304785748</v>
      </c>
      <c r="K10" s="81">
        <f t="shared" si="1"/>
        <v>8025.2525252525238</v>
      </c>
      <c r="L10" s="81">
        <f t="shared" si="1"/>
        <v>12121.441637689792</v>
      </c>
      <c r="M10" s="81">
        <f t="shared" si="1"/>
        <v>11083.558016909175</v>
      </c>
      <c r="N10" s="81">
        <f t="shared" si="1"/>
        <v>9256.0611370880033</v>
      </c>
      <c r="O10" s="81">
        <f t="shared" si="1"/>
        <v>9584.4058070726278</v>
      </c>
      <c r="P10" s="81">
        <f t="shared" si="1"/>
        <v>10188.767910794479</v>
      </c>
      <c r="Q10" s="81">
        <f t="shared" si="1"/>
        <v>10947.452201984261</v>
      </c>
    </row>
    <row r="11" spans="1:17" ht="12" customHeight="1" x14ac:dyDescent="0.25">
      <c r="A11" s="80" t="s">
        <v>91</v>
      </c>
      <c r="B11" s="79"/>
      <c r="C11" s="79">
        <v>4272.2343425565268</v>
      </c>
      <c r="D11" s="79">
        <v>4801.5768117934904</v>
      </c>
      <c r="E11" s="79">
        <v>4400.4666738884598</v>
      </c>
      <c r="F11" s="79">
        <v>5658.8520533278761</v>
      </c>
      <c r="G11" s="79">
        <v>5900.1098524847348</v>
      </c>
      <c r="H11" s="79">
        <v>6881.32615043038</v>
      </c>
      <c r="I11" s="79">
        <v>6934.8234708453065</v>
      </c>
      <c r="J11" s="79">
        <v>5421.9290871535868</v>
      </c>
      <c r="K11" s="79">
        <v>3611.363636363636</v>
      </c>
      <c r="L11" s="79">
        <v>5454.6487369604065</v>
      </c>
      <c r="M11" s="79">
        <v>4987.601107609129</v>
      </c>
      <c r="N11" s="79">
        <v>4165.2275116896017</v>
      </c>
      <c r="O11" s="79">
        <v>4312.9826131826821</v>
      </c>
      <c r="P11" s="79">
        <v>4584.945559857515</v>
      </c>
      <c r="Q11" s="79">
        <v>4926.3534908929178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3400.59</v>
      </c>
      <c r="C13" s="234">
        <v>3733.02</v>
      </c>
      <c r="D13" s="234">
        <v>3474.87</v>
      </c>
      <c r="E13" s="234">
        <v>3665.72</v>
      </c>
      <c r="F13" s="234">
        <v>3706.13</v>
      </c>
      <c r="G13" s="234">
        <v>3863.99</v>
      </c>
      <c r="H13" s="234">
        <v>3657.21</v>
      </c>
      <c r="I13" s="234">
        <v>3370.66</v>
      </c>
      <c r="J13" s="234">
        <v>3451.35</v>
      </c>
      <c r="K13" s="234">
        <v>3511.11</v>
      </c>
      <c r="L13" s="234">
        <v>3907.07</v>
      </c>
      <c r="M13" s="234">
        <v>3393.86</v>
      </c>
      <c r="N13" s="234">
        <v>3547.05</v>
      </c>
      <c r="O13" s="234">
        <v>3640.03</v>
      </c>
      <c r="P13" s="234">
        <v>3124.73</v>
      </c>
      <c r="Q13" s="234">
        <v>3321.63</v>
      </c>
    </row>
    <row r="14" spans="1:17" ht="12" customHeight="1" x14ac:dyDescent="0.25">
      <c r="A14" s="77" t="s">
        <v>89</v>
      </c>
      <c r="B14" s="235">
        <v>3703.6063888888893</v>
      </c>
      <c r="C14" s="235">
        <v>3703.6063888888893</v>
      </c>
      <c r="D14" s="235">
        <v>3703.6063888888893</v>
      </c>
      <c r="E14" s="235">
        <v>3703.6063888888893</v>
      </c>
      <c r="F14" s="235">
        <v>3703.6063888888893</v>
      </c>
      <c r="G14" s="235">
        <v>3703.6063888888893</v>
      </c>
      <c r="H14" s="235">
        <v>3703.6063888888893</v>
      </c>
      <c r="I14" s="235">
        <v>3703.6063888888893</v>
      </c>
      <c r="J14" s="235">
        <v>3703.6063888888893</v>
      </c>
      <c r="K14" s="235">
        <v>3703.6063888888893</v>
      </c>
      <c r="L14" s="235">
        <v>3703.6063888888893</v>
      </c>
      <c r="M14" s="235">
        <v>3703.6063888888893</v>
      </c>
      <c r="N14" s="235">
        <v>3703.6063888888893</v>
      </c>
      <c r="O14" s="235">
        <v>3703.6063888888893</v>
      </c>
      <c r="P14" s="235">
        <v>3703.6063888888893</v>
      </c>
      <c r="Q14" s="235">
        <v>3703.6063888888893</v>
      </c>
    </row>
    <row r="15" spans="1:17" ht="12" customHeight="1" x14ac:dyDescent="0.25">
      <c r="A15" s="76" t="s">
        <v>88</v>
      </c>
      <c r="B15" s="236">
        <f>IF(B13=0,0,B13/B14)</f>
        <v>0.91818342526949892</v>
      </c>
      <c r="C15" s="236">
        <f t="shared" ref="C15:Q15" si="2">IF(C13=0,0,C13/C14)</f>
        <v>1.0079418836729934</v>
      </c>
      <c r="D15" s="236">
        <f t="shared" si="2"/>
        <v>0.93823955224423505</v>
      </c>
      <c r="E15" s="236">
        <f t="shared" si="2"/>
        <v>0.98977040621742318</v>
      </c>
      <c r="F15" s="236">
        <f t="shared" si="2"/>
        <v>1.0006813929035985</v>
      </c>
      <c r="G15" s="236">
        <f t="shared" si="2"/>
        <v>1.0433047128313295</v>
      </c>
      <c r="H15" s="236">
        <f t="shared" si="2"/>
        <v>0.98747264584376948</v>
      </c>
      <c r="I15" s="236">
        <f t="shared" si="2"/>
        <v>0.91010211293301713</v>
      </c>
      <c r="J15" s="236">
        <f t="shared" si="2"/>
        <v>0.93188898538309084</v>
      </c>
      <c r="K15" s="236">
        <f t="shared" si="2"/>
        <v>0.94802460934661048</v>
      </c>
      <c r="L15" s="236">
        <f t="shared" si="2"/>
        <v>1.05493661845965</v>
      </c>
      <c r="M15" s="236">
        <f t="shared" si="2"/>
        <v>0.91636627752394184</v>
      </c>
      <c r="N15" s="236">
        <f t="shared" si="2"/>
        <v>0.95772866432065495</v>
      </c>
      <c r="O15" s="236">
        <f t="shared" si="2"/>
        <v>0.98283392396135205</v>
      </c>
      <c r="P15" s="236">
        <f t="shared" si="2"/>
        <v>0.84369926819827179</v>
      </c>
      <c r="Q15" s="236">
        <f t="shared" si="2"/>
        <v>0.89686366509280024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31750.027946893155</v>
      </c>
      <c r="C19" s="75">
        <f t="shared" si="3"/>
        <v>32077.157243538757</v>
      </c>
      <c r="D19" s="75">
        <f t="shared" si="3"/>
        <v>32434.244475763171</v>
      </c>
      <c r="E19" s="75">
        <f t="shared" si="3"/>
        <v>32591.384499068237</v>
      </c>
      <c r="F19" s="75">
        <f t="shared" si="3"/>
        <v>33308.836109600197</v>
      </c>
      <c r="G19" s="75">
        <f t="shared" si="3"/>
        <v>33812.426919243582</v>
      </c>
      <c r="H19" s="75">
        <f t="shared" si="3"/>
        <v>34755.850748407589</v>
      </c>
      <c r="I19" s="75">
        <f t="shared" si="3"/>
        <v>35926.714344495122</v>
      </c>
      <c r="J19" s="75">
        <f t="shared" si="3"/>
        <v>36341.643983579001</v>
      </c>
      <c r="K19" s="75">
        <f t="shared" si="3"/>
        <v>34859.893970660531</v>
      </c>
      <c r="L19" s="75">
        <f t="shared" si="3"/>
        <v>35429.747176693258</v>
      </c>
      <c r="M19" s="75">
        <f t="shared" si="3"/>
        <v>36363.033025647987</v>
      </c>
      <c r="N19" s="75">
        <f t="shared" si="3"/>
        <v>36466.915057904655</v>
      </c>
      <c r="O19" s="75">
        <f t="shared" si="3"/>
        <v>36287.32466917178</v>
      </c>
      <c r="P19" s="75">
        <f t="shared" si="3"/>
        <v>36351.240579015932</v>
      </c>
      <c r="Q19" s="75">
        <f t="shared" si="3"/>
        <v>36450.958416970403</v>
      </c>
    </row>
    <row r="20" spans="1:17" ht="12" customHeight="1" x14ac:dyDescent="0.25">
      <c r="A20" s="69" t="s">
        <v>85</v>
      </c>
      <c r="B20" s="74">
        <f t="shared" ref="B20:Q20" si="4">B5*1000000/B6</f>
        <v>59535.50186153016</v>
      </c>
      <c r="C20" s="74">
        <f t="shared" si="4"/>
        <v>59639.212479338086</v>
      </c>
      <c r="D20" s="74">
        <f t="shared" si="4"/>
        <v>60900.802787538778</v>
      </c>
      <c r="E20" s="74">
        <f t="shared" si="4"/>
        <v>60948.199114915507</v>
      </c>
      <c r="F20" s="74">
        <f t="shared" si="4"/>
        <v>61940.739560576178</v>
      </c>
      <c r="G20" s="74">
        <f t="shared" si="4"/>
        <v>62574.403012905554</v>
      </c>
      <c r="H20" s="74">
        <f t="shared" si="4"/>
        <v>63128.040666275447</v>
      </c>
      <c r="I20" s="74">
        <f t="shared" si="4"/>
        <v>63963.615100126226</v>
      </c>
      <c r="J20" s="74">
        <f t="shared" si="4"/>
        <v>64266.490208205323</v>
      </c>
      <c r="K20" s="74">
        <f t="shared" si="4"/>
        <v>62614.56174137073</v>
      </c>
      <c r="L20" s="74">
        <f t="shared" si="4"/>
        <v>63081.608811749</v>
      </c>
      <c r="M20" s="74">
        <f t="shared" si="4"/>
        <v>63987.481827390424</v>
      </c>
      <c r="N20" s="74">
        <f t="shared" si="4"/>
        <v>63324.689741742979</v>
      </c>
      <c r="O20" s="74">
        <f t="shared" si="4"/>
        <v>63197.339148277591</v>
      </c>
      <c r="P20" s="74">
        <f t="shared" si="4"/>
        <v>63369.118235585382</v>
      </c>
      <c r="Q20" s="74">
        <f t="shared" si="4"/>
        <v>63582.813510527878</v>
      </c>
    </row>
    <row r="21" spans="1:17" ht="12" customHeight="1" x14ac:dyDescent="0.25">
      <c r="A21" s="69" t="s">
        <v>84</v>
      </c>
      <c r="B21" s="74">
        <f t="shared" ref="B21:Q21" si="5">B5*1000000/B3</f>
        <v>19066.243976401365</v>
      </c>
      <c r="C21" s="74">
        <f t="shared" si="5"/>
        <v>19328.18693252205</v>
      </c>
      <c r="D21" s="74">
        <f t="shared" si="5"/>
        <v>19810.184569708759</v>
      </c>
      <c r="E21" s="74">
        <f t="shared" si="5"/>
        <v>19961.367331930058</v>
      </c>
      <c r="F21" s="74">
        <f t="shared" si="5"/>
        <v>20461.446360681497</v>
      </c>
      <c r="G21" s="74">
        <f t="shared" si="5"/>
        <v>20928.432405458647</v>
      </c>
      <c r="H21" s="74">
        <f t="shared" si="5"/>
        <v>21528.072002185861</v>
      </c>
      <c r="I21" s="74">
        <f t="shared" si="5"/>
        <v>22173.246615645454</v>
      </c>
      <c r="J21" s="74">
        <f t="shared" si="5"/>
        <v>22724.360888048664</v>
      </c>
      <c r="K21" s="74">
        <f t="shared" si="5"/>
        <v>22149.170190325651</v>
      </c>
      <c r="L21" s="74">
        <f t="shared" si="5"/>
        <v>22629.379632247212</v>
      </c>
      <c r="M21" s="74">
        <f t="shared" si="5"/>
        <v>23278.686662739692</v>
      </c>
      <c r="N21" s="74">
        <f t="shared" si="5"/>
        <v>23280.978107912088</v>
      </c>
      <c r="O21" s="74">
        <f t="shared" si="5"/>
        <v>23291.581208552761</v>
      </c>
      <c r="P21" s="74">
        <f t="shared" si="5"/>
        <v>23434.812055923681</v>
      </c>
      <c r="Q21" s="74">
        <f t="shared" si="5"/>
        <v>23585.718330786869</v>
      </c>
    </row>
    <row r="22" spans="1:17" ht="12" customHeight="1" x14ac:dyDescent="0.25">
      <c r="A22" s="67" t="s">
        <v>83</v>
      </c>
      <c r="B22" s="73">
        <v>1.3064713492415287</v>
      </c>
      <c r="C22" s="73">
        <v>1.289564042717116</v>
      </c>
      <c r="D22" s="73">
        <v>1.2952662330700861</v>
      </c>
      <c r="E22" s="73">
        <v>1.2845707040539087</v>
      </c>
      <c r="F22" s="73">
        <v>1.286725182701643</v>
      </c>
      <c r="G22" s="73">
        <v>1.2883182878982542</v>
      </c>
      <c r="H22" s="73">
        <v>1.2906965255519516</v>
      </c>
      <c r="I22" s="73">
        <v>1.2901576087436999</v>
      </c>
      <c r="J22" s="73">
        <v>1.3085284507066222</v>
      </c>
      <c r="K22" s="73">
        <v>1.3080954544344561</v>
      </c>
      <c r="L22" s="73">
        <v>1.318400823152472</v>
      </c>
      <c r="M22" s="73">
        <v>1.3347827401521957</v>
      </c>
      <c r="N22" s="73">
        <v>1.3370774995682499</v>
      </c>
      <c r="O22" s="73">
        <v>1.3333190286710193</v>
      </c>
      <c r="P22" s="73">
        <v>1.3195463677989534</v>
      </c>
      <c r="Q22" s="73">
        <v>1.3019747312219272</v>
      </c>
    </row>
    <row r="23" spans="1:17" ht="12" customHeight="1" x14ac:dyDescent="0.25">
      <c r="A23" s="72" t="s">
        <v>82</v>
      </c>
      <c r="B23" s="71">
        <f t="shared" ref="B23:Q23" si="6">B6/B8</f>
        <v>8.1507144605845401</v>
      </c>
      <c r="C23" s="71">
        <f t="shared" si="6"/>
        <v>8.2063760456258787</v>
      </c>
      <c r="D23" s="71">
        <f t="shared" si="6"/>
        <v>8.190873066607427</v>
      </c>
      <c r="E23" s="71">
        <f t="shared" si="6"/>
        <v>8.2202358751689015</v>
      </c>
      <c r="F23" s="71">
        <f t="shared" si="6"/>
        <v>8.2012800908629231</v>
      </c>
      <c r="G23" s="71">
        <f t="shared" si="6"/>
        <v>8.2216383086075506</v>
      </c>
      <c r="H23" s="71">
        <f t="shared" si="6"/>
        <v>8.2465897879905441</v>
      </c>
      <c r="I23" s="71">
        <f t="shared" si="6"/>
        <v>8.2274465497878975</v>
      </c>
      <c r="J23" s="71">
        <f t="shared" si="6"/>
        <v>8.3193926998112051</v>
      </c>
      <c r="K23" s="71">
        <f t="shared" si="6"/>
        <v>8.5053506267668464</v>
      </c>
      <c r="L23" s="71">
        <f t="shared" si="6"/>
        <v>8.5381301125922171</v>
      </c>
      <c r="M23" s="71">
        <f t="shared" si="6"/>
        <v>8.6069089122096329</v>
      </c>
      <c r="N23" s="71">
        <f t="shared" si="6"/>
        <v>8.7023197613002434</v>
      </c>
      <c r="O23" s="71">
        <f t="shared" si="6"/>
        <v>8.7320567388098258</v>
      </c>
      <c r="P23" s="71">
        <f t="shared" si="6"/>
        <v>8.7678297303663584</v>
      </c>
      <c r="Q23" s="71">
        <f t="shared" si="6"/>
        <v>8.7978736766443735</v>
      </c>
    </row>
    <row r="24" spans="1:17" ht="12" customHeight="1" x14ac:dyDescent="0.25">
      <c r="A24" s="69" t="s">
        <v>81</v>
      </c>
      <c r="B24" s="70">
        <f t="shared" ref="B24:Q24" si="7">B9*1000/B3</f>
        <v>17.680964896672581</v>
      </c>
      <c r="C24" s="70">
        <f t="shared" si="7"/>
        <v>17.771345772981629</v>
      </c>
      <c r="D24" s="70">
        <f t="shared" si="7"/>
        <v>17.870957515331195</v>
      </c>
      <c r="E24" s="70">
        <f t="shared" si="7"/>
        <v>17.929065060761413</v>
      </c>
      <c r="F24" s="70">
        <f t="shared" si="7"/>
        <v>18.125534097437281</v>
      </c>
      <c r="G24" s="70">
        <f t="shared" si="7"/>
        <v>18.306028386884449</v>
      </c>
      <c r="H24" s="70">
        <f t="shared" si="7"/>
        <v>18.608910581039769</v>
      </c>
      <c r="I24" s="70">
        <f t="shared" si="7"/>
        <v>18.960235631981881</v>
      </c>
      <c r="J24" s="70">
        <f t="shared" si="7"/>
        <v>19.126168799693883</v>
      </c>
      <c r="K24" s="70">
        <f t="shared" si="7"/>
        <v>18.715541925360053</v>
      </c>
      <c r="L24" s="70">
        <f t="shared" si="7"/>
        <v>18.906869752481466</v>
      </c>
      <c r="M24" s="70">
        <f t="shared" si="7"/>
        <v>19.020799269245288</v>
      </c>
      <c r="N24" s="70">
        <f t="shared" si="7"/>
        <v>19.011029180294717</v>
      </c>
      <c r="O24" s="70">
        <f t="shared" si="7"/>
        <v>18.993112659992583</v>
      </c>
      <c r="P24" s="70">
        <f t="shared" si="7"/>
        <v>18.980350029446672</v>
      </c>
      <c r="Q24" s="70">
        <f t="shared" si="7"/>
        <v>18.973356119319632</v>
      </c>
    </row>
    <row r="25" spans="1:17" ht="12" customHeight="1" x14ac:dyDescent="0.25">
      <c r="A25" s="69" t="s">
        <v>80</v>
      </c>
      <c r="B25" s="70">
        <f t="shared" ref="B25:Q25" si="8">B9*1000/B6</f>
        <v>55.209884013987107</v>
      </c>
      <c r="C25" s="70">
        <f t="shared" si="8"/>
        <v>54.835410600012267</v>
      </c>
      <c r="D25" s="70">
        <f t="shared" si="8"/>
        <v>54.93919834194002</v>
      </c>
      <c r="E25" s="70">
        <f t="shared" si="8"/>
        <v>54.74295468325036</v>
      </c>
      <c r="F25" s="70">
        <f t="shared" si="8"/>
        <v>54.869483179991221</v>
      </c>
      <c r="G25" s="70">
        <f t="shared" si="8"/>
        <v>54.733616720754746</v>
      </c>
      <c r="H25" s="70">
        <f t="shared" si="8"/>
        <v>54.568010725516146</v>
      </c>
      <c r="I25" s="70">
        <f t="shared" si="8"/>
        <v>54.694977023168995</v>
      </c>
      <c r="J25" s="70">
        <f t="shared" si="8"/>
        <v>54.090486678217758</v>
      </c>
      <c r="K25" s="70">
        <f t="shared" si="8"/>
        <v>52.907871732391975</v>
      </c>
      <c r="L25" s="70">
        <f t="shared" si="8"/>
        <v>52.704748471369683</v>
      </c>
      <c r="M25" s="70">
        <f t="shared" si="8"/>
        <v>52.283578760969192</v>
      </c>
      <c r="N25" s="70">
        <f t="shared" si="8"/>
        <v>51.710349923152435</v>
      </c>
      <c r="O25" s="70">
        <f t="shared" si="8"/>
        <v>51.534250573517774</v>
      </c>
      <c r="P25" s="70">
        <f t="shared" si="8"/>
        <v>51.323989383767035</v>
      </c>
      <c r="Q25" s="70">
        <f t="shared" si="8"/>
        <v>51.148722582208748</v>
      </c>
    </row>
    <row r="26" spans="1:17" ht="12" customHeight="1" x14ac:dyDescent="0.25">
      <c r="A26" s="69" t="s">
        <v>79</v>
      </c>
      <c r="B26" s="68">
        <v>450</v>
      </c>
      <c r="C26" s="68">
        <v>450.00000000000011</v>
      </c>
      <c r="D26" s="68">
        <v>449.99999999999994</v>
      </c>
      <c r="E26" s="68">
        <v>450</v>
      </c>
      <c r="F26" s="68">
        <v>450</v>
      </c>
      <c r="G26" s="68">
        <v>450</v>
      </c>
      <c r="H26" s="68">
        <v>449.99999999999994</v>
      </c>
      <c r="I26" s="68">
        <v>450</v>
      </c>
      <c r="J26" s="68">
        <v>450.00000000000006</v>
      </c>
      <c r="K26" s="68">
        <v>450</v>
      </c>
      <c r="L26" s="68">
        <v>450.00000000000006</v>
      </c>
      <c r="M26" s="68">
        <v>450</v>
      </c>
      <c r="N26" s="68">
        <v>450</v>
      </c>
      <c r="O26" s="68">
        <v>449.99999999999994</v>
      </c>
      <c r="P26" s="68">
        <v>449.99999999999994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450.00000000000006</v>
      </c>
      <c r="D27" s="65">
        <v>450</v>
      </c>
      <c r="E27" s="65">
        <v>449.99999999999994</v>
      </c>
      <c r="F27" s="65">
        <v>450</v>
      </c>
      <c r="G27" s="65">
        <v>449.99999999999994</v>
      </c>
      <c r="H27" s="65">
        <v>450</v>
      </c>
      <c r="I27" s="65">
        <v>450</v>
      </c>
      <c r="J27" s="65">
        <v>450</v>
      </c>
      <c r="K27" s="65">
        <v>450.00000000000006</v>
      </c>
      <c r="L27" s="65">
        <v>450</v>
      </c>
      <c r="M27" s="65">
        <v>449.99999999999994</v>
      </c>
      <c r="N27" s="65">
        <v>450</v>
      </c>
      <c r="O27" s="65">
        <v>450</v>
      </c>
      <c r="P27" s="65">
        <v>449.99999999999994</v>
      </c>
      <c r="Q27" s="65">
        <v>450.00000000000006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2676.0013130801599</v>
      </c>
      <c r="C39" s="55">
        <f t="shared" ref="C39:Q39" si="10">SUM(C40:C41,C44:C45,C51:C52)</f>
        <v>3097.7238809529713</v>
      </c>
      <c r="D39" s="55">
        <f t="shared" si="10"/>
        <v>2993.5952846619675</v>
      </c>
      <c r="E39" s="55">
        <f t="shared" si="10"/>
        <v>3317.4189057923927</v>
      </c>
      <c r="F39" s="55">
        <f t="shared" si="10"/>
        <v>3291.5780848146665</v>
      </c>
      <c r="G39" s="55">
        <f t="shared" si="10"/>
        <v>3324.6809080299572</v>
      </c>
      <c r="H39" s="55">
        <f t="shared" si="10"/>
        <v>3554.842864032837</v>
      </c>
      <c r="I39" s="55">
        <f t="shared" si="10"/>
        <v>3085.4705114207577</v>
      </c>
      <c r="J39" s="55">
        <f t="shared" si="10"/>
        <v>3449.7318049132327</v>
      </c>
      <c r="K39" s="55">
        <f t="shared" si="10"/>
        <v>3166.8126729790388</v>
      </c>
      <c r="L39" s="55">
        <f t="shared" si="10"/>
        <v>3335.1658133473597</v>
      </c>
      <c r="M39" s="55">
        <f t="shared" si="10"/>
        <v>3011.3432286255902</v>
      </c>
      <c r="N39" s="55">
        <f t="shared" si="10"/>
        <v>2988.0457918621851</v>
      </c>
      <c r="O39" s="55">
        <f t="shared" si="10"/>
        <v>2879.7876721987891</v>
      </c>
      <c r="P39" s="55">
        <f t="shared" si="10"/>
        <v>2798.8430747100756</v>
      </c>
      <c r="Q39" s="55">
        <f t="shared" si="10"/>
        <v>2721.3627256935861</v>
      </c>
    </row>
    <row r="40" spans="1:17" ht="12" customHeight="1" x14ac:dyDescent="0.25">
      <c r="A40" s="54" t="s">
        <v>38</v>
      </c>
      <c r="B40" s="53">
        <v>27.754526675876814</v>
      </c>
      <c r="C40" s="53">
        <v>29.714679999999998</v>
      </c>
      <c r="D40" s="53">
        <v>20.486069999999994</v>
      </c>
      <c r="E40" s="53">
        <v>28.729769999999991</v>
      </c>
      <c r="F40" s="53">
        <v>20.625240000000005</v>
      </c>
      <c r="G40" s="53">
        <v>23.361155621473447</v>
      </c>
      <c r="H40" s="53">
        <v>18.116769999999999</v>
      </c>
      <c r="I40" s="53">
        <v>11.081720000000002</v>
      </c>
      <c r="J40" s="53">
        <v>9.4955800000000039</v>
      </c>
      <c r="K40" s="53">
        <v>4.0002699999999987</v>
      </c>
      <c r="L40" s="53">
        <v>5.1830317286691532</v>
      </c>
      <c r="M40" s="53">
        <v>4.0122095387765233</v>
      </c>
      <c r="N40" s="53">
        <v>3.0594003328066512</v>
      </c>
      <c r="O40" s="53">
        <v>2.5800540669071728</v>
      </c>
      <c r="P40" s="53">
        <v>2.5808349861591666</v>
      </c>
      <c r="Q40" s="53">
        <v>2.5789492761240687</v>
      </c>
    </row>
    <row r="41" spans="1:17" ht="12" customHeight="1" x14ac:dyDescent="0.25">
      <c r="A41" s="51" t="s">
        <v>37</v>
      </c>
      <c r="B41" s="50">
        <f>SUM(B42:B43)</f>
        <v>435.62546257755713</v>
      </c>
      <c r="C41" s="50">
        <f t="shared" ref="C41:Q41" si="11">SUM(C42:C43)</f>
        <v>567.61355000000015</v>
      </c>
      <c r="D41" s="50">
        <f t="shared" si="11"/>
        <v>599.9413099999997</v>
      </c>
      <c r="E41" s="50">
        <f t="shared" si="11"/>
        <v>730.49217999999973</v>
      </c>
      <c r="F41" s="50">
        <f t="shared" si="11"/>
        <v>580.15970999999956</v>
      </c>
      <c r="G41" s="50">
        <f t="shared" si="11"/>
        <v>731.18147960175577</v>
      </c>
      <c r="H41" s="50">
        <f t="shared" si="11"/>
        <v>676.55321000000004</v>
      </c>
      <c r="I41" s="50">
        <f t="shared" si="11"/>
        <v>377.17962999999986</v>
      </c>
      <c r="J41" s="50">
        <f t="shared" si="11"/>
        <v>532.21110999999996</v>
      </c>
      <c r="K41" s="50">
        <f t="shared" si="11"/>
        <v>480.24297999999987</v>
      </c>
      <c r="L41" s="50">
        <f t="shared" si="11"/>
        <v>378.97882377278893</v>
      </c>
      <c r="M41" s="50">
        <f t="shared" si="11"/>
        <v>296.74091361566144</v>
      </c>
      <c r="N41" s="50">
        <f t="shared" si="11"/>
        <v>163.83823153642012</v>
      </c>
      <c r="O41" s="50">
        <f t="shared" si="11"/>
        <v>218.2142000634432</v>
      </c>
      <c r="P41" s="50">
        <f t="shared" si="11"/>
        <v>287.54440963704712</v>
      </c>
      <c r="Q41" s="50">
        <f t="shared" si="11"/>
        <v>263.42000001744265</v>
      </c>
    </row>
    <row r="42" spans="1:17" ht="12" customHeight="1" x14ac:dyDescent="0.25">
      <c r="A42" s="52" t="s">
        <v>66</v>
      </c>
      <c r="B42" s="50">
        <v>26.368181912443127</v>
      </c>
      <c r="C42" s="50">
        <v>36.300550000000001</v>
      </c>
      <c r="D42" s="50">
        <v>68.160110000000017</v>
      </c>
      <c r="E42" s="50">
        <v>81.299289999999985</v>
      </c>
      <c r="F42" s="50">
        <v>95.536869999999979</v>
      </c>
      <c r="G42" s="50">
        <v>81.303464749059273</v>
      </c>
      <c r="H42" s="50">
        <v>80.238079999999997</v>
      </c>
      <c r="I42" s="50">
        <v>50.517439999999993</v>
      </c>
      <c r="J42" s="50">
        <v>40.670889999999993</v>
      </c>
      <c r="K42" s="50">
        <v>43.946449999999999</v>
      </c>
      <c r="L42" s="50">
        <v>54.93490495037446</v>
      </c>
      <c r="M42" s="50">
        <v>36.256815591862562</v>
      </c>
      <c r="N42" s="50">
        <v>31.950791423570649</v>
      </c>
      <c r="O42" s="50">
        <v>12.116961436468655</v>
      </c>
      <c r="P42" s="50">
        <v>22.03212673322782</v>
      </c>
      <c r="Q42" s="50">
        <v>9.9126029001033249</v>
      </c>
    </row>
    <row r="43" spans="1:17" ht="12" customHeight="1" x14ac:dyDescent="0.25">
      <c r="A43" s="52" t="s">
        <v>65</v>
      </c>
      <c r="B43" s="50">
        <v>409.25728066511402</v>
      </c>
      <c r="C43" s="50">
        <v>531.3130000000001</v>
      </c>
      <c r="D43" s="50">
        <v>531.78119999999967</v>
      </c>
      <c r="E43" s="50">
        <v>649.19288999999981</v>
      </c>
      <c r="F43" s="50">
        <v>484.6228399999996</v>
      </c>
      <c r="G43" s="50">
        <v>649.87801485269654</v>
      </c>
      <c r="H43" s="50">
        <v>596.31513000000007</v>
      </c>
      <c r="I43" s="50">
        <v>326.6621899999999</v>
      </c>
      <c r="J43" s="50">
        <v>491.54021999999992</v>
      </c>
      <c r="K43" s="50">
        <v>436.2965299999999</v>
      </c>
      <c r="L43" s="50">
        <v>324.04391882241447</v>
      </c>
      <c r="M43" s="50">
        <v>260.48409802379888</v>
      </c>
      <c r="N43" s="50">
        <v>131.88744011284948</v>
      </c>
      <c r="O43" s="50">
        <v>206.09723862697456</v>
      </c>
      <c r="P43" s="50">
        <v>265.51228290381931</v>
      </c>
      <c r="Q43" s="50">
        <v>253.50739711733931</v>
      </c>
    </row>
    <row r="44" spans="1:17" ht="12" customHeight="1" x14ac:dyDescent="0.25">
      <c r="A44" s="51" t="s">
        <v>41</v>
      </c>
      <c r="B44" s="50">
        <v>596.97495798787418</v>
      </c>
      <c r="C44" s="50">
        <v>832.50810000000024</v>
      </c>
      <c r="D44" s="50">
        <v>756.45399999999995</v>
      </c>
      <c r="E44" s="50">
        <v>855.14437999999996</v>
      </c>
      <c r="F44" s="50">
        <v>1021.3992399999997</v>
      </c>
      <c r="G44" s="50">
        <v>915.2114706402939</v>
      </c>
      <c r="H44" s="50">
        <v>970.31383000000028</v>
      </c>
      <c r="I44" s="50">
        <v>804.03093999999987</v>
      </c>
      <c r="J44" s="50">
        <v>868.35809000000006</v>
      </c>
      <c r="K44" s="50">
        <v>777.88642000000016</v>
      </c>
      <c r="L44" s="50">
        <v>784.50271496246796</v>
      </c>
      <c r="M44" s="50">
        <v>646.24392259344381</v>
      </c>
      <c r="N44" s="50">
        <v>640.19912066091842</v>
      </c>
      <c r="O44" s="50">
        <v>546.45069498073576</v>
      </c>
      <c r="P44" s="50">
        <v>543.4684949661405</v>
      </c>
      <c r="Q44" s="50">
        <v>466.63650401917414</v>
      </c>
    </row>
    <row r="45" spans="1:17" ht="12" customHeight="1" x14ac:dyDescent="0.25">
      <c r="A45" s="51" t="s">
        <v>64</v>
      </c>
      <c r="B45" s="50">
        <f>SUM(B46:B50)</f>
        <v>109.53472819336947</v>
      </c>
      <c r="C45" s="50">
        <f t="shared" ref="C45:Q45" si="12">SUM(C46:C50)</f>
        <v>114.36740999999996</v>
      </c>
      <c r="D45" s="50">
        <f t="shared" si="12"/>
        <v>117.17810999999998</v>
      </c>
      <c r="E45" s="50">
        <f t="shared" si="12"/>
        <v>133.38643999999999</v>
      </c>
      <c r="F45" s="50">
        <f t="shared" si="12"/>
        <v>141.84318999999999</v>
      </c>
      <c r="G45" s="50">
        <f t="shared" si="12"/>
        <v>88.30172082165862</v>
      </c>
      <c r="H45" s="50">
        <f t="shared" si="12"/>
        <v>82.516059999999982</v>
      </c>
      <c r="I45" s="50">
        <f t="shared" si="12"/>
        <v>118.61018000000003</v>
      </c>
      <c r="J45" s="50">
        <f t="shared" si="12"/>
        <v>119.79309999999997</v>
      </c>
      <c r="K45" s="50">
        <f t="shared" si="12"/>
        <v>96.586019999999991</v>
      </c>
      <c r="L45" s="50">
        <f t="shared" si="12"/>
        <v>131.07799841894354</v>
      </c>
      <c r="M45" s="50">
        <f t="shared" si="12"/>
        <v>118.37158141691731</v>
      </c>
      <c r="N45" s="50">
        <f t="shared" si="12"/>
        <v>126.99619598396572</v>
      </c>
      <c r="O45" s="50">
        <f t="shared" si="12"/>
        <v>123.91655714208129</v>
      </c>
      <c r="P45" s="50">
        <f t="shared" si="12"/>
        <v>119.87682293511443</v>
      </c>
      <c r="Q45" s="50">
        <f t="shared" si="12"/>
        <v>125.84879574075589</v>
      </c>
    </row>
    <row r="46" spans="1:17" ht="12" customHeight="1" x14ac:dyDescent="0.25">
      <c r="A46" s="52" t="s">
        <v>34</v>
      </c>
      <c r="B46" s="50">
        <v>78.699722938759763</v>
      </c>
      <c r="C46" s="50">
        <v>82.867349999999973</v>
      </c>
      <c r="D46" s="50">
        <v>82.33338999999998</v>
      </c>
      <c r="E46" s="50">
        <v>94.706820000000008</v>
      </c>
      <c r="F46" s="50">
        <v>101.64247</v>
      </c>
      <c r="G46" s="50">
        <v>60.070016945653407</v>
      </c>
      <c r="H46" s="50">
        <v>54.801089999999981</v>
      </c>
      <c r="I46" s="50">
        <v>87.127750000000034</v>
      </c>
      <c r="J46" s="50">
        <v>79.599759999999975</v>
      </c>
      <c r="K46" s="50">
        <v>68.361139999999992</v>
      </c>
      <c r="L46" s="50">
        <v>83.595441062916137</v>
      </c>
      <c r="M46" s="50">
        <v>68.620121947752523</v>
      </c>
      <c r="N46" s="50">
        <v>73.802928027633527</v>
      </c>
      <c r="O46" s="50">
        <v>75.59524621487661</v>
      </c>
      <c r="P46" s="50">
        <v>58.851628929014915</v>
      </c>
      <c r="Q46" s="50">
        <v>66.566896490127505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0.29998000000000002</v>
      </c>
      <c r="L47" s="50">
        <v>0.52545790148002636</v>
      </c>
      <c r="M47" s="50">
        <v>0.62099839566755333</v>
      </c>
      <c r="N47" s="50">
        <v>0.78818874421292562</v>
      </c>
      <c r="O47" s="50">
        <v>2.3168082070352383</v>
      </c>
      <c r="P47" s="50">
        <v>7.52365053970935</v>
      </c>
      <c r="Q47" s="50">
        <v>7.7863899468839168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0.89377000000000029</v>
      </c>
      <c r="I48" s="50">
        <v>0.8989399999999993</v>
      </c>
      <c r="J48" s="50">
        <v>0.89372999999999947</v>
      </c>
      <c r="K48" s="50">
        <v>1.7090200000000022</v>
      </c>
      <c r="L48" s="50">
        <v>1.7434890395780445</v>
      </c>
      <c r="M48" s="50">
        <v>1.743462880663134</v>
      </c>
      <c r="N48" s="50">
        <v>1.7458934354960649</v>
      </c>
      <c r="O48" s="50">
        <v>1.7700033360193625</v>
      </c>
      <c r="P48" s="50">
        <v>1.7675222568745634</v>
      </c>
      <c r="Q48" s="50">
        <v>1.7675073999726254</v>
      </c>
    </row>
    <row r="49" spans="1:17" ht="12" customHeight="1" x14ac:dyDescent="0.25">
      <c r="A49" s="52" t="s">
        <v>33</v>
      </c>
      <c r="B49" s="50">
        <v>25.914779784083294</v>
      </c>
      <c r="C49" s="50">
        <v>27.000059999999994</v>
      </c>
      <c r="D49" s="50">
        <v>27.444719999999997</v>
      </c>
      <c r="E49" s="50">
        <v>32.960169999999991</v>
      </c>
      <c r="F49" s="50">
        <v>34.500720000000008</v>
      </c>
      <c r="G49" s="50">
        <v>21.782864667062853</v>
      </c>
      <c r="H49" s="50">
        <v>20.521199999999997</v>
      </c>
      <c r="I49" s="50">
        <v>24.883489999999995</v>
      </c>
      <c r="J49" s="50">
        <v>33.199609999999993</v>
      </c>
      <c r="K49" s="50">
        <v>19.515879999999992</v>
      </c>
      <c r="L49" s="50">
        <v>37.546657133226695</v>
      </c>
      <c r="M49" s="50">
        <v>40.747082266589722</v>
      </c>
      <c r="N49" s="50">
        <v>42.395117753311844</v>
      </c>
      <c r="O49" s="50">
        <v>36.376469385105452</v>
      </c>
      <c r="P49" s="50">
        <v>45.356835769561492</v>
      </c>
      <c r="Q49" s="50">
        <v>42.538740415284217</v>
      </c>
    </row>
    <row r="50" spans="1:17" ht="12" customHeight="1" x14ac:dyDescent="0.25">
      <c r="A50" s="52" t="s">
        <v>61</v>
      </c>
      <c r="B50" s="50">
        <v>4.920225470526419</v>
      </c>
      <c r="C50" s="50">
        <v>4.4999999999999991</v>
      </c>
      <c r="D50" s="50">
        <v>7.3999999999999995</v>
      </c>
      <c r="E50" s="50">
        <v>5.7194499999999975</v>
      </c>
      <c r="F50" s="50">
        <v>5.6999999999999984</v>
      </c>
      <c r="G50" s="50">
        <v>6.448839208942367</v>
      </c>
      <c r="H50" s="50">
        <v>6.2999999999999989</v>
      </c>
      <c r="I50" s="50">
        <v>5.6999999999999984</v>
      </c>
      <c r="J50" s="50">
        <v>6.0999999999999961</v>
      </c>
      <c r="K50" s="50">
        <v>6.6999999999999993</v>
      </c>
      <c r="L50" s="50">
        <v>7.6669532817426145</v>
      </c>
      <c r="M50" s="50">
        <v>6.6399159262443899</v>
      </c>
      <c r="N50" s="50">
        <v>8.2640680233113581</v>
      </c>
      <c r="O50" s="50">
        <v>7.858029999044633</v>
      </c>
      <c r="P50" s="50">
        <v>6.377185439954137</v>
      </c>
      <c r="Q50" s="50">
        <v>7.1892614884876265</v>
      </c>
    </row>
    <row r="51" spans="1:17" ht="12" customHeight="1" x14ac:dyDescent="0.25">
      <c r="A51" s="51" t="s">
        <v>42</v>
      </c>
      <c r="B51" s="50">
        <v>510.17483519633043</v>
      </c>
      <c r="C51" s="50">
        <v>554.04182999999978</v>
      </c>
      <c r="D51" s="50">
        <v>525.76944000000003</v>
      </c>
      <c r="E51" s="50">
        <v>566.29385999999988</v>
      </c>
      <c r="F51" s="50">
        <v>608.74315999999988</v>
      </c>
      <c r="G51" s="50">
        <v>621.93251636975765</v>
      </c>
      <c r="H51" s="50">
        <v>684.16870000000006</v>
      </c>
      <c r="I51" s="50">
        <v>639.07833000000005</v>
      </c>
      <c r="J51" s="50">
        <v>779.69587999999987</v>
      </c>
      <c r="K51" s="50">
        <v>780.33514000000002</v>
      </c>
      <c r="L51" s="50">
        <v>1007.9068962626902</v>
      </c>
      <c r="M51" s="50">
        <v>910.45606140049222</v>
      </c>
      <c r="N51" s="50">
        <v>968.56722466641338</v>
      </c>
      <c r="O51" s="50">
        <v>849.76930845887648</v>
      </c>
      <c r="P51" s="50">
        <v>813.86739275819332</v>
      </c>
      <c r="Q51" s="50">
        <v>801.49851896187613</v>
      </c>
    </row>
    <row r="52" spans="1:17" ht="12" customHeight="1" x14ac:dyDescent="0.25">
      <c r="A52" s="49" t="s">
        <v>30</v>
      </c>
      <c r="B52" s="48">
        <v>995.93680244915197</v>
      </c>
      <c r="C52" s="48">
        <v>999.47831095297079</v>
      </c>
      <c r="D52" s="48">
        <v>973.7663546619674</v>
      </c>
      <c r="E52" s="48">
        <v>1003.3722757923928</v>
      </c>
      <c r="F52" s="48">
        <v>918.80754481466727</v>
      </c>
      <c r="G52" s="48">
        <v>944.6925649750176</v>
      </c>
      <c r="H52" s="48">
        <v>1123.1742940328368</v>
      </c>
      <c r="I52" s="48">
        <v>1135.4897114207577</v>
      </c>
      <c r="J52" s="48">
        <v>1140.1780449132332</v>
      </c>
      <c r="K52" s="48">
        <v>1027.7618429790386</v>
      </c>
      <c r="L52" s="48">
        <v>1027.5163482018002</v>
      </c>
      <c r="M52" s="48">
        <v>1035.5185400602991</v>
      </c>
      <c r="N52" s="48">
        <v>1085.3856186816606</v>
      </c>
      <c r="O52" s="48">
        <v>1138.8568574867452</v>
      </c>
      <c r="P52" s="48">
        <v>1031.5051194274211</v>
      </c>
      <c r="Q52" s="48">
        <v>1061.3799576782133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2676.0013130801599</v>
      </c>
      <c r="C54" s="26">
        <f t="shared" ref="C54:Q54" si="14">SUM(C55,C60)</f>
        <v>3097.7238809529704</v>
      </c>
      <c r="D54" s="26">
        <f t="shared" si="14"/>
        <v>2993.5952846619671</v>
      </c>
      <c r="E54" s="26">
        <f t="shared" si="14"/>
        <v>3317.4189057923913</v>
      </c>
      <c r="F54" s="26">
        <f t="shared" si="14"/>
        <v>3291.5780848146669</v>
      </c>
      <c r="G54" s="26">
        <f t="shared" si="14"/>
        <v>3324.6809080299572</v>
      </c>
      <c r="H54" s="26">
        <f t="shared" si="14"/>
        <v>3554.8428640328375</v>
      </c>
      <c r="I54" s="26">
        <f t="shared" si="14"/>
        <v>3085.4705114207572</v>
      </c>
      <c r="J54" s="26">
        <f t="shared" si="14"/>
        <v>3449.7318049132327</v>
      </c>
      <c r="K54" s="26">
        <f t="shared" si="14"/>
        <v>3166.8126729790388</v>
      </c>
      <c r="L54" s="26">
        <f t="shared" si="14"/>
        <v>3335.1658133473602</v>
      </c>
      <c r="M54" s="26">
        <f t="shared" si="14"/>
        <v>3011.3432286255902</v>
      </c>
      <c r="N54" s="26">
        <f t="shared" si="14"/>
        <v>2988.0457918621851</v>
      </c>
      <c r="O54" s="26">
        <f t="shared" si="14"/>
        <v>2879.7876721987896</v>
      </c>
      <c r="P54" s="26">
        <f t="shared" si="14"/>
        <v>2798.8430747100761</v>
      </c>
      <c r="Q54" s="26">
        <f t="shared" si="14"/>
        <v>2721.3627256935861</v>
      </c>
    </row>
    <row r="55" spans="1:17" ht="12" customHeight="1" x14ac:dyDescent="0.25">
      <c r="A55" s="25" t="s">
        <v>48</v>
      </c>
      <c r="B55" s="24">
        <f t="shared" ref="B55" si="15">SUM(B56:B59)</f>
        <v>2034.9351224133773</v>
      </c>
      <c r="C55" s="24">
        <f t="shared" ref="C55:Q55" si="16">SUM(C56:C59)</f>
        <v>2449.2583023921943</v>
      </c>
      <c r="D55" s="24">
        <f t="shared" si="16"/>
        <v>2338.4606204975339</v>
      </c>
      <c r="E55" s="24">
        <f t="shared" si="16"/>
        <v>2657.0258854429335</v>
      </c>
      <c r="F55" s="24">
        <f t="shared" si="16"/>
        <v>2622.1762527901783</v>
      </c>
      <c r="G55" s="24">
        <f t="shared" si="16"/>
        <v>2640.8881038626528</v>
      </c>
      <c r="H55" s="24">
        <f t="shared" si="16"/>
        <v>2851.6025246748168</v>
      </c>
      <c r="I55" s="24">
        <f t="shared" si="16"/>
        <v>2365.8442377999104</v>
      </c>
      <c r="J55" s="24">
        <f t="shared" si="16"/>
        <v>2718.595724657554</v>
      </c>
      <c r="K55" s="24">
        <f t="shared" si="16"/>
        <v>2440.1597323117094</v>
      </c>
      <c r="L55" s="24">
        <f t="shared" si="16"/>
        <v>2600.5179250279484</v>
      </c>
      <c r="M55" s="24">
        <f t="shared" si="16"/>
        <v>2271.8202981740887</v>
      </c>
      <c r="N55" s="24">
        <f t="shared" si="16"/>
        <v>2246.462485080388</v>
      </c>
      <c r="O55" s="24">
        <f t="shared" si="16"/>
        <v>2135.8244249873724</v>
      </c>
      <c r="P55" s="24">
        <f t="shared" si="16"/>
        <v>2051.9396372744782</v>
      </c>
      <c r="Q55" s="24">
        <f t="shared" si="16"/>
        <v>1970.7439103085762</v>
      </c>
    </row>
    <row r="56" spans="1:17" ht="12" customHeight="1" x14ac:dyDescent="0.25">
      <c r="A56" s="23" t="s">
        <v>44</v>
      </c>
      <c r="B56" s="22">
        <v>1510.1126900411002</v>
      </c>
      <c r="C56" s="22">
        <v>1914.0263791881343</v>
      </c>
      <c r="D56" s="22">
        <v>1783.3852697665104</v>
      </c>
      <c r="E56" s="22">
        <v>2088.4286207289624</v>
      </c>
      <c r="F56" s="22">
        <v>2028.5284924390912</v>
      </c>
      <c r="G56" s="22">
        <v>2033.4506598106811</v>
      </c>
      <c r="H56" s="22">
        <v>2234.670103067534</v>
      </c>
      <c r="I56" s="22">
        <v>1747.0915611605801</v>
      </c>
      <c r="J56" s="22">
        <v>2091.1414019098002</v>
      </c>
      <c r="K56" s="22">
        <v>1814.0564608001127</v>
      </c>
      <c r="L56" s="22">
        <v>1973.9850685740491</v>
      </c>
      <c r="M56" s="22">
        <v>1644.7950622142187</v>
      </c>
      <c r="N56" s="22">
        <v>1615.0852174549968</v>
      </c>
      <c r="O56" s="22">
        <v>1498.1227950163955</v>
      </c>
      <c r="P56" s="22">
        <v>1412.644908940548</v>
      </c>
      <c r="Q56" s="22">
        <v>1339.5903299631989</v>
      </c>
    </row>
    <row r="57" spans="1:17" ht="12" customHeight="1" x14ac:dyDescent="0.25">
      <c r="A57" s="23" t="s">
        <v>43</v>
      </c>
      <c r="B57" s="30">
        <v>26.227714380986349</v>
      </c>
      <c r="C57" s="30">
        <v>26.833621093764691</v>
      </c>
      <c r="D57" s="30">
        <v>28.28766606100239</v>
      </c>
      <c r="E57" s="30">
        <v>29.121723417535545</v>
      </c>
      <c r="F57" s="30">
        <v>30.517617344919493</v>
      </c>
      <c r="G57" s="30">
        <v>32.359822325674223</v>
      </c>
      <c r="H57" s="30">
        <v>34.436116200935842</v>
      </c>
      <c r="I57" s="30">
        <v>37.15177873536215</v>
      </c>
      <c r="J57" s="30">
        <v>38.798128127178771</v>
      </c>
      <c r="K57" s="30">
        <v>39.733868453181707</v>
      </c>
      <c r="L57" s="30">
        <v>40.509969901310505</v>
      </c>
      <c r="M57" s="30">
        <v>40.508353253869558</v>
      </c>
      <c r="N57" s="30">
        <v>39.722045447635999</v>
      </c>
      <c r="O57" s="30">
        <v>38.662795274972986</v>
      </c>
      <c r="P57" s="30">
        <v>38.228641342328864</v>
      </c>
      <c r="Q57" s="30">
        <v>37.082536416652125</v>
      </c>
    </row>
    <row r="58" spans="1:17" ht="12" customHeight="1" x14ac:dyDescent="0.25">
      <c r="A58" s="23" t="s">
        <v>47</v>
      </c>
      <c r="B58" s="22">
        <v>260.83276788995397</v>
      </c>
      <c r="C58" s="22">
        <v>265.73583045901762</v>
      </c>
      <c r="D58" s="22">
        <v>270.73977610510099</v>
      </c>
      <c r="E58" s="22">
        <v>275.40345164677655</v>
      </c>
      <c r="F58" s="22">
        <v>280.26707367258979</v>
      </c>
      <c r="G58" s="22">
        <v>293.75162454647693</v>
      </c>
      <c r="H58" s="22">
        <v>297.01011939346358</v>
      </c>
      <c r="I58" s="22">
        <v>300.38877132409851</v>
      </c>
      <c r="J58" s="22">
        <v>302.04723831266858</v>
      </c>
      <c r="K58" s="22">
        <v>302.69730612531362</v>
      </c>
      <c r="L58" s="22">
        <v>291.71446725892378</v>
      </c>
      <c r="M58" s="22">
        <v>292.51672606913894</v>
      </c>
      <c r="N58" s="22">
        <v>291.11557758112843</v>
      </c>
      <c r="O58" s="22">
        <v>298.39908377411206</v>
      </c>
      <c r="P58" s="22">
        <v>300.81901418261043</v>
      </c>
      <c r="Q58" s="22">
        <v>301.99923234541524</v>
      </c>
    </row>
    <row r="59" spans="1:17" ht="12" customHeight="1" x14ac:dyDescent="0.25">
      <c r="A59" s="21" t="s">
        <v>46</v>
      </c>
      <c r="B59" s="20">
        <v>237.76195010133674</v>
      </c>
      <c r="C59" s="20">
        <v>242.66247165127777</v>
      </c>
      <c r="D59" s="20">
        <v>256.04790856492002</v>
      </c>
      <c r="E59" s="20">
        <v>264.07208964965923</v>
      </c>
      <c r="F59" s="20">
        <v>282.86306933357747</v>
      </c>
      <c r="G59" s="20">
        <v>281.32599717982009</v>
      </c>
      <c r="H59" s="20">
        <v>285.48618601288285</v>
      </c>
      <c r="I59" s="20">
        <v>281.21212657986968</v>
      </c>
      <c r="J59" s="20">
        <v>286.60895630790691</v>
      </c>
      <c r="K59" s="20">
        <v>283.67209693310116</v>
      </c>
      <c r="L59" s="20">
        <v>294.30841929366483</v>
      </c>
      <c r="M59" s="20">
        <v>294.00015663686162</v>
      </c>
      <c r="N59" s="20">
        <v>300.53964459662683</v>
      </c>
      <c r="O59" s="20">
        <v>300.63975092189202</v>
      </c>
      <c r="P59" s="20">
        <v>300.24707280899065</v>
      </c>
      <c r="Q59" s="20">
        <v>292.07181158331002</v>
      </c>
    </row>
    <row r="60" spans="1:17" ht="12" customHeight="1" x14ac:dyDescent="0.25">
      <c r="A60" s="19" t="s">
        <v>45</v>
      </c>
      <c r="B60" s="18">
        <v>641.06619066678263</v>
      </c>
      <c r="C60" s="18">
        <v>648.46557856077618</v>
      </c>
      <c r="D60" s="18">
        <v>655.13466416443305</v>
      </c>
      <c r="E60" s="18">
        <v>660.39302034945808</v>
      </c>
      <c r="F60" s="18">
        <v>669.40183202448884</v>
      </c>
      <c r="G60" s="18">
        <v>683.79280416730455</v>
      </c>
      <c r="H60" s="18">
        <v>703.24033935802083</v>
      </c>
      <c r="I60" s="18">
        <v>719.62627362084709</v>
      </c>
      <c r="J60" s="18">
        <v>731.13608025567885</v>
      </c>
      <c r="K60" s="18">
        <v>726.65294066732952</v>
      </c>
      <c r="L60" s="18">
        <v>734.64788831941166</v>
      </c>
      <c r="M60" s="18">
        <v>739.52293045150145</v>
      </c>
      <c r="N60" s="18">
        <v>741.58330678179721</v>
      </c>
      <c r="O60" s="18">
        <v>743.96324721141707</v>
      </c>
      <c r="P60" s="18">
        <v>746.90343743559777</v>
      </c>
      <c r="Q60" s="18">
        <v>750.61881538501007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0.76043876079832873</v>
      </c>
      <c r="C63" s="41">
        <f t="shared" ref="C63:Q63" si="20">IF(C55=0,0,C55/C$54)</f>
        <v>0.79066385401616723</v>
      </c>
      <c r="D63" s="41">
        <f t="shared" si="20"/>
        <v>0.78115456437244823</v>
      </c>
      <c r="E63" s="41">
        <f t="shared" si="20"/>
        <v>0.80093167637153806</v>
      </c>
      <c r="F63" s="41">
        <f t="shared" si="20"/>
        <v>0.79663194529314063</v>
      </c>
      <c r="G63" s="41">
        <f t="shared" si="20"/>
        <v>0.79432829102011882</v>
      </c>
      <c r="H63" s="41">
        <f t="shared" si="20"/>
        <v>0.80217400142401218</v>
      </c>
      <c r="I63" s="41">
        <f t="shared" si="20"/>
        <v>0.76676935625954734</v>
      </c>
      <c r="J63" s="41">
        <f t="shared" si="20"/>
        <v>0.78806002274890807</v>
      </c>
      <c r="K63" s="41">
        <f t="shared" si="20"/>
        <v>0.77054123002995223</v>
      </c>
      <c r="L63" s="41">
        <f t="shared" si="20"/>
        <v>0.77972672741506732</v>
      </c>
      <c r="M63" s="41">
        <f t="shared" si="20"/>
        <v>0.75442090977154141</v>
      </c>
      <c r="N63" s="41">
        <f t="shared" si="20"/>
        <v>0.75181661914236142</v>
      </c>
      <c r="O63" s="41">
        <f t="shared" si="20"/>
        <v>0.74166038198108453</v>
      </c>
      <c r="P63" s="41">
        <f t="shared" si="20"/>
        <v>0.73313850848427164</v>
      </c>
      <c r="Q63" s="41">
        <f t="shared" si="20"/>
        <v>0.724175388933608</v>
      </c>
    </row>
    <row r="64" spans="1:17" ht="12" customHeight="1" x14ac:dyDescent="0.25">
      <c r="A64" s="23" t="s">
        <v>44</v>
      </c>
      <c r="B64" s="45">
        <f t="shared" ref="B64" si="21">IF(B56=0,0,B56/B$54)</f>
        <v>0.56431687184148427</v>
      </c>
      <c r="C64" s="45">
        <f t="shared" ref="C64:Q64" si="22">IF(C56=0,0,C56/C$54)</f>
        <v>0.61788153261720391</v>
      </c>
      <c r="D64" s="45">
        <f t="shared" si="22"/>
        <v>0.59573359127865144</v>
      </c>
      <c r="E64" s="45">
        <f t="shared" si="22"/>
        <v>0.62953418908973302</v>
      </c>
      <c r="F64" s="45">
        <f t="shared" si="22"/>
        <v>0.61627840512047527</v>
      </c>
      <c r="G64" s="45">
        <f t="shared" si="22"/>
        <v>0.61162280413118031</v>
      </c>
      <c r="H64" s="45">
        <f t="shared" si="22"/>
        <v>0.62862697130088718</v>
      </c>
      <c r="I64" s="45">
        <f t="shared" si="22"/>
        <v>0.56623181284468094</v>
      </c>
      <c r="J64" s="45">
        <f t="shared" si="22"/>
        <v>0.60617506524174458</v>
      </c>
      <c r="K64" s="45">
        <f t="shared" si="22"/>
        <v>0.57283352320730085</v>
      </c>
      <c r="L64" s="45">
        <f t="shared" si="22"/>
        <v>0.59187014350955058</v>
      </c>
      <c r="M64" s="45">
        <f t="shared" si="22"/>
        <v>0.54619979767796878</v>
      </c>
      <c r="N64" s="45">
        <f t="shared" si="22"/>
        <v>0.54051555095092996</v>
      </c>
      <c r="O64" s="45">
        <f t="shared" si="22"/>
        <v>0.52021987922204749</v>
      </c>
      <c r="P64" s="45">
        <f t="shared" si="22"/>
        <v>0.50472458484900218</v>
      </c>
      <c r="Q64" s="45">
        <f t="shared" si="22"/>
        <v>0.49224982664586958</v>
      </c>
    </row>
    <row r="65" spans="1:17" ht="12" customHeight="1" x14ac:dyDescent="0.25">
      <c r="A65" s="23" t="s">
        <v>43</v>
      </c>
      <c r="B65" s="44">
        <f t="shared" ref="B65" si="23">IF(B57=0,0,B57/B$54)</f>
        <v>9.8010842718150391E-3</v>
      </c>
      <c r="C65" s="44">
        <f t="shared" ref="C65:Q65" si="24">IF(C57=0,0,C57/C$54)</f>
        <v>8.6623669910533517E-3</v>
      </c>
      <c r="D65" s="44">
        <f t="shared" si="24"/>
        <v>9.4493955832765809E-3</v>
      </c>
      <c r="E65" s="44">
        <f t="shared" si="24"/>
        <v>8.7784281227455043E-3</v>
      </c>
      <c r="F65" s="44">
        <f t="shared" si="24"/>
        <v>9.2714243923633956E-3</v>
      </c>
      <c r="G65" s="44">
        <f t="shared" si="24"/>
        <v>9.7332114632465785E-3</v>
      </c>
      <c r="H65" s="44">
        <f t="shared" si="24"/>
        <v>9.687099407220871E-3</v>
      </c>
      <c r="I65" s="44">
        <f t="shared" si="24"/>
        <v>1.2040879534530046E-2</v>
      </c>
      <c r="J65" s="44">
        <f t="shared" si="24"/>
        <v>1.1246708533086855E-2</v>
      </c>
      <c r="K65" s="44">
        <f t="shared" si="24"/>
        <v>1.2546958900415107E-2</v>
      </c>
      <c r="L65" s="44">
        <f t="shared" si="24"/>
        <v>1.21463136073143E-2</v>
      </c>
      <c r="M65" s="44">
        <f t="shared" si="24"/>
        <v>1.3451921676944813E-2</v>
      </c>
      <c r="N65" s="44">
        <f t="shared" si="24"/>
        <v>1.3293653516226991E-2</v>
      </c>
      <c r="O65" s="44">
        <f t="shared" si="24"/>
        <v>1.3425571492030514E-2</v>
      </c>
      <c r="P65" s="44">
        <f t="shared" si="24"/>
        <v>1.3658729811527163E-2</v>
      </c>
      <c r="Q65" s="44">
        <f t="shared" si="24"/>
        <v>1.362645856303518E-2</v>
      </c>
    </row>
    <row r="66" spans="1:17" ht="12" customHeight="1" x14ac:dyDescent="0.25">
      <c r="A66" s="23" t="s">
        <v>47</v>
      </c>
      <c r="B66" s="44">
        <f t="shared" ref="B66" si="25">IF(B58=0,0,B58/B$54)</f>
        <v>9.7471091144468613E-2</v>
      </c>
      <c r="C66" s="44">
        <f t="shared" ref="C66:Q66" si="26">IF(C58=0,0,C58/C$54)</f>
        <v>8.5784221147970033E-2</v>
      </c>
      <c r="D66" s="44">
        <f t="shared" si="26"/>
        <v>9.043967215350307E-2</v>
      </c>
      <c r="E66" s="44">
        <f t="shared" si="26"/>
        <v>8.3017387754650868E-2</v>
      </c>
      <c r="F66" s="44">
        <f t="shared" si="26"/>
        <v>8.5146718823281481E-2</v>
      </c>
      <c r="G66" s="44">
        <f t="shared" si="26"/>
        <v>8.8354832440307701E-2</v>
      </c>
      <c r="H66" s="44">
        <f t="shared" si="26"/>
        <v>8.3550843385667012E-2</v>
      </c>
      <c r="I66" s="44">
        <f t="shared" si="26"/>
        <v>9.735590413592364E-2</v>
      </c>
      <c r="J66" s="44">
        <f t="shared" si="26"/>
        <v>8.7556730608009004E-2</v>
      </c>
      <c r="K66" s="44">
        <f t="shared" si="26"/>
        <v>9.5584215860979399E-2</v>
      </c>
      <c r="L66" s="44">
        <f t="shared" si="26"/>
        <v>8.7466256127800346E-2</v>
      </c>
      <c r="M66" s="44">
        <f t="shared" si="26"/>
        <v>9.7138288086358979E-2</v>
      </c>
      <c r="N66" s="44">
        <f t="shared" si="26"/>
        <v>9.7426745725908634E-2</v>
      </c>
      <c r="O66" s="44">
        <f t="shared" si="26"/>
        <v>0.10361843223888688</v>
      </c>
      <c r="P66" s="44">
        <f t="shared" si="26"/>
        <v>0.10747977151729787</v>
      </c>
      <c r="Q66" s="44">
        <f t="shared" si="26"/>
        <v>0.11097353156714732</v>
      </c>
    </row>
    <row r="67" spans="1:17" ht="12" customHeight="1" x14ac:dyDescent="0.25">
      <c r="A67" s="23" t="s">
        <v>46</v>
      </c>
      <c r="B67" s="43">
        <f t="shared" ref="B67" si="27">IF(B59=0,0,B59/B$54)</f>
        <v>8.8849713540560787E-2</v>
      </c>
      <c r="C67" s="43">
        <f t="shared" ref="C67:Q67" si="28">IF(C59=0,0,C59/C$54)</f>
        <v>7.8335733259939921E-2</v>
      </c>
      <c r="D67" s="43">
        <f t="shared" si="28"/>
        <v>8.5531905357017102E-2</v>
      </c>
      <c r="E67" s="43">
        <f t="shared" si="28"/>
        <v>7.9601671404408769E-2</v>
      </c>
      <c r="F67" s="43">
        <f t="shared" si="28"/>
        <v>8.5935396957020432E-2</v>
      </c>
      <c r="G67" s="43">
        <f t="shared" si="28"/>
        <v>8.461744298538415E-2</v>
      </c>
      <c r="H67" s="43">
        <f t="shared" si="28"/>
        <v>8.0309087330236964E-2</v>
      </c>
      <c r="I67" s="43">
        <f t="shared" si="28"/>
        <v>9.1140759744412783E-2</v>
      </c>
      <c r="J67" s="43">
        <f t="shared" si="28"/>
        <v>8.308151836606778E-2</v>
      </c>
      <c r="K67" s="43">
        <f t="shared" si="28"/>
        <v>8.9576532061256778E-2</v>
      </c>
      <c r="L67" s="43">
        <f t="shared" si="28"/>
        <v>8.8244014170402021E-2</v>
      </c>
      <c r="M67" s="43">
        <f t="shared" si="28"/>
        <v>9.7630902330268901E-2</v>
      </c>
      <c r="N67" s="43">
        <f t="shared" si="28"/>
        <v>0.10058066894929579</v>
      </c>
      <c r="O67" s="43">
        <f t="shared" si="28"/>
        <v>0.10439649902811969</v>
      </c>
      <c r="P67" s="43">
        <f t="shared" si="28"/>
        <v>0.10727542230644438</v>
      </c>
      <c r="Q67" s="43">
        <f t="shared" si="28"/>
        <v>0.10732557215755592</v>
      </c>
    </row>
    <row r="68" spans="1:17" ht="12" customHeight="1" x14ac:dyDescent="0.25">
      <c r="A68" s="42" t="s">
        <v>45</v>
      </c>
      <c r="B68" s="41">
        <f t="shared" ref="B68" si="29">IF(B60=0,0,B60/B$54)</f>
        <v>0.23956123920167127</v>
      </c>
      <c r="C68" s="41">
        <f t="shared" ref="C68:Q68" si="30">IF(C60=0,0,C60/C$54)</f>
        <v>0.20933614598383282</v>
      </c>
      <c r="D68" s="41">
        <f t="shared" si="30"/>
        <v>0.21884543562755177</v>
      </c>
      <c r="E68" s="41">
        <f t="shared" si="30"/>
        <v>0.199068323628462</v>
      </c>
      <c r="F68" s="41">
        <f t="shared" si="30"/>
        <v>0.20336805470685945</v>
      </c>
      <c r="G68" s="41">
        <f t="shared" si="30"/>
        <v>0.20567170897988121</v>
      </c>
      <c r="H68" s="41">
        <f t="shared" si="30"/>
        <v>0.1978259985759879</v>
      </c>
      <c r="I68" s="41">
        <f t="shared" si="30"/>
        <v>0.23323064374045271</v>
      </c>
      <c r="J68" s="41">
        <f t="shared" si="30"/>
        <v>0.21193997725109193</v>
      </c>
      <c r="K68" s="41">
        <f t="shared" si="30"/>
        <v>0.22945876997004783</v>
      </c>
      <c r="L68" s="41">
        <f t="shared" si="30"/>
        <v>0.22027327258493265</v>
      </c>
      <c r="M68" s="41">
        <f t="shared" si="30"/>
        <v>0.24557909022845853</v>
      </c>
      <c r="N68" s="41">
        <f t="shared" si="30"/>
        <v>0.24818338085763866</v>
      </c>
      <c r="O68" s="41">
        <f t="shared" si="30"/>
        <v>0.25833961801891547</v>
      </c>
      <c r="P68" s="41">
        <f t="shared" si="30"/>
        <v>0.26686149151572824</v>
      </c>
      <c r="Q68" s="41">
        <f t="shared" si="30"/>
        <v>0.27582461106639211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2951.3967501107709</v>
      </c>
      <c r="C72" s="55">
        <f t="shared" ref="C72:Q72" si="31">SUM(C73:C74,C77:C78,C84:C85)</f>
        <v>3940.7380492198331</v>
      </c>
      <c r="D72" s="55">
        <f t="shared" si="31"/>
        <v>3807.2508781183556</v>
      </c>
      <c r="E72" s="55">
        <f t="shared" si="31"/>
        <v>4473.7714260860766</v>
      </c>
      <c r="F72" s="55">
        <f t="shared" si="31"/>
        <v>4326.2004515469107</v>
      </c>
      <c r="G72" s="55">
        <f t="shared" si="31"/>
        <v>4545.6602099418942</v>
      </c>
      <c r="H72" s="55">
        <f t="shared" si="31"/>
        <v>4477.7520237158651</v>
      </c>
      <c r="I72" s="55">
        <f t="shared" si="31"/>
        <v>3111.2306632964519</v>
      </c>
      <c r="J72" s="55">
        <f t="shared" si="31"/>
        <v>3718.9987070841007</v>
      </c>
      <c r="K72" s="55">
        <f t="shared" si="31"/>
        <v>3325.2959543143684</v>
      </c>
      <c r="L72" s="55">
        <f t="shared" si="31"/>
        <v>3031.0264908126956</v>
      </c>
      <c r="M72" s="55">
        <f t="shared" si="31"/>
        <v>2444.5431215303565</v>
      </c>
      <c r="N72" s="55">
        <f t="shared" si="31"/>
        <v>2013.4196150657262</v>
      </c>
      <c r="O72" s="55">
        <f t="shared" si="31"/>
        <v>1969.0256790870949</v>
      </c>
      <c r="P72" s="55">
        <f t="shared" si="31"/>
        <v>2174.2655260981505</v>
      </c>
      <c r="Q72" s="55">
        <f t="shared" si="31"/>
        <v>1926.7984001562165</v>
      </c>
    </row>
    <row r="73" spans="1:17" ht="12" customHeight="1" x14ac:dyDescent="0.25">
      <c r="A73" s="54" t="s">
        <v>38</v>
      </c>
      <c r="B73" s="53">
        <v>114.64960764167783</v>
      </c>
      <c r="C73" s="53">
        <v>122.73507803116797</v>
      </c>
      <c r="D73" s="53">
        <v>84.577926165947972</v>
      </c>
      <c r="E73" s="53">
        <v>117.77688885261597</v>
      </c>
      <c r="F73" s="53">
        <v>84.634121856096016</v>
      </c>
      <c r="G73" s="53">
        <v>97.936030063034494</v>
      </c>
      <c r="H73" s="53">
        <v>76.398472310616015</v>
      </c>
      <c r="I73" s="53">
        <v>46.178858861460007</v>
      </c>
      <c r="J73" s="53">
        <v>39.932877619728011</v>
      </c>
      <c r="K73" s="53">
        <v>16.60804039764</v>
      </c>
      <c r="L73" s="53">
        <v>21.699309429032201</v>
      </c>
      <c r="M73" s="53">
        <v>16.644797164653721</v>
      </c>
      <c r="N73" s="53">
        <v>12.755313752003261</v>
      </c>
      <c r="O73" s="53">
        <v>10.798318127155666</v>
      </c>
      <c r="P73" s="53">
        <v>10.801820714454783</v>
      </c>
      <c r="Q73" s="53">
        <v>10.79388182638192</v>
      </c>
    </row>
    <row r="74" spans="1:17" ht="12" customHeight="1" x14ac:dyDescent="0.25">
      <c r="A74" s="51" t="s">
        <v>37</v>
      </c>
      <c r="B74" s="50">
        <f>SUM(B75:B76)</f>
        <v>1354.3524654169555</v>
      </c>
      <c r="C74" s="50">
        <f t="shared" ref="C74:Q74" si="32">SUM(C75:C76)</f>
        <v>1772.8068518605444</v>
      </c>
      <c r="D74" s="50">
        <f t="shared" si="32"/>
        <v>1857.3491272988874</v>
      </c>
      <c r="E74" s="50">
        <f t="shared" si="32"/>
        <v>2254.6338257167558</v>
      </c>
      <c r="F74" s="50">
        <f t="shared" si="32"/>
        <v>1767.6683197889029</v>
      </c>
      <c r="G74" s="50">
        <f t="shared" si="32"/>
        <v>2241.1663856439527</v>
      </c>
      <c r="H74" s="50">
        <f t="shared" si="32"/>
        <v>2083.3692868756443</v>
      </c>
      <c r="I74" s="50">
        <f t="shared" si="32"/>
        <v>1155.5931196526399</v>
      </c>
      <c r="J74" s="50">
        <f t="shared" si="32"/>
        <v>1636.4772412631996</v>
      </c>
      <c r="K74" s="50">
        <f t="shared" si="32"/>
        <v>1473.8111100522719</v>
      </c>
      <c r="L74" s="50">
        <f t="shared" si="32"/>
        <v>1158.2542838939366</v>
      </c>
      <c r="M74" s="50">
        <f t="shared" si="32"/>
        <v>906.8579647625786</v>
      </c>
      <c r="N74" s="50">
        <f t="shared" si="32"/>
        <v>493.53594773217259</v>
      </c>
      <c r="O74" s="50">
        <f t="shared" si="32"/>
        <v>671.29481307450635</v>
      </c>
      <c r="P74" s="50">
        <f t="shared" si="32"/>
        <v>883.821730443398</v>
      </c>
      <c r="Q74" s="50">
        <f t="shared" si="32"/>
        <v>816.53912419941923</v>
      </c>
    </row>
    <row r="75" spans="1:17" ht="12" customHeight="1" x14ac:dyDescent="0.25">
      <c r="A75" s="52" t="s">
        <v>66</v>
      </c>
      <c r="B75" s="50">
        <v>69.661329843571693</v>
      </c>
      <c r="C75" s="50">
        <v>95.90136306894</v>
      </c>
      <c r="D75" s="50">
        <v>180.07020433378807</v>
      </c>
      <c r="E75" s="50">
        <v>214.78222031173203</v>
      </c>
      <c r="F75" s="50">
        <v>252.39606717639603</v>
      </c>
      <c r="G75" s="50">
        <v>214.79324945936906</v>
      </c>
      <c r="H75" s="50">
        <v>211.97864060006401</v>
      </c>
      <c r="I75" s="50">
        <v>133.46054962675203</v>
      </c>
      <c r="J75" s="50">
        <v>107.447236701012</v>
      </c>
      <c r="K75" s="50">
        <v>116.10084301866002</v>
      </c>
      <c r="L75" s="50">
        <v>145.13092128916981</v>
      </c>
      <c r="M75" s="50">
        <v>95.785822413126439</v>
      </c>
      <c r="N75" s="50">
        <v>84.409862898821743</v>
      </c>
      <c r="O75" s="50">
        <v>32.011446603732608</v>
      </c>
      <c r="P75" s="50">
        <v>58.206032278413979</v>
      </c>
      <c r="Q75" s="50">
        <v>26.187816153778304</v>
      </c>
    </row>
    <row r="76" spans="1:17" ht="12" customHeight="1" x14ac:dyDescent="0.25">
      <c r="A76" s="52" t="s">
        <v>65</v>
      </c>
      <c r="B76" s="50">
        <v>1284.6911355733839</v>
      </c>
      <c r="C76" s="50">
        <v>1676.9054887916043</v>
      </c>
      <c r="D76" s="50">
        <v>1677.2789229650994</v>
      </c>
      <c r="E76" s="50">
        <v>2039.8516054050237</v>
      </c>
      <c r="F76" s="50">
        <v>1515.2722526125069</v>
      </c>
      <c r="G76" s="50">
        <v>2026.3731361845837</v>
      </c>
      <c r="H76" s="50">
        <v>1871.3906462755804</v>
      </c>
      <c r="I76" s="50">
        <v>1022.1325700258878</v>
      </c>
      <c r="J76" s="50">
        <v>1529.0300045621877</v>
      </c>
      <c r="K76" s="50">
        <v>1357.7102670336119</v>
      </c>
      <c r="L76" s="50">
        <v>1013.123362604767</v>
      </c>
      <c r="M76" s="50">
        <v>811.07214234945218</v>
      </c>
      <c r="N76" s="50">
        <v>409.12608483335083</v>
      </c>
      <c r="O76" s="50">
        <v>639.28336647077379</v>
      </c>
      <c r="P76" s="50">
        <v>825.615698164984</v>
      </c>
      <c r="Q76" s="50">
        <v>790.35130804564096</v>
      </c>
    </row>
    <row r="77" spans="1:17" ht="12" customHeight="1" x14ac:dyDescent="0.25">
      <c r="A77" s="51" t="s">
        <v>41</v>
      </c>
      <c r="B77" s="50">
        <v>1402.1716770521375</v>
      </c>
      <c r="C77" s="50">
        <v>1955.390696237881</v>
      </c>
      <c r="D77" s="50">
        <v>1776.7552216391998</v>
      </c>
      <c r="E77" s="50">
        <v>2008.558672993224</v>
      </c>
      <c r="F77" s="50">
        <v>2399.0572236359521</v>
      </c>
      <c r="G77" s="50">
        <v>2149.6439431402755</v>
      </c>
      <c r="H77" s="50">
        <v>2279.0680782720847</v>
      </c>
      <c r="I77" s="50">
        <v>1888.5036909111125</v>
      </c>
      <c r="J77" s="50">
        <v>2039.5949663299327</v>
      </c>
      <c r="K77" s="50">
        <v>1827.0955782866165</v>
      </c>
      <c r="L77" s="50">
        <v>1842.6358974897269</v>
      </c>
      <c r="M77" s="50">
        <v>1517.8943649190835</v>
      </c>
      <c r="N77" s="50">
        <v>1503.6963655729382</v>
      </c>
      <c r="O77" s="50">
        <v>1283.5005508271386</v>
      </c>
      <c r="P77" s="50">
        <v>1276.4959749402974</v>
      </c>
      <c r="Q77" s="50">
        <v>1096.0333941304152</v>
      </c>
    </row>
    <row r="78" spans="1:17" ht="12" customHeight="1" x14ac:dyDescent="0.25">
      <c r="A78" s="51" t="s">
        <v>64</v>
      </c>
      <c r="B78" s="50">
        <f>SUM(B79:B83)</f>
        <v>80.222999999999871</v>
      </c>
      <c r="C78" s="50">
        <f t="shared" ref="C78:Q78" si="33">SUM(C79:C83)</f>
        <v>89.805423090239984</v>
      </c>
      <c r="D78" s="50">
        <f t="shared" si="33"/>
        <v>88.568603014320004</v>
      </c>
      <c r="E78" s="50">
        <f t="shared" si="33"/>
        <v>92.802038523480036</v>
      </c>
      <c r="F78" s="50">
        <f t="shared" si="33"/>
        <v>74.84078626596002</v>
      </c>
      <c r="G78" s="50">
        <f t="shared" si="33"/>
        <v>56.913851094631667</v>
      </c>
      <c r="H78" s="50">
        <f t="shared" si="33"/>
        <v>38.916186257520017</v>
      </c>
      <c r="I78" s="50">
        <f t="shared" si="33"/>
        <v>20.954993871240013</v>
      </c>
      <c r="J78" s="50">
        <f t="shared" si="33"/>
        <v>2.9936218712399998</v>
      </c>
      <c r="K78" s="50">
        <f t="shared" si="33"/>
        <v>7.7812255778399999</v>
      </c>
      <c r="L78" s="50">
        <f t="shared" si="33"/>
        <v>8.4370000000000278</v>
      </c>
      <c r="M78" s="50">
        <f t="shared" si="33"/>
        <v>3.1459946840408866</v>
      </c>
      <c r="N78" s="50">
        <f t="shared" si="33"/>
        <v>3.431988008612215</v>
      </c>
      <c r="O78" s="50">
        <f t="shared" si="33"/>
        <v>3.4319970582941193</v>
      </c>
      <c r="P78" s="50">
        <f t="shared" si="33"/>
        <v>3.1459999999999941</v>
      </c>
      <c r="Q78" s="50">
        <f t="shared" si="33"/>
        <v>3.4319999999999991</v>
      </c>
    </row>
    <row r="79" spans="1:17" ht="12" customHeight="1" x14ac:dyDescent="0.25">
      <c r="A79" s="52" t="s">
        <v>34</v>
      </c>
      <c r="B79" s="50">
        <v>80.222999999999871</v>
      </c>
      <c r="C79" s="50">
        <v>89.805423090239984</v>
      </c>
      <c r="D79" s="50">
        <v>88.568603014320004</v>
      </c>
      <c r="E79" s="50">
        <v>92.802038523480036</v>
      </c>
      <c r="F79" s="50">
        <v>74.84078626596002</v>
      </c>
      <c r="G79" s="50">
        <v>56.913851094631667</v>
      </c>
      <c r="H79" s="50">
        <v>38.916186257520017</v>
      </c>
      <c r="I79" s="50">
        <v>20.954993871240013</v>
      </c>
      <c r="J79" s="50">
        <v>2.9936218712399998</v>
      </c>
      <c r="K79" s="50">
        <v>7.7812255778399999</v>
      </c>
      <c r="L79" s="50">
        <v>8.4370000000000278</v>
      </c>
      <c r="M79" s="50">
        <v>3.1459946840408866</v>
      </c>
      <c r="N79" s="50">
        <v>3.431988008612215</v>
      </c>
      <c r="O79" s="50">
        <v>3.4319970582941193</v>
      </c>
      <c r="P79" s="50">
        <v>3.1459999999999941</v>
      </c>
      <c r="Q79" s="50">
        <v>3.4319999999999991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2951.3967501107713</v>
      </c>
      <c r="C87" s="26">
        <f t="shared" si="34"/>
        <v>3940.7380492198331</v>
      </c>
      <c r="D87" s="26">
        <f t="shared" si="34"/>
        <v>3807.250878118356</v>
      </c>
      <c r="E87" s="26">
        <f t="shared" si="34"/>
        <v>4473.7714260860757</v>
      </c>
      <c r="F87" s="26">
        <f t="shared" si="34"/>
        <v>4326.2004515469107</v>
      </c>
      <c r="G87" s="26">
        <f t="shared" si="34"/>
        <v>4545.6602099418951</v>
      </c>
      <c r="H87" s="26">
        <f t="shared" si="34"/>
        <v>4477.7520237158651</v>
      </c>
      <c r="I87" s="26">
        <f t="shared" si="34"/>
        <v>3111.2306632964519</v>
      </c>
      <c r="J87" s="26">
        <f t="shared" si="34"/>
        <v>3718.9987070840998</v>
      </c>
      <c r="K87" s="26">
        <f t="shared" si="34"/>
        <v>3325.2959543143679</v>
      </c>
      <c r="L87" s="26">
        <f t="shared" si="34"/>
        <v>3031.026490812696</v>
      </c>
      <c r="M87" s="26">
        <f t="shared" si="34"/>
        <v>2444.5431215303565</v>
      </c>
      <c r="N87" s="26">
        <f t="shared" si="34"/>
        <v>2013.4196150657265</v>
      </c>
      <c r="O87" s="26">
        <f t="shared" si="34"/>
        <v>1969.0256790870949</v>
      </c>
      <c r="P87" s="26">
        <f t="shared" si="34"/>
        <v>2174.2655260981505</v>
      </c>
      <c r="Q87" s="26">
        <f t="shared" si="34"/>
        <v>1926.7984001562161</v>
      </c>
    </row>
    <row r="88" spans="1:17" ht="12" customHeight="1" x14ac:dyDescent="0.25">
      <c r="A88" s="25" t="s">
        <v>48</v>
      </c>
      <c r="B88" s="24">
        <f t="shared" ref="B88:Q88" si="35">SUM(B89:B92)</f>
        <v>2951.3967501107713</v>
      </c>
      <c r="C88" s="24">
        <f t="shared" si="35"/>
        <v>3940.7380492198331</v>
      </c>
      <c r="D88" s="24">
        <f t="shared" si="35"/>
        <v>3807.250878118356</v>
      </c>
      <c r="E88" s="24">
        <f t="shared" si="35"/>
        <v>4473.7714260860757</v>
      </c>
      <c r="F88" s="24">
        <f t="shared" si="35"/>
        <v>4326.2004515469107</v>
      </c>
      <c r="G88" s="24">
        <f t="shared" si="35"/>
        <v>4545.6602099418951</v>
      </c>
      <c r="H88" s="24">
        <f t="shared" si="35"/>
        <v>4477.7520237158651</v>
      </c>
      <c r="I88" s="24">
        <f t="shared" si="35"/>
        <v>3111.2306632964519</v>
      </c>
      <c r="J88" s="24">
        <f t="shared" si="35"/>
        <v>3718.9987070840998</v>
      </c>
      <c r="K88" s="24">
        <f t="shared" si="35"/>
        <v>3325.2959543143679</v>
      </c>
      <c r="L88" s="24">
        <f t="shared" si="35"/>
        <v>3031.026490812696</v>
      </c>
      <c r="M88" s="24">
        <f t="shared" si="35"/>
        <v>2444.5431215303565</v>
      </c>
      <c r="N88" s="24">
        <f t="shared" si="35"/>
        <v>2013.4196150657265</v>
      </c>
      <c r="O88" s="24">
        <f t="shared" si="35"/>
        <v>1969.0256790870949</v>
      </c>
      <c r="P88" s="24">
        <f t="shared" si="35"/>
        <v>2174.2655260981505</v>
      </c>
      <c r="Q88" s="24">
        <f t="shared" si="35"/>
        <v>1926.7984001562161</v>
      </c>
    </row>
    <row r="89" spans="1:17" ht="12" customHeight="1" x14ac:dyDescent="0.25">
      <c r="A89" s="23" t="s">
        <v>44</v>
      </c>
      <c r="B89" s="22">
        <v>2458.2894113255438</v>
      </c>
      <c r="C89" s="22">
        <v>3377.2005251716387</v>
      </c>
      <c r="D89" s="22">
        <v>3117.840143343351</v>
      </c>
      <c r="E89" s="22">
        <v>3728.9119861785935</v>
      </c>
      <c r="F89" s="22">
        <v>3531.7569813943282</v>
      </c>
      <c r="G89" s="22">
        <v>3758.3490295534843</v>
      </c>
      <c r="H89" s="22">
        <v>3691.5831037381313</v>
      </c>
      <c r="I89" s="22">
        <v>2433.3931956827269</v>
      </c>
      <c r="J89" s="22">
        <v>3086.4962349532475</v>
      </c>
      <c r="K89" s="22">
        <v>2649.6233065468118</v>
      </c>
      <c r="L89" s="22">
        <v>2369.5121492520429</v>
      </c>
      <c r="M89" s="22">
        <v>1853.2550384326782</v>
      </c>
      <c r="N89" s="22">
        <v>1468.3216354346882</v>
      </c>
      <c r="O89" s="22">
        <v>1470.2422471972413</v>
      </c>
      <c r="P89" s="22">
        <v>1611.3126606073893</v>
      </c>
      <c r="Q89" s="22">
        <v>1430.1567570231443</v>
      </c>
    </row>
    <row r="90" spans="1:17" ht="12" customHeight="1" x14ac:dyDescent="0.25">
      <c r="A90" s="23" t="s">
        <v>43</v>
      </c>
      <c r="B90" s="22">
        <v>9.1592199936101029E-2</v>
      </c>
      <c r="C90" s="22">
        <v>9.8737193669760637E-2</v>
      </c>
      <c r="D90" s="22">
        <v>0.1186589517922275</v>
      </c>
      <c r="E90" s="22">
        <v>0.13643098188183198</v>
      </c>
      <c r="F90" s="22">
        <v>0.15646359647247937</v>
      </c>
      <c r="G90" s="22">
        <v>0.18295176303785432</v>
      </c>
      <c r="H90" s="22">
        <v>0.21439011040192293</v>
      </c>
      <c r="I90" s="22">
        <v>0.26629055421130027</v>
      </c>
      <c r="J90" s="22">
        <v>0.30163695270413748</v>
      </c>
      <c r="K90" s="22">
        <v>0.36188857893928983</v>
      </c>
      <c r="L90" s="22">
        <v>0.40896418144877794</v>
      </c>
      <c r="M90" s="22">
        <v>0.46758450283273917</v>
      </c>
      <c r="N90" s="22">
        <v>0.51315154587741874</v>
      </c>
      <c r="O90" s="22">
        <v>0.57917495601323343</v>
      </c>
      <c r="P90" s="22">
        <v>0.6588267314593137</v>
      </c>
      <c r="Q90" s="22">
        <v>0.73890026115244534</v>
      </c>
    </row>
    <row r="91" spans="1:17" ht="12" customHeight="1" x14ac:dyDescent="0.25">
      <c r="A91" s="23" t="s">
        <v>47</v>
      </c>
      <c r="B91" s="22">
        <v>329.24712795161275</v>
      </c>
      <c r="C91" s="22">
        <v>371.19061118693799</v>
      </c>
      <c r="D91" s="22">
        <v>412.6778665769076</v>
      </c>
      <c r="E91" s="22">
        <v>434.74647658425403</v>
      </c>
      <c r="F91" s="22">
        <v>434.12868700227449</v>
      </c>
      <c r="G91" s="22">
        <v>464.71194559268798</v>
      </c>
      <c r="H91" s="22">
        <v>458.73638252840908</v>
      </c>
      <c r="I91" s="22">
        <v>419.09677831069382</v>
      </c>
      <c r="J91" s="22">
        <v>386.96307753276523</v>
      </c>
      <c r="K91" s="22">
        <v>393.7191722545669</v>
      </c>
      <c r="L91" s="22">
        <v>332.99161635193605</v>
      </c>
      <c r="M91" s="22">
        <v>310.56660127773841</v>
      </c>
      <c r="N91" s="22">
        <v>274.25545711675096</v>
      </c>
      <c r="O91" s="22">
        <v>272.70348967896945</v>
      </c>
      <c r="P91" s="22">
        <v>300.21324528696653</v>
      </c>
      <c r="Q91" s="22">
        <v>269.97285872854201</v>
      </c>
    </row>
    <row r="92" spans="1:17" ht="12" customHeight="1" x14ac:dyDescent="0.25">
      <c r="A92" s="21" t="s">
        <v>46</v>
      </c>
      <c r="B92" s="20">
        <v>163.76861863367876</v>
      </c>
      <c r="C92" s="20">
        <v>192.24817566758674</v>
      </c>
      <c r="D92" s="20">
        <v>276.61420924630517</v>
      </c>
      <c r="E92" s="20">
        <v>309.97653234134691</v>
      </c>
      <c r="F92" s="20">
        <v>360.15831955383538</v>
      </c>
      <c r="G92" s="20">
        <v>322.41628303268499</v>
      </c>
      <c r="H92" s="20">
        <v>327.21814733892273</v>
      </c>
      <c r="I92" s="20">
        <v>258.47439874882002</v>
      </c>
      <c r="J92" s="20">
        <v>245.23775764538311</v>
      </c>
      <c r="K92" s="20">
        <v>281.59158693405033</v>
      </c>
      <c r="L92" s="20">
        <v>328.11376102726797</v>
      </c>
      <c r="M92" s="20">
        <v>280.25389731710737</v>
      </c>
      <c r="N92" s="20">
        <v>270.32937096840982</v>
      </c>
      <c r="O92" s="20">
        <v>225.50076725487091</v>
      </c>
      <c r="P92" s="20">
        <v>262.08079347233524</v>
      </c>
      <c r="Q92" s="20">
        <v>225.92988414337745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0.83292407611185437</v>
      </c>
      <c r="C97" s="45">
        <f t="shared" si="38"/>
        <v>0.8569969591965747</v>
      </c>
      <c r="D97" s="45">
        <f t="shared" si="38"/>
        <v>0.81892164271671797</v>
      </c>
      <c r="E97" s="45">
        <f t="shared" si="38"/>
        <v>0.833505253405597</v>
      </c>
      <c r="F97" s="45">
        <f t="shared" si="38"/>
        <v>0.81636461854916709</v>
      </c>
      <c r="G97" s="45">
        <f t="shared" si="38"/>
        <v>0.82679937698236472</v>
      </c>
      <c r="H97" s="45">
        <f t="shared" si="38"/>
        <v>0.82442776736766876</v>
      </c>
      <c r="I97" s="45">
        <f t="shared" si="38"/>
        <v>0.78213204324248531</v>
      </c>
      <c r="J97" s="45">
        <f t="shared" si="38"/>
        <v>0.8299266759824262</v>
      </c>
      <c r="K97" s="45">
        <f t="shared" si="38"/>
        <v>0.79680826697818818</v>
      </c>
      <c r="L97" s="45">
        <f t="shared" si="38"/>
        <v>0.78175237215320936</v>
      </c>
      <c r="M97" s="45">
        <f t="shared" si="38"/>
        <v>0.75811918477121631</v>
      </c>
      <c r="N97" s="45">
        <f t="shared" si="38"/>
        <v>0.72926757266480491</v>
      </c>
      <c r="O97" s="45">
        <f t="shared" si="38"/>
        <v>0.74668515642665156</v>
      </c>
      <c r="P97" s="45">
        <f t="shared" si="38"/>
        <v>0.74108366308828255</v>
      </c>
      <c r="Q97" s="45">
        <f t="shared" si="38"/>
        <v>0.74224514453987178</v>
      </c>
    </row>
    <row r="98" spans="1:17" ht="12" customHeight="1" x14ac:dyDescent="0.25">
      <c r="A98" s="23" t="s">
        <v>43</v>
      </c>
      <c r="B98" s="44">
        <f t="shared" ref="B98:Q98" si="39">IF(B90=0,0,B90/B$87)</f>
        <v>3.1033509789106937E-5</v>
      </c>
      <c r="C98" s="44">
        <f t="shared" si="39"/>
        <v>2.5055507987725323E-5</v>
      </c>
      <c r="D98" s="44">
        <f t="shared" si="39"/>
        <v>3.1166570207969037E-5</v>
      </c>
      <c r="E98" s="44">
        <f t="shared" si="39"/>
        <v>3.0495742604621623E-5</v>
      </c>
      <c r="F98" s="44">
        <f t="shared" si="39"/>
        <v>3.6166515681568335E-5</v>
      </c>
      <c r="G98" s="44">
        <f t="shared" si="39"/>
        <v>4.0247566819384617E-5</v>
      </c>
      <c r="H98" s="44">
        <f t="shared" si="39"/>
        <v>4.7878960082298437E-5</v>
      </c>
      <c r="I98" s="44">
        <f t="shared" si="39"/>
        <v>8.5590103412376575E-5</v>
      </c>
      <c r="J98" s="44">
        <f t="shared" si="39"/>
        <v>8.1107033495216645E-5</v>
      </c>
      <c r="K98" s="44">
        <f t="shared" si="39"/>
        <v>1.0882898361866454E-4</v>
      </c>
      <c r="L98" s="44">
        <f t="shared" si="39"/>
        <v>1.3492596738708283E-4</v>
      </c>
      <c r="M98" s="44">
        <f t="shared" si="39"/>
        <v>1.9127684789623076E-4</v>
      </c>
      <c r="N98" s="44">
        <f t="shared" si="39"/>
        <v>2.5486567332397194E-4</v>
      </c>
      <c r="O98" s="44">
        <f t="shared" si="39"/>
        <v>2.9414291655239258E-4</v>
      </c>
      <c r="P98" s="44">
        <f t="shared" si="39"/>
        <v>3.030111656333059E-4</v>
      </c>
      <c r="Q98" s="44">
        <f t="shared" si="39"/>
        <v>3.8348602588238531E-4</v>
      </c>
    </row>
    <row r="99" spans="1:17" ht="12" customHeight="1" x14ac:dyDescent="0.25">
      <c r="A99" s="23" t="s">
        <v>47</v>
      </c>
      <c r="B99" s="44">
        <f t="shared" ref="B99:Q99" si="40">IF(B91=0,0,B91/B$87)</f>
        <v>0.11155637680337471</v>
      </c>
      <c r="C99" s="44">
        <f t="shared" si="40"/>
        <v>9.419317055606484E-2</v>
      </c>
      <c r="D99" s="44">
        <f t="shared" si="40"/>
        <v>0.10839261183147035</v>
      </c>
      <c r="E99" s="44">
        <f t="shared" si="40"/>
        <v>9.7176729693719821E-2</v>
      </c>
      <c r="F99" s="44">
        <f t="shared" si="40"/>
        <v>0.100348722132615</v>
      </c>
      <c r="G99" s="44">
        <f t="shared" si="40"/>
        <v>0.1022320024220702</v>
      </c>
      <c r="H99" s="44">
        <f t="shared" si="40"/>
        <v>0.10244792031777732</v>
      </c>
      <c r="I99" s="44">
        <f t="shared" si="40"/>
        <v>0.13470450238705442</v>
      </c>
      <c r="J99" s="44">
        <f t="shared" si="40"/>
        <v>0.10405033935496193</v>
      </c>
      <c r="K99" s="44">
        <f t="shared" si="40"/>
        <v>0.11840124237475476</v>
      </c>
      <c r="L99" s="44">
        <f t="shared" si="40"/>
        <v>0.1098610049635866</v>
      </c>
      <c r="M99" s="44">
        <f t="shared" si="40"/>
        <v>0.12704484471655159</v>
      </c>
      <c r="N99" s="44">
        <f t="shared" si="40"/>
        <v>0.1362137604424789</v>
      </c>
      <c r="O99" s="44">
        <f t="shared" si="40"/>
        <v>0.13849666491165508</v>
      </c>
      <c r="P99" s="44">
        <f t="shared" si="40"/>
        <v>0.13807570496033994</v>
      </c>
      <c r="Q99" s="44">
        <f t="shared" si="40"/>
        <v>0.14011474096441737</v>
      </c>
    </row>
    <row r="100" spans="1:17" ht="12" customHeight="1" x14ac:dyDescent="0.25">
      <c r="A100" s="23" t="s">
        <v>46</v>
      </c>
      <c r="B100" s="43">
        <f t="shared" ref="B100:Q100" si="41">IF(B92=0,0,B92/B$87)</f>
        <v>5.5488513574981815E-2</v>
      </c>
      <c r="C100" s="43">
        <f t="shared" si="41"/>
        <v>4.8784814739372753E-2</v>
      </c>
      <c r="D100" s="43">
        <f t="shared" si="41"/>
        <v>7.2654578881603732E-2</v>
      </c>
      <c r="E100" s="43">
        <f t="shared" si="41"/>
        <v>6.9287521158078708E-2</v>
      </c>
      <c r="F100" s="43">
        <f t="shared" si="41"/>
        <v>8.3250492802536297E-2</v>
      </c>
      <c r="G100" s="43">
        <f t="shared" si="41"/>
        <v>7.0928373028745648E-2</v>
      </c>
      <c r="H100" s="43">
        <f t="shared" si="41"/>
        <v>7.3076433354471601E-2</v>
      </c>
      <c r="I100" s="43">
        <f t="shared" si="41"/>
        <v>8.3077864267047899E-2</v>
      </c>
      <c r="J100" s="43">
        <f t="shared" si="41"/>
        <v>6.5941877629116755E-2</v>
      </c>
      <c r="K100" s="43">
        <f t="shared" si="41"/>
        <v>8.4681661663438559E-2</v>
      </c>
      <c r="L100" s="43">
        <f t="shared" si="41"/>
        <v>0.10825169691581688</v>
      </c>
      <c r="M100" s="43">
        <f t="shared" si="41"/>
        <v>0.11464469366433598</v>
      </c>
      <c r="N100" s="43">
        <f t="shared" si="41"/>
        <v>0.13426380121939219</v>
      </c>
      <c r="O100" s="43">
        <f t="shared" si="41"/>
        <v>0.11452403574514096</v>
      </c>
      <c r="P100" s="43">
        <f t="shared" si="41"/>
        <v>0.12053762078574409</v>
      </c>
      <c r="Q100" s="43">
        <f t="shared" si="41"/>
        <v>0.11725662846982854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98965.946159009618</v>
      </c>
      <c r="C105" s="26">
        <f t="shared" ref="C105:Q105" si="43">SUM(C106,C111)</f>
        <v>113713.19364929438</v>
      </c>
      <c r="D105" s="26">
        <f t="shared" si="43"/>
        <v>108699.66251660386</v>
      </c>
      <c r="E105" s="26">
        <f t="shared" si="43"/>
        <v>119524.53938883387</v>
      </c>
      <c r="F105" s="26">
        <f t="shared" si="43"/>
        <v>116698.62829643644</v>
      </c>
      <c r="G105" s="26">
        <f t="shared" si="43"/>
        <v>115873.48734349267</v>
      </c>
      <c r="H105" s="26">
        <f t="shared" si="43"/>
        <v>121096.99820161425</v>
      </c>
      <c r="I105" s="26">
        <f t="shared" si="43"/>
        <v>102802.79203592878</v>
      </c>
      <c r="J105" s="26">
        <f t="shared" si="43"/>
        <v>113599.25887357528</v>
      </c>
      <c r="K105" s="26">
        <f t="shared" si="43"/>
        <v>106225.37410575752</v>
      </c>
      <c r="L105" s="26">
        <f t="shared" si="43"/>
        <v>110519.7614704459</v>
      </c>
      <c r="M105" s="26">
        <f t="shared" si="43"/>
        <v>98912.741418221281</v>
      </c>
      <c r="N105" s="26">
        <f t="shared" si="43"/>
        <v>97813.03393200328</v>
      </c>
      <c r="O105" s="26">
        <f t="shared" si="43"/>
        <v>93869.843075982993</v>
      </c>
      <c r="P105" s="26">
        <f t="shared" si="43"/>
        <v>90702.159747501981</v>
      </c>
      <c r="Q105" s="26">
        <f t="shared" si="43"/>
        <v>87510.133606164338</v>
      </c>
    </row>
    <row r="106" spans="1:17" ht="12" customHeight="1" x14ac:dyDescent="0.25">
      <c r="A106" s="25" t="s">
        <v>48</v>
      </c>
      <c r="B106" s="24">
        <f>SUM(B107:B110)</f>
        <v>75257.541458391395</v>
      </c>
      <c r="C106" s="24">
        <f t="shared" ref="C106:Q106" si="44">SUM(C107:C110)</f>
        <v>89908.911943237836</v>
      </c>
      <c r="D106" s="24">
        <f t="shared" si="44"/>
        <v>84911.237520589828</v>
      </c>
      <c r="E106" s="24">
        <f t="shared" si="44"/>
        <v>95730.989700234641</v>
      </c>
      <c r="F106" s="24">
        <f t="shared" si="44"/>
        <v>92965.855272831293</v>
      </c>
      <c r="G106" s="24">
        <f t="shared" si="44"/>
        <v>92041.589176097899</v>
      </c>
      <c r="H106" s="24">
        <f t="shared" si="44"/>
        <v>97140.863607825289</v>
      </c>
      <c r="I106" s="24">
        <f t="shared" si="44"/>
        <v>78826.030671073226</v>
      </c>
      <c r="J106" s="24">
        <f t="shared" si="44"/>
        <v>89523.034532168836</v>
      </c>
      <c r="K106" s="24">
        <f t="shared" si="44"/>
        <v>81851.03042384224</v>
      </c>
      <c r="L106" s="24">
        <f t="shared" si="44"/>
        <v>86175.211926044634</v>
      </c>
      <c r="M106" s="24">
        <f t="shared" si="44"/>
        <v>74621.840368731733</v>
      </c>
      <c r="N106" s="24">
        <f t="shared" si="44"/>
        <v>73537.464478815775</v>
      </c>
      <c r="O106" s="24">
        <f t="shared" si="44"/>
        <v>69619.543672238011</v>
      </c>
      <c r="P106" s="24">
        <f t="shared" si="44"/>
        <v>66497.246113585745</v>
      </c>
      <c r="Q106" s="24">
        <f t="shared" si="44"/>
        <v>63372.685039876051</v>
      </c>
    </row>
    <row r="107" spans="1:17" ht="12" customHeight="1" x14ac:dyDescent="0.25">
      <c r="A107" s="23" t="s">
        <v>44</v>
      </c>
      <c r="B107" s="22">
        <v>55848.153155285065</v>
      </c>
      <c r="C107" s="22">
        <v>70261.282370822912</v>
      </c>
      <c r="D107" s="22">
        <v>64756.040321793836</v>
      </c>
      <c r="E107" s="22">
        <v>75244.783980473367</v>
      </c>
      <c r="F107" s="22">
        <v>71918.844526275003</v>
      </c>
      <c r="G107" s="22">
        <v>70870.86725348582</v>
      </c>
      <c r="H107" s="22">
        <v>76124.839213109735</v>
      </c>
      <c r="I107" s="22">
        <v>58210.211299998671</v>
      </c>
      <c r="J107" s="22">
        <v>68861.038159103322</v>
      </c>
      <c r="K107" s="22">
        <v>60849.455303014671</v>
      </c>
      <c r="L107" s="22">
        <v>65413.34708215412</v>
      </c>
      <c r="M107" s="22">
        <v>54026.119350405708</v>
      </c>
      <c r="N107" s="22">
        <v>52869.465925938755</v>
      </c>
      <c r="O107" s="22">
        <v>48832.958427580423</v>
      </c>
      <c r="P107" s="22">
        <v>45779.609923465818</v>
      </c>
      <c r="Q107" s="22">
        <v>43076.848097391274</v>
      </c>
    </row>
    <row r="108" spans="1:17" ht="12" customHeight="1" x14ac:dyDescent="0.25">
      <c r="A108" s="23" t="s">
        <v>43</v>
      </c>
      <c r="B108" s="22">
        <v>969.9735783443632</v>
      </c>
      <c r="C108" s="22">
        <v>985.02541511490506</v>
      </c>
      <c r="D108" s="22">
        <v>1027.1461108880517</v>
      </c>
      <c r="E108" s="22">
        <v>1049.2375779291417</v>
      </c>
      <c r="F108" s="22">
        <v>1081.9625089429298</v>
      </c>
      <c r="G108" s="22">
        <v>1127.8211552980404</v>
      </c>
      <c r="H108" s="22">
        <v>1173.0786594950841</v>
      </c>
      <c r="I108" s="22">
        <v>1237.836034717963</v>
      </c>
      <c r="J108" s="22">
        <v>1277.6177541257814</v>
      </c>
      <c r="K108" s="22">
        <v>1332.805403086159</v>
      </c>
      <c r="L108" s="22">
        <v>1342.4076826256078</v>
      </c>
      <c r="M108" s="22">
        <v>1330.5664504098079</v>
      </c>
      <c r="N108" s="22">
        <v>1300.2925824630051</v>
      </c>
      <c r="O108" s="22">
        <v>1260.2562891622954</v>
      </c>
      <c r="P108" s="22">
        <v>1238.8762933131045</v>
      </c>
      <c r="Q108" s="22">
        <v>1192.4532094300707</v>
      </c>
    </row>
    <row r="109" spans="1:17" ht="12" customHeight="1" x14ac:dyDescent="0.25">
      <c r="A109" s="23" t="s">
        <v>47</v>
      </c>
      <c r="B109" s="22">
        <v>9646.3187582634018</v>
      </c>
      <c r="C109" s="22">
        <v>9754.7977514530103</v>
      </c>
      <c r="D109" s="22">
        <v>9830.7618411980802</v>
      </c>
      <c r="E109" s="22">
        <v>9922.6150326388579</v>
      </c>
      <c r="F109" s="22">
        <v>9936.5052906193123</v>
      </c>
      <c r="G109" s="22">
        <v>10237.982558508411</v>
      </c>
      <c r="H109" s="22">
        <v>10117.756331217473</v>
      </c>
      <c r="I109" s="22">
        <v>10008.458766355176</v>
      </c>
      <c r="J109" s="22">
        <v>9946.3797064631053</v>
      </c>
      <c r="K109" s="22">
        <v>10153.46908843802</v>
      </c>
      <c r="L109" s="22">
        <v>9666.7497639574212</v>
      </c>
      <c r="M109" s="22">
        <v>9608.2143712947109</v>
      </c>
      <c r="N109" s="22">
        <v>9529.6055855729574</v>
      </c>
      <c r="O109" s="22">
        <v>9726.6459740436894</v>
      </c>
      <c r="P109" s="22">
        <v>9748.6474057869655</v>
      </c>
      <c r="Q109" s="22">
        <v>9711.3085741889554</v>
      </c>
    </row>
    <row r="110" spans="1:17" ht="12" customHeight="1" x14ac:dyDescent="0.25">
      <c r="A110" s="21" t="s">
        <v>46</v>
      </c>
      <c r="B110" s="20">
        <v>8793.0959664985676</v>
      </c>
      <c r="C110" s="20">
        <v>8907.8064058470191</v>
      </c>
      <c r="D110" s="20">
        <v>9297.2892467098627</v>
      </c>
      <c r="E110" s="20">
        <v>9514.3531091932637</v>
      </c>
      <c r="F110" s="20">
        <v>10028.542946994041</v>
      </c>
      <c r="G110" s="20">
        <v>9804.9182088056223</v>
      </c>
      <c r="H110" s="20">
        <v>9725.1894040029892</v>
      </c>
      <c r="I110" s="20">
        <v>9369.5245700014166</v>
      </c>
      <c r="J110" s="20">
        <v>9437.9989124766307</v>
      </c>
      <c r="K110" s="20">
        <v>9515.300629303385</v>
      </c>
      <c r="L110" s="20">
        <v>9752.7073973074785</v>
      </c>
      <c r="M110" s="20">
        <v>9656.9401966215064</v>
      </c>
      <c r="N110" s="20">
        <v>9838.1003848410564</v>
      </c>
      <c r="O110" s="20">
        <v>9799.6829814516077</v>
      </c>
      <c r="P110" s="20">
        <v>9730.112491019856</v>
      </c>
      <c r="Q110" s="20">
        <v>9392.0751588657495</v>
      </c>
    </row>
    <row r="111" spans="1:17" ht="12" customHeight="1" x14ac:dyDescent="0.25">
      <c r="A111" s="19" t="s">
        <v>45</v>
      </c>
      <c r="B111" s="18">
        <v>23708.404700618226</v>
      </c>
      <c r="C111" s="18">
        <v>23804.281706056536</v>
      </c>
      <c r="D111" s="18">
        <v>23788.424996014037</v>
      </c>
      <c r="E111" s="18">
        <v>23793.549688599229</v>
      </c>
      <c r="F111" s="18">
        <v>23732.773023605139</v>
      </c>
      <c r="G111" s="18">
        <v>23831.898167394771</v>
      </c>
      <c r="H111" s="18">
        <v>23956.134593788949</v>
      </c>
      <c r="I111" s="18">
        <v>23976.761364855556</v>
      </c>
      <c r="J111" s="18">
        <v>24076.224341406443</v>
      </c>
      <c r="K111" s="18">
        <v>24374.343681915288</v>
      </c>
      <c r="L111" s="18">
        <v>24344.549544401267</v>
      </c>
      <c r="M111" s="18">
        <v>24290.901049489552</v>
      </c>
      <c r="N111" s="18">
        <v>24275.569453187505</v>
      </c>
      <c r="O111" s="18">
        <v>24250.299403744983</v>
      </c>
      <c r="P111" s="18">
        <v>24204.913633916229</v>
      </c>
      <c r="Q111" s="18">
        <v>24137.448566288283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52626.96716478937</v>
      </c>
      <c r="C113" s="31">
        <f t="shared" ref="C113:Q113" si="46">SUM(C114:C117)</f>
        <v>63072.571324641365</v>
      </c>
      <c r="D113" s="31">
        <f t="shared" si="46"/>
        <v>59598.4457148894</v>
      </c>
      <c r="E113" s="31">
        <f t="shared" si="46"/>
        <v>67387.897370220453</v>
      </c>
      <c r="F113" s="31">
        <f t="shared" si="46"/>
        <v>66398.285950710691</v>
      </c>
      <c r="G113" s="31">
        <f t="shared" si="46"/>
        <v>66138.1356645372</v>
      </c>
      <c r="H113" s="31">
        <f t="shared" si="46"/>
        <v>71174.592601414057</v>
      </c>
      <c r="I113" s="31">
        <f t="shared" si="46"/>
        <v>59153.167659696148</v>
      </c>
      <c r="J113" s="31">
        <f t="shared" si="46"/>
        <v>67838.38287768478</v>
      </c>
      <c r="K113" s="31">
        <f t="shared" si="46"/>
        <v>62415.005959610135</v>
      </c>
      <c r="L113" s="31">
        <f t="shared" si="46"/>
        <v>67334.032851910102</v>
      </c>
      <c r="M113" s="31">
        <f t="shared" si="46"/>
        <v>59081.313958956773</v>
      </c>
      <c r="N113" s="31">
        <f t="shared" si="46"/>
        <v>59339.582441104219</v>
      </c>
      <c r="O113" s="31">
        <f t="shared" si="46"/>
        <v>56500.671686076115</v>
      </c>
      <c r="P113" s="31">
        <f t="shared" si="46"/>
        <v>54117.084705351255</v>
      </c>
      <c r="Q113" s="31">
        <f t="shared" si="46"/>
        <v>52426.795764065806</v>
      </c>
    </row>
    <row r="114" spans="1:17" ht="12" customHeight="1" x14ac:dyDescent="0.25">
      <c r="A114" s="23" t="s">
        <v>44</v>
      </c>
      <c r="B114" s="22">
        <v>39150.953704996871</v>
      </c>
      <c r="C114" s="22">
        <v>49472.089694956718</v>
      </c>
      <c r="D114" s="22">
        <v>45800.795986158904</v>
      </c>
      <c r="E114" s="22">
        <v>53322.643131610705</v>
      </c>
      <c r="F114" s="22">
        <v>51931.24155698852</v>
      </c>
      <c r="G114" s="22">
        <v>51420.531028514801</v>
      </c>
      <c r="H114" s="22">
        <v>56362.178798467001</v>
      </c>
      <c r="I114" s="22">
        <v>44074.55651206887</v>
      </c>
      <c r="J114" s="22">
        <v>52386.650117979021</v>
      </c>
      <c r="K114" s="22">
        <v>46724.466482161784</v>
      </c>
      <c r="L114" s="22">
        <v>51545.247739520484</v>
      </c>
      <c r="M114" s="22">
        <v>43090.552579296738</v>
      </c>
      <c r="N114" s="22">
        <v>43084.482645848009</v>
      </c>
      <c r="O114" s="22">
        <v>39983.937861320519</v>
      </c>
      <c r="P114" s="22">
        <v>37560.25937669503</v>
      </c>
      <c r="Q114" s="22">
        <v>35839.977166483703</v>
      </c>
    </row>
    <row r="115" spans="1:17" ht="12" customHeight="1" x14ac:dyDescent="0.25">
      <c r="A115" s="23" t="s">
        <v>43</v>
      </c>
      <c r="B115" s="30">
        <v>1659.3481096344931</v>
      </c>
      <c r="C115" s="30">
        <v>1721.0243591737712</v>
      </c>
      <c r="D115" s="30">
        <v>1838.780334534933</v>
      </c>
      <c r="E115" s="30">
        <v>1915.8899789137799</v>
      </c>
      <c r="F115" s="30">
        <v>2017.5017116421061</v>
      </c>
      <c r="G115" s="30">
        <v>2148.5010891447018</v>
      </c>
      <c r="H115" s="30">
        <v>2282.4635882861853</v>
      </c>
      <c r="I115" s="30">
        <v>2461.8329584178305</v>
      </c>
      <c r="J115" s="30">
        <v>2589.8595897579335</v>
      </c>
      <c r="K115" s="30">
        <v>2756.566204467912</v>
      </c>
      <c r="L115" s="30">
        <v>2830.8417333218767</v>
      </c>
      <c r="M115" s="30">
        <v>2868.1772572178702</v>
      </c>
      <c r="N115" s="30">
        <v>2897.3331449057937</v>
      </c>
      <c r="O115" s="30">
        <v>2896.5666331265138</v>
      </c>
      <c r="P115" s="30">
        <v>3001.6705865775752</v>
      </c>
      <c r="Q115" s="30">
        <v>3117.6275726519202</v>
      </c>
    </row>
    <row r="116" spans="1:17" ht="12" customHeight="1" x14ac:dyDescent="0.25">
      <c r="A116" s="23" t="s">
        <v>47</v>
      </c>
      <c r="B116" s="22">
        <v>6664.0624792282115</v>
      </c>
      <c r="C116" s="22">
        <v>6699.3904529537749</v>
      </c>
      <c r="D116" s="22">
        <v>6715.3390207864559</v>
      </c>
      <c r="E116" s="22">
        <v>6826.3911087093284</v>
      </c>
      <c r="F116" s="22">
        <v>6879.0255910014475</v>
      </c>
      <c r="G116" s="22">
        <v>6980.5697998826563</v>
      </c>
      <c r="H116" s="22">
        <v>6953.294250144022</v>
      </c>
      <c r="I116" s="22">
        <v>7044.7664925023018</v>
      </c>
      <c r="J116" s="22">
        <v>7166.8459702544687</v>
      </c>
      <c r="K116" s="22">
        <v>7244.3907736302626</v>
      </c>
      <c r="L116" s="22">
        <v>7181.478359179463</v>
      </c>
      <c r="M116" s="22">
        <v>7232.6322112200187</v>
      </c>
      <c r="N116" s="22">
        <v>7289.0688575696331</v>
      </c>
      <c r="O116" s="22">
        <v>7444.6289077056517</v>
      </c>
      <c r="P116" s="22">
        <v>7488.2143106442782</v>
      </c>
      <c r="Q116" s="22">
        <v>7542.101669845516</v>
      </c>
    </row>
    <row r="117" spans="1:17" ht="12" customHeight="1" x14ac:dyDescent="0.25">
      <c r="A117" s="29" t="s">
        <v>46</v>
      </c>
      <c r="B117" s="18">
        <v>5152.6028709297998</v>
      </c>
      <c r="C117" s="18">
        <v>5180.0668175570945</v>
      </c>
      <c r="D117" s="18">
        <v>5243.5303734091049</v>
      </c>
      <c r="E117" s="18">
        <v>5322.973150986636</v>
      </c>
      <c r="F117" s="18">
        <v>5570.5170910786173</v>
      </c>
      <c r="G117" s="18">
        <v>5588.5337469950355</v>
      </c>
      <c r="H117" s="18">
        <v>5576.655964516839</v>
      </c>
      <c r="I117" s="18">
        <v>5572.0116967071508</v>
      </c>
      <c r="J117" s="18">
        <v>5695.0271996933479</v>
      </c>
      <c r="K117" s="18">
        <v>5689.5824993501701</v>
      </c>
      <c r="L117" s="18">
        <v>5776.4650198882773</v>
      </c>
      <c r="M117" s="18">
        <v>5889.9519112221433</v>
      </c>
      <c r="N117" s="18">
        <v>6068.697792780782</v>
      </c>
      <c r="O117" s="18">
        <v>6175.5382839234308</v>
      </c>
      <c r="P117" s="18">
        <v>6066.9404314343665</v>
      </c>
      <c r="Q117" s="18">
        <v>5927.0893550846686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9386.9716197955604</v>
      </c>
      <c r="C119" s="26">
        <f t="shared" ref="C119:Q119" si="47">SUM(C120,C125)</f>
        <v>12440.681496306586</v>
      </c>
      <c r="D119" s="26">
        <f t="shared" si="47"/>
        <v>11888.992590668329</v>
      </c>
      <c r="E119" s="26">
        <f t="shared" si="47"/>
        <v>13862.099313601198</v>
      </c>
      <c r="F119" s="26">
        <f t="shared" si="47"/>
        <v>13190.664631462394</v>
      </c>
      <c r="G119" s="26">
        <f t="shared" si="47"/>
        <v>13624.780940565557</v>
      </c>
      <c r="H119" s="26">
        <f t="shared" si="47"/>
        <v>13118.115780997279</v>
      </c>
      <c r="I119" s="26">
        <f t="shared" si="47"/>
        <v>8914.8526941635755</v>
      </c>
      <c r="J119" s="26">
        <f t="shared" si="47"/>
        <v>10532.091996147548</v>
      </c>
      <c r="K119" s="26">
        <f t="shared" si="47"/>
        <v>9592.5627810287478</v>
      </c>
      <c r="L119" s="26">
        <f t="shared" si="47"/>
        <v>8637.9501179147501</v>
      </c>
      <c r="M119" s="26">
        <f t="shared" si="47"/>
        <v>6905.3887665719421</v>
      </c>
      <c r="N119" s="26">
        <f t="shared" si="47"/>
        <v>5668.1616537189448</v>
      </c>
      <c r="O119" s="26">
        <f t="shared" si="47"/>
        <v>5519.6997553618849</v>
      </c>
      <c r="P119" s="26">
        <f t="shared" si="47"/>
        <v>6059.6858588715122</v>
      </c>
      <c r="Q119" s="26">
        <f t="shared" si="47"/>
        <v>5328.5205276221404</v>
      </c>
    </row>
    <row r="120" spans="1:17" ht="12" customHeight="1" x14ac:dyDescent="0.25">
      <c r="A120" s="25" t="s">
        <v>48</v>
      </c>
      <c r="B120" s="24">
        <f>SUM(B121:B124)</f>
        <v>9386.9716197955604</v>
      </c>
      <c r="C120" s="24">
        <f t="shared" ref="C120:Q120" si="48">SUM(C121:C124)</f>
        <v>12440.681496306586</v>
      </c>
      <c r="D120" s="24">
        <f t="shared" si="48"/>
        <v>11888.992590668329</v>
      </c>
      <c r="E120" s="24">
        <f t="shared" si="48"/>
        <v>13862.099313601198</v>
      </c>
      <c r="F120" s="24">
        <f t="shared" si="48"/>
        <v>13190.664631462394</v>
      </c>
      <c r="G120" s="24">
        <f t="shared" si="48"/>
        <v>13624.780940565557</v>
      </c>
      <c r="H120" s="24">
        <f t="shared" si="48"/>
        <v>13118.115780997279</v>
      </c>
      <c r="I120" s="24">
        <f t="shared" si="48"/>
        <v>8914.8526941635755</v>
      </c>
      <c r="J120" s="24">
        <f t="shared" si="48"/>
        <v>10532.091996147548</v>
      </c>
      <c r="K120" s="24">
        <f t="shared" si="48"/>
        <v>9592.5627810287478</v>
      </c>
      <c r="L120" s="24">
        <f t="shared" si="48"/>
        <v>8637.9501179147501</v>
      </c>
      <c r="M120" s="24">
        <f t="shared" si="48"/>
        <v>6905.3887665719421</v>
      </c>
      <c r="N120" s="24">
        <f t="shared" si="48"/>
        <v>5668.1616537189448</v>
      </c>
      <c r="O120" s="24">
        <f t="shared" si="48"/>
        <v>5519.6997553618849</v>
      </c>
      <c r="P120" s="24">
        <f t="shared" si="48"/>
        <v>6059.6858588715122</v>
      </c>
      <c r="Q120" s="24">
        <f t="shared" si="48"/>
        <v>5328.5205276221404</v>
      </c>
    </row>
    <row r="121" spans="1:17" ht="12" customHeight="1" x14ac:dyDescent="0.25">
      <c r="A121" s="23" t="s">
        <v>44</v>
      </c>
      <c r="B121" s="22">
        <v>7818.6346639064141</v>
      </c>
      <c r="C121" s="22">
        <v>10661.626212667839</v>
      </c>
      <c r="D121" s="22">
        <v>9736.1533425969956</v>
      </c>
      <c r="E121" s="22">
        <v>11554.132601116717</v>
      </c>
      <c r="F121" s="22">
        <v>10768.391900273788</v>
      </c>
      <c r="G121" s="22">
        <v>11264.9603931808</v>
      </c>
      <c r="H121" s="22">
        <v>10814.93890539817</v>
      </c>
      <c r="I121" s="22">
        <v>6972.591952891933</v>
      </c>
      <c r="J121" s="22">
        <v>8740.8641015038502</v>
      </c>
      <c r="K121" s="22">
        <v>7643.433325430985</v>
      </c>
      <c r="L121" s="22">
        <v>6752.7379952209521</v>
      </c>
      <c r="M121" s="22">
        <v>5235.1077022418349</v>
      </c>
      <c r="N121" s="22">
        <v>4133.6064906793417</v>
      </c>
      <c r="O121" s="22">
        <v>4121.4778752605398</v>
      </c>
      <c r="P121" s="22">
        <v>4490.7341934567667</v>
      </c>
      <c r="Q121" s="22">
        <v>3955.0684892085696</v>
      </c>
    </row>
    <row r="122" spans="1:17" ht="12" customHeight="1" x14ac:dyDescent="0.25">
      <c r="A122" s="23" t="s">
        <v>43</v>
      </c>
      <c r="B122" s="22">
        <v>0.29131067565299451</v>
      </c>
      <c r="C122" s="22">
        <v>0.31170759460345632</v>
      </c>
      <c r="D122" s="22">
        <v>0.37053912227908814</v>
      </c>
      <c r="E122" s="22">
        <v>0.42273501262728419</v>
      </c>
      <c r="F122" s="22">
        <v>0.47706037924409356</v>
      </c>
      <c r="G122" s="22">
        <v>0.54836428130489023</v>
      </c>
      <c r="H122" s="22">
        <v>0.62808174183333798</v>
      </c>
      <c r="I122" s="22">
        <v>0.76302316399956438</v>
      </c>
      <c r="J122" s="22">
        <v>0.85422673830624229</v>
      </c>
      <c r="K122" s="22">
        <v>1.0439488577575886</v>
      </c>
      <c r="L122" s="22">
        <v>1.1654837759010142</v>
      </c>
      <c r="M122" s="22">
        <v>1.3208409967679218</v>
      </c>
      <c r="N122" s="22">
        <v>1.4446198363841969</v>
      </c>
      <c r="O122" s="22">
        <v>1.6235805845356726</v>
      </c>
      <c r="P122" s="22">
        <v>1.8361524754683176</v>
      </c>
      <c r="Q122" s="22">
        <v>2.0434131609705259</v>
      </c>
    </row>
    <row r="123" spans="1:17" ht="12" customHeight="1" x14ac:dyDescent="0.25">
      <c r="A123" s="23" t="s">
        <v>47</v>
      </c>
      <c r="B123" s="22">
        <v>1047.1765430604983</v>
      </c>
      <c r="C123" s="22">
        <v>1171.8272340152862</v>
      </c>
      <c r="D123" s="22">
        <v>1288.6789589475393</v>
      </c>
      <c r="E123" s="22">
        <v>1347.0734779853226</v>
      </c>
      <c r="F123" s="22">
        <v>1323.6663398471323</v>
      </c>
      <c r="G123" s="22">
        <v>1392.8886381160739</v>
      </c>
      <c r="H123" s="22">
        <v>1343.9236802509865</v>
      </c>
      <c r="I123" s="22">
        <v>1200.8707960211959</v>
      </c>
      <c r="J123" s="22">
        <v>1095.8677463168308</v>
      </c>
      <c r="K123" s="22">
        <v>1135.7713508316363</v>
      </c>
      <c r="L123" s="22">
        <v>948.97388077944572</v>
      </c>
      <c r="M123" s="22">
        <v>877.29404355655186</v>
      </c>
      <c r="N123" s="22">
        <v>772.08161364891737</v>
      </c>
      <c r="O123" s="22">
        <v>764.46000743129946</v>
      </c>
      <c r="P123" s="22">
        <v>836.69539680188711</v>
      </c>
      <c r="Q123" s="22">
        <v>746.60427345135668</v>
      </c>
    </row>
    <row r="124" spans="1:17" ht="12" customHeight="1" x14ac:dyDescent="0.25">
      <c r="A124" s="21" t="s">
        <v>46</v>
      </c>
      <c r="B124" s="20">
        <v>520.86910215299497</v>
      </c>
      <c r="C124" s="20">
        <v>606.9163420288595</v>
      </c>
      <c r="D124" s="20">
        <v>863.78975000151445</v>
      </c>
      <c r="E124" s="20">
        <v>960.47049948653125</v>
      </c>
      <c r="F124" s="20">
        <v>1098.1293309622301</v>
      </c>
      <c r="G124" s="20">
        <v>966.38354498737783</v>
      </c>
      <c r="H124" s="20">
        <v>958.62511360628991</v>
      </c>
      <c r="I124" s="20">
        <v>740.62692208644785</v>
      </c>
      <c r="J124" s="20">
        <v>694.50592158856148</v>
      </c>
      <c r="K124" s="20">
        <v>812.31415590836957</v>
      </c>
      <c r="L124" s="20">
        <v>935.07275813845217</v>
      </c>
      <c r="M124" s="20">
        <v>791.66617977678709</v>
      </c>
      <c r="N124" s="20">
        <v>761.02892955430173</v>
      </c>
      <c r="O124" s="20">
        <v>632.13829208551044</v>
      </c>
      <c r="P124" s="20">
        <v>730.42011613739044</v>
      </c>
      <c r="Q124" s="20">
        <v>624.80435180124414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0.69929160779037569</v>
      </c>
      <c r="C127" s="39">
        <f t="shared" si="49"/>
        <v>0.70151634539255636</v>
      </c>
      <c r="D127" s="39">
        <f t="shared" si="49"/>
        <v>0.70189114486098003</v>
      </c>
      <c r="E127" s="39">
        <f t="shared" si="49"/>
        <v>0.70392980978504693</v>
      </c>
      <c r="F127" s="39">
        <f t="shared" si="49"/>
        <v>0.71422228898823659</v>
      </c>
      <c r="G127" s="39">
        <f t="shared" si="49"/>
        <v>0.71856794582282679</v>
      </c>
      <c r="H127" s="39">
        <f t="shared" si="49"/>
        <v>0.73269466584895082</v>
      </c>
      <c r="I127" s="39">
        <f t="shared" si="49"/>
        <v>0.75042682164895025</v>
      </c>
      <c r="J127" s="39">
        <f t="shared" si="49"/>
        <v>0.75777573037147239</v>
      </c>
      <c r="K127" s="39">
        <f t="shared" si="49"/>
        <v>0.7625439244492318</v>
      </c>
      <c r="L127" s="39">
        <f t="shared" si="49"/>
        <v>0.78136196415386838</v>
      </c>
      <c r="M127" s="39">
        <f t="shared" si="49"/>
        <v>0.7917429222733724</v>
      </c>
      <c r="N127" s="39">
        <f t="shared" si="49"/>
        <v>0.80692994872291801</v>
      </c>
      <c r="O127" s="39">
        <f t="shared" si="49"/>
        <v>0.81156337295279812</v>
      </c>
      <c r="P127" s="39">
        <f t="shared" si="49"/>
        <v>0.81382444940520393</v>
      </c>
      <c r="Q127" s="39">
        <f t="shared" si="49"/>
        <v>0.82727748920654454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0.70102503830588903</v>
      </c>
      <c r="C128" s="38">
        <f t="shared" si="50"/>
        <v>0.7041159515685238</v>
      </c>
      <c r="D128" s="38">
        <f t="shared" si="50"/>
        <v>0.70728222044707867</v>
      </c>
      <c r="E128" s="38">
        <f t="shared" si="50"/>
        <v>0.708655674331504</v>
      </c>
      <c r="F128" s="38">
        <f t="shared" si="50"/>
        <v>0.7220811443656584</v>
      </c>
      <c r="G128" s="38">
        <f t="shared" si="50"/>
        <v>0.72555244519017303</v>
      </c>
      <c r="H128" s="38">
        <f t="shared" si="50"/>
        <v>0.74039143308641187</v>
      </c>
      <c r="I128" s="38">
        <f t="shared" si="50"/>
        <v>0.75716193993732983</v>
      </c>
      <c r="J128" s="38">
        <f t="shared" si="50"/>
        <v>0.76075893594487709</v>
      </c>
      <c r="K128" s="38">
        <f t="shared" si="50"/>
        <v>0.76786992175173852</v>
      </c>
      <c r="L128" s="38">
        <f t="shared" si="50"/>
        <v>0.78799281857238745</v>
      </c>
      <c r="M128" s="38">
        <f t="shared" si="50"/>
        <v>0.79758740952348539</v>
      </c>
      <c r="N128" s="38">
        <f t="shared" si="50"/>
        <v>0.81492184366307263</v>
      </c>
      <c r="O128" s="38">
        <f t="shared" si="50"/>
        <v>0.81878999652697559</v>
      </c>
      <c r="P128" s="38">
        <f t="shared" si="50"/>
        <v>0.82045826601598693</v>
      </c>
      <c r="Q128" s="38">
        <f t="shared" si="50"/>
        <v>0.83200091811392685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1.7107147521139858</v>
      </c>
      <c r="C129" s="37">
        <f t="shared" si="51"/>
        <v>1.7471877707571744</v>
      </c>
      <c r="D129" s="37">
        <f t="shared" si="51"/>
        <v>1.7901838064159705</v>
      </c>
      <c r="E129" s="37">
        <f t="shared" si="51"/>
        <v>1.8259829987171561</v>
      </c>
      <c r="F129" s="37">
        <f t="shared" si="51"/>
        <v>1.8646687800792578</v>
      </c>
      <c r="G129" s="37">
        <f t="shared" si="51"/>
        <v>1.9050015856254572</v>
      </c>
      <c r="H129" s="37">
        <f t="shared" si="51"/>
        <v>1.9457037853442853</v>
      </c>
      <c r="I129" s="37">
        <f t="shared" si="51"/>
        <v>1.9888199158612725</v>
      </c>
      <c r="J129" s="37">
        <f t="shared" si="51"/>
        <v>2.0271005012215584</v>
      </c>
      <c r="K129" s="37">
        <f t="shared" si="51"/>
        <v>2.0682435696051229</v>
      </c>
      <c r="L129" s="37">
        <f t="shared" si="51"/>
        <v>2.1087794490158527</v>
      </c>
      <c r="M129" s="37">
        <f t="shared" si="51"/>
        <v>2.1556061753507207</v>
      </c>
      <c r="N129" s="37">
        <f t="shared" si="51"/>
        <v>2.2282163137604658</v>
      </c>
      <c r="O129" s="37">
        <f t="shared" si="51"/>
        <v>2.298394904303068</v>
      </c>
      <c r="P129" s="37">
        <f t="shared" si="51"/>
        <v>2.4228977524061435</v>
      </c>
      <c r="Q129" s="37">
        <f t="shared" si="51"/>
        <v>2.6144653291192705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0.6908399614640065</v>
      </c>
      <c r="C130" s="37">
        <f t="shared" si="52"/>
        <v>0.68677902132372537</v>
      </c>
      <c r="D130" s="37">
        <f t="shared" si="52"/>
        <v>0.68309446706808374</v>
      </c>
      <c r="E130" s="37">
        <f t="shared" si="52"/>
        <v>0.68796290960145134</v>
      </c>
      <c r="F130" s="37">
        <f t="shared" si="52"/>
        <v>0.6922982869536316</v>
      </c>
      <c r="G130" s="37">
        <f t="shared" si="52"/>
        <v>0.68183060090108882</v>
      </c>
      <c r="H130" s="37">
        <f t="shared" si="52"/>
        <v>0.68723677686229967</v>
      </c>
      <c r="I130" s="37">
        <f t="shared" si="52"/>
        <v>0.70388125254452394</v>
      </c>
      <c r="J130" s="37">
        <f t="shared" si="52"/>
        <v>0.72054819761178934</v>
      </c>
      <c r="K130" s="37">
        <f t="shared" si="52"/>
        <v>0.71348922329212694</v>
      </c>
      <c r="L130" s="37">
        <f t="shared" si="52"/>
        <v>0.7429051681833827</v>
      </c>
      <c r="M130" s="37">
        <f t="shared" si="52"/>
        <v>0.75275508348648745</v>
      </c>
      <c r="N130" s="37">
        <f t="shared" si="52"/>
        <v>0.76488673031806131</v>
      </c>
      <c r="O130" s="37">
        <f t="shared" si="52"/>
        <v>0.76538499782681746</v>
      </c>
      <c r="P130" s="37">
        <f t="shared" si="52"/>
        <v>0.76812854121681995</v>
      </c>
      <c r="Q130" s="37">
        <f t="shared" si="52"/>
        <v>0.77663083324230564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0.58598278587667674</v>
      </c>
      <c r="C131" s="36">
        <f t="shared" si="53"/>
        <v>0.58151991428068495</v>
      </c>
      <c r="D131" s="36">
        <f t="shared" si="53"/>
        <v>0.56398485991652814</v>
      </c>
      <c r="E131" s="36">
        <f t="shared" si="53"/>
        <v>0.55946768948939918</v>
      </c>
      <c r="F131" s="36">
        <f t="shared" si="53"/>
        <v>0.55546624474977457</v>
      </c>
      <c r="G131" s="36">
        <f t="shared" si="53"/>
        <v>0.56997250032907698</v>
      </c>
      <c r="H131" s="36">
        <f t="shared" si="53"/>
        <v>0.5734238926206856</v>
      </c>
      <c r="I131" s="36">
        <f t="shared" si="53"/>
        <v>0.59469524361429882</v>
      </c>
      <c r="J131" s="36">
        <f t="shared" si="53"/>
        <v>0.60341469123976754</v>
      </c>
      <c r="K131" s="36">
        <f t="shared" si="53"/>
        <v>0.59794038265364868</v>
      </c>
      <c r="L131" s="36">
        <f t="shared" si="53"/>
        <v>0.59229348165239126</v>
      </c>
      <c r="M131" s="36">
        <f t="shared" si="53"/>
        <v>0.6099190624875932</v>
      </c>
      <c r="N131" s="36">
        <f t="shared" si="53"/>
        <v>0.61685666494435021</v>
      </c>
      <c r="O131" s="36">
        <f t="shared" si="53"/>
        <v>0.63017735324828439</v>
      </c>
      <c r="P131" s="36">
        <f t="shared" si="53"/>
        <v>0.62352212649480521</v>
      </c>
      <c r="Q131" s="36">
        <f t="shared" si="53"/>
        <v>0.63107345872224296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219.92432479779916</v>
      </c>
      <c r="C135" s="26">
        <f t="shared" si="54"/>
        <v>252.69598588732077</v>
      </c>
      <c r="D135" s="26">
        <f t="shared" si="54"/>
        <v>241.55480559245305</v>
      </c>
      <c r="E135" s="26">
        <f t="shared" si="54"/>
        <v>265.61008753074196</v>
      </c>
      <c r="F135" s="26">
        <f t="shared" si="54"/>
        <v>259.33028510319207</v>
      </c>
      <c r="G135" s="26">
        <f t="shared" si="54"/>
        <v>257.4966385410948</v>
      </c>
      <c r="H135" s="26">
        <f t="shared" si="54"/>
        <v>269.10444044803171</v>
      </c>
      <c r="I135" s="26">
        <f t="shared" si="54"/>
        <v>228.45064896873063</v>
      </c>
      <c r="J135" s="26">
        <f t="shared" si="54"/>
        <v>252.44279749683392</v>
      </c>
      <c r="K135" s="26">
        <f t="shared" si="54"/>
        <v>236.0563869016834</v>
      </c>
      <c r="L135" s="26">
        <f t="shared" si="54"/>
        <v>245.59946993432419</v>
      </c>
      <c r="M135" s="26">
        <f t="shared" si="54"/>
        <v>219.80609204049173</v>
      </c>
      <c r="N135" s="26">
        <f t="shared" si="54"/>
        <v>217.36229762667395</v>
      </c>
      <c r="O135" s="26">
        <f t="shared" si="54"/>
        <v>208.59965127996225</v>
      </c>
      <c r="P135" s="26">
        <f t="shared" si="54"/>
        <v>201.56035499444886</v>
      </c>
      <c r="Q135" s="26">
        <f t="shared" si="54"/>
        <v>194.46696356925409</v>
      </c>
    </row>
    <row r="136" spans="1:17" ht="12" customHeight="1" x14ac:dyDescent="0.25">
      <c r="A136" s="25" t="s">
        <v>48</v>
      </c>
      <c r="B136" s="24">
        <f t="shared" ref="B136:Q136" si="55">IF(B106=0,0,B106/B$26)</f>
        <v>167.23898101864754</v>
      </c>
      <c r="C136" s="24">
        <f t="shared" si="55"/>
        <v>199.79758209608403</v>
      </c>
      <c r="D136" s="24">
        <f t="shared" si="55"/>
        <v>188.69163893464409</v>
      </c>
      <c r="E136" s="24">
        <f t="shared" si="55"/>
        <v>212.7355326671881</v>
      </c>
      <c r="F136" s="24">
        <f t="shared" si="55"/>
        <v>206.59078949518064</v>
      </c>
      <c r="G136" s="24">
        <f t="shared" si="55"/>
        <v>204.53686483577312</v>
      </c>
      <c r="H136" s="24">
        <f t="shared" si="55"/>
        <v>215.86858579516735</v>
      </c>
      <c r="I136" s="24">
        <f t="shared" si="55"/>
        <v>175.16895704682938</v>
      </c>
      <c r="J136" s="24">
        <f t="shared" si="55"/>
        <v>198.94007673815295</v>
      </c>
      <c r="K136" s="24">
        <f t="shared" si="55"/>
        <v>181.89117871964942</v>
      </c>
      <c r="L136" s="24">
        <f t="shared" si="55"/>
        <v>191.50047094676583</v>
      </c>
      <c r="M136" s="24">
        <f t="shared" si="55"/>
        <v>165.82631193051498</v>
      </c>
      <c r="N136" s="24">
        <f t="shared" si="55"/>
        <v>163.41658773070174</v>
      </c>
      <c r="O136" s="24">
        <f t="shared" si="55"/>
        <v>154.71009704941781</v>
      </c>
      <c r="P136" s="24">
        <f t="shared" si="55"/>
        <v>147.77165803019057</v>
      </c>
      <c r="Q136" s="24">
        <f t="shared" si="55"/>
        <v>140.82818897750232</v>
      </c>
    </row>
    <row r="137" spans="1:17" ht="12" customHeight="1" x14ac:dyDescent="0.25">
      <c r="A137" s="23" t="s">
        <v>44</v>
      </c>
      <c r="B137" s="22">
        <f t="shared" ref="B137:Q137" si="56">IF(B107=0,0,B107/B$26)</f>
        <v>124.10700701174459</v>
      </c>
      <c r="C137" s="22">
        <f t="shared" si="56"/>
        <v>156.13618304627309</v>
      </c>
      <c r="D137" s="22">
        <f t="shared" si="56"/>
        <v>143.90231182620855</v>
      </c>
      <c r="E137" s="22">
        <f t="shared" si="56"/>
        <v>167.21063106771859</v>
      </c>
      <c r="F137" s="22">
        <f t="shared" si="56"/>
        <v>159.81965450283334</v>
      </c>
      <c r="G137" s="22">
        <f t="shared" si="56"/>
        <v>157.49081611885737</v>
      </c>
      <c r="H137" s="22">
        <f t="shared" si="56"/>
        <v>169.16630936246611</v>
      </c>
      <c r="I137" s="22">
        <f t="shared" si="56"/>
        <v>129.35602511110815</v>
      </c>
      <c r="J137" s="22">
        <f t="shared" si="56"/>
        <v>153.02452924245182</v>
      </c>
      <c r="K137" s="22">
        <f t="shared" si="56"/>
        <v>135.22101178447704</v>
      </c>
      <c r="L137" s="22">
        <f t="shared" si="56"/>
        <v>145.36299351589801</v>
      </c>
      <c r="M137" s="22">
        <f t="shared" si="56"/>
        <v>120.05804300090158</v>
      </c>
      <c r="N137" s="22">
        <f t="shared" si="56"/>
        <v>117.48770205764168</v>
      </c>
      <c r="O137" s="22">
        <f t="shared" si="56"/>
        <v>108.51768539462317</v>
      </c>
      <c r="P137" s="22">
        <f t="shared" si="56"/>
        <v>101.73246649659072</v>
      </c>
      <c r="Q137" s="22">
        <f t="shared" si="56"/>
        <v>95.726329105313937</v>
      </c>
    </row>
    <row r="138" spans="1:17" ht="12" customHeight="1" x14ac:dyDescent="0.25">
      <c r="A138" s="23" t="s">
        <v>43</v>
      </c>
      <c r="B138" s="22">
        <f t="shared" ref="B138:Q138" si="57">IF(B108=0,0,B108/B$26)</f>
        <v>2.1554968407652515</v>
      </c>
      <c r="C138" s="22">
        <f t="shared" si="57"/>
        <v>2.1889453669220105</v>
      </c>
      <c r="D138" s="22">
        <f t="shared" si="57"/>
        <v>2.2825469130845595</v>
      </c>
      <c r="E138" s="22">
        <f t="shared" si="57"/>
        <v>2.3316390620647596</v>
      </c>
      <c r="F138" s="22">
        <f t="shared" si="57"/>
        <v>2.4043611309842885</v>
      </c>
      <c r="G138" s="22">
        <f t="shared" si="57"/>
        <v>2.5062692339956452</v>
      </c>
      <c r="H138" s="22">
        <f t="shared" si="57"/>
        <v>2.6068414655446319</v>
      </c>
      <c r="I138" s="22">
        <f t="shared" si="57"/>
        <v>2.7507467438176954</v>
      </c>
      <c r="J138" s="22">
        <f t="shared" si="57"/>
        <v>2.8391505647239583</v>
      </c>
      <c r="K138" s="22">
        <f t="shared" si="57"/>
        <v>2.9617897846359087</v>
      </c>
      <c r="L138" s="22">
        <f t="shared" si="57"/>
        <v>2.9831281836124615</v>
      </c>
      <c r="M138" s="22">
        <f t="shared" si="57"/>
        <v>2.9568143342440174</v>
      </c>
      <c r="N138" s="22">
        <f t="shared" si="57"/>
        <v>2.8895390721400114</v>
      </c>
      <c r="O138" s="22">
        <f t="shared" si="57"/>
        <v>2.8005695314717678</v>
      </c>
      <c r="P138" s="22">
        <f t="shared" si="57"/>
        <v>2.7530584295846769</v>
      </c>
      <c r="Q138" s="22">
        <f t="shared" si="57"/>
        <v>2.6498960209557127</v>
      </c>
    </row>
    <row r="139" spans="1:17" ht="12" customHeight="1" x14ac:dyDescent="0.25">
      <c r="A139" s="23" t="s">
        <v>47</v>
      </c>
      <c r="B139" s="22">
        <f t="shared" ref="B139:Q139" si="58">IF(B109=0,0,B109/B$26)</f>
        <v>21.436263907252005</v>
      </c>
      <c r="C139" s="22">
        <f t="shared" si="58"/>
        <v>21.67732833656224</v>
      </c>
      <c r="D139" s="22">
        <f t="shared" si="58"/>
        <v>21.846137424884624</v>
      </c>
      <c r="E139" s="22">
        <f t="shared" si="58"/>
        <v>22.050255628086351</v>
      </c>
      <c r="F139" s="22">
        <f t="shared" si="58"/>
        <v>22.081122868042915</v>
      </c>
      <c r="G139" s="22">
        <f t="shared" si="58"/>
        <v>22.751072352240914</v>
      </c>
      <c r="H139" s="22">
        <f t="shared" si="58"/>
        <v>22.483902958261055</v>
      </c>
      <c r="I139" s="22">
        <f t="shared" si="58"/>
        <v>22.24101948078928</v>
      </c>
      <c r="J139" s="22">
        <f t="shared" si="58"/>
        <v>22.103066014362454</v>
      </c>
      <c r="K139" s="22">
        <f t="shared" si="58"/>
        <v>22.563264640973376</v>
      </c>
      <c r="L139" s="22">
        <f t="shared" si="58"/>
        <v>21.481666142127601</v>
      </c>
      <c r="M139" s="22">
        <f t="shared" si="58"/>
        <v>21.351587491766026</v>
      </c>
      <c r="N139" s="22">
        <f t="shared" si="58"/>
        <v>21.17690130127324</v>
      </c>
      <c r="O139" s="22">
        <f t="shared" si="58"/>
        <v>21.614768831208202</v>
      </c>
      <c r="P139" s="22">
        <f t="shared" si="58"/>
        <v>21.663660901748816</v>
      </c>
      <c r="Q139" s="22">
        <f t="shared" si="58"/>
        <v>21.580685720419901</v>
      </c>
    </row>
    <row r="140" spans="1:17" ht="12" customHeight="1" x14ac:dyDescent="0.25">
      <c r="A140" s="21" t="s">
        <v>46</v>
      </c>
      <c r="B140" s="20">
        <f t="shared" ref="B140:Q140" si="59">IF(B110=0,0,B110/B$26)</f>
        <v>19.540213258885707</v>
      </c>
      <c r="C140" s="20">
        <f t="shared" si="59"/>
        <v>19.795125346326703</v>
      </c>
      <c r="D140" s="20">
        <f t="shared" si="59"/>
        <v>20.660642770466364</v>
      </c>
      <c r="E140" s="20">
        <f t="shared" si="59"/>
        <v>21.143006909318363</v>
      </c>
      <c r="F140" s="20">
        <f t="shared" si="59"/>
        <v>22.28565099332009</v>
      </c>
      <c r="G140" s="20">
        <f t="shared" si="59"/>
        <v>21.78870713067916</v>
      </c>
      <c r="H140" s="20">
        <f t="shared" si="59"/>
        <v>21.611532008895534</v>
      </c>
      <c r="I140" s="20">
        <f t="shared" si="59"/>
        <v>20.821165711114258</v>
      </c>
      <c r="J140" s="20">
        <f t="shared" si="59"/>
        <v>20.973330916614731</v>
      </c>
      <c r="K140" s="20">
        <f t="shared" si="59"/>
        <v>21.145112509563077</v>
      </c>
      <c r="L140" s="20">
        <f t="shared" si="59"/>
        <v>21.672683105127728</v>
      </c>
      <c r="M140" s="20">
        <f t="shared" si="59"/>
        <v>21.459867103603347</v>
      </c>
      <c r="N140" s="20">
        <f t="shared" si="59"/>
        <v>21.862445299646794</v>
      </c>
      <c r="O140" s="20">
        <f t="shared" si="59"/>
        <v>21.777073292114686</v>
      </c>
      <c r="P140" s="20">
        <f t="shared" si="59"/>
        <v>21.622472202266348</v>
      </c>
      <c r="Q140" s="20">
        <f t="shared" si="59"/>
        <v>20.871278130812776</v>
      </c>
    </row>
    <row r="141" spans="1:17" ht="12" customHeight="1" x14ac:dyDescent="0.25">
      <c r="A141" s="19" t="s">
        <v>45</v>
      </c>
      <c r="B141" s="18">
        <f t="shared" ref="B141:Q141" si="60">IF(B111=0,0,B111/B$26)</f>
        <v>52.685343779151616</v>
      </c>
      <c r="C141" s="18">
        <f t="shared" si="60"/>
        <v>52.898403791236731</v>
      </c>
      <c r="D141" s="18">
        <f t="shared" si="60"/>
        <v>52.863166657808975</v>
      </c>
      <c r="E141" s="18">
        <f t="shared" si="60"/>
        <v>52.87455486355384</v>
      </c>
      <c r="F141" s="18">
        <f t="shared" si="60"/>
        <v>52.739495608011424</v>
      </c>
      <c r="G141" s="18">
        <f t="shared" si="60"/>
        <v>52.959773705321716</v>
      </c>
      <c r="H141" s="18">
        <f t="shared" si="60"/>
        <v>53.23585465286434</v>
      </c>
      <c r="I141" s="18">
        <f t="shared" si="60"/>
        <v>53.281691921901235</v>
      </c>
      <c r="J141" s="18">
        <f t="shared" si="60"/>
        <v>53.502720758680979</v>
      </c>
      <c r="K141" s="18">
        <f t="shared" si="60"/>
        <v>54.165208182033972</v>
      </c>
      <c r="L141" s="18">
        <f t="shared" si="60"/>
        <v>54.09899898755836</v>
      </c>
      <c r="M141" s="18">
        <f t="shared" si="60"/>
        <v>53.97978010997678</v>
      </c>
      <c r="N141" s="18">
        <f t="shared" si="60"/>
        <v>53.945709895972236</v>
      </c>
      <c r="O141" s="18">
        <f t="shared" si="60"/>
        <v>53.889554230544412</v>
      </c>
      <c r="P141" s="18">
        <f t="shared" si="60"/>
        <v>53.788696964258293</v>
      </c>
      <c r="Q141" s="18">
        <f t="shared" si="60"/>
        <v>53.638774591751741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116.94881592175416</v>
      </c>
      <c r="C143" s="31">
        <f t="shared" si="61"/>
        <v>140.16126961031412</v>
      </c>
      <c r="D143" s="31">
        <f t="shared" si="61"/>
        <v>132.44099047753201</v>
      </c>
      <c r="E143" s="31">
        <f t="shared" si="61"/>
        <v>149.75088304493434</v>
      </c>
      <c r="F143" s="31">
        <f t="shared" si="61"/>
        <v>147.55174655713486</v>
      </c>
      <c r="G143" s="31">
        <f t="shared" si="61"/>
        <v>146.97363481008267</v>
      </c>
      <c r="H143" s="31">
        <f t="shared" si="61"/>
        <v>158.1657613364757</v>
      </c>
      <c r="I143" s="31">
        <f t="shared" si="61"/>
        <v>131.45148368821367</v>
      </c>
      <c r="J143" s="31">
        <f t="shared" si="61"/>
        <v>150.75196195041062</v>
      </c>
      <c r="K143" s="31">
        <f t="shared" si="61"/>
        <v>138.70001324357807</v>
      </c>
      <c r="L143" s="31">
        <f t="shared" si="61"/>
        <v>149.63118411535575</v>
      </c>
      <c r="M143" s="31">
        <f t="shared" si="61"/>
        <v>131.29180879768171</v>
      </c>
      <c r="N143" s="31">
        <f t="shared" si="61"/>
        <v>131.86573875800937</v>
      </c>
      <c r="O143" s="31">
        <f t="shared" si="61"/>
        <v>125.55704819128027</v>
      </c>
      <c r="P143" s="31">
        <f t="shared" si="61"/>
        <v>120.26018823411391</v>
      </c>
      <c r="Q143" s="31">
        <f t="shared" si="61"/>
        <v>116.5039905868129</v>
      </c>
    </row>
    <row r="144" spans="1:17" ht="12" customHeight="1" x14ac:dyDescent="0.25">
      <c r="A144" s="23" t="s">
        <v>44</v>
      </c>
      <c r="B144" s="22">
        <f t="shared" ref="B144:Q144" si="62">IF(B114=0,0,B114/B$26)</f>
        <v>87.002119344437489</v>
      </c>
      <c r="C144" s="22">
        <f t="shared" si="62"/>
        <v>109.93797709990379</v>
      </c>
      <c r="D144" s="22">
        <f t="shared" si="62"/>
        <v>101.77954663590869</v>
      </c>
      <c r="E144" s="22">
        <f t="shared" si="62"/>
        <v>118.49476251469045</v>
      </c>
      <c r="F144" s="22">
        <f t="shared" si="62"/>
        <v>115.40275901553004</v>
      </c>
      <c r="G144" s="22">
        <f t="shared" si="62"/>
        <v>114.26784673003289</v>
      </c>
      <c r="H144" s="22">
        <f t="shared" si="62"/>
        <v>125.24928621881557</v>
      </c>
      <c r="I144" s="22">
        <f t="shared" si="62"/>
        <v>97.943458915708604</v>
      </c>
      <c r="J144" s="22">
        <f t="shared" si="62"/>
        <v>116.41477803995336</v>
      </c>
      <c r="K144" s="22">
        <f t="shared" si="62"/>
        <v>103.83214773813729</v>
      </c>
      <c r="L144" s="22">
        <f t="shared" si="62"/>
        <v>114.54499497671218</v>
      </c>
      <c r="M144" s="22">
        <f t="shared" si="62"/>
        <v>95.756783509548313</v>
      </c>
      <c r="N144" s="22">
        <f t="shared" si="62"/>
        <v>95.743294768551138</v>
      </c>
      <c r="O144" s="22">
        <f t="shared" si="62"/>
        <v>88.853195247378949</v>
      </c>
      <c r="P144" s="22">
        <f t="shared" si="62"/>
        <v>83.4672430593223</v>
      </c>
      <c r="Q144" s="22">
        <f t="shared" si="62"/>
        <v>79.644393703297112</v>
      </c>
    </row>
    <row r="145" spans="1:17" ht="12" customHeight="1" x14ac:dyDescent="0.25">
      <c r="A145" s="23" t="s">
        <v>43</v>
      </c>
      <c r="B145" s="30">
        <f t="shared" ref="B145:Q145" si="63">IF(B115=0,0,B115/B$26)</f>
        <v>3.6874402436322069</v>
      </c>
      <c r="C145" s="30">
        <f t="shared" si="63"/>
        <v>3.8244985759417127</v>
      </c>
      <c r="D145" s="30">
        <f t="shared" si="63"/>
        <v>4.0861785211887405</v>
      </c>
      <c r="E145" s="30">
        <f t="shared" si="63"/>
        <v>4.2575332864750663</v>
      </c>
      <c r="F145" s="30">
        <f t="shared" si="63"/>
        <v>4.4833371369824579</v>
      </c>
      <c r="G145" s="30">
        <f t="shared" si="63"/>
        <v>4.7744468647660039</v>
      </c>
      <c r="H145" s="30">
        <f t="shared" si="63"/>
        <v>5.0721413073026342</v>
      </c>
      <c r="I145" s="30">
        <f t="shared" si="63"/>
        <v>5.4707399075951786</v>
      </c>
      <c r="J145" s="30">
        <f t="shared" si="63"/>
        <v>5.755243532795407</v>
      </c>
      <c r="K145" s="30">
        <f t="shared" si="63"/>
        <v>6.1257026765953597</v>
      </c>
      <c r="L145" s="30">
        <f t="shared" si="63"/>
        <v>6.2907594073819473</v>
      </c>
      <c r="M145" s="30">
        <f t="shared" si="63"/>
        <v>6.3737272382619334</v>
      </c>
      <c r="N145" s="30">
        <f t="shared" si="63"/>
        <v>6.4385180997906524</v>
      </c>
      <c r="O145" s="30">
        <f t="shared" si="63"/>
        <v>6.4368147402811422</v>
      </c>
      <c r="P145" s="30">
        <f t="shared" si="63"/>
        <v>6.6703790812835013</v>
      </c>
      <c r="Q145" s="30">
        <f t="shared" si="63"/>
        <v>6.9280612725598223</v>
      </c>
    </row>
    <row r="146" spans="1:17" ht="12" customHeight="1" x14ac:dyDescent="0.25">
      <c r="A146" s="23" t="s">
        <v>47</v>
      </c>
      <c r="B146" s="22">
        <f t="shared" ref="B146:Q146" si="64">IF(B116=0,0,B116/B$26)</f>
        <v>14.809027731618247</v>
      </c>
      <c r="C146" s="22">
        <f t="shared" si="64"/>
        <v>14.887534339897273</v>
      </c>
      <c r="D146" s="22">
        <f t="shared" si="64"/>
        <v>14.922975601747682</v>
      </c>
      <c r="E146" s="22">
        <f t="shared" si="64"/>
        <v>15.169758019354063</v>
      </c>
      <c r="F146" s="22">
        <f t="shared" si="64"/>
        <v>15.286723535558773</v>
      </c>
      <c r="G146" s="22">
        <f t="shared" si="64"/>
        <v>15.512377333072569</v>
      </c>
      <c r="H146" s="22">
        <f t="shared" si="64"/>
        <v>15.451765000320052</v>
      </c>
      <c r="I146" s="22">
        <f t="shared" si="64"/>
        <v>15.655036650005115</v>
      </c>
      <c r="J146" s="22">
        <f t="shared" si="64"/>
        <v>15.926324378343262</v>
      </c>
      <c r="K146" s="22">
        <f t="shared" si="64"/>
        <v>16.098646163622806</v>
      </c>
      <c r="L146" s="22">
        <f t="shared" si="64"/>
        <v>15.958840798176583</v>
      </c>
      <c r="M146" s="22">
        <f t="shared" si="64"/>
        <v>16.072516024933375</v>
      </c>
      <c r="N146" s="22">
        <f t="shared" si="64"/>
        <v>16.197930794599184</v>
      </c>
      <c r="O146" s="22">
        <f t="shared" si="64"/>
        <v>16.543619794901449</v>
      </c>
      <c r="P146" s="22">
        <f t="shared" si="64"/>
        <v>16.640476245876176</v>
      </c>
      <c r="Q146" s="22">
        <f t="shared" si="64"/>
        <v>16.760225932990036</v>
      </c>
    </row>
    <row r="147" spans="1:17" ht="12" customHeight="1" x14ac:dyDescent="0.25">
      <c r="A147" s="29" t="s">
        <v>46</v>
      </c>
      <c r="B147" s="18">
        <f t="shared" ref="B147:Q147" si="65">IF(B117=0,0,B117/B$26)</f>
        <v>11.450228602066222</v>
      </c>
      <c r="C147" s="18">
        <f t="shared" si="65"/>
        <v>11.511259594571317</v>
      </c>
      <c r="D147" s="18">
        <f t="shared" si="65"/>
        <v>11.652289718686902</v>
      </c>
      <c r="E147" s="18">
        <f t="shared" si="65"/>
        <v>11.828829224414747</v>
      </c>
      <c r="F147" s="18">
        <f t="shared" si="65"/>
        <v>12.378926869063594</v>
      </c>
      <c r="G147" s="18">
        <f t="shared" si="65"/>
        <v>12.418963882211189</v>
      </c>
      <c r="H147" s="18">
        <f t="shared" si="65"/>
        <v>12.392568810037421</v>
      </c>
      <c r="I147" s="18">
        <f t="shared" si="65"/>
        <v>12.382248214904779</v>
      </c>
      <c r="J147" s="18">
        <f t="shared" si="65"/>
        <v>12.655615999318549</v>
      </c>
      <c r="K147" s="18">
        <f t="shared" si="65"/>
        <v>12.643516665222601</v>
      </c>
      <c r="L147" s="18">
        <f t="shared" si="65"/>
        <v>12.836588933085059</v>
      </c>
      <c r="M147" s="18">
        <f t="shared" si="65"/>
        <v>13.088782024938096</v>
      </c>
      <c r="N147" s="18">
        <f t="shared" si="65"/>
        <v>13.485995095068404</v>
      </c>
      <c r="O147" s="18">
        <f t="shared" si="65"/>
        <v>13.723418408718736</v>
      </c>
      <c r="P147" s="18">
        <f t="shared" si="65"/>
        <v>13.482089847631928</v>
      </c>
      <c r="Q147" s="18">
        <f t="shared" si="65"/>
        <v>13.17130967796593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20.859936932879023</v>
      </c>
      <c r="C149" s="26">
        <f t="shared" si="66"/>
        <v>27.645958880681295</v>
      </c>
      <c r="D149" s="26">
        <f t="shared" si="66"/>
        <v>26.419983534818513</v>
      </c>
      <c r="E149" s="26">
        <f t="shared" si="66"/>
        <v>30.804665141335995</v>
      </c>
      <c r="F149" s="26">
        <f t="shared" si="66"/>
        <v>29.31258806991643</v>
      </c>
      <c r="G149" s="26">
        <f t="shared" si="66"/>
        <v>30.277290979034571</v>
      </c>
      <c r="H149" s="26">
        <f t="shared" si="66"/>
        <v>29.151368402216178</v>
      </c>
      <c r="I149" s="26">
        <f t="shared" si="66"/>
        <v>19.810783764807944</v>
      </c>
      <c r="J149" s="26">
        <f t="shared" si="66"/>
        <v>23.404648880327883</v>
      </c>
      <c r="K149" s="26">
        <f t="shared" si="66"/>
        <v>21.316806180063885</v>
      </c>
      <c r="L149" s="26">
        <f t="shared" si="66"/>
        <v>19.195444706477218</v>
      </c>
      <c r="M149" s="26">
        <f t="shared" si="66"/>
        <v>15.345308370159872</v>
      </c>
      <c r="N149" s="26">
        <f t="shared" si="66"/>
        <v>12.595914786042099</v>
      </c>
      <c r="O149" s="26">
        <f t="shared" si="66"/>
        <v>12.265999456359745</v>
      </c>
      <c r="P149" s="26">
        <f t="shared" si="66"/>
        <v>13.465968575270029</v>
      </c>
      <c r="Q149" s="26">
        <f t="shared" si="66"/>
        <v>11.841156728049201</v>
      </c>
    </row>
    <row r="150" spans="1:17" ht="12" customHeight="1" x14ac:dyDescent="0.25">
      <c r="A150" s="25" t="s">
        <v>48</v>
      </c>
      <c r="B150" s="24">
        <f t="shared" ref="B150:Q150" si="67">IF(B120=0,0,B120/B$26)</f>
        <v>20.859936932879023</v>
      </c>
      <c r="C150" s="24">
        <f t="shared" si="67"/>
        <v>27.645958880681295</v>
      </c>
      <c r="D150" s="24">
        <f t="shared" si="67"/>
        <v>26.419983534818513</v>
      </c>
      <c r="E150" s="24">
        <f t="shared" si="67"/>
        <v>30.804665141335995</v>
      </c>
      <c r="F150" s="24">
        <f t="shared" si="67"/>
        <v>29.31258806991643</v>
      </c>
      <c r="G150" s="24">
        <f t="shared" si="67"/>
        <v>30.277290979034571</v>
      </c>
      <c r="H150" s="24">
        <f t="shared" si="67"/>
        <v>29.151368402216178</v>
      </c>
      <c r="I150" s="24">
        <f t="shared" si="67"/>
        <v>19.810783764807944</v>
      </c>
      <c r="J150" s="24">
        <f t="shared" si="67"/>
        <v>23.404648880327883</v>
      </c>
      <c r="K150" s="24">
        <f t="shared" si="67"/>
        <v>21.316806180063885</v>
      </c>
      <c r="L150" s="24">
        <f t="shared" si="67"/>
        <v>19.195444706477218</v>
      </c>
      <c r="M150" s="24">
        <f t="shared" si="67"/>
        <v>15.345308370159872</v>
      </c>
      <c r="N150" s="24">
        <f t="shared" si="67"/>
        <v>12.595914786042099</v>
      </c>
      <c r="O150" s="24">
        <f t="shared" si="67"/>
        <v>12.265999456359745</v>
      </c>
      <c r="P150" s="24">
        <f t="shared" si="67"/>
        <v>13.465968575270029</v>
      </c>
      <c r="Q150" s="24">
        <f t="shared" si="67"/>
        <v>11.841156728049201</v>
      </c>
    </row>
    <row r="151" spans="1:17" ht="12" customHeight="1" x14ac:dyDescent="0.25">
      <c r="A151" s="23" t="s">
        <v>44</v>
      </c>
      <c r="B151" s="22">
        <f t="shared" ref="B151:Q151" si="68">IF(B121=0,0,B121/B$26)</f>
        <v>17.374743697569809</v>
      </c>
      <c r="C151" s="22">
        <f t="shared" si="68"/>
        <v>23.692502694817414</v>
      </c>
      <c r="D151" s="22">
        <f t="shared" si="68"/>
        <v>21.635896316882214</v>
      </c>
      <c r="E151" s="22">
        <f t="shared" si="68"/>
        <v>25.675850224703815</v>
      </c>
      <c r="F151" s="22">
        <f t="shared" si="68"/>
        <v>23.929759778386195</v>
      </c>
      <c r="G151" s="22">
        <f t="shared" si="68"/>
        <v>25.033245318179556</v>
      </c>
      <c r="H151" s="22">
        <f t="shared" si="68"/>
        <v>24.033197567551493</v>
      </c>
      <c r="I151" s="22">
        <f t="shared" si="68"/>
        <v>15.494648784204296</v>
      </c>
      <c r="J151" s="22">
        <f t="shared" si="68"/>
        <v>19.42414244778633</v>
      </c>
      <c r="K151" s="22">
        <f t="shared" si="68"/>
        <v>16.985407389846632</v>
      </c>
      <c r="L151" s="22">
        <f t="shared" si="68"/>
        <v>15.006084433824336</v>
      </c>
      <c r="M151" s="22">
        <f t="shared" si="68"/>
        <v>11.633572671648523</v>
      </c>
      <c r="N151" s="22">
        <f t="shared" si="68"/>
        <v>9.1857922015096491</v>
      </c>
      <c r="O151" s="22">
        <f t="shared" si="68"/>
        <v>9.1588397228012006</v>
      </c>
      <c r="P151" s="22">
        <f t="shared" si="68"/>
        <v>9.9794093187928166</v>
      </c>
      <c r="Q151" s="22">
        <f t="shared" si="68"/>
        <v>8.7890410871301548</v>
      </c>
    </row>
    <row r="152" spans="1:17" ht="12" customHeight="1" x14ac:dyDescent="0.25">
      <c r="A152" s="23" t="s">
        <v>43</v>
      </c>
      <c r="B152" s="22">
        <f t="shared" ref="B152:Q152" si="69">IF(B122=0,0,B122/B$26)</f>
        <v>6.4735705700665449E-4</v>
      </c>
      <c r="C152" s="22">
        <f t="shared" si="69"/>
        <v>6.9268354356323612E-4</v>
      </c>
      <c r="D152" s="22">
        <f t="shared" si="69"/>
        <v>8.2342027173130711E-4</v>
      </c>
      <c r="E152" s="22">
        <f t="shared" si="69"/>
        <v>9.3941113917174262E-4</v>
      </c>
      <c r="F152" s="22">
        <f t="shared" si="69"/>
        <v>1.0601341760979857E-3</v>
      </c>
      <c r="G152" s="22">
        <f t="shared" si="69"/>
        <v>1.218587291788645E-3</v>
      </c>
      <c r="H152" s="22">
        <f t="shared" si="69"/>
        <v>1.3957372040740846E-3</v>
      </c>
      <c r="I152" s="22">
        <f t="shared" si="69"/>
        <v>1.6956070311101431E-3</v>
      </c>
      <c r="J152" s="22">
        <f t="shared" si="69"/>
        <v>1.8982816406805383E-3</v>
      </c>
      <c r="K152" s="22">
        <f t="shared" si="69"/>
        <v>2.3198863505724189E-3</v>
      </c>
      <c r="L152" s="22">
        <f t="shared" si="69"/>
        <v>2.5899639464466977E-3</v>
      </c>
      <c r="M152" s="22">
        <f t="shared" si="69"/>
        <v>2.9352022150398263E-3</v>
      </c>
      <c r="N152" s="22">
        <f t="shared" si="69"/>
        <v>3.2102663030759929E-3</v>
      </c>
      <c r="O152" s="22">
        <f t="shared" si="69"/>
        <v>3.6079568545237172E-3</v>
      </c>
      <c r="P152" s="22">
        <f t="shared" si="69"/>
        <v>4.0803388343740397E-3</v>
      </c>
      <c r="Q152" s="22">
        <f t="shared" si="69"/>
        <v>4.5409181354900572E-3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2.3270589845788852</v>
      </c>
      <c r="C153" s="22">
        <f t="shared" si="70"/>
        <v>2.6040605200339688</v>
      </c>
      <c r="D153" s="22">
        <f t="shared" si="70"/>
        <v>2.8637310198834212</v>
      </c>
      <c r="E153" s="22">
        <f t="shared" si="70"/>
        <v>2.9934966177451612</v>
      </c>
      <c r="F153" s="22">
        <f t="shared" si="70"/>
        <v>2.9414807552158497</v>
      </c>
      <c r="G153" s="22">
        <f t="shared" si="70"/>
        <v>3.0953080847023866</v>
      </c>
      <c r="H153" s="22">
        <f t="shared" si="70"/>
        <v>2.9864970672244149</v>
      </c>
      <c r="I153" s="22">
        <f t="shared" si="70"/>
        <v>2.6686017689359911</v>
      </c>
      <c r="J153" s="22">
        <f t="shared" si="70"/>
        <v>2.4352616584818461</v>
      </c>
      <c r="K153" s="22">
        <f t="shared" si="70"/>
        <v>2.5239363351814137</v>
      </c>
      <c r="L153" s="22">
        <f t="shared" si="70"/>
        <v>2.1088308461765459</v>
      </c>
      <c r="M153" s="22">
        <f t="shared" si="70"/>
        <v>1.9495423190145598</v>
      </c>
      <c r="N153" s="22">
        <f t="shared" si="70"/>
        <v>1.7157369192198164</v>
      </c>
      <c r="O153" s="22">
        <f t="shared" si="70"/>
        <v>1.6988000165139989</v>
      </c>
      <c r="P153" s="22">
        <f t="shared" si="70"/>
        <v>1.8593231040041938</v>
      </c>
      <c r="Q153" s="22">
        <f t="shared" si="70"/>
        <v>1.6591206076696814</v>
      </c>
    </row>
    <row r="154" spans="1:17" ht="12" customHeight="1" x14ac:dyDescent="0.25">
      <c r="A154" s="21" t="s">
        <v>46</v>
      </c>
      <c r="B154" s="20">
        <f t="shared" ref="B154:Q154" si="71">IF(B124=0,0,B124/B$26)</f>
        <v>1.1574868936733222</v>
      </c>
      <c r="C154" s="20">
        <f t="shared" si="71"/>
        <v>1.3487029822863541</v>
      </c>
      <c r="D154" s="20">
        <f t="shared" si="71"/>
        <v>1.9195327777811435</v>
      </c>
      <c r="E154" s="20">
        <f t="shared" si="71"/>
        <v>2.1343788877478471</v>
      </c>
      <c r="F154" s="20">
        <f t="shared" si="71"/>
        <v>2.440287402138289</v>
      </c>
      <c r="G154" s="20">
        <f t="shared" si="71"/>
        <v>2.1475189888608397</v>
      </c>
      <c r="H154" s="20">
        <f t="shared" si="71"/>
        <v>2.1302780302361999</v>
      </c>
      <c r="I154" s="20">
        <f t="shared" si="71"/>
        <v>1.6458376046365508</v>
      </c>
      <c r="J154" s="20">
        <f t="shared" si="71"/>
        <v>1.5433464924190252</v>
      </c>
      <c r="K154" s="20">
        <f t="shared" si="71"/>
        <v>1.8051425686852658</v>
      </c>
      <c r="L154" s="20">
        <f t="shared" si="71"/>
        <v>2.0779394625298933</v>
      </c>
      <c r="M154" s="20">
        <f t="shared" si="71"/>
        <v>1.759258177281749</v>
      </c>
      <c r="N154" s="20">
        <f t="shared" si="71"/>
        <v>1.6911753990095595</v>
      </c>
      <c r="O154" s="20">
        <f t="shared" si="71"/>
        <v>1.4047517601900235</v>
      </c>
      <c r="P154" s="20">
        <f t="shared" si="71"/>
        <v>1.6231558136386457</v>
      </c>
      <c r="Q154" s="20">
        <f t="shared" si="71"/>
        <v>1.3884541151138758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12141.996463940921</v>
      </c>
      <c r="C159" s="26">
        <f t="shared" si="73"/>
        <v>13856.688143106141</v>
      </c>
      <c r="D159" s="26">
        <f t="shared" si="73"/>
        <v>13270.82737489254</v>
      </c>
      <c r="E159" s="26">
        <f t="shared" si="73"/>
        <v>14540.280985109566</v>
      </c>
      <c r="F159" s="26">
        <f t="shared" si="73"/>
        <v>14229.318716531925</v>
      </c>
      <c r="G159" s="26">
        <f t="shared" si="73"/>
        <v>14093.722320791008</v>
      </c>
      <c r="H159" s="26">
        <f t="shared" si="73"/>
        <v>14684.493992652215</v>
      </c>
      <c r="I159" s="26">
        <f t="shared" si="73"/>
        <v>12495.102996272764</v>
      </c>
      <c r="J159" s="26">
        <f t="shared" si="73"/>
        <v>13654.753775014518</v>
      </c>
      <c r="K159" s="26">
        <f t="shared" si="73"/>
        <v>12489.241039806158</v>
      </c>
      <c r="L159" s="26">
        <f t="shared" si="73"/>
        <v>12944.258287590275</v>
      </c>
      <c r="M159" s="26">
        <f t="shared" si="73"/>
        <v>11492.249125339893</v>
      </c>
      <c r="N159" s="26">
        <f t="shared" si="73"/>
        <v>11239.880470375718</v>
      </c>
      <c r="O159" s="26">
        <f t="shared" si="73"/>
        <v>10750.02669861</v>
      </c>
      <c r="P159" s="26">
        <f t="shared" si="73"/>
        <v>10344.881519923409</v>
      </c>
      <c r="Q159" s="26">
        <f t="shared" si="73"/>
        <v>9946.7367710082726</v>
      </c>
    </row>
    <row r="160" spans="1:17" ht="12" customHeight="1" x14ac:dyDescent="0.25">
      <c r="A160" s="25" t="s">
        <v>48</v>
      </c>
      <c r="B160" s="24">
        <f t="shared" ref="B160:Q160" si="74">IF(B106=0,0,B106/B$23)</f>
        <v>9233.244744656924</v>
      </c>
      <c r="C160" s="24">
        <f t="shared" si="74"/>
        <v>10955.982451128428</v>
      </c>
      <c r="D160" s="24">
        <f t="shared" si="74"/>
        <v>10366.567376896144</v>
      </c>
      <c r="E160" s="24">
        <f t="shared" si="74"/>
        <v>11645.771624317003</v>
      </c>
      <c r="F160" s="24">
        <f t="shared" si="74"/>
        <v>11335.529849346922</v>
      </c>
      <c r="G160" s="24">
        <f t="shared" si="74"/>
        <v>11195.042365186024</v>
      </c>
      <c r="H160" s="24">
        <f t="shared" si="74"/>
        <v>11779.519304972693</v>
      </c>
      <c r="I160" s="24">
        <f t="shared" si="74"/>
        <v>9580.8620808488085</v>
      </c>
      <c r="J160" s="24">
        <f t="shared" si="74"/>
        <v>10760.765570568681</v>
      </c>
      <c r="K160" s="24">
        <f t="shared" si="74"/>
        <v>9623.4751529527966</v>
      </c>
      <c r="L160" s="24">
        <f t="shared" si="74"/>
        <v>10092.984153398129</v>
      </c>
      <c r="M160" s="24">
        <f t="shared" si="74"/>
        <v>8669.9930404601237</v>
      </c>
      <c r="N160" s="24">
        <f t="shared" si="74"/>
        <v>8450.3289348021262</v>
      </c>
      <c r="O160" s="24">
        <f t="shared" si="74"/>
        <v>7972.8689075979501</v>
      </c>
      <c r="P160" s="24">
        <f t="shared" si="74"/>
        <v>7584.2310079631525</v>
      </c>
      <c r="Q160" s="24">
        <f t="shared" si="74"/>
        <v>7203.1819697651354</v>
      </c>
    </row>
    <row r="161" spans="1:17" ht="12" customHeight="1" x14ac:dyDescent="0.25">
      <c r="A161" s="23" t="s">
        <v>44</v>
      </c>
      <c r="B161" s="22">
        <f t="shared" ref="B161:Q161" si="75">IF(B107=0,0,B107/B$23)</f>
        <v>6851.9334624415042</v>
      </c>
      <c r="C161" s="22">
        <f t="shared" si="75"/>
        <v>8561.7917068610604</v>
      </c>
      <c r="D161" s="22">
        <f t="shared" si="75"/>
        <v>7905.8776512837721</v>
      </c>
      <c r="E161" s="22">
        <f t="shared" si="75"/>
        <v>9153.6039990978134</v>
      </c>
      <c r="F161" s="22">
        <f t="shared" si="75"/>
        <v>8769.2218445752223</v>
      </c>
      <c r="G161" s="22">
        <f t="shared" si="75"/>
        <v>8620.041966488403</v>
      </c>
      <c r="H161" s="22">
        <f t="shared" si="75"/>
        <v>9231.0689836870333</v>
      </c>
      <c r="I161" s="22">
        <f t="shared" si="75"/>
        <v>7075.1248212605315</v>
      </c>
      <c r="J161" s="22">
        <f t="shared" si="75"/>
        <v>8277.1712604293825</v>
      </c>
      <c r="K161" s="22">
        <f t="shared" si="75"/>
        <v>7154.2559470173755</v>
      </c>
      <c r="L161" s="22">
        <f t="shared" si="75"/>
        <v>7661.3200103007466</v>
      </c>
      <c r="M161" s="22">
        <f t="shared" si="75"/>
        <v>6277.064147125463</v>
      </c>
      <c r="N161" s="22">
        <f t="shared" si="75"/>
        <v>6075.3301850677281</v>
      </c>
      <c r="O161" s="22">
        <f t="shared" si="75"/>
        <v>5592.3775907846803</v>
      </c>
      <c r="P161" s="22">
        <f t="shared" si="75"/>
        <v>5221.3160304554576</v>
      </c>
      <c r="Q161" s="22">
        <f t="shared" si="75"/>
        <v>4896.2794512209184</v>
      </c>
    </row>
    <row r="162" spans="1:17" ht="12" customHeight="1" x14ac:dyDescent="0.25">
      <c r="A162" s="23" t="s">
        <v>43</v>
      </c>
      <c r="B162" s="22">
        <f t="shared" ref="B162:Q162" si="76">IF(B108=0,0,B108/B$23)</f>
        <v>119.00473057116518</v>
      </c>
      <c r="C162" s="22">
        <f t="shared" si="76"/>
        <v>120.03171797616298</v>
      </c>
      <c r="D162" s="22">
        <f t="shared" si="76"/>
        <v>125.40129758273555</v>
      </c>
      <c r="E162" s="22">
        <f t="shared" si="76"/>
        <v>127.64081151230748</v>
      </c>
      <c r="F162" s="22">
        <f t="shared" si="76"/>
        <v>131.92605263516708</v>
      </c>
      <c r="G162" s="22">
        <f t="shared" si="76"/>
        <v>137.17717965253723</v>
      </c>
      <c r="H162" s="22">
        <f t="shared" si="76"/>
        <v>142.25015305155969</v>
      </c>
      <c r="I162" s="22">
        <f t="shared" si="76"/>
        <v>150.45202994966576</v>
      </c>
      <c r="J162" s="22">
        <f t="shared" si="76"/>
        <v>153.57103579865569</v>
      </c>
      <c r="K162" s="22">
        <f t="shared" si="76"/>
        <v>156.70199402382551</v>
      </c>
      <c r="L162" s="22">
        <f t="shared" si="76"/>
        <v>157.22502057514868</v>
      </c>
      <c r="M162" s="22">
        <f t="shared" si="76"/>
        <v>154.59283512600976</v>
      </c>
      <c r="N162" s="22">
        <f t="shared" si="76"/>
        <v>149.41907653698121</v>
      </c>
      <c r="O162" s="22">
        <f t="shared" si="76"/>
        <v>144.32525198342535</v>
      </c>
      <c r="P162" s="22">
        <f t="shared" si="76"/>
        <v>141.29794161289431</v>
      </c>
      <c r="Q162" s="22">
        <f t="shared" si="76"/>
        <v>135.53879644756259</v>
      </c>
    </row>
    <row r="163" spans="1:17" ht="12" customHeight="1" x14ac:dyDescent="0.25">
      <c r="A163" s="23" t="s">
        <v>47</v>
      </c>
      <c r="B163" s="22">
        <f t="shared" ref="B163:Q163" si="77">IF(B109=0,0,B109/B$23)</f>
        <v>1183.4936440126014</v>
      </c>
      <c r="C163" s="22">
        <f t="shared" si="77"/>
        <v>1188.6852000466715</v>
      </c>
      <c r="D163" s="22">
        <f t="shared" si="77"/>
        <v>1200.2092769910153</v>
      </c>
      <c r="E163" s="22">
        <f t="shared" si="77"/>
        <v>1207.0961446024171</v>
      </c>
      <c r="F163" s="22">
        <f t="shared" si="77"/>
        <v>1211.5797998034002</v>
      </c>
      <c r="G163" s="22">
        <f t="shared" si="77"/>
        <v>1245.2484741137143</v>
      </c>
      <c r="H163" s="22">
        <f t="shared" si="77"/>
        <v>1226.9018577778536</v>
      </c>
      <c r="I163" s="22">
        <f t="shared" si="77"/>
        <v>1216.4720494736234</v>
      </c>
      <c r="J163" s="22">
        <f t="shared" si="77"/>
        <v>1195.5655977976401</v>
      </c>
      <c r="K163" s="22">
        <f t="shared" si="77"/>
        <v>1193.7743114886348</v>
      </c>
      <c r="L163" s="22">
        <f t="shared" si="77"/>
        <v>1132.1858107667733</v>
      </c>
      <c r="M163" s="22">
        <f t="shared" si="77"/>
        <v>1116.3374062974735</v>
      </c>
      <c r="N163" s="22">
        <f t="shared" si="77"/>
        <v>1095.0649765769015</v>
      </c>
      <c r="O163" s="22">
        <f t="shared" si="77"/>
        <v>1113.9009130361453</v>
      </c>
      <c r="P163" s="22">
        <f t="shared" si="77"/>
        <v>1111.8655021348852</v>
      </c>
      <c r="Q163" s="22">
        <f t="shared" si="77"/>
        <v>1103.8245070475914</v>
      </c>
    </row>
    <row r="164" spans="1:17" ht="12" customHeight="1" x14ac:dyDescent="0.25">
      <c r="A164" s="21" t="s">
        <v>46</v>
      </c>
      <c r="B164" s="20">
        <f t="shared" ref="B164:Q164" si="78">IF(B110=0,0,B110/B$23)</f>
        <v>1078.8129076316529</v>
      </c>
      <c r="C164" s="20">
        <f t="shared" si="78"/>
        <v>1085.4738262445351</v>
      </c>
      <c r="D164" s="20">
        <f t="shared" si="78"/>
        <v>1135.0791510386207</v>
      </c>
      <c r="E164" s="20">
        <f t="shared" si="78"/>
        <v>1157.4306691044644</v>
      </c>
      <c r="F164" s="20">
        <f t="shared" si="78"/>
        <v>1222.8021523331313</v>
      </c>
      <c r="G164" s="20">
        <f t="shared" si="78"/>
        <v>1192.574744931369</v>
      </c>
      <c r="H164" s="20">
        <f t="shared" si="78"/>
        <v>1179.298310456247</v>
      </c>
      <c r="I164" s="20">
        <f t="shared" si="78"/>
        <v>1138.8131801649884</v>
      </c>
      <c r="J164" s="20">
        <f t="shared" si="78"/>
        <v>1134.4576765430018</v>
      </c>
      <c r="K164" s="20">
        <f t="shared" si="78"/>
        <v>1118.7429004229602</v>
      </c>
      <c r="L164" s="20">
        <f t="shared" si="78"/>
        <v>1142.2533117554599</v>
      </c>
      <c r="M164" s="20">
        <f t="shared" si="78"/>
        <v>1121.9986519111774</v>
      </c>
      <c r="N164" s="20">
        <f t="shared" si="78"/>
        <v>1130.514696620515</v>
      </c>
      <c r="O164" s="20">
        <f t="shared" si="78"/>
        <v>1122.2651517936997</v>
      </c>
      <c r="P164" s="20">
        <f t="shared" si="78"/>
        <v>1109.7515337599159</v>
      </c>
      <c r="Q164" s="20">
        <f t="shared" si="78"/>
        <v>1067.5392150490632</v>
      </c>
    </row>
    <row r="165" spans="1:17" ht="12" customHeight="1" x14ac:dyDescent="0.25">
      <c r="A165" s="19" t="s">
        <v>45</v>
      </c>
      <c r="B165" s="18">
        <f t="shared" ref="B165:Q165" si="79">IF(B111=0,0,B111/B$23)</f>
        <v>2908.7517192839982</v>
      </c>
      <c r="C165" s="18">
        <f t="shared" si="79"/>
        <v>2900.7056919777124</v>
      </c>
      <c r="D165" s="18">
        <f t="shared" si="79"/>
        <v>2904.2599979963979</v>
      </c>
      <c r="E165" s="18">
        <f t="shared" si="79"/>
        <v>2894.5093607925628</v>
      </c>
      <c r="F165" s="18">
        <f t="shared" si="79"/>
        <v>2893.7888671850033</v>
      </c>
      <c r="G165" s="18">
        <f t="shared" si="79"/>
        <v>2898.6799556049841</v>
      </c>
      <c r="H165" s="18">
        <f t="shared" si="79"/>
        <v>2904.9746876795198</v>
      </c>
      <c r="I165" s="18">
        <f t="shared" si="79"/>
        <v>2914.2409154239567</v>
      </c>
      <c r="J165" s="18">
        <f t="shared" si="79"/>
        <v>2893.9882044458382</v>
      </c>
      <c r="K165" s="18">
        <f t="shared" si="79"/>
        <v>2865.7658868533617</v>
      </c>
      <c r="L165" s="18">
        <f t="shared" si="79"/>
        <v>2851.2741341921464</v>
      </c>
      <c r="M165" s="18">
        <f t="shared" si="79"/>
        <v>2822.2560848797693</v>
      </c>
      <c r="N165" s="18">
        <f t="shared" si="79"/>
        <v>2789.5515355735915</v>
      </c>
      <c r="O165" s="18">
        <f t="shared" si="79"/>
        <v>2777.15779101205</v>
      </c>
      <c r="P165" s="18">
        <f t="shared" si="79"/>
        <v>2760.6505119602548</v>
      </c>
      <c r="Q165" s="18">
        <f t="shared" si="79"/>
        <v>2743.5548012431373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6456.7305626131765</v>
      </c>
      <c r="C167" s="31">
        <f t="shared" si="80"/>
        <v>7685.8007693005966</v>
      </c>
      <c r="D167" s="31">
        <f t="shared" si="80"/>
        <v>7276.2018444481209</v>
      </c>
      <c r="E167" s="31">
        <f t="shared" si="80"/>
        <v>8197.8058043055644</v>
      </c>
      <c r="F167" s="31">
        <f t="shared" si="80"/>
        <v>8096.0880758950389</v>
      </c>
      <c r="G167" s="31">
        <f t="shared" si="80"/>
        <v>8044.3985957512423</v>
      </c>
      <c r="H167" s="31">
        <f t="shared" si="80"/>
        <v>8630.7909610182342</v>
      </c>
      <c r="I167" s="31">
        <f t="shared" si="80"/>
        <v>7189.7358799883186</v>
      </c>
      <c r="J167" s="31">
        <f t="shared" si="80"/>
        <v>8154.2469895938748</v>
      </c>
      <c r="K167" s="31">
        <f t="shared" si="80"/>
        <v>7338.3225099722968</v>
      </c>
      <c r="L167" s="31">
        <f t="shared" si="80"/>
        <v>7886.2739222730315</v>
      </c>
      <c r="M167" s="31">
        <f t="shared" si="80"/>
        <v>6864.4056259436993</v>
      </c>
      <c r="N167" s="31">
        <f t="shared" si="80"/>
        <v>6818.8234940516695</v>
      </c>
      <c r="O167" s="31">
        <f t="shared" si="80"/>
        <v>6470.4883827606836</v>
      </c>
      <c r="P167" s="31">
        <f t="shared" si="80"/>
        <v>6172.2326242174877</v>
      </c>
      <c r="Q167" s="31">
        <f t="shared" si="80"/>
        <v>5959.0302942451526</v>
      </c>
    </row>
    <row r="168" spans="1:17" ht="12" customHeight="1" x14ac:dyDescent="0.25">
      <c r="A168" s="23" t="s">
        <v>44</v>
      </c>
      <c r="B168" s="22">
        <f t="shared" ref="B168:Q168" si="81">IF(B114=0,0,B114/B$23)</f>
        <v>4803.3769179774581</v>
      </c>
      <c r="C168" s="22">
        <f t="shared" si="81"/>
        <v>6028.4941148079706</v>
      </c>
      <c r="D168" s="22">
        <f t="shared" si="81"/>
        <v>5591.686699782922</v>
      </c>
      <c r="E168" s="22">
        <f t="shared" si="81"/>
        <v>6486.7534145442123</v>
      </c>
      <c r="F168" s="22">
        <f t="shared" si="81"/>
        <v>6332.0897447272055</v>
      </c>
      <c r="G168" s="22">
        <f t="shared" si="81"/>
        <v>6254.2925264275691</v>
      </c>
      <c r="H168" s="22">
        <f t="shared" si="81"/>
        <v>6834.6043937515697</v>
      </c>
      <c r="I168" s="22">
        <f t="shared" si="81"/>
        <v>5357.0152349643777</v>
      </c>
      <c r="J168" s="22">
        <f t="shared" si="81"/>
        <v>6296.9320007177748</v>
      </c>
      <c r="K168" s="22">
        <f t="shared" si="81"/>
        <v>5493.5379542281416</v>
      </c>
      <c r="L168" s="22">
        <f t="shared" si="81"/>
        <v>6037.0651489019183</v>
      </c>
      <c r="M168" s="22">
        <f t="shared" si="81"/>
        <v>5006.5073325185449</v>
      </c>
      <c r="N168" s="22">
        <f t="shared" si="81"/>
        <v>4950.9192752773097</v>
      </c>
      <c r="O168" s="22">
        <f t="shared" si="81"/>
        <v>4578.9828281361242</v>
      </c>
      <c r="P168" s="22">
        <f t="shared" si="81"/>
        <v>4283.8718966689603</v>
      </c>
      <c r="Q168" s="22">
        <f t="shared" si="81"/>
        <v>4073.7089987581576</v>
      </c>
    </row>
    <row r="169" spans="1:17" ht="12" customHeight="1" x14ac:dyDescent="0.25">
      <c r="A169" s="23" t="s">
        <v>43</v>
      </c>
      <c r="B169" s="30">
        <f t="shared" ref="B169:Q169" si="82">IF(B115=0,0,B115/B$23)</f>
        <v>203.58314815944252</v>
      </c>
      <c r="C169" s="30">
        <f t="shared" si="82"/>
        <v>209.71794975092604</v>
      </c>
      <c r="D169" s="30">
        <f t="shared" si="82"/>
        <v>224.49137223616339</v>
      </c>
      <c r="E169" s="30">
        <f t="shared" si="82"/>
        <v>233.06995176393451</v>
      </c>
      <c r="F169" s="30">
        <f t="shared" si="82"/>
        <v>245.99839162788896</v>
      </c>
      <c r="G169" s="30">
        <f t="shared" si="82"/>
        <v>261.32274474971166</v>
      </c>
      <c r="H169" s="30">
        <f t="shared" si="82"/>
        <v>276.77666125822367</v>
      </c>
      <c r="I169" s="30">
        <f t="shared" si="82"/>
        <v>299.22199354565191</v>
      </c>
      <c r="J169" s="30">
        <f t="shared" si="82"/>
        <v>311.30392364056888</v>
      </c>
      <c r="K169" s="30">
        <f t="shared" si="82"/>
        <v>324.09789148407754</v>
      </c>
      <c r="L169" s="30">
        <f t="shared" si="82"/>
        <v>331.55289225996813</v>
      </c>
      <c r="M169" s="30">
        <f t="shared" si="82"/>
        <v>333.24127006260244</v>
      </c>
      <c r="N169" s="30">
        <f t="shared" si="82"/>
        <v>332.93802392672518</v>
      </c>
      <c r="O169" s="30">
        <f t="shared" si="82"/>
        <v>331.71642372096107</v>
      </c>
      <c r="P169" s="30">
        <f t="shared" si="82"/>
        <v>342.35046515349615</v>
      </c>
      <c r="Q169" s="30">
        <f t="shared" si="82"/>
        <v>354.3614840627065</v>
      </c>
    </row>
    <row r="170" spans="1:17" ht="12" customHeight="1" x14ac:dyDescent="0.25">
      <c r="A170" s="23" t="s">
        <v>47</v>
      </c>
      <c r="B170" s="22">
        <f t="shared" ref="B170:Q170" si="83">IF(B116=0,0,B116/B$23)</f>
        <v>817.60470342256212</v>
      </c>
      <c r="C170" s="22">
        <f t="shared" si="83"/>
        <v>816.36405835004973</v>
      </c>
      <c r="D170" s="22">
        <f t="shared" si="83"/>
        <v>819.8563164363477</v>
      </c>
      <c r="E170" s="22">
        <f t="shared" si="83"/>
        <v>830.43737580937318</v>
      </c>
      <c r="F170" s="22">
        <f t="shared" si="83"/>
        <v>838.7746199115179</v>
      </c>
      <c r="G170" s="22">
        <f t="shared" si="83"/>
        <v>849.04851537611773</v>
      </c>
      <c r="H170" s="22">
        <f t="shared" si="83"/>
        <v>843.17207826561958</v>
      </c>
      <c r="I170" s="22">
        <f t="shared" si="83"/>
        <v>856.2518698688981</v>
      </c>
      <c r="J170" s="22">
        <f t="shared" si="83"/>
        <v>861.46263661975092</v>
      </c>
      <c r="K170" s="22">
        <f t="shared" si="83"/>
        <v>851.74510629011957</v>
      </c>
      <c r="L170" s="22">
        <f t="shared" si="83"/>
        <v>841.10669016252928</v>
      </c>
      <c r="M170" s="22">
        <f t="shared" si="83"/>
        <v>840.32865747654353</v>
      </c>
      <c r="N170" s="22">
        <f t="shared" si="83"/>
        <v>837.60066941973048</v>
      </c>
      <c r="O170" s="22">
        <f t="shared" si="83"/>
        <v>852.56304790345996</v>
      </c>
      <c r="P170" s="22">
        <f t="shared" si="83"/>
        <v>854.05562618417639</v>
      </c>
      <c r="Q170" s="22">
        <f t="shared" si="83"/>
        <v>857.26414666164817</v>
      </c>
    </row>
    <row r="171" spans="1:17" ht="12" customHeight="1" x14ac:dyDescent="0.25">
      <c r="A171" s="29" t="s">
        <v>46</v>
      </c>
      <c r="B171" s="18">
        <f t="shared" ref="B171:Q171" si="84">IF(B117=0,0,B117/B$23)</f>
        <v>632.16579305371397</v>
      </c>
      <c r="C171" s="18">
        <f t="shared" si="84"/>
        <v>631.224646391649</v>
      </c>
      <c r="D171" s="18">
        <f t="shared" si="84"/>
        <v>640.16745599268813</v>
      </c>
      <c r="E171" s="18">
        <f t="shared" si="84"/>
        <v>647.54506218804397</v>
      </c>
      <c r="F171" s="18">
        <f t="shared" si="84"/>
        <v>679.22531962842618</v>
      </c>
      <c r="G171" s="18">
        <f t="shared" si="84"/>
        <v>679.73480919784367</v>
      </c>
      <c r="H171" s="18">
        <f t="shared" si="84"/>
        <v>676.23782774281892</v>
      </c>
      <c r="I171" s="18">
        <f t="shared" si="84"/>
        <v>677.24678160939209</v>
      </c>
      <c r="J171" s="18">
        <f t="shared" si="84"/>
        <v>684.54842861577947</v>
      </c>
      <c r="K171" s="18">
        <f t="shared" si="84"/>
        <v>668.94155796995767</v>
      </c>
      <c r="L171" s="18">
        <f t="shared" si="84"/>
        <v>676.54919094861566</v>
      </c>
      <c r="M171" s="18">
        <f t="shared" si="84"/>
        <v>684.32836588600878</v>
      </c>
      <c r="N171" s="18">
        <f t="shared" si="84"/>
        <v>697.36552542790469</v>
      </c>
      <c r="O171" s="18">
        <f t="shared" si="84"/>
        <v>707.22608300013781</v>
      </c>
      <c r="P171" s="18">
        <f t="shared" si="84"/>
        <v>691.95463621085435</v>
      </c>
      <c r="Q171" s="18">
        <f t="shared" si="84"/>
        <v>673.6956647626406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1151.674698603337</v>
      </c>
      <c r="C173" s="26">
        <f t="shared" si="85"/>
        <v>1515.9775066532145</v>
      </c>
      <c r="D173" s="26">
        <f t="shared" si="85"/>
        <v>1451.492715610184</v>
      </c>
      <c r="E173" s="26">
        <f t="shared" si="85"/>
        <v>1686.3383878648583</v>
      </c>
      <c r="F173" s="26">
        <f t="shared" si="85"/>
        <v>1608.3665580642908</v>
      </c>
      <c r="G173" s="26">
        <f t="shared" si="85"/>
        <v>1657.1856397892434</v>
      </c>
      <c r="H173" s="26">
        <f t="shared" si="85"/>
        <v>1590.732183635605</v>
      </c>
      <c r="I173" s="26">
        <f t="shared" si="85"/>
        <v>1083.5503628271397</v>
      </c>
      <c r="J173" s="26">
        <f t="shared" si="85"/>
        <v>1265.9688484697394</v>
      </c>
      <c r="K173" s="26">
        <f t="shared" si="85"/>
        <v>1127.8268471190806</v>
      </c>
      <c r="L173" s="26">
        <f t="shared" si="85"/>
        <v>1011.6910850509664</v>
      </c>
      <c r="M173" s="26">
        <f t="shared" si="85"/>
        <v>802.30763878261337</v>
      </c>
      <c r="N173" s="26">
        <f t="shared" si="85"/>
        <v>651.33916118844672</v>
      </c>
      <c r="O173" s="26">
        <f t="shared" si="85"/>
        <v>632.11908951867588</v>
      </c>
      <c r="P173" s="26">
        <f t="shared" si="85"/>
        <v>691.12722819929945</v>
      </c>
      <c r="Q173" s="26">
        <f t="shared" si="85"/>
        <v>605.66004053544327</v>
      </c>
    </row>
    <row r="174" spans="1:17" ht="12" customHeight="1" x14ac:dyDescent="0.25">
      <c r="A174" s="25" t="s">
        <v>48</v>
      </c>
      <c r="B174" s="24">
        <f t="shared" ref="B174:Q174" si="86">IF(B120=0,0,B120/B$23)</f>
        <v>1151.674698603337</v>
      </c>
      <c r="C174" s="24">
        <f t="shared" si="86"/>
        <v>1515.9775066532145</v>
      </c>
      <c r="D174" s="24">
        <f t="shared" si="86"/>
        <v>1451.492715610184</v>
      </c>
      <c r="E174" s="24">
        <f t="shared" si="86"/>
        <v>1686.3383878648583</v>
      </c>
      <c r="F174" s="24">
        <f t="shared" si="86"/>
        <v>1608.3665580642908</v>
      </c>
      <c r="G174" s="24">
        <f t="shared" si="86"/>
        <v>1657.1856397892434</v>
      </c>
      <c r="H174" s="24">
        <f t="shared" si="86"/>
        <v>1590.732183635605</v>
      </c>
      <c r="I174" s="24">
        <f t="shared" si="86"/>
        <v>1083.5503628271397</v>
      </c>
      <c r="J174" s="24">
        <f t="shared" si="86"/>
        <v>1265.9688484697394</v>
      </c>
      <c r="K174" s="24">
        <f t="shared" si="86"/>
        <v>1127.8268471190806</v>
      </c>
      <c r="L174" s="24">
        <f t="shared" si="86"/>
        <v>1011.6910850509664</v>
      </c>
      <c r="M174" s="24">
        <f t="shared" si="86"/>
        <v>802.30763878261337</v>
      </c>
      <c r="N174" s="24">
        <f t="shared" si="86"/>
        <v>651.33916118844672</v>
      </c>
      <c r="O174" s="24">
        <f t="shared" si="86"/>
        <v>632.11908951867588</v>
      </c>
      <c r="P174" s="24">
        <f t="shared" si="86"/>
        <v>691.12722819929945</v>
      </c>
      <c r="Q174" s="24">
        <f t="shared" si="86"/>
        <v>605.66004053544327</v>
      </c>
    </row>
    <row r="175" spans="1:17" ht="12" customHeight="1" x14ac:dyDescent="0.25">
      <c r="A175" s="23" t="s">
        <v>44</v>
      </c>
      <c r="B175" s="22">
        <f t="shared" ref="B175:Q175" si="87">IF(B121=0,0,B121/B$23)</f>
        <v>959.25758431558279</v>
      </c>
      <c r="C175" s="22">
        <f t="shared" si="87"/>
        <v>1299.1881134122102</v>
      </c>
      <c r="D175" s="22">
        <f t="shared" si="87"/>
        <v>1188.6587990588416</v>
      </c>
      <c r="E175" s="22">
        <f t="shared" si="87"/>
        <v>1405.5719053048845</v>
      </c>
      <c r="F175" s="22">
        <f t="shared" si="87"/>
        <v>1313.0135516613916</v>
      </c>
      <c r="G175" s="22">
        <f t="shared" si="87"/>
        <v>1370.160054521868</v>
      </c>
      <c r="H175" s="22">
        <f t="shared" si="87"/>
        <v>1311.4437826345984</v>
      </c>
      <c r="I175" s="22">
        <f t="shared" si="87"/>
        <v>847.47945923412726</v>
      </c>
      <c r="J175" s="22">
        <f t="shared" si="87"/>
        <v>1050.6613183077907</v>
      </c>
      <c r="K175" s="22">
        <f t="shared" si="87"/>
        <v>898.66175550442847</v>
      </c>
      <c r="L175" s="22">
        <f t="shared" si="87"/>
        <v>790.89190562484748</v>
      </c>
      <c r="M175" s="22">
        <f t="shared" si="87"/>
        <v>608.24481304959431</v>
      </c>
      <c r="N175" s="22">
        <f t="shared" si="87"/>
        <v>475.00052906142872</v>
      </c>
      <c r="O175" s="22">
        <f t="shared" si="87"/>
        <v>471.99394123752506</v>
      </c>
      <c r="P175" s="22">
        <f t="shared" si="87"/>
        <v>512.18309793398828</v>
      </c>
      <c r="Q175" s="22">
        <f t="shared" si="87"/>
        <v>449.54822432925471</v>
      </c>
    </row>
    <row r="176" spans="1:17" ht="12" customHeight="1" x14ac:dyDescent="0.25">
      <c r="A176" s="23" t="s">
        <v>43</v>
      </c>
      <c r="B176" s="22">
        <f t="shared" ref="B176:Q176" si="88">IF(B122=0,0,B122/B$23)</f>
        <v>3.5740508032973441E-2</v>
      </c>
      <c r="C176" s="22">
        <f t="shared" si="88"/>
        <v>3.7983586527161536E-2</v>
      </c>
      <c r="D176" s="22">
        <f t="shared" si="88"/>
        <v>4.5238049627420431E-2</v>
      </c>
      <c r="E176" s="22">
        <f t="shared" si="88"/>
        <v>5.1426141420619298E-2</v>
      </c>
      <c r="F176" s="22">
        <f t="shared" si="88"/>
        <v>5.8169014343942275E-2</v>
      </c>
      <c r="G176" s="22">
        <f t="shared" si="88"/>
        <v>6.6697689769542226E-2</v>
      </c>
      <c r="H176" s="22">
        <f t="shared" si="88"/>
        <v>7.6162602721916564E-2</v>
      </c>
      <c r="I176" s="22">
        <f t="shared" si="88"/>
        <v>9.2741187606893052E-2</v>
      </c>
      <c r="J176" s="22">
        <f t="shared" si="88"/>
        <v>0.102678977796736</v>
      </c>
      <c r="K176" s="22">
        <f t="shared" si="88"/>
        <v>0.12274024946981248</v>
      </c>
      <c r="L176" s="22">
        <f t="shared" si="88"/>
        <v>0.13650339834738917</v>
      </c>
      <c r="M176" s="22">
        <f t="shared" si="88"/>
        <v>0.15346287618940599</v>
      </c>
      <c r="N176" s="22">
        <f t="shared" si="88"/>
        <v>0.16600399387856454</v>
      </c>
      <c r="O176" s="22">
        <f t="shared" si="88"/>
        <v>0.18593335259946622</v>
      </c>
      <c r="P176" s="22">
        <f t="shared" si="88"/>
        <v>0.20941926701758556</v>
      </c>
      <c r="Q176" s="22">
        <f t="shared" si="88"/>
        <v>0.23226216198070157</v>
      </c>
    </row>
    <row r="177" spans="1:17" ht="12" customHeight="1" x14ac:dyDescent="0.25">
      <c r="A177" s="23" t="s">
        <v>47</v>
      </c>
      <c r="B177" s="22">
        <f t="shared" ref="B177:Q177" si="89">IF(B123=0,0,B123/B$23)</f>
        <v>128.47665663230686</v>
      </c>
      <c r="C177" s="22">
        <f t="shared" si="89"/>
        <v>142.79472784334416</v>
      </c>
      <c r="D177" s="22">
        <f t="shared" si="89"/>
        <v>157.33108649934147</v>
      </c>
      <c r="E177" s="22">
        <f t="shared" si="89"/>
        <v>163.87284968968657</v>
      </c>
      <c r="F177" s="22">
        <f t="shared" si="89"/>
        <v>161.39752882258392</v>
      </c>
      <c r="G177" s="22">
        <f t="shared" si="89"/>
        <v>169.4174063407539</v>
      </c>
      <c r="H177" s="22">
        <f t="shared" si="89"/>
        <v>162.96720399602438</v>
      </c>
      <c r="I177" s="22">
        <f t="shared" si="89"/>
        <v>145.95911243594213</v>
      </c>
      <c r="J177" s="22">
        <f t="shared" si="89"/>
        <v>131.72448829608678</v>
      </c>
      <c r="K177" s="22">
        <f t="shared" si="89"/>
        <v>133.53609988250173</v>
      </c>
      <c r="L177" s="22">
        <f t="shared" si="89"/>
        <v>111.14539931640053</v>
      </c>
      <c r="M177" s="22">
        <f t="shared" si="89"/>
        <v>101.92904938404025</v>
      </c>
      <c r="N177" s="22">
        <f t="shared" si="89"/>
        <v>88.721356468928235</v>
      </c>
      <c r="O177" s="22">
        <f t="shared" si="89"/>
        <v>87.546385725328548</v>
      </c>
      <c r="P177" s="22">
        <f t="shared" si="89"/>
        <v>95.427879250904013</v>
      </c>
      <c r="Q177" s="22">
        <f t="shared" si="89"/>
        <v>84.861899692122151</v>
      </c>
    </row>
    <row r="178" spans="1:17" ht="12" customHeight="1" x14ac:dyDescent="0.25">
      <c r="A178" s="21" t="s">
        <v>46</v>
      </c>
      <c r="B178" s="20">
        <f t="shared" ref="B178:Q178" si="90">IF(B124=0,0,B124/B$23)</f>
        <v>63.904717147414352</v>
      </c>
      <c r="C178" s="20">
        <f t="shared" si="90"/>
        <v>73.956681811133308</v>
      </c>
      <c r="D178" s="20">
        <f t="shared" si="90"/>
        <v>105.45759200237332</v>
      </c>
      <c r="E178" s="20">
        <f t="shared" si="90"/>
        <v>116.8422067288667</v>
      </c>
      <c r="F178" s="20">
        <f t="shared" si="90"/>
        <v>133.89730856597131</v>
      </c>
      <c r="G178" s="20">
        <f t="shared" si="90"/>
        <v>117.54148123685198</v>
      </c>
      <c r="H178" s="20">
        <f t="shared" si="90"/>
        <v>116.24503440226037</v>
      </c>
      <c r="I178" s="20">
        <f t="shared" si="90"/>
        <v>90.019049969463623</v>
      </c>
      <c r="J178" s="20">
        <f t="shared" si="90"/>
        <v>83.480362888065386</v>
      </c>
      <c r="K178" s="20">
        <f t="shared" si="90"/>
        <v>95.506251482680611</v>
      </c>
      <c r="L178" s="20">
        <f t="shared" si="90"/>
        <v>109.51727671137112</v>
      </c>
      <c r="M178" s="20">
        <f t="shared" si="90"/>
        <v>91.980313472789433</v>
      </c>
      <c r="N178" s="20">
        <f t="shared" si="90"/>
        <v>87.451271664211262</v>
      </c>
      <c r="O178" s="20">
        <f t="shared" si="90"/>
        <v>72.392829203222803</v>
      </c>
      <c r="P178" s="20">
        <f t="shared" si="90"/>
        <v>83.306831747389595</v>
      </c>
      <c r="Q178" s="20">
        <f t="shared" si="90"/>
        <v>71.017654352085771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93.192791090777902</v>
      </c>
      <c r="C3" s="154">
        <v>93.543953043148733</v>
      </c>
      <c r="D3" s="154">
        <v>94.121191323957518</v>
      </c>
      <c r="E3" s="154">
        <v>94.563463994859958</v>
      </c>
      <c r="F3" s="154">
        <v>94.881251363178322</v>
      </c>
      <c r="G3" s="154">
        <v>95.521901400063584</v>
      </c>
      <c r="H3" s="154">
        <v>96.098037258579524</v>
      </c>
      <c r="I3" s="154">
        <v>96.617043099659071</v>
      </c>
      <c r="J3" s="154">
        <v>97.01451451987802</v>
      </c>
      <c r="K3" s="154">
        <v>97.584461379883408</v>
      </c>
      <c r="L3" s="154">
        <v>98.118871222198777</v>
      </c>
      <c r="M3" s="154">
        <v>98.419159784408947</v>
      </c>
      <c r="N3" s="154">
        <v>98.830380822213385</v>
      </c>
      <c r="O3" s="154">
        <v>99.368438994192459</v>
      </c>
      <c r="P3" s="154">
        <v>100.0393986578666</v>
      </c>
      <c r="Q3" s="154">
        <v>100.87926486764206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123.70286594825572</v>
      </c>
      <c r="C5" s="143">
        <v>124.16899363272374</v>
      </c>
      <c r="D5" s="143">
        <v>124.93521201544745</v>
      </c>
      <c r="E5" s="143">
        <v>125.52227885056283</v>
      </c>
      <c r="F5" s="143">
        <v>125.94410555800457</v>
      </c>
      <c r="G5" s="143">
        <v>126.79449585863813</v>
      </c>
      <c r="H5" s="143">
        <v>127.55925090073738</v>
      </c>
      <c r="I5" s="143">
        <v>128.2481723208812</v>
      </c>
      <c r="J5" s="143">
        <v>128.77577057433106</v>
      </c>
      <c r="K5" s="143">
        <v>129.53231042248518</v>
      </c>
      <c r="L5" s="143">
        <v>130.24167890809019</v>
      </c>
      <c r="M5" s="143">
        <v>130.64027793406734</v>
      </c>
      <c r="N5" s="143">
        <v>131.18612724622147</v>
      </c>
      <c r="O5" s="143">
        <v>131.90033847588467</v>
      </c>
      <c r="P5" s="143">
        <v>132.79096137021685</v>
      </c>
      <c r="Q5" s="143">
        <v>133.90578855745207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2.3504332801631209E-2</v>
      </c>
      <c r="C6" s="152">
        <f>1000*C8/SER_summary!C$3</f>
        <v>2.3766667523714993E-2</v>
      </c>
      <c r="D6" s="152">
        <f>1000*D8/SER_summary!D$3</f>
        <v>2.409344133803094E-2</v>
      </c>
      <c r="E6" s="152">
        <f>1000*E8/SER_summary!E$3</f>
        <v>2.4439066636250555E-2</v>
      </c>
      <c r="F6" s="152">
        <f>1000*F8/SER_summary!F$3</f>
        <v>2.4765659492391019E-2</v>
      </c>
      <c r="G6" s="152">
        <f>1000*G8/SER_summary!G$3</f>
        <v>2.517296848499917E-2</v>
      </c>
      <c r="H6" s="152">
        <f>1000*H8/SER_summary!H$3</f>
        <v>2.5631957435003197E-2</v>
      </c>
      <c r="I6" s="152">
        <f>1000*I8/SER_summary!I$3</f>
        <v>2.6208113405188235E-2</v>
      </c>
      <c r="J6" s="152">
        <f>1000*J8/SER_summary!J$3</f>
        <v>2.6825554308789541E-2</v>
      </c>
      <c r="K6" s="152">
        <f>1000*K8/SER_summary!K$3</f>
        <v>2.7561396163527176E-2</v>
      </c>
      <c r="L6" s="152">
        <f>1000*L8/SER_summary!L$3</f>
        <v>2.8404793003422295E-2</v>
      </c>
      <c r="M6" s="152">
        <f>1000*M8/SER_summary!M$3</f>
        <v>2.8999977164002419E-2</v>
      </c>
      <c r="N6" s="152">
        <f>1000*N8/SER_summary!N$3</f>
        <v>2.9694913768111182E-2</v>
      </c>
      <c r="O6" s="152">
        <f>1000*O8/SER_summary!O$3</f>
        <v>3.0537949827254475E-2</v>
      </c>
      <c r="P6" s="152">
        <f>1000*P8/SER_summary!P$3</f>
        <v>3.1559987419871691E-2</v>
      </c>
      <c r="Q6" s="152">
        <f>1000*Q8/SER_summary!Q$3</f>
        <v>3.2838828925097895E-2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188.08604288455405</v>
      </c>
      <c r="C8" s="62">
        <v>190.63115680767169</v>
      </c>
      <c r="D8" s="62">
        <v>194.2808373109998</v>
      </c>
      <c r="E8" s="62">
        <v>197.96311161882119</v>
      </c>
      <c r="F8" s="62">
        <v>201.65619030993682</v>
      </c>
      <c r="G8" s="62">
        <v>206.45255164116432</v>
      </c>
      <c r="H8" s="62">
        <v>211.57381499183202</v>
      </c>
      <c r="I8" s="62">
        <v>217.08138400535967</v>
      </c>
      <c r="J8" s="62">
        <v>222.86641011632608</v>
      </c>
      <c r="K8" s="62">
        <v>229.7243197071875</v>
      </c>
      <c r="L8" s="62">
        <v>237.2266906534808</v>
      </c>
      <c r="M8" s="62">
        <v>242.87956474477517</v>
      </c>
      <c r="N8" s="62">
        <v>249.67842804684474</v>
      </c>
      <c r="O8" s="62">
        <v>258.10247662697901</v>
      </c>
      <c r="P8" s="62">
        <v>268.47730982224488</v>
      </c>
      <c r="Q8" s="62">
        <v>281.63436779598896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20.522768472315988</v>
      </c>
      <c r="D9" s="150">
        <v>21.80711159801848</v>
      </c>
      <c r="E9" s="150">
        <v>22.021279713458551</v>
      </c>
      <c r="F9" s="150">
        <v>22.215474150809204</v>
      </c>
      <c r="G9" s="150">
        <v>23.503980745517989</v>
      </c>
      <c r="H9" s="150">
        <v>24.015958959101113</v>
      </c>
      <c r="I9" s="150">
        <v>24.591211578045392</v>
      </c>
      <c r="J9" s="150">
        <v>25.059505101129343</v>
      </c>
      <c r="K9" s="150">
        <v>26.325133370925965</v>
      </c>
      <c r="L9" s="150">
        <v>27.164266964158458</v>
      </c>
      <c r="M9" s="150">
        <v>26.175642563610392</v>
      </c>
      <c r="N9" s="150">
        <v>28.605974900088039</v>
      </c>
      <c r="O9" s="150">
        <v>30.44532829359283</v>
      </c>
      <c r="P9" s="150">
        <v>32.590307346075036</v>
      </c>
      <c r="Q9" s="150">
        <v>36.661038719262116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17.977654549198348</v>
      </c>
      <c r="D10" s="149">
        <f t="shared" ref="D10:Q10" si="0">C8+D9-D8</f>
        <v>18.157431094690367</v>
      </c>
      <c r="E10" s="149">
        <f t="shared" si="0"/>
        <v>18.339005405637153</v>
      </c>
      <c r="F10" s="149">
        <f t="shared" si="0"/>
        <v>18.52239545969357</v>
      </c>
      <c r="G10" s="149">
        <f t="shared" si="0"/>
        <v>18.707619414290491</v>
      </c>
      <c r="H10" s="149">
        <f t="shared" si="0"/>
        <v>18.894695608433409</v>
      </c>
      <c r="I10" s="149">
        <f t="shared" si="0"/>
        <v>19.08364256451776</v>
      </c>
      <c r="J10" s="149">
        <f t="shared" si="0"/>
        <v>19.274478990162919</v>
      </c>
      <c r="K10" s="149">
        <f t="shared" si="0"/>
        <v>19.467223780064529</v>
      </c>
      <c r="L10" s="149">
        <f t="shared" si="0"/>
        <v>19.661896017865132</v>
      </c>
      <c r="M10" s="149">
        <f t="shared" si="0"/>
        <v>20.522768472316045</v>
      </c>
      <c r="N10" s="149">
        <f t="shared" si="0"/>
        <v>21.807111598018452</v>
      </c>
      <c r="O10" s="149">
        <f t="shared" si="0"/>
        <v>22.021279713458568</v>
      </c>
      <c r="P10" s="149">
        <f t="shared" si="0"/>
        <v>22.215474150809143</v>
      </c>
      <c r="Q10" s="149">
        <f t="shared" si="0"/>
        <v>23.503980745518049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8760.0000000000036</v>
      </c>
      <c r="E12" s="146">
        <v>8759.9999999999964</v>
      </c>
      <c r="F12" s="146">
        <v>8760</v>
      </c>
      <c r="G12" s="146">
        <v>8759.9999999999982</v>
      </c>
      <c r="H12" s="146">
        <v>8760.0000000000018</v>
      </c>
      <c r="I12" s="146">
        <v>8760.0000000000018</v>
      </c>
      <c r="J12" s="146">
        <v>8759.9999999999982</v>
      </c>
      <c r="K12" s="146">
        <v>8759.9999999999982</v>
      </c>
      <c r="L12" s="146">
        <v>8759.9999999999964</v>
      </c>
      <c r="M12" s="146">
        <v>8760</v>
      </c>
      <c r="N12" s="146">
        <v>8759.9999999999982</v>
      </c>
      <c r="O12" s="146">
        <v>8760</v>
      </c>
      <c r="P12" s="146">
        <v>8760.0000000000018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657.69295823924438</v>
      </c>
      <c r="C14" s="143">
        <f>IF(C5=0,0,C5/C8*1000)</f>
        <v>651.35728971103174</v>
      </c>
      <c r="D14" s="143">
        <f t="shared" ref="D14:Q14" si="1">IF(D5=0,0,D5/D8*1000)</f>
        <v>643.06502764065374</v>
      </c>
      <c r="E14" s="143">
        <f t="shared" si="1"/>
        <v>634.06903348870628</v>
      </c>
      <c r="F14" s="143">
        <f t="shared" si="1"/>
        <v>624.54867050911719</v>
      </c>
      <c r="G14" s="143">
        <f t="shared" si="1"/>
        <v>614.15804673133778</v>
      </c>
      <c r="H14" s="143">
        <f t="shared" si="1"/>
        <v>602.90660687695174</v>
      </c>
      <c r="I14" s="143">
        <f t="shared" si="1"/>
        <v>590.78383394549758</v>
      </c>
      <c r="J14" s="143">
        <f t="shared" si="1"/>
        <v>577.81596835124685</v>
      </c>
      <c r="K14" s="143">
        <f t="shared" si="1"/>
        <v>563.85980634349198</v>
      </c>
      <c r="L14" s="143">
        <f t="shared" si="1"/>
        <v>549.01781308552427</v>
      </c>
      <c r="M14" s="143">
        <f t="shared" si="1"/>
        <v>537.88089611963824</v>
      </c>
      <c r="N14" s="143">
        <f t="shared" si="1"/>
        <v>525.42035077859555</v>
      </c>
      <c r="O14" s="143">
        <f t="shared" si="1"/>
        <v>511.03863937932226</v>
      </c>
      <c r="P14" s="143">
        <f t="shared" si="1"/>
        <v>494.60776204192422</v>
      </c>
      <c r="Q14" s="143">
        <f t="shared" si="1"/>
        <v>475.45968769852368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598.84242731246763</v>
      </c>
      <c r="D15" s="141">
        <v>582.75635891965692</v>
      </c>
      <c r="E15" s="141">
        <v>574.3763176389815</v>
      </c>
      <c r="F15" s="141">
        <v>567.34669201493034</v>
      </c>
      <c r="G15" s="141">
        <v>559.66093562004789</v>
      </c>
      <c r="H15" s="141">
        <v>549.28738487208443</v>
      </c>
      <c r="I15" s="141">
        <v>538.40774417972932</v>
      </c>
      <c r="J15" s="141">
        <v>526.91732361526817</v>
      </c>
      <c r="K15" s="141">
        <v>515.09694760924162</v>
      </c>
      <c r="L15" s="141">
        <v>502.16186802262843</v>
      </c>
      <c r="M15" s="141">
        <v>484.74468133020497</v>
      </c>
      <c r="N15" s="141">
        <v>463.33265382013525</v>
      </c>
      <c r="O15" s="141">
        <v>438.90848054969774</v>
      </c>
      <c r="P15" s="141">
        <v>414.06478687173842</v>
      </c>
      <c r="Q15" s="141">
        <v>389.21665998978318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54.212595269755802</v>
      </c>
      <c r="C3" s="154">
        <v>56.311041781249912</v>
      </c>
      <c r="D3" s="154">
        <v>58.620884829012972</v>
      </c>
      <c r="E3" s="154">
        <v>61.160903577379962</v>
      </c>
      <c r="F3" s="154">
        <v>64.598698155964343</v>
      </c>
      <c r="G3" s="154">
        <v>68.293981978204954</v>
      </c>
      <c r="H3" s="154">
        <v>72.461330639717445</v>
      </c>
      <c r="I3" s="154">
        <v>77.26335868626893</v>
      </c>
      <c r="J3" s="154">
        <v>81.951078670923181</v>
      </c>
      <c r="K3" s="154">
        <v>84.238590146527173</v>
      </c>
      <c r="L3" s="154">
        <v>87.858748457944046</v>
      </c>
      <c r="M3" s="154">
        <v>90.521151229264461</v>
      </c>
      <c r="N3" s="154">
        <v>92.46285346632105</v>
      </c>
      <c r="O3" s="154">
        <v>94.328271849119588</v>
      </c>
      <c r="P3" s="154">
        <v>96.210936870790547</v>
      </c>
      <c r="Q3" s="154">
        <v>98.165949707216328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785.72568275782874</v>
      </c>
      <c r="C5" s="143">
        <v>812.25927372747503</v>
      </c>
      <c r="D5" s="143">
        <v>841.90687851446978</v>
      </c>
      <c r="E5" s="143">
        <v>874.87796023214423</v>
      </c>
      <c r="F5" s="143">
        <v>920.63634220858705</v>
      </c>
      <c r="G5" s="143">
        <v>969.94838290869893</v>
      </c>
      <c r="H5" s="143">
        <v>1025.8197504846491</v>
      </c>
      <c r="I5" s="143">
        <v>1090.4905034213439</v>
      </c>
      <c r="J5" s="143">
        <v>1153.3518051673698</v>
      </c>
      <c r="K5" s="143">
        <v>1182.3448398669859</v>
      </c>
      <c r="L5" s="143">
        <v>1229.9975980703964</v>
      </c>
      <c r="M5" s="143">
        <v>1265.2111467939167</v>
      </c>
      <c r="N5" s="143">
        <v>1290.3478027891661</v>
      </c>
      <c r="O5" s="143">
        <v>1314.4312251933507</v>
      </c>
      <c r="P5" s="143">
        <v>1338.7649070209709</v>
      </c>
      <c r="Q5" s="143">
        <v>1364.1112469004945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52.817368340754818</v>
      </c>
      <c r="C6" s="152">
        <f>1000000*C8/SER_summary!C$8</f>
        <v>54.493807528706881</v>
      </c>
      <c r="D6" s="152">
        <f>1000000*D8/SER_summary!D$8</f>
        <v>56.19497155002248</v>
      </c>
      <c r="E6" s="152">
        <f>1000000*E8/SER_summary!E$8</f>
        <v>58.297441201120279</v>
      </c>
      <c r="F6" s="152">
        <f>1000000*F8/SER_summary!F$8</f>
        <v>60.786447186173056</v>
      </c>
      <c r="G6" s="152">
        <f>1000000*G8/SER_summary!G$8</f>
        <v>63.4129394122604</v>
      </c>
      <c r="H6" s="152">
        <f>1000000*H8/SER_summary!H$8</f>
        <v>66.060409888369804</v>
      </c>
      <c r="I6" s="152">
        <f>1000000*I8/SER_summary!I$8</f>
        <v>69.24708111093446</v>
      </c>
      <c r="J6" s="152">
        <f>1000000*J8/SER_summary!J$8</f>
        <v>72.967807580331353</v>
      </c>
      <c r="K6" s="152">
        <f>1000000*K8/SER_summary!K$8</f>
        <v>76.703661602342351</v>
      </c>
      <c r="L6" s="152">
        <f>1000000*L8/SER_summary!L$8</f>
        <v>79.464914682219415</v>
      </c>
      <c r="M6" s="152">
        <f>1000000*M8/SER_summary!M$8</f>
        <v>81.667639149978356</v>
      </c>
      <c r="N6" s="152">
        <f>1000000*N8/SER_summary!N$8</f>
        <v>83.678096990673254</v>
      </c>
      <c r="O6" s="152">
        <f>1000000*O8/SER_summary!O$8</f>
        <v>85.615661327054525</v>
      </c>
      <c r="P6" s="152">
        <f>1000000*P8/SER_summary!P$8</f>
        <v>87.497725015629371</v>
      </c>
      <c r="Q6" s="152">
        <f>1000000*Q8/SER_summary!Q$8</f>
        <v>89.341989184475011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16.606528237666318</v>
      </c>
      <c r="C8" s="62">
        <v>17.261580150491877</v>
      </c>
      <c r="D8" s="62">
        <v>17.995499042331577</v>
      </c>
      <c r="E8" s="62">
        <v>18.814569190368182</v>
      </c>
      <c r="F8" s="62">
        <v>19.936399158955755</v>
      </c>
      <c r="G8" s="62">
        <v>21.156573213117881</v>
      </c>
      <c r="H8" s="62">
        <v>22.549132741581857</v>
      </c>
      <c r="I8" s="62">
        <v>24.166820191786641</v>
      </c>
      <c r="J8" s="62">
        <v>25.765743610032555</v>
      </c>
      <c r="K8" s="62">
        <v>26.589596693785033</v>
      </c>
      <c r="L8" s="62">
        <v>27.883960685584832</v>
      </c>
      <c r="M8" s="62">
        <v>28.910764083571017</v>
      </c>
      <c r="N8" s="62">
        <v>29.723767973669702</v>
      </c>
      <c r="O8" s="62">
        <v>30.541414054493579</v>
      </c>
      <c r="P8" s="62">
        <v>31.394909165955912</v>
      </c>
      <c r="Q8" s="62">
        <v>32.306153450109704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1.7621537953366531</v>
      </c>
      <c r="D9" s="150">
        <v>1.8410207743507818</v>
      </c>
      <c r="E9" s="150">
        <v>1.9261720305476957</v>
      </c>
      <c r="F9" s="150">
        <v>2.2289318510986593</v>
      </c>
      <c r="G9" s="150">
        <v>2.327275936673213</v>
      </c>
      <c r="H9" s="150">
        <v>2.4996614109750661</v>
      </c>
      <c r="I9" s="150">
        <v>2.7247893327158708</v>
      </c>
      <c r="J9" s="150">
        <v>2.7060253007569948</v>
      </c>
      <c r="K9" s="150">
        <v>1.9309549662635725</v>
      </c>
      <c r="L9" s="150">
        <v>2.401465874310885</v>
      </c>
      <c r="M9" s="150">
        <v>2.1339052804972742</v>
      </c>
      <c r="N9" s="150">
        <v>1.9201057726097714</v>
      </c>
      <c r="O9" s="150">
        <v>1.9247479633349684</v>
      </c>
      <c r="P9" s="150">
        <v>1.9605969939734169</v>
      </c>
      <c r="Q9" s="150">
        <v>2.0183461666648874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1.1071018825110919</v>
      </c>
      <c r="D10" s="149">
        <f t="shared" ref="D10:Q10" si="0">C8+D9-D8</f>
        <v>1.1071018825110812</v>
      </c>
      <c r="E10" s="149">
        <f t="shared" si="0"/>
        <v>1.1071018825110919</v>
      </c>
      <c r="F10" s="149">
        <f t="shared" si="0"/>
        <v>1.1071018825110848</v>
      </c>
      <c r="G10" s="149">
        <f t="shared" si="0"/>
        <v>1.1071018825110883</v>
      </c>
      <c r="H10" s="149">
        <f t="shared" si="0"/>
        <v>1.1071018825110883</v>
      </c>
      <c r="I10" s="149">
        <f t="shared" si="0"/>
        <v>1.1071018825110883</v>
      </c>
      <c r="J10" s="149">
        <f t="shared" si="0"/>
        <v>1.1071018825110812</v>
      </c>
      <c r="K10" s="149">
        <f t="shared" si="0"/>
        <v>1.1071018825110954</v>
      </c>
      <c r="L10" s="149">
        <f t="shared" si="0"/>
        <v>1.1071018825110883</v>
      </c>
      <c r="M10" s="149">
        <f t="shared" si="0"/>
        <v>1.1071018825110883</v>
      </c>
      <c r="N10" s="149">
        <f t="shared" si="0"/>
        <v>1.1071018825110883</v>
      </c>
      <c r="O10" s="149">
        <f t="shared" si="0"/>
        <v>1.1071018825110919</v>
      </c>
      <c r="P10" s="149">
        <f t="shared" si="0"/>
        <v>1.1071018825110848</v>
      </c>
      <c r="Q10" s="149">
        <f t="shared" si="0"/>
        <v>1.1071018825110954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802.288926781707</v>
      </c>
      <c r="C12" s="146">
        <v>806.12136638481445</v>
      </c>
      <c r="D12" s="146">
        <v>809.63609287637166</v>
      </c>
      <c r="E12" s="146">
        <v>812.88285879631576</v>
      </c>
      <c r="F12" s="146">
        <v>815.90050114070266</v>
      </c>
      <c r="G12" s="146">
        <v>818.71992727345071</v>
      </c>
      <c r="H12" s="146">
        <v>821.36614321537809</v>
      </c>
      <c r="I12" s="146">
        <v>823.85967112601872</v>
      </c>
      <c r="J12" s="146">
        <v>826.21756445862195</v>
      </c>
      <c r="K12" s="146">
        <v>828.45415064025951</v>
      </c>
      <c r="L12" s="146">
        <v>830.58158468344448</v>
      </c>
      <c r="M12" s="146">
        <v>831.93349077656171</v>
      </c>
      <c r="N12" s="146">
        <v>833.22454348099677</v>
      </c>
      <c r="O12" s="146">
        <v>834.46006859526381</v>
      </c>
      <c r="P12" s="146">
        <v>835.64471865965606</v>
      </c>
      <c r="Q12" s="146">
        <v>836.7825821192165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47.31426530053853</v>
      </c>
      <c r="C14" s="143">
        <f>IF(C5=0,0,C5/C8)</f>
        <v>47.055904885065189</v>
      </c>
      <c r="D14" s="143">
        <f t="shared" ref="D14:Q14" si="1">IF(D5=0,0,D5/D8)</f>
        <v>46.784302926749433</v>
      </c>
      <c r="E14" s="143">
        <f t="shared" si="1"/>
        <v>46.500026196721208</v>
      </c>
      <c r="F14" s="143">
        <f t="shared" si="1"/>
        <v>46.178667214085259</v>
      </c>
      <c r="G14" s="143">
        <f t="shared" si="1"/>
        <v>45.846195087363867</v>
      </c>
      <c r="H14" s="143">
        <f t="shared" si="1"/>
        <v>45.492647643737548</v>
      </c>
      <c r="I14" s="143">
        <f t="shared" si="1"/>
        <v>45.123458310496268</v>
      </c>
      <c r="J14" s="143">
        <f t="shared" si="1"/>
        <v>44.762993167341875</v>
      </c>
      <c r="K14" s="143">
        <f t="shared" si="1"/>
        <v>44.466445034246924</v>
      </c>
      <c r="L14" s="143">
        <f t="shared" si="1"/>
        <v>44.111294372404856</v>
      </c>
      <c r="M14" s="143">
        <f t="shared" si="1"/>
        <v>43.762632600668354</v>
      </c>
      <c r="N14" s="143">
        <f t="shared" si="1"/>
        <v>43.411313260559659</v>
      </c>
      <c r="O14" s="143">
        <f t="shared" si="1"/>
        <v>43.037667569945327</v>
      </c>
      <c r="P14" s="143">
        <f t="shared" si="1"/>
        <v>42.642738666455642</v>
      </c>
      <c r="Q14" s="143">
        <f t="shared" si="1"/>
        <v>42.224502183681118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44.783436815981787</v>
      </c>
      <c r="D15" s="141">
        <v>44.55643201515575</v>
      </c>
      <c r="E15" s="141">
        <v>44.312134403311703</v>
      </c>
      <c r="F15" s="141">
        <v>44.030100835933709</v>
      </c>
      <c r="G15" s="141">
        <v>43.696474183175589</v>
      </c>
      <c r="H15" s="141">
        <v>43.307097227051422</v>
      </c>
      <c r="I15" s="141">
        <v>42.958354143246865</v>
      </c>
      <c r="J15" s="141">
        <v>42.587559657200082</v>
      </c>
      <c r="K15" s="141">
        <v>42.142229262308021</v>
      </c>
      <c r="L15" s="141">
        <v>41.655586888558567</v>
      </c>
      <c r="M15" s="141">
        <v>41.049273230610723</v>
      </c>
      <c r="N15" s="141">
        <v>40.371926007879836</v>
      </c>
      <c r="O15" s="141">
        <v>39.727349265797066</v>
      </c>
      <c r="P15" s="141">
        <v>39.128589020225739</v>
      </c>
      <c r="Q15" s="141">
        <v>38.510763588099842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31.84203806154628</v>
      </c>
      <c r="C3" s="154">
        <v>35.207966425114321</v>
      </c>
      <c r="D3" s="154">
        <v>37.778094345835342</v>
      </c>
      <c r="E3" s="154">
        <v>40.874650134176441</v>
      </c>
      <c r="F3" s="154">
        <v>43.811732003539539</v>
      </c>
      <c r="G3" s="154">
        <v>47.55164325102816</v>
      </c>
      <c r="H3" s="154">
        <v>52.664532889370335</v>
      </c>
      <c r="I3" s="154">
        <v>55.772598352005048</v>
      </c>
      <c r="J3" s="154">
        <v>57.797804648501135</v>
      </c>
      <c r="K3" s="154">
        <v>59.300672320515922</v>
      </c>
      <c r="L3" s="154">
        <v>60.353239147460798</v>
      </c>
      <c r="M3" s="154">
        <v>60.587019796483958</v>
      </c>
      <c r="N3" s="154">
        <v>60.887930361245445</v>
      </c>
      <c r="O3" s="154">
        <v>61.266392436110195</v>
      </c>
      <c r="P3" s="154">
        <v>61.726407776051829</v>
      </c>
      <c r="Q3" s="154">
        <v>62.290377458443814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221.9878343878469</v>
      </c>
      <c r="C5" s="143">
        <v>240.35436822911916</v>
      </c>
      <c r="D5" s="143">
        <v>253.13567191185285</v>
      </c>
      <c r="E5" s="143">
        <v>269.32872266243868</v>
      </c>
      <c r="F5" s="143">
        <v>283.85039289703525</v>
      </c>
      <c r="G5" s="143">
        <v>303.4024789286039</v>
      </c>
      <c r="H5" s="143">
        <v>330.83995886497388</v>
      </c>
      <c r="I5" s="143">
        <v>345.20127316217128</v>
      </c>
      <c r="J5" s="143">
        <v>353.62887551124004</v>
      </c>
      <c r="K5" s="143">
        <v>360.51559736072716</v>
      </c>
      <c r="L5" s="143">
        <v>362.48124606709592</v>
      </c>
      <c r="M5" s="143">
        <v>359.85552701456027</v>
      </c>
      <c r="N5" s="143">
        <v>358.45552766766951</v>
      </c>
      <c r="O5" s="143">
        <v>357.53268232238509</v>
      </c>
      <c r="P5" s="143">
        <v>356.67678922054409</v>
      </c>
      <c r="Q5" s="143">
        <v>356.24542245234323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7.6304497639369848E-2</v>
      </c>
      <c r="C6" s="152">
        <f>1000*C8/SER_summary!C$3</f>
        <v>8.4494753120896132E-2</v>
      </c>
      <c r="D6" s="152">
        <f>1000*D8/SER_summary!D$3</f>
        <v>9.1058633198439223E-2</v>
      </c>
      <c r="E6" s="152">
        <f>1000*E8/SER_summary!E$3</f>
        <v>9.9941704001248827E-2</v>
      </c>
      <c r="F6" s="152">
        <f>1000*F8/SER_summary!F$3</f>
        <v>0.10905801997120666</v>
      </c>
      <c r="G6" s="152">
        <f>1000*G8/SER_summary!G$3</f>
        <v>0.12117840265723737</v>
      </c>
      <c r="H6" s="152">
        <f>1000*H8/SER_summary!H$3</f>
        <v>0.13633406216349642</v>
      </c>
      <c r="I6" s="152">
        <f>1000*I8/SER_summary!I$3</f>
        <v>0.14648607350952569</v>
      </c>
      <c r="J6" s="152">
        <f>1000*J8/SER_summary!J$3</f>
        <v>0.15491037786655559</v>
      </c>
      <c r="K6" s="152">
        <f>1000*K8/SER_summary!K$3</f>
        <v>0.16362934635371917</v>
      </c>
      <c r="L6" s="152">
        <f>1000*L8/SER_summary!L$3</f>
        <v>0.17253370261374118</v>
      </c>
      <c r="M6" s="152">
        <f>1000*M8/SER_summary!M$3</f>
        <v>0.18321345764042798</v>
      </c>
      <c r="N6" s="152">
        <f>1000*N8/SER_summary!N$3</f>
        <v>0.19537084870198987</v>
      </c>
      <c r="O6" s="152">
        <f>1000*O8/SER_summary!O$3</f>
        <v>0.21237450480322576</v>
      </c>
      <c r="P6" s="152">
        <f>1000*P8/SER_summary!P$3</f>
        <v>0.23286911468027566</v>
      </c>
      <c r="Q6" s="152">
        <f>1000*Q8/SER_summary!Q$3</f>
        <v>0.2616214832628615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610.60278274679843</v>
      </c>
      <c r="C8" s="62">
        <v>677.7278520660393</v>
      </c>
      <c r="D8" s="62">
        <v>734.26403700426249</v>
      </c>
      <c r="E8" s="62">
        <v>809.55508649530782</v>
      </c>
      <c r="F8" s="62">
        <v>888.01288885100814</v>
      </c>
      <c r="G8" s="62">
        <v>993.82758323855751</v>
      </c>
      <c r="H8" s="62">
        <v>1125.341976648024</v>
      </c>
      <c r="I8" s="62">
        <v>1213.341803102225</v>
      </c>
      <c r="J8" s="62">
        <v>1286.9937153011872</v>
      </c>
      <c r="K8" s="62">
        <v>1363.8510927462883</v>
      </c>
      <c r="L8" s="62">
        <v>1440.9398896981334</v>
      </c>
      <c r="M8" s="62">
        <v>1534.4427547456373</v>
      </c>
      <c r="N8" s="62">
        <v>1642.7017357590239</v>
      </c>
      <c r="O8" s="62">
        <v>1794.9595821661917</v>
      </c>
      <c r="P8" s="62">
        <v>1980.9917101133753</v>
      </c>
      <c r="Q8" s="62">
        <v>2243.7341236694319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171.20625481490467</v>
      </c>
      <c r="D9" s="150">
        <v>168.94386527353976</v>
      </c>
      <c r="E9" s="150">
        <v>196.69134425318768</v>
      </c>
      <c r="F9" s="150">
        <v>209.57012069881387</v>
      </c>
      <c r="G9" s="150">
        <v>247.41599819811205</v>
      </c>
      <c r="H9" s="150">
        <v>302.72064822437119</v>
      </c>
      <c r="I9" s="150">
        <v>256.94369172774083</v>
      </c>
      <c r="J9" s="150">
        <v>270.34325645214983</v>
      </c>
      <c r="K9" s="150">
        <v>286.4274981439151</v>
      </c>
      <c r="L9" s="150">
        <v>324.50479514995698</v>
      </c>
      <c r="M9" s="150">
        <v>396.22351327187556</v>
      </c>
      <c r="N9" s="150">
        <v>365.20267274112689</v>
      </c>
      <c r="O9" s="150">
        <v>422.60110285931785</v>
      </c>
      <c r="P9" s="150">
        <v>472.45962609109887</v>
      </c>
      <c r="Q9" s="150">
        <v>587.24720870601345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104.08118549566382</v>
      </c>
      <c r="D10" s="149">
        <f t="shared" ref="D10:Q10" si="0">C8+D9-D8</f>
        <v>112.40768033531663</v>
      </c>
      <c r="E10" s="149">
        <f t="shared" si="0"/>
        <v>121.40029476214238</v>
      </c>
      <c r="F10" s="149">
        <f t="shared" si="0"/>
        <v>131.11231834311354</v>
      </c>
      <c r="G10" s="149">
        <f t="shared" si="0"/>
        <v>141.60130381056274</v>
      </c>
      <c r="H10" s="149">
        <f t="shared" si="0"/>
        <v>171.2062548149047</v>
      </c>
      <c r="I10" s="149">
        <f t="shared" si="0"/>
        <v>168.94386527353981</v>
      </c>
      <c r="J10" s="149">
        <f t="shared" si="0"/>
        <v>196.69134425318748</v>
      </c>
      <c r="K10" s="149">
        <f t="shared" si="0"/>
        <v>209.57012069881398</v>
      </c>
      <c r="L10" s="149">
        <f t="shared" si="0"/>
        <v>247.41599819811199</v>
      </c>
      <c r="M10" s="149">
        <f t="shared" si="0"/>
        <v>302.72064822437164</v>
      </c>
      <c r="N10" s="149">
        <f t="shared" si="0"/>
        <v>256.94369172774032</v>
      </c>
      <c r="O10" s="149">
        <f t="shared" si="0"/>
        <v>270.34325645215017</v>
      </c>
      <c r="P10" s="149">
        <f t="shared" si="0"/>
        <v>286.42749814391505</v>
      </c>
      <c r="Q10" s="149">
        <f t="shared" si="0"/>
        <v>324.50479514995686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1667.9123770481642</v>
      </c>
      <c r="C12" s="146">
        <v>1703.2973498584549</v>
      </c>
      <c r="D12" s="146">
        <v>1735.354655842443</v>
      </c>
      <c r="E12" s="146">
        <v>1764.7082894417661</v>
      </c>
      <c r="F12" s="146">
        <v>1794.7438403299991</v>
      </c>
      <c r="G12" s="146">
        <v>1822.4178202723078</v>
      </c>
      <c r="H12" s="146">
        <v>1850.9804302726739</v>
      </c>
      <c r="I12" s="146">
        <v>1878.6680001141387</v>
      </c>
      <c r="J12" s="146">
        <v>1900.48817405309</v>
      </c>
      <c r="K12" s="146">
        <v>1912.6570568634806</v>
      </c>
      <c r="L12" s="146">
        <v>1936.050094083954</v>
      </c>
      <c r="M12" s="146">
        <v>1957.7307483265888</v>
      </c>
      <c r="N12" s="146">
        <v>1975.138156896938</v>
      </c>
      <c r="O12" s="146">
        <v>1992.5448700810693</v>
      </c>
      <c r="P12" s="146">
        <v>2012.3230591960491</v>
      </c>
      <c r="Q12" s="146">
        <v>2033.1677798048395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363.5552288006844</v>
      </c>
      <c r="C14" s="143">
        <f>IF(C5=0,0,C5/C8*1000)</f>
        <v>354.64732266263491</v>
      </c>
      <c r="D14" s="143">
        <f t="shared" ref="D14:Q14" si="1">IF(D5=0,0,D5/D8*1000)</f>
        <v>344.74747387142338</v>
      </c>
      <c r="E14" s="143">
        <f t="shared" si="1"/>
        <v>332.68733302437192</v>
      </c>
      <c r="F14" s="143">
        <f t="shared" si="1"/>
        <v>319.64670384943025</v>
      </c>
      <c r="G14" s="143">
        <f t="shared" si="1"/>
        <v>305.28683651535903</v>
      </c>
      <c r="H14" s="143">
        <f t="shared" si="1"/>
        <v>293.99059639668229</v>
      </c>
      <c r="I14" s="143">
        <f t="shared" si="1"/>
        <v>284.50455780850388</v>
      </c>
      <c r="J14" s="143">
        <f t="shared" si="1"/>
        <v>274.77125280948434</v>
      </c>
      <c r="K14" s="143">
        <f t="shared" si="1"/>
        <v>264.33648019065117</v>
      </c>
      <c r="L14" s="143">
        <f t="shared" si="1"/>
        <v>251.55889475933179</v>
      </c>
      <c r="M14" s="143">
        <f t="shared" si="1"/>
        <v>234.51870452750325</v>
      </c>
      <c r="N14" s="143">
        <f t="shared" si="1"/>
        <v>218.2109629914296</v>
      </c>
      <c r="O14" s="143">
        <f t="shared" si="1"/>
        <v>199.18703790026723</v>
      </c>
      <c r="P14" s="143">
        <f t="shared" si="1"/>
        <v>180.04961222181538</v>
      </c>
      <c r="Q14" s="143">
        <f t="shared" si="1"/>
        <v>158.77345657592213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328.2928717105591</v>
      </c>
      <c r="D15" s="141">
        <v>317.54750928145313</v>
      </c>
      <c r="E15" s="141">
        <v>306.71793371674585</v>
      </c>
      <c r="F15" s="141">
        <v>296.74191588499372</v>
      </c>
      <c r="G15" s="141">
        <v>287.09534126413246</v>
      </c>
      <c r="H15" s="141">
        <v>276.30514626266864</v>
      </c>
      <c r="I15" s="141">
        <v>264.68452082199525</v>
      </c>
      <c r="J15" s="141">
        <v>254.32986914746698</v>
      </c>
      <c r="K15" s="141">
        <v>241.16036841964097</v>
      </c>
      <c r="L15" s="141">
        <v>224.95084890665089</v>
      </c>
      <c r="M15" s="141">
        <v>204.47437170705609</v>
      </c>
      <c r="N15" s="141">
        <v>182.38918701319656</v>
      </c>
      <c r="O15" s="141">
        <v>160.51429878940138</v>
      </c>
      <c r="P15" s="141">
        <v>144.39131749832916</v>
      </c>
      <c r="Q15" s="141">
        <v>123.57021250890061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4147.2096175378629</v>
      </c>
      <c r="C3" s="174">
        <v>4258.8632396629255</v>
      </c>
      <c r="D3" s="174">
        <v>4052.7959190676079</v>
      </c>
      <c r="E3" s="174">
        <v>3906.0523938572719</v>
      </c>
      <c r="F3" s="174">
        <v>3988.1410149240423</v>
      </c>
      <c r="G3" s="174">
        <v>3491.5923747585739</v>
      </c>
      <c r="H3" s="174">
        <v>3734.0194494666907</v>
      </c>
      <c r="I3" s="174">
        <v>4213.3160144138101</v>
      </c>
      <c r="J3" s="174">
        <v>4056.7736359614378</v>
      </c>
      <c r="K3" s="174">
        <v>3329.1340804644037</v>
      </c>
      <c r="L3" s="174">
        <v>3750</v>
      </c>
      <c r="M3" s="174">
        <v>4282.2247830669075</v>
      </c>
      <c r="N3" s="174">
        <v>4147.6362372835556</v>
      </c>
      <c r="O3" s="174">
        <v>3859.272623682461</v>
      </c>
      <c r="P3" s="174">
        <v>3721.6680933417692</v>
      </c>
      <c r="Q3" s="174">
        <v>3477.486968051292</v>
      </c>
    </row>
    <row r="5" spans="1:17" x14ac:dyDescent="0.25">
      <c r="A5" s="162" t="s">
        <v>154</v>
      </c>
      <c r="B5" s="174">
        <v>3559.9932731256076</v>
      </c>
      <c r="C5" s="174">
        <v>3659.2272801040672</v>
      </c>
      <c r="D5" s="174">
        <v>3573.799025822103</v>
      </c>
      <c r="E5" s="174">
        <v>3674.0603204689028</v>
      </c>
      <c r="F5" s="174">
        <v>3735.8545356477316</v>
      </c>
      <c r="G5" s="174">
        <v>3707.0802091460891</v>
      </c>
      <c r="H5" s="174">
        <v>3608.5838696147898</v>
      </c>
      <c r="I5" s="174">
        <v>3616.9897070499501</v>
      </c>
      <c r="J5" s="174">
        <v>3687.9422519547061</v>
      </c>
      <c r="K5" s="174">
        <v>3459.9870265644436</v>
      </c>
      <c r="L5" s="174">
        <v>3650.9820282475157</v>
      </c>
      <c r="M5" s="174">
        <v>3625.4500809093233</v>
      </c>
      <c r="N5" s="174">
        <v>3711.8172469526271</v>
      </c>
      <c r="O5" s="174">
        <v>4046.0113681394782</v>
      </c>
      <c r="P5" s="174">
        <v>4091.8159113731358</v>
      </c>
      <c r="Q5" s="174">
        <v>4280.5393412201265</v>
      </c>
    </row>
    <row r="6" spans="1:17" x14ac:dyDescent="0.25">
      <c r="A6" s="173" t="s">
        <v>153</v>
      </c>
      <c r="B6" s="172">
        <v>3869.5579055713133</v>
      </c>
      <c r="C6" s="172">
        <v>3852.3247949196821</v>
      </c>
      <c r="D6" s="172">
        <v>3822.0846013345699</v>
      </c>
      <c r="E6" s="172">
        <v>3945.6505022431838</v>
      </c>
      <c r="F6" s="172">
        <v>3949.9488581353526</v>
      </c>
      <c r="G6" s="172">
        <v>4324.9664972584196</v>
      </c>
      <c r="H6" s="172">
        <v>3985.7999009605805</v>
      </c>
      <c r="I6" s="172">
        <v>3808.4846891347697</v>
      </c>
      <c r="J6" s="172">
        <v>3883.2620900962188</v>
      </c>
      <c r="K6" s="172">
        <v>4131.3267042981943</v>
      </c>
      <c r="L6" s="172">
        <v>3903.2173389625946</v>
      </c>
      <c r="M6" s="172">
        <v>3817.7570845024352</v>
      </c>
      <c r="N6" s="172">
        <v>3919.6373630722615</v>
      </c>
      <c r="O6" s="172">
        <v>4259.3225841160674</v>
      </c>
      <c r="P6" s="172">
        <v>4348.265281251789</v>
      </c>
      <c r="Q6" s="172">
        <v>4508.5301578474136</v>
      </c>
    </row>
    <row r="7" spans="1:17" x14ac:dyDescent="0.25">
      <c r="A7" s="171" t="s">
        <v>152</v>
      </c>
      <c r="B7" s="170"/>
      <c r="C7" s="170">
        <v>249.0767258443488</v>
      </c>
      <c r="D7" s="170">
        <v>0</v>
      </c>
      <c r="E7" s="170">
        <v>204.93007678377603</v>
      </c>
      <c r="F7" s="170">
        <v>205.15332575185496</v>
      </c>
      <c r="G7" s="170">
        <v>375.01763912306751</v>
      </c>
      <c r="H7" s="170">
        <v>0</v>
      </c>
      <c r="I7" s="170">
        <v>220.73510666902467</v>
      </c>
      <c r="J7" s="170">
        <v>245.15106159998564</v>
      </c>
      <c r="K7" s="170">
        <v>248.06461420197641</v>
      </c>
      <c r="L7" s="170">
        <v>238.3980417020687</v>
      </c>
      <c r="M7" s="170">
        <v>358.92604839201022</v>
      </c>
      <c r="N7" s="170">
        <v>231.00270338130028</v>
      </c>
      <c r="O7" s="170">
        <v>646.45136488441028</v>
      </c>
      <c r="P7" s="170">
        <v>230.9826714580301</v>
      </c>
      <c r="Q7" s="170">
        <v>349.94930153015372</v>
      </c>
    </row>
    <row r="8" spans="1:17" x14ac:dyDescent="0.25">
      <c r="A8" s="169" t="s">
        <v>151</v>
      </c>
      <c r="B8" s="168"/>
      <c r="C8" s="168">
        <f t="shared" ref="C8:Q8" si="0">IF(B6=0,0,B6+C7-C6)</f>
        <v>266.30983649597965</v>
      </c>
      <c r="D8" s="168">
        <f t="shared" si="0"/>
        <v>30.240193585112138</v>
      </c>
      <c r="E8" s="168">
        <f t="shared" si="0"/>
        <v>81.364175875161891</v>
      </c>
      <c r="F8" s="168">
        <f t="shared" si="0"/>
        <v>200.85496985968621</v>
      </c>
      <c r="G8" s="168">
        <f t="shared" si="0"/>
        <v>0</v>
      </c>
      <c r="H8" s="168">
        <f t="shared" si="0"/>
        <v>339.16659629783908</v>
      </c>
      <c r="I8" s="168">
        <f t="shared" si="0"/>
        <v>398.05031849483566</v>
      </c>
      <c r="J8" s="168">
        <f t="shared" si="0"/>
        <v>170.37366063853642</v>
      </c>
      <c r="K8" s="168">
        <f t="shared" si="0"/>
        <v>9.0949470177292824E-13</v>
      </c>
      <c r="L8" s="168">
        <f t="shared" si="0"/>
        <v>466.50740703766814</v>
      </c>
      <c r="M8" s="168">
        <f t="shared" si="0"/>
        <v>444.38630285216959</v>
      </c>
      <c r="N8" s="168">
        <f t="shared" si="0"/>
        <v>129.12242481147405</v>
      </c>
      <c r="O8" s="168">
        <f t="shared" si="0"/>
        <v>306.76614384060395</v>
      </c>
      <c r="P8" s="168">
        <f t="shared" si="0"/>
        <v>142.03997432230881</v>
      </c>
      <c r="Q8" s="168">
        <f t="shared" si="0"/>
        <v>189.68442493452949</v>
      </c>
    </row>
    <row r="9" spans="1:17" x14ac:dyDescent="0.25">
      <c r="A9" s="167" t="s">
        <v>150</v>
      </c>
      <c r="B9" s="166">
        <f>B6-B5</f>
        <v>309.56463244570568</v>
      </c>
      <c r="C9" s="166">
        <f t="shared" ref="C9:Q9" si="1">C6-C5</f>
        <v>193.09751481561489</v>
      </c>
      <c r="D9" s="166">
        <f t="shared" si="1"/>
        <v>248.28557551246695</v>
      </c>
      <c r="E9" s="166">
        <f t="shared" si="1"/>
        <v>271.59018177428106</v>
      </c>
      <c r="F9" s="166">
        <f t="shared" si="1"/>
        <v>214.09432248762096</v>
      </c>
      <c r="G9" s="166">
        <f t="shared" si="1"/>
        <v>617.88628811233048</v>
      </c>
      <c r="H9" s="166">
        <f t="shared" si="1"/>
        <v>377.21603134579073</v>
      </c>
      <c r="I9" s="166">
        <f t="shared" si="1"/>
        <v>191.49498208481964</v>
      </c>
      <c r="J9" s="166">
        <f t="shared" si="1"/>
        <v>195.31983814151272</v>
      </c>
      <c r="K9" s="166">
        <f t="shared" si="1"/>
        <v>671.3396777337507</v>
      </c>
      <c r="L9" s="166">
        <f t="shared" si="1"/>
        <v>252.23531071507887</v>
      </c>
      <c r="M9" s="166">
        <f t="shared" si="1"/>
        <v>192.30700359311186</v>
      </c>
      <c r="N9" s="166">
        <f t="shared" si="1"/>
        <v>207.82011611963435</v>
      </c>
      <c r="O9" s="166">
        <f t="shared" si="1"/>
        <v>213.31121597658921</v>
      </c>
      <c r="P9" s="166">
        <f t="shared" si="1"/>
        <v>256.44936987865321</v>
      </c>
      <c r="Q9" s="166">
        <f t="shared" si="1"/>
        <v>227.99081662728713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525.91060740306079</v>
      </c>
      <c r="C12" s="163">
        <f t="shared" ref="C12:Q12" si="2">SUM(C13:C14,C18:C19,C25:C26)</f>
        <v>541.1159899999999</v>
      </c>
      <c r="D12" s="163">
        <f t="shared" si="2"/>
        <v>525.90204999999992</v>
      </c>
      <c r="E12" s="163">
        <f t="shared" si="2"/>
        <v>539.49962999999991</v>
      </c>
      <c r="F12" s="163">
        <f t="shared" si="2"/>
        <v>546.60835999999995</v>
      </c>
      <c r="G12" s="163">
        <f t="shared" si="2"/>
        <v>543.08788735315386</v>
      </c>
      <c r="H12" s="163">
        <f t="shared" si="2"/>
        <v>526.39657</v>
      </c>
      <c r="I12" s="163">
        <f t="shared" si="2"/>
        <v>523.18790000000001</v>
      </c>
      <c r="J12" s="163">
        <f t="shared" si="2"/>
        <v>527.81839999999988</v>
      </c>
      <c r="K12" s="163">
        <f t="shared" si="2"/>
        <v>487.68388000000004</v>
      </c>
      <c r="L12" s="163">
        <f t="shared" si="2"/>
        <v>507.52322416349301</v>
      </c>
      <c r="M12" s="163">
        <f t="shared" si="2"/>
        <v>493.19082433963433</v>
      </c>
      <c r="N12" s="163">
        <f t="shared" si="2"/>
        <v>499.25146622010993</v>
      </c>
      <c r="O12" s="163">
        <f t="shared" si="2"/>
        <v>538.30581607871773</v>
      </c>
      <c r="P12" s="163">
        <f t="shared" si="2"/>
        <v>528.94281553336805</v>
      </c>
      <c r="Q12" s="163">
        <f t="shared" si="2"/>
        <v>549.44078336520067</v>
      </c>
    </row>
    <row r="13" spans="1:17" x14ac:dyDescent="0.25">
      <c r="A13" s="54" t="s">
        <v>38</v>
      </c>
      <c r="B13" s="53">
        <v>4.1556869035983786</v>
      </c>
      <c r="C13" s="53">
        <v>4.1995199999999997</v>
      </c>
      <c r="D13" s="53">
        <v>2.9976000000000003</v>
      </c>
      <c r="E13" s="53">
        <v>2.3006699999999989</v>
      </c>
      <c r="F13" s="53">
        <v>2.3012299999999994</v>
      </c>
      <c r="G13" s="53">
        <v>1.6247686073436982</v>
      </c>
      <c r="H13" s="53">
        <v>1.6024400000000003</v>
      </c>
      <c r="I13" s="53">
        <v>1.2000199999999996</v>
      </c>
      <c r="J13" s="53">
        <v>1.1993400000000001</v>
      </c>
      <c r="K13" s="53">
        <v>1.2000299999999997</v>
      </c>
      <c r="L13" s="53">
        <v>1.1465238409872693</v>
      </c>
      <c r="M13" s="53">
        <v>1.1473986076726888</v>
      </c>
      <c r="N13" s="53">
        <v>1.7931114821326044</v>
      </c>
      <c r="O13" s="53">
        <v>1.1469613247758184</v>
      </c>
      <c r="P13" s="53">
        <v>1.1477596063941866</v>
      </c>
      <c r="Q13" s="53">
        <v>0.47736776977077727</v>
      </c>
    </row>
    <row r="14" spans="1:17" x14ac:dyDescent="0.25">
      <c r="A14" s="51" t="s">
        <v>37</v>
      </c>
      <c r="B14" s="50">
        <f>SUM(B15:B17)</f>
        <v>310.20942699717023</v>
      </c>
      <c r="C14" s="50">
        <f t="shared" ref="C14:Q14" si="3">SUM(C15:C17)</f>
        <v>308.05066999999991</v>
      </c>
      <c r="D14" s="50">
        <f t="shared" si="3"/>
        <v>297.39859999999993</v>
      </c>
      <c r="E14" s="50">
        <f t="shared" si="3"/>
        <v>303.09163999999993</v>
      </c>
      <c r="F14" s="50">
        <f t="shared" si="3"/>
        <v>300.15773999999999</v>
      </c>
      <c r="G14" s="50">
        <f t="shared" si="3"/>
        <v>273.2387072723061</v>
      </c>
      <c r="H14" s="50">
        <f t="shared" si="3"/>
        <v>259.18469999999996</v>
      </c>
      <c r="I14" s="50">
        <f t="shared" si="3"/>
        <v>252.59213000000008</v>
      </c>
      <c r="J14" s="50">
        <f t="shared" si="3"/>
        <v>251.51400999999996</v>
      </c>
      <c r="K14" s="50">
        <f t="shared" si="3"/>
        <v>237.70159000000001</v>
      </c>
      <c r="L14" s="50">
        <f t="shared" si="3"/>
        <v>235.92057489883388</v>
      </c>
      <c r="M14" s="50">
        <f t="shared" si="3"/>
        <v>227.41515422290055</v>
      </c>
      <c r="N14" s="50">
        <f t="shared" si="3"/>
        <v>224.4733452051812</v>
      </c>
      <c r="O14" s="50">
        <f t="shared" si="3"/>
        <v>222.55472916416386</v>
      </c>
      <c r="P14" s="50">
        <f t="shared" si="3"/>
        <v>220.94881665772868</v>
      </c>
      <c r="Q14" s="50">
        <f t="shared" si="3"/>
        <v>222.0543637011055</v>
      </c>
    </row>
    <row r="15" spans="1:17" x14ac:dyDescent="0.25">
      <c r="A15" s="52" t="s">
        <v>66</v>
      </c>
      <c r="B15" s="50">
        <v>5.4933712317589771</v>
      </c>
      <c r="C15" s="50">
        <v>4.3992599999999991</v>
      </c>
      <c r="D15" s="50">
        <v>3.3016900000000002</v>
      </c>
      <c r="E15" s="50">
        <v>3.2998700000000003</v>
      </c>
      <c r="F15" s="50">
        <v>3.297639999999999</v>
      </c>
      <c r="G15" s="50">
        <v>3.2960627309845614</v>
      </c>
      <c r="H15" s="50">
        <v>3.3027499999999996</v>
      </c>
      <c r="I15" s="50">
        <v>4.4015199999999997</v>
      </c>
      <c r="J15" s="50">
        <v>4.395929999999999</v>
      </c>
      <c r="K15" s="50">
        <v>3.302109999999999</v>
      </c>
      <c r="L15" s="50">
        <v>4.3949992292564071</v>
      </c>
      <c r="M15" s="50">
        <v>3.2962337763568095</v>
      </c>
      <c r="N15" s="50">
        <v>2.1986638973695682</v>
      </c>
      <c r="O15" s="50">
        <v>2.198479673858456</v>
      </c>
      <c r="P15" s="50">
        <v>2.198488509559632</v>
      </c>
      <c r="Q15" s="50">
        <v>3.2962658283459545</v>
      </c>
    </row>
    <row r="16" spans="1:17" x14ac:dyDescent="0.25">
      <c r="A16" s="52" t="s">
        <v>147</v>
      </c>
      <c r="B16" s="50">
        <v>247.39431394025627</v>
      </c>
      <c r="C16" s="50">
        <v>246.36063999999999</v>
      </c>
      <c r="D16" s="50">
        <v>246.32384999999996</v>
      </c>
      <c r="E16" s="50">
        <v>245.29909999999998</v>
      </c>
      <c r="F16" s="50">
        <v>244.35327000000001</v>
      </c>
      <c r="G16" s="50">
        <v>242.23680732115744</v>
      </c>
      <c r="H16" s="50">
        <v>231.06556999999995</v>
      </c>
      <c r="I16" s="50">
        <v>230.00174000000007</v>
      </c>
      <c r="J16" s="50">
        <v>228.92294999999996</v>
      </c>
      <c r="K16" s="50">
        <v>224.80356</v>
      </c>
      <c r="L16" s="50">
        <v>223.88213085161163</v>
      </c>
      <c r="M16" s="50">
        <v>221.2526499271043</v>
      </c>
      <c r="N16" s="50">
        <v>220.36378847013592</v>
      </c>
      <c r="O16" s="50">
        <v>220.3562494903054</v>
      </c>
      <c r="P16" s="50">
        <v>218.75032814816905</v>
      </c>
      <c r="Q16" s="50">
        <v>218.75809787275955</v>
      </c>
    </row>
    <row r="17" spans="1:17" x14ac:dyDescent="0.25">
      <c r="A17" s="52" t="s">
        <v>146</v>
      </c>
      <c r="B17" s="50">
        <v>57.321741825154987</v>
      </c>
      <c r="C17" s="50">
        <v>57.290769999999938</v>
      </c>
      <c r="D17" s="50">
        <v>47.77305999999998</v>
      </c>
      <c r="E17" s="50">
        <v>54.492669999999968</v>
      </c>
      <c r="F17" s="50">
        <v>52.506829999999965</v>
      </c>
      <c r="G17" s="50">
        <v>27.705837220164106</v>
      </c>
      <c r="H17" s="50">
        <v>24.816380000000002</v>
      </c>
      <c r="I17" s="50">
        <v>18.188870000000009</v>
      </c>
      <c r="J17" s="50">
        <v>18.195130000000006</v>
      </c>
      <c r="K17" s="50">
        <v>9.5959200000000084</v>
      </c>
      <c r="L17" s="50">
        <v>7.6434448179658414</v>
      </c>
      <c r="M17" s="50">
        <v>2.8662705194394387</v>
      </c>
      <c r="N17" s="50">
        <v>1.9108928376757315</v>
      </c>
      <c r="O17" s="50">
        <v>0</v>
      </c>
      <c r="P17" s="50">
        <v>0</v>
      </c>
      <c r="Q17" s="50">
        <v>0</v>
      </c>
    </row>
    <row r="18" spans="1:17" x14ac:dyDescent="0.25">
      <c r="A18" s="51" t="s">
        <v>41</v>
      </c>
      <c r="B18" s="50">
        <v>12.849985092321216</v>
      </c>
      <c r="C18" s="50">
        <v>14.397479999999998</v>
      </c>
      <c r="D18" s="50">
        <v>13.400489999999998</v>
      </c>
      <c r="E18" s="50">
        <v>14.200289999999997</v>
      </c>
      <c r="F18" s="50">
        <v>13.897009999999996</v>
      </c>
      <c r="G18" s="50">
        <v>12.921495088615989</v>
      </c>
      <c r="H18" s="50">
        <v>12.199829999999999</v>
      </c>
      <c r="I18" s="50">
        <v>11.400439999999996</v>
      </c>
      <c r="J18" s="50">
        <v>11.599439999999998</v>
      </c>
      <c r="K18" s="50">
        <v>11.899789999999998</v>
      </c>
      <c r="L18" s="50">
        <v>13.399705775895395</v>
      </c>
      <c r="M18" s="50">
        <v>11.775647108691441</v>
      </c>
      <c r="N18" s="50">
        <v>12.110002376816762</v>
      </c>
      <c r="O18" s="50">
        <v>13.637867062342377</v>
      </c>
      <c r="P18" s="50">
        <v>11.345149648805387</v>
      </c>
      <c r="Q18" s="50">
        <v>12.443849496318627</v>
      </c>
    </row>
    <row r="19" spans="1:17" x14ac:dyDescent="0.25">
      <c r="A19" s="51" t="s">
        <v>64</v>
      </c>
      <c r="B19" s="50">
        <f>SUM(B20:B24)</f>
        <v>120.42610107958284</v>
      </c>
      <c r="C19" s="50">
        <f t="shared" ref="C19:Q19" si="4">SUM(C20:C24)</f>
        <v>135.98368999999994</v>
      </c>
      <c r="D19" s="50">
        <f t="shared" si="4"/>
        <v>130.50372999999999</v>
      </c>
      <c r="E19" s="50">
        <f t="shared" si="4"/>
        <v>137.80598999999998</v>
      </c>
      <c r="F19" s="50">
        <f t="shared" si="4"/>
        <v>147.96795999999998</v>
      </c>
      <c r="G19" s="50">
        <f t="shared" si="4"/>
        <v>175.09773107682298</v>
      </c>
      <c r="H19" s="50">
        <f t="shared" si="4"/>
        <v>175.01149999999998</v>
      </c>
      <c r="I19" s="50">
        <f t="shared" si="4"/>
        <v>183.39423999999997</v>
      </c>
      <c r="J19" s="50">
        <f t="shared" si="4"/>
        <v>188.00571999999997</v>
      </c>
      <c r="K19" s="50">
        <f t="shared" si="4"/>
        <v>160.18376000000006</v>
      </c>
      <c r="L19" s="50">
        <f t="shared" si="4"/>
        <v>178.01819444805943</v>
      </c>
      <c r="M19" s="50">
        <f t="shared" si="4"/>
        <v>176.22724558563371</v>
      </c>
      <c r="N19" s="50">
        <f t="shared" si="4"/>
        <v>183.24688146473849</v>
      </c>
      <c r="O19" s="50">
        <f t="shared" si="4"/>
        <v>223.1747965925357</v>
      </c>
      <c r="P19" s="50">
        <f t="shared" si="4"/>
        <v>191.65047383100557</v>
      </c>
      <c r="Q19" s="50">
        <f t="shared" si="4"/>
        <v>208.2738301189892</v>
      </c>
    </row>
    <row r="20" spans="1:17" x14ac:dyDescent="0.25">
      <c r="A20" s="52" t="s">
        <v>34</v>
      </c>
      <c r="B20" s="50">
        <v>118.22871883060986</v>
      </c>
      <c r="C20" s="50">
        <v>133.58368999999993</v>
      </c>
      <c r="D20" s="50">
        <v>128.00449999999998</v>
      </c>
      <c r="E20" s="50">
        <v>135.20693999999997</v>
      </c>
      <c r="F20" s="50">
        <v>143.86836999999997</v>
      </c>
      <c r="G20" s="50">
        <v>169.69981640995792</v>
      </c>
      <c r="H20" s="50">
        <v>160.99928999999997</v>
      </c>
      <c r="I20" s="50">
        <v>168.39823999999996</v>
      </c>
      <c r="J20" s="50">
        <v>173.09975999999997</v>
      </c>
      <c r="K20" s="50">
        <v>141.89572000000004</v>
      </c>
      <c r="L20" s="50">
        <v>159.38813737460339</v>
      </c>
      <c r="M20" s="50">
        <v>157.59741444039474</v>
      </c>
      <c r="N20" s="50">
        <v>165.35986880520824</v>
      </c>
      <c r="O20" s="50">
        <v>205.52664820458531</v>
      </c>
      <c r="P20" s="50">
        <v>174.2141970000956</v>
      </c>
      <c r="Q20" s="50">
        <v>190.76616112213443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2.38846048879666E-2</v>
      </c>
      <c r="Q21" s="50">
        <v>2.3884422384365115E-2</v>
      </c>
    </row>
    <row r="22" spans="1:17" x14ac:dyDescent="0.25">
      <c r="A22" s="52" t="s">
        <v>62</v>
      </c>
      <c r="B22" s="50">
        <v>1.45695996942773</v>
      </c>
      <c r="C22" s="50">
        <v>1.6001399999999997</v>
      </c>
      <c r="D22" s="50">
        <v>1.7000900000000032</v>
      </c>
      <c r="E22" s="50">
        <v>1.7001600000000003</v>
      </c>
      <c r="F22" s="50">
        <v>3.1997600000000008</v>
      </c>
      <c r="G22" s="50">
        <v>4.108149050487433</v>
      </c>
      <c r="H22" s="50">
        <v>12.710899999999997</v>
      </c>
      <c r="I22" s="50">
        <v>13.595710000000006</v>
      </c>
      <c r="J22" s="50">
        <v>13.405979999999998</v>
      </c>
      <c r="K22" s="50">
        <v>16.386489999999998</v>
      </c>
      <c r="L22" s="50">
        <v>16.313137768429375</v>
      </c>
      <c r="M22" s="50">
        <v>16.312915318065418</v>
      </c>
      <c r="N22" s="50">
        <v>15.426783745891788</v>
      </c>
      <c r="O22" s="50">
        <v>14.925309821485842</v>
      </c>
      <c r="P22" s="50">
        <v>14.856741132107789</v>
      </c>
      <c r="Q22" s="50">
        <v>14.808715980458592</v>
      </c>
    </row>
    <row r="23" spans="1:17" x14ac:dyDescent="0.25">
      <c r="A23" s="52" t="s">
        <v>33</v>
      </c>
      <c r="B23" s="50">
        <v>0.74042227954523998</v>
      </c>
      <c r="C23" s="50">
        <v>0.79985999999999979</v>
      </c>
      <c r="D23" s="50">
        <v>0.79913999999999974</v>
      </c>
      <c r="E23" s="50">
        <v>0.89888999999999963</v>
      </c>
      <c r="F23" s="50">
        <v>0.89982999999999969</v>
      </c>
      <c r="G23" s="50">
        <v>1.2897656163776225</v>
      </c>
      <c r="H23" s="50">
        <v>1.30131</v>
      </c>
      <c r="I23" s="50">
        <v>1.40029</v>
      </c>
      <c r="J23" s="50">
        <v>1.4999800000000001</v>
      </c>
      <c r="K23" s="50">
        <v>1.9015500000000005</v>
      </c>
      <c r="L23" s="50">
        <v>2.3169193050266719</v>
      </c>
      <c r="M23" s="50">
        <v>2.3169158271735579</v>
      </c>
      <c r="N23" s="50">
        <v>2.4602289136384776</v>
      </c>
      <c r="O23" s="50">
        <v>2.7228385664645312</v>
      </c>
      <c r="P23" s="50">
        <v>2.5556510939142094</v>
      </c>
      <c r="Q23" s="50">
        <v>2.6750685940117913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5.3501480844559026</v>
      </c>
      <c r="C25" s="50">
        <v>5.5983799999999997</v>
      </c>
      <c r="D25" s="50">
        <v>5.7996599999999994</v>
      </c>
      <c r="E25" s="50">
        <v>6.1999300000000002</v>
      </c>
      <c r="F25" s="50">
        <v>6.4992699999999983</v>
      </c>
      <c r="G25" s="50">
        <v>7.2131138175125606</v>
      </c>
      <c r="H25" s="50">
        <v>7.5005399999999982</v>
      </c>
      <c r="I25" s="50">
        <v>7.7009399999999975</v>
      </c>
      <c r="J25" s="50">
        <v>7.999959999999998</v>
      </c>
      <c r="K25" s="50">
        <v>8.9003999999999959</v>
      </c>
      <c r="L25" s="50">
        <v>9.9125819955587371</v>
      </c>
      <c r="M25" s="50">
        <v>9.6498350650179567</v>
      </c>
      <c r="N25" s="50">
        <v>10.127544316810694</v>
      </c>
      <c r="O25" s="50">
        <v>10.19867578532766</v>
      </c>
      <c r="P25" s="50">
        <v>9.2672207891468403</v>
      </c>
      <c r="Q25" s="50">
        <v>10.15090397814714</v>
      </c>
    </row>
    <row r="26" spans="1:17" x14ac:dyDescent="0.25">
      <c r="A26" s="49" t="s">
        <v>30</v>
      </c>
      <c r="B26" s="48">
        <v>72.919259245932182</v>
      </c>
      <c r="C26" s="48">
        <v>72.88624999999999</v>
      </c>
      <c r="D26" s="48">
        <v>75.801969999999983</v>
      </c>
      <c r="E26" s="48">
        <v>75.901109999999974</v>
      </c>
      <c r="F26" s="48">
        <v>75.785149999999973</v>
      </c>
      <c r="G26" s="48">
        <v>72.99207149055249</v>
      </c>
      <c r="H26" s="48">
        <v>70.897559999999999</v>
      </c>
      <c r="I26" s="48">
        <v>66.900130000000004</v>
      </c>
      <c r="J26" s="48">
        <v>67.499929999999992</v>
      </c>
      <c r="K26" s="48">
        <v>67.798309999999987</v>
      </c>
      <c r="L26" s="48">
        <v>69.125643204158294</v>
      </c>
      <c r="M26" s="48">
        <v>66.975543749717957</v>
      </c>
      <c r="N26" s="48">
        <v>67.500581374430141</v>
      </c>
      <c r="O26" s="48">
        <v>67.592786149572277</v>
      </c>
      <c r="P26" s="48">
        <v>94.583395000287396</v>
      </c>
      <c r="Q26" s="48">
        <v>96.040468300869421</v>
      </c>
    </row>
    <row r="28" spans="1:17" x14ac:dyDescent="0.25">
      <c r="A28" s="162" t="s">
        <v>112</v>
      </c>
      <c r="B28" s="161">
        <f>AGR_emi!B5</f>
        <v>1016.0183613732984</v>
      </c>
      <c r="C28" s="161">
        <f>AGR_emi!C5</f>
        <v>1013.6510056423076</v>
      </c>
      <c r="D28" s="161">
        <f>AGR_emi!D5</f>
        <v>972.24237342525578</v>
      </c>
      <c r="E28" s="161">
        <f>AGR_emi!E5</f>
        <v>989.60466111181188</v>
      </c>
      <c r="F28" s="161">
        <f>AGR_emi!F5</f>
        <v>979.51964946199178</v>
      </c>
      <c r="G28" s="161">
        <f>AGR_emi!G5</f>
        <v>887.2594990836775</v>
      </c>
      <c r="H28" s="161">
        <f>AGR_emi!H5</f>
        <v>841.46545202511606</v>
      </c>
      <c r="I28" s="161">
        <f>AGR_emi!I5</f>
        <v>816.08688984092407</v>
      </c>
      <c r="J28" s="161">
        <f>AGR_emi!J5</f>
        <v>813.21042242113197</v>
      </c>
      <c r="K28" s="161">
        <f>AGR_emi!K5</f>
        <v>770.38217753839206</v>
      </c>
      <c r="L28" s="161">
        <f>AGR_emi!L5</f>
        <v>767.37580192711357</v>
      </c>
      <c r="M28" s="161">
        <f>AGR_emi!M5</f>
        <v>737.02385065707574</v>
      </c>
      <c r="N28" s="161">
        <f>AGR_emi!N5</f>
        <v>731.61348804961767</v>
      </c>
      <c r="O28" s="161">
        <f>AGR_emi!O5</f>
        <v>726.42626665530577</v>
      </c>
      <c r="P28" s="161">
        <f>AGR_emi!P5</f>
        <v>716.06250236538062</v>
      </c>
      <c r="Q28" s="161">
        <f>AGR_emi!Q5</f>
        <v>718.56427021658453</v>
      </c>
    </row>
    <row r="30" spans="1:17" x14ac:dyDescent="0.25">
      <c r="A30" s="160" t="s">
        <v>145</v>
      </c>
      <c r="B30" s="159">
        <f t="shared" ref="B30:Q30" si="5">IF(B$12=0,"",B$12/B$3*1000)</f>
        <v>126.81071272092731</v>
      </c>
      <c r="C30" s="159">
        <f t="shared" si="5"/>
        <v>127.05643725785085</v>
      </c>
      <c r="D30" s="159">
        <f t="shared" si="5"/>
        <v>129.76277624188629</v>
      </c>
      <c r="E30" s="159">
        <f t="shared" si="5"/>
        <v>138.11889232423681</v>
      </c>
      <c r="F30" s="159">
        <f t="shared" si="5"/>
        <v>137.05843347929124</v>
      </c>
      <c r="G30" s="159">
        <f t="shared" si="5"/>
        <v>155.54160654011216</v>
      </c>
      <c r="H30" s="159">
        <f t="shared" si="5"/>
        <v>140.97317304417959</v>
      </c>
      <c r="I30" s="159">
        <f t="shared" si="5"/>
        <v>124.17485377554574</v>
      </c>
      <c r="J30" s="159">
        <f t="shared" si="5"/>
        <v>130.10792500748178</v>
      </c>
      <c r="K30" s="159">
        <f t="shared" si="5"/>
        <v>146.48970819822605</v>
      </c>
      <c r="L30" s="159">
        <f t="shared" si="5"/>
        <v>135.33952644359815</v>
      </c>
      <c r="M30" s="159">
        <f t="shared" si="5"/>
        <v>115.17163374744975</v>
      </c>
      <c r="N30" s="159">
        <f t="shared" si="5"/>
        <v>120.37011870334334</v>
      </c>
      <c r="O30" s="159">
        <f t="shared" si="5"/>
        <v>139.48374954788093</v>
      </c>
      <c r="P30" s="159">
        <f t="shared" si="5"/>
        <v>142.12519823561655</v>
      </c>
      <c r="Q30" s="159">
        <f t="shared" si="5"/>
        <v>157.99937955571846</v>
      </c>
    </row>
    <row r="31" spans="1:17" x14ac:dyDescent="0.25">
      <c r="A31" s="158" t="s">
        <v>144</v>
      </c>
      <c r="B31" s="157">
        <f t="shared" ref="B31:Q31" si="6">IF(B$12=0,"",B$12/B$5*1000)</f>
        <v>147.72797785129552</v>
      </c>
      <c r="C31" s="157">
        <f t="shared" si="6"/>
        <v>147.87711956077536</v>
      </c>
      <c r="D31" s="157">
        <f t="shared" si="6"/>
        <v>147.15490328363481</v>
      </c>
      <c r="E31" s="157">
        <f t="shared" si="6"/>
        <v>146.84016672081916</v>
      </c>
      <c r="F31" s="157">
        <f t="shared" si="6"/>
        <v>146.31414440370537</v>
      </c>
      <c r="G31" s="157">
        <f t="shared" si="6"/>
        <v>146.50017175599552</v>
      </c>
      <c r="H31" s="157">
        <f t="shared" si="6"/>
        <v>145.87344759599335</v>
      </c>
      <c r="I31" s="157">
        <f t="shared" si="6"/>
        <v>144.64732895983741</v>
      </c>
      <c r="J31" s="157">
        <f t="shared" si="6"/>
        <v>143.12002844411197</v>
      </c>
      <c r="K31" s="157">
        <f t="shared" si="6"/>
        <v>140.94962676326577</v>
      </c>
      <c r="L31" s="157">
        <f t="shared" si="6"/>
        <v>139.0100581807317</v>
      </c>
      <c r="M31" s="157">
        <f t="shared" si="6"/>
        <v>136.03575096417651</v>
      </c>
      <c r="N31" s="157">
        <f t="shared" si="6"/>
        <v>134.50324544668558</v>
      </c>
      <c r="O31" s="157">
        <f t="shared" si="6"/>
        <v>133.04604636497913</v>
      </c>
      <c r="P31" s="157">
        <f t="shared" si="6"/>
        <v>129.26847810117263</v>
      </c>
      <c r="Q31" s="157">
        <f t="shared" si="6"/>
        <v>128.35783988112766</v>
      </c>
    </row>
    <row r="32" spans="1:17" x14ac:dyDescent="0.25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54.83170527650153</v>
      </c>
      <c r="D32" s="157">
        <f>IF(AGR_ued!D$5=0,"",AGR_ued!D$5/D$5*1000)</f>
        <v>54.831705276501523</v>
      </c>
      <c r="E32" s="157">
        <f>IF(AGR_ued!E$5=0,"",AGR_ued!E$5/E$5*1000)</f>
        <v>54.831705276501538</v>
      </c>
      <c r="F32" s="157">
        <f>IF(AGR_ued!F$5=0,"",AGR_ued!F$5/F$5*1000)</f>
        <v>54.831705276501552</v>
      </c>
      <c r="G32" s="157">
        <f>IF(AGR_ued!G$5=0,"",AGR_ued!G$5/G$5*1000)</f>
        <v>54.831705276501559</v>
      </c>
      <c r="H32" s="157">
        <f>IF(AGR_ued!H$5=0,"",AGR_ued!H$5/H$5*1000)</f>
        <v>54.831705276501545</v>
      </c>
      <c r="I32" s="157">
        <f>IF(AGR_ued!I$5=0,"",AGR_ued!I$5/I$5*1000)</f>
        <v>54.831705276501538</v>
      </c>
      <c r="J32" s="157">
        <f>IF(AGR_ued!J$5=0,"",AGR_ued!J$5/J$5*1000)</f>
        <v>54.831705276501538</v>
      </c>
      <c r="K32" s="157">
        <f>IF(AGR_ued!K$5=0,"",AGR_ued!K$5/K$5*1000)</f>
        <v>54.831705276501523</v>
      </c>
      <c r="L32" s="157">
        <f>IF(AGR_ued!L$5=0,"",AGR_ued!L$5/L$5*1000)</f>
        <v>54.831705276501538</v>
      </c>
      <c r="M32" s="157">
        <f>IF(AGR_ued!M$5=0,"",AGR_ued!M$5/M$5*1000)</f>
        <v>54.831705276501559</v>
      </c>
      <c r="N32" s="157">
        <f>IF(AGR_ued!N$5=0,"",AGR_ued!N$5/N$5*1000)</f>
        <v>54.831705276501552</v>
      </c>
      <c r="O32" s="157">
        <f>IF(AGR_ued!O$5=0,"",AGR_ued!O$5/O$5*1000)</f>
        <v>54.831705276501552</v>
      </c>
      <c r="P32" s="157">
        <f>IF(AGR_ued!P$5=0,"",AGR_ued!P$5/P$5*1000)</f>
        <v>54.831705276501538</v>
      </c>
      <c r="Q32" s="157">
        <f>IF(AGR_ued!Q$5=0,"",AGR_ued!Q$5/Q$5*1000)</f>
        <v>54.831705276501559</v>
      </c>
    </row>
    <row r="33" spans="1:17" x14ac:dyDescent="0.25">
      <c r="A33" s="156" t="s">
        <v>142</v>
      </c>
      <c r="B33" s="155">
        <f t="shared" ref="B33:Q33" si="7">IF(B$12=0,"",B$28/B$12)</f>
        <v>1.9319221690362605</v>
      </c>
      <c r="C33" s="155">
        <f t="shared" si="7"/>
        <v>1.8732601223673095</v>
      </c>
      <c r="D33" s="155">
        <f t="shared" si="7"/>
        <v>1.8487137926639683</v>
      </c>
      <c r="E33" s="155">
        <f t="shared" si="7"/>
        <v>1.8343009078834995</v>
      </c>
      <c r="F33" s="155">
        <f t="shared" si="7"/>
        <v>1.7919953684242806</v>
      </c>
      <c r="G33" s="155">
        <f t="shared" si="7"/>
        <v>1.6337309664701085</v>
      </c>
      <c r="H33" s="155">
        <f t="shared" si="7"/>
        <v>1.5985390102848049</v>
      </c>
      <c r="I33" s="155">
        <f t="shared" si="7"/>
        <v>1.5598351755476838</v>
      </c>
      <c r="J33" s="155">
        <f t="shared" si="7"/>
        <v>1.5407011624095184</v>
      </c>
      <c r="K33" s="155">
        <f t="shared" si="7"/>
        <v>1.579675296092198</v>
      </c>
      <c r="L33" s="155">
        <f t="shared" si="7"/>
        <v>1.5120013536167005</v>
      </c>
      <c r="M33" s="155">
        <f t="shared" si="7"/>
        <v>1.4943989512455458</v>
      </c>
      <c r="N33" s="155">
        <f t="shared" si="7"/>
        <v>1.465420810055396</v>
      </c>
      <c r="O33" s="155">
        <f t="shared" si="7"/>
        <v>1.3494676166550628</v>
      </c>
      <c r="P33" s="155">
        <f t="shared" si="7"/>
        <v>1.353761656906763</v>
      </c>
      <c r="Q33" s="155">
        <f t="shared" si="7"/>
        <v>1.3078102171730694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525.91060740306079</v>
      </c>
      <c r="C5" s="55">
        <f t="shared" ref="C5:Q5" si="0">SUM(C6:C9,C16:C17,C25:C27)</f>
        <v>541.1159899999999</v>
      </c>
      <c r="D5" s="55">
        <f t="shared" si="0"/>
        <v>525.90204999999992</v>
      </c>
      <c r="E5" s="55">
        <f t="shared" si="0"/>
        <v>539.49962999999991</v>
      </c>
      <c r="F5" s="55">
        <f t="shared" si="0"/>
        <v>546.60835999999983</v>
      </c>
      <c r="G5" s="55">
        <f t="shared" si="0"/>
        <v>543.08788735315397</v>
      </c>
      <c r="H5" s="55">
        <f t="shared" si="0"/>
        <v>526.39657</v>
      </c>
      <c r="I5" s="55">
        <f t="shared" si="0"/>
        <v>523.18790000000001</v>
      </c>
      <c r="J5" s="55">
        <f t="shared" si="0"/>
        <v>527.81839999999988</v>
      </c>
      <c r="K5" s="55">
        <f t="shared" si="0"/>
        <v>487.6838800000001</v>
      </c>
      <c r="L5" s="55">
        <f t="shared" si="0"/>
        <v>507.52322416349307</v>
      </c>
      <c r="M5" s="55">
        <f t="shared" si="0"/>
        <v>493.19082433963422</v>
      </c>
      <c r="N5" s="55">
        <f t="shared" si="0"/>
        <v>499.25146622010993</v>
      </c>
      <c r="O5" s="55">
        <f t="shared" si="0"/>
        <v>538.30581607871784</v>
      </c>
      <c r="P5" s="55">
        <f t="shared" si="0"/>
        <v>528.94281553336805</v>
      </c>
      <c r="Q5" s="55">
        <f t="shared" si="0"/>
        <v>549.44078336520067</v>
      </c>
    </row>
    <row r="6" spans="1:17" x14ac:dyDescent="0.25">
      <c r="A6" s="185" t="s">
        <v>162</v>
      </c>
      <c r="B6" s="206">
        <v>13.854659256727112</v>
      </c>
      <c r="C6" s="206">
        <v>13.848387500000001</v>
      </c>
      <c r="D6" s="206">
        <v>14.402374299999993</v>
      </c>
      <c r="E6" s="206">
        <v>14.421210899999995</v>
      </c>
      <c r="F6" s="206">
        <v>14.399178499999994</v>
      </c>
      <c r="G6" s="206">
        <v>13.868493583204968</v>
      </c>
      <c r="H6" s="206">
        <v>13.470536399999999</v>
      </c>
      <c r="I6" s="206">
        <v>12.711024700000005</v>
      </c>
      <c r="J6" s="206">
        <v>12.824986699999998</v>
      </c>
      <c r="K6" s="206">
        <v>12.881678899999999</v>
      </c>
      <c r="L6" s="206">
        <v>13.133872208790077</v>
      </c>
      <c r="M6" s="206">
        <v>12.725353312446407</v>
      </c>
      <c r="N6" s="206">
        <v>12.825110461141731</v>
      </c>
      <c r="O6" s="206">
        <v>12.842629368418729</v>
      </c>
      <c r="P6" s="206">
        <v>17.970845050054603</v>
      </c>
      <c r="Q6" s="206">
        <v>18.247688977165186</v>
      </c>
    </row>
    <row r="7" spans="1:17" x14ac:dyDescent="0.25">
      <c r="A7" s="183" t="s">
        <v>161</v>
      </c>
      <c r="B7" s="205">
        <v>12.469193331054401</v>
      </c>
      <c r="C7" s="205">
        <v>12.463548750000003</v>
      </c>
      <c r="D7" s="205">
        <v>12.962136869999995</v>
      </c>
      <c r="E7" s="205">
        <v>12.979089809999994</v>
      </c>
      <c r="F7" s="205">
        <v>12.959260649999996</v>
      </c>
      <c r="G7" s="205">
        <v>12.481644224884469</v>
      </c>
      <c r="H7" s="205">
        <v>12.12348276</v>
      </c>
      <c r="I7" s="205">
        <v>11.439922230000002</v>
      </c>
      <c r="J7" s="205">
        <v>11.542488030000001</v>
      </c>
      <c r="K7" s="205">
        <v>11.593511009999995</v>
      </c>
      <c r="L7" s="205">
        <v>11.820484987911069</v>
      </c>
      <c r="M7" s="205">
        <v>11.45281798120177</v>
      </c>
      <c r="N7" s="205">
        <v>11.542599415027553</v>
      </c>
      <c r="O7" s="205">
        <v>11.558366431576859</v>
      </c>
      <c r="P7" s="205">
        <v>16.173760545049138</v>
      </c>
      <c r="Q7" s="205">
        <v>16.422920079448669</v>
      </c>
    </row>
    <row r="8" spans="1:17" x14ac:dyDescent="0.25">
      <c r="A8" s="183" t="s">
        <v>160</v>
      </c>
      <c r="B8" s="205">
        <v>9.0055285168726247</v>
      </c>
      <c r="C8" s="205">
        <v>9.001451874999999</v>
      </c>
      <c r="D8" s="205">
        <v>9.3615432949999988</v>
      </c>
      <c r="E8" s="205">
        <v>9.373787085</v>
      </c>
      <c r="F8" s="205">
        <v>9.3594660249999997</v>
      </c>
      <c r="G8" s="205">
        <v>9.0145208290832297</v>
      </c>
      <c r="H8" s="205">
        <v>8.7558486599999981</v>
      </c>
      <c r="I8" s="205">
        <v>8.2621660549999998</v>
      </c>
      <c r="J8" s="205">
        <v>8.3362413550000021</v>
      </c>
      <c r="K8" s="205">
        <v>8.373091285000001</v>
      </c>
      <c r="L8" s="205">
        <v>8.5370169357135488</v>
      </c>
      <c r="M8" s="205">
        <v>8.2714796530901662</v>
      </c>
      <c r="N8" s="205">
        <v>8.3363217997421231</v>
      </c>
      <c r="O8" s="205">
        <v>8.3477090894721773</v>
      </c>
      <c r="P8" s="205">
        <v>11.681049282535497</v>
      </c>
      <c r="Q8" s="205">
        <v>11.860997835157368</v>
      </c>
    </row>
    <row r="9" spans="1:17" x14ac:dyDescent="0.25">
      <c r="A9" s="181" t="s">
        <v>159</v>
      </c>
      <c r="B9" s="204">
        <f>SUM(B10:B15)</f>
        <v>104.40874147848918</v>
      </c>
      <c r="C9" s="204">
        <f t="shared" ref="C9:Q9" si="1">SUM(C10:C15)</f>
        <v>108.00116999999997</v>
      </c>
      <c r="D9" s="204">
        <f t="shared" si="1"/>
        <v>104.16908159999996</v>
      </c>
      <c r="E9" s="204">
        <f t="shared" si="1"/>
        <v>107.52875399999998</v>
      </c>
      <c r="F9" s="204">
        <f t="shared" si="1"/>
        <v>109.02549979999998</v>
      </c>
      <c r="G9" s="204">
        <f t="shared" si="1"/>
        <v>108.81640930743677</v>
      </c>
      <c r="H9" s="204">
        <f t="shared" si="1"/>
        <v>107.07522520000001</v>
      </c>
      <c r="I9" s="204">
        <f t="shared" si="1"/>
        <v>107.056708</v>
      </c>
      <c r="J9" s="204">
        <f t="shared" si="1"/>
        <v>107.17785079999997</v>
      </c>
      <c r="K9" s="204">
        <f t="shared" si="1"/>
        <v>100.8003464</v>
      </c>
      <c r="L9" s="204">
        <f t="shared" si="1"/>
        <v>105.98647882551025</v>
      </c>
      <c r="M9" s="204">
        <f t="shared" si="1"/>
        <v>103.10142742569094</v>
      </c>
      <c r="N9" s="204">
        <f t="shared" si="1"/>
        <v>104.80365778579991</v>
      </c>
      <c r="O9" s="204">
        <f t="shared" si="1"/>
        <v>109.89695606014519</v>
      </c>
      <c r="P9" s="204">
        <f t="shared" si="1"/>
        <v>104.78091258606536</v>
      </c>
      <c r="Q9" s="204">
        <f t="shared" si="1"/>
        <v>108.10949010600424</v>
      </c>
    </row>
    <row r="10" spans="1:17" x14ac:dyDescent="0.25">
      <c r="A10" s="202" t="s">
        <v>35</v>
      </c>
      <c r="B10" s="203">
        <v>85.936428635592392</v>
      </c>
      <c r="C10" s="203">
        <v>88.020937270920413</v>
      </c>
      <c r="D10" s="203">
        <v>84.729275259339317</v>
      </c>
      <c r="E10" s="203">
        <v>86.918401409215221</v>
      </c>
      <c r="F10" s="203">
        <v>88.208619000123235</v>
      </c>
      <c r="G10" s="203">
        <v>87.717475921923011</v>
      </c>
      <c r="H10" s="203">
        <v>86.327925569117554</v>
      </c>
      <c r="I10" s="203">
        <v>86.718988616102465</v>
      </c>
      <c r="J10" s="203">
        <v>86.273147376460173</v>
      </c>
      <c r="K10" s="203">
        <v>78.532260620375638</v>
      </c>
      <c r="L10" s="203">
        <v>81.267075227874756</v>
      </c>
      <c r="M10" s="203">
        <v>79.769262118218109</v>
      </c>
      <c r="N10" s="203">
        <v>80.607627160542734</v>
      </c>
      <c r="O10" s="203">
        <v>84.115344182866195</v>
      </c>
      <c r="P10" s="203">
        <v>80.565155139166279</v>
      </c>
      <c r="Q10" s="203">
        <v>81.973176525211272</v>
      </c>
    </row>
    <row r="11" spans="1:17" x14ac:dyDescent="0.25">
      <c r="A11" s="202" t="s">
        <v>166</v>
      </c>
      <c r="B11" s="201">
        <v>8.7357795165990311</v>
      </c>
      <c r="C11" s="201">
        <v>9.9376802290795592</v>
      </c>
      <c r="D11" s="201">
        <v>9.0509078406606349</v>
      </c>
      <c r="E11" s="201">
        <v>9.7164770907847657</v>
      </c>
      <c r="F11" s="201">
        <v>9.6285232998767398</v>
      </c>
      <c r="G11" s="201">
        <v>8.9464503770959372</v>
      </c>
      <c r="H11" s="201">
        <v>8.4005716308824478</v>
      </c>
      <c r="I11" s="201">
        <v>7.8914828838975346</v>
      </c>
      <c r="J11" s="201">
        <v>8.0297669235398121</v>
      </c>
      <c r="K11" s="201">
        <v>8.0762202796243674</v>
      </c>
      <c r="L11" s="201">
        <v>9.0336201368421527</v>
      </c>
      <c r="M11" s="201">
        <v>8.0166372277954352</v>
      </c>
      <c r="N11" s="201">
        <v>8.2332283260864969</v>
      </c>
      <c r="O11" s="201">
        <v>9.4804582180082004</v>
      </c>
      <c r="P11" s="201">
        <v>7.663715813823667</v>
      </c>
      <c r="Q11" s="201">
        <v>8.5083175935905739</v>
      </c>
    </row>
    <row r="12" spans="1:17" x14ac:dyDescent="0.25">
      <c r="A12" s="202" t="s">
        <v>33</v>
      </c>
      <c r="B12" s="201">
        <v>0.74042227954523998</v>
      </c>
      <c r="C12" s="201">
        <v>0.79985999999999968</v>
      </c>
      <c r="D12" s="201">
        <v>0.79913999999999974</v>
      </c>
      <c r="E12" s="201">
        <v>0.89888999999999963</v>
      </c>
      <c r="F12" s="201">
        <v>0.89982999999999969</v>
      </c>
      <c r="G12" s="201">
        <v>1.2897656163776225</v>
      </c>
      <c r="H12" s="201">
        <v>1.30131</v>
      </c>
      <c r="I12" s="201">
        <v>1.40029</v>
      </c>
      <c r="J12" s="201">
        <v>1.4999800000000005</v>
      </c>
      <c r="K12" s="201">
        <v>1.9015500000000003</v>
      </c>
      <c r="L12" s="201">
        <v>2.3169193050266719</v>
      </c>
      <c r="M12" s="201">
        <v>2.3169158271735579</v>
      </c>
      <c r="N12" s="201">
        <v>2.4602289136384776</v>
      </c>
      <c r="O12" s="201">
        <v>2.7228385664645316</v>
      </c>
      <c r="P12" s="201">
        <v>2.5556510939142094</v>
      </c>
      <c r="Q12" s="201">
        <v>2.6750685940117913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5.3501480844559035</v>
      </c>
      <c r="C14" s="201">
        <v>5.5983799999999997</v>
      </c>
      <c r="D14" s="201">
        <v>5.7996599999999994</v>
      </c>
      <c r="E14" s="201">
        <v>6.1999300000000002</v>
      </c>
      <c r="F14" s="201">
        <v>6.4992699999999983</v>
      </c>
      <c r="G14" s="201">
        <v>7.2131138175125598</v>
      </c>
      <c r="H14" s="201">
        <v>7.50054</v>
      </c>
      <c r="I14" s="201">
        <v>7.700940000000001</v>
      </c>
      <c r="J14" s="201">
        <v>7.9999599999999997</v>
      </c>
      <c r="K14" s="201">
        <v>8.9003999999999959</v>
      </c>
      <c r="L14" s="201">
        <v>9.9125819955587371</v>
      </c>
      <c r="M14" s="201">
        <v>9.6498350650179567</v>
      </c>
      <c r="N14" s="201">
        <v>10.127544316810694</v>
      </c>
      <c r="O14" s="201">
        <v>10.198675785327659</v>
      </c>
      <c r="P14" s="201">
        <v>9.2672207891468386</v>
      </c>
      <c r="Q14" s="201">
        <v>10.150903978147138</v>
      </c>
    </row>
    <row r="15" spans="1:17" x14ac:dyDescent="0.25">
      <c r="A15" s="202" t="s">
        <v>30</v>
      </c>
      <c r="B15" s="201">
        <v>3.6459629622966085</v>
      </c>
      <c r="C15" s="201">
        <v>3.6443124999999998</v>
      </c>
      <c r="D15" s="201">
        <v>3.7900985</v>
      </c>
      <c r="E15" s="201">
        <v>3.7950555000000006</v>
      </c>
      <c r="F15" s="201">
        <v>3.7892574999999984</v>
      </c>
      <c r="G15" s="201">
        <v>3.6496035745276245</v>
      </c>
      <c r="H15" s="201">
        <v>3.5448780000000002</v>
      </c>
      <c r="I15" s="201">
        <v>3.3450065000000002</v>
      </c>
      <c r="J15" s="201">
        <v>3.3749965000000004</v>
      </c>
      <c r="K15" s="201">
        <v>3.389915499999999</v>
      </c>
      <c r="L15" s="201">
        <v>3.4562821602079166</v>
      </c>
      <c r="M15" s="201">
        <v>3.348777187485898</v>
      </c>
      <c r="N15" s="201">
        <v>3.3750290687215072</v>
      </c>
      <c r="O15" s="201">
        <v>3.3796393074786137</v>
      </c>
      <c r="P15" s="201">
        <v>4.7291697500143703</v>
      </c>
      <c r="Q15" s="201">
        <v>4.8020234150434691</v>
      </c>
    </row>
    <row r="16" spans="1:17" x14ac:dyDescent="0.25">
      <c r="A16" s="198" t="s">
        <v>158</v>
      </c>
      <c r="B16" s="197">
        <v>124.42563695484201</v>
      </c>
      <c r="C16" s="197">
        <v>123.98039000000001</v>
      </c>
      <c r="D16" s="197">
        <v>124.01196999999999</v>
      </c>
      <c r="E16" s="197">
        <v>123.49963000000001</v>
      </c>
      <c r="F16" s="197">
        <v>123.77651500000002</v>
      </c>
      <c r="G16" s="197">
        <v>123.1724781858225</v>
      </c>
      <c r="H16" s="197">
        <v>121.88823499999997</v>
      </c>
      <c r="I16" s="197">
        <v>121.79872500000003</v>
      </c>
      <c r="J16" s="197">
        <v>121.16446499999998</v>
      </c>
      <c r="K16" s="197">
        <v>120.59502500000001</v>
      </c>
      <c r="L16" s="197">
        <v>120.09763431002052</v>
      </c>
      <c r="M16" s="197">
        <v>118.78278262258483</v>
      </c>
      <c r="N16" s="197">
        <v>117.89528610801383</v>
      </c>
      <c r="O16" s="197">
        <v>117.64077965589566</v>
      </c>
      <c r="P16" s="197">
        <v>116.80353464013842</v>
      </c>
      <c r="Q16" s="197">
        <v>116.78340692660905</v>
      </c>
    </row>
    <row r="17" spans="1:17" x14ac:dyDescent="0.25">
      <c r="A17" s="198" t="s">
        <v>157</v>
      </c>
      <c r="B17" s="197">
        <f>SUM(B18:B24)</f>
        <v>202.91780529512562</v>
      </c>
      <c r="C17" s="197">
        <f t="shared" ref="C17:Q17" si="2">SUM(C18:C24)</f>
        <v>215.0964144999999</v>
      </c>
      <c r="D17" s="197">
        <f t="shared" si="2"/>
        <v>200.90673289999995</v>
      </c>
      <c r="E17" s="197">
        <f t="shared" si="2"/>
        <v>211.66526549999992</v>
      </c>
      <c r="F17" s="197">
        <f t="shared" si="2"/>
        <v>217.05514969999993</v>
      </c>
      <c r="G17" s="197">
        <f t="shared" si="2"/>
        <v>217.12203630670533</v>
      </c>
      <c r="H17" s="197">
        <f t="shared" si="2"/>
        <v>205.70278079999997</v>
      </c>
      <c r="I17" s="197">
        <f t="shared" si="2"/>
        <v>206.41759849999997</v>
      </c>
      <c r="J17" s="197">
        <f t="shared" si="2"/>
        <v>211.11825769999999</v>
      </c>
      <c r="K17" s="197">
        <f t="shared" si="2"/>
        <v>177.76110910000006</v>
      </c>
      <c r="L17" s="197">
        <f t="shared" si="2"/>
        <v>191.75022312200781</v>
      </c>
      <c r="M17" s="197">
        <f t="shared" si="2"/>
        <v>183.92329120460943</v>
      </c>
      <c r="N17" s="197">
        <f t="shared" si="2"/>
        <v>188.84791279898477</v>
      </c>
      <c r="O17" s="197">
        <f t="shared" si="2"/>
        <v>223.02677758940411</v>
      </c>
      <c r="P17" s="197">
        <f t="shared" si="2"/>
        <v>194.14343612886353</v>
      </c>
      <c r="Q17" s="197">
        <f t="shared" si="2"/>
        <v>209.95276006143959</v>
      </c>
    </row>
    <row r="18" spans="1:17" x14ac:dyDescent="0.25">
      <c r="A18" s="200" t="s">
        <v>38</v>
      </c>
      <c r="B18" s="199">
        <v>4.1556869035983777</v>
      </c>
      <c r="C18" s="199">
        <v>4.1995199999999997</v>
      </c>
      <c r="D18" s="199">
        <v>2.9976000000000003</v>
      </c>
      <c r="E18" s="199">
        <v>2.3006699999999993</v>
      </c>
      <c r="F18" s="199">
        <v>2.301229999999999</v>
      </c>
      <c r="G18" s="199">
        <v>1.6247686073436982</v>
      </c>
      <c r="H18" s="199">
        <v>1.6024400000000001</v>
      </c>
      <c r="I18" s="199">
        <v>1.2000199999999999</v>
      </c>
      <c r="J18" s="199">
        <v>1.1993400000000003</v>
      </c>
      <c r="K18" s="199">
        <v>1.2000299999999997</v>
      </c>
      <c r="L18" s="199">
        <v>1.1465238409872693</v>
      </c>
      <c r="M18" s="199">
        <v>1.1473986076726888</v>
      </c>
      <c r="N18" s="199">
        <v>1.7931114821326044</v>
      </c>
      <c r="O18" s="199">
        <v>1.1469613247758184</v>
      </c>
      <c r="P18" s="199">
        <v>1.1477596063941866</v>
      </c>
      <c r="Q18" s="199">
        <v>0.47736776977077727</v>
      </c>
    </row>
    <row r="19" spans="1:17" x14ac:dyDescent="0.25">
      <c r="A19" s="200" t="s">
        <v>36</v>
      </c>
      <c r="B19" s="199">
        <v>5.493371231758978</v>
      </c>
      <c r="C19" s="199">
        <v>4.3992599999999982</v>
      </c>
      <c r="D19" s="199">
        <v>3.3016900000000002</v>
      </c>
      <c r="E19" s="199">
        <v>3.2998699999999999</v>
      </c>
      <c r="F19" s="199">
        <v>3.297639999999999</v>
      </c>
      <c r="G19" s="199">
        <v>3.2960627309845614</v>
      </c>
      <c r="H19" s="199">
        <v>3.3027500000000005</v>
      </c>
      <c r="I19" s="199">
        <v>4.4015199999999997</v>
      </c>
      <c r="J19" s="199">
        <v>4.395929999999999</v>
      </c>
      <c r="K19" s="199">
        <v>3.302109999999999</v>
      </c>
      <c r="L19" s="199">
        <v>4.3949992292564071</v>
      </c>
      <c r="M19" s="199">
        <v>3.296233776356809</v>
      </c>
      <c r="N19" s="199">
        <v>2.1986638973695678</v>
      </c>
      <c r="O19" s="199">
        <v>2.198479673858456</v>
      </c>
      <c r="P19" s="199">
        <v>2.198488509559632</v>
      </c>
      <c r="Q19" s="199">
        <v>3.2962658283459536</v>
      </c>
    </row>
    <row r="20" spans="1:17" x14ac:dyDescent="0.25">
      <c r="A20" s="200" t="s">
        <v>35</v>
      </c>
      <c r="B20" s="199">
        <v>13.604080928281206</v>
      </c>
      <c r="C20" s="199">
        <v>11.163374729079543</v>
      </c>
      <c r="D20" s="199">
        <v>14.480300740660642</v>
      </c>
      <c r="E20" s="199">
        <v>11.881302590784783</v>
      </c>
      <c r="F20" s="199">
        <v>10.812592999876738</v>
      </c>
      <c r="G20" s="199">
        <v>10.820506626734961</v>
      </c>
      <c r="H20" s="199">
        <v>11.182662430882422</v>
      </c>
      <c r="I20" s="199">
        <v>10.719991383897549</v>
      </c>
      <c r="J20" s="199">
        <v>10.658424623539817</v>
      </c>
      <c r="K20" s="199">
        <v>17.943759379624364</v>
      </c>
      <c r="L20" s="199">
        <v>14.811032220141653</v>
      </c>
      <c r="M20" s="199">
        <v>15.256963979849765</v>
      </c>
      <c r="N20" s="199">
        <v>13.708601725868366</v>
      </c>
      <c r="O20" s="199">
        <v>9.9972795418503093</v>
      </c>
      <c r="P20" s="199">
        <v>12.877672572944455</v>
      </c>
      <c r="Q20" s="199">
        <v>11.453549016075989</v>
      </c>
    </row>
    <row r="21" spans="1:17" x14ac:dyDescent="0.25">
      <c r="A21" s="200" t="s">
        <v>167</v>
      </c>
      <c r="B21" s="199">
        <v>57.321741825155009</v>
      </c>
      <c r="C21" s="199">
        <v>57.290769999999952</v>
      </c>
      <c r="D21" s="199">
        <v>47.77305999999998</v>
      </c>
      <c r="E21" s="199">
        <v>54.492669999999968</v>
      </c>
      <c r="F21" s="199">
        <v>52.506829999999965</v>
      </c>
      <c r="G21" s="199">
        <v>27.705837220164106</v>
      </c>
      <c r="H21" s="199">
        <v>24.816380000000009</v>
      </c>
      <c r="I21" s="199">
        <v>18.188870000000005</v>
      </c>
      <c r="J21" s="199">
        <v>18.195130000000006</v>
      </c>
      <c r="K21" s="199">
        <v>9.5959200000000102</v>
      </c>
      <c r="L21" s="199">
        <v>7.6434448179658396</v>
      </c>
      <c r="M21" s="199">
        <v>2.8662705194394391</v>
      </c>
      <c r="N21" s="199">
        <v>1.9108928376757315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4.1142055757221829</v>
      </c>
      <c r="C22" s="199">
        <v>4.459799770920438</v>
      </c>
      <c r="D22" s="199">
        <v>4.349582159339362</v>
      </c>
      <c r="E22" s="199">
        <v>4.4838129092152297</v>
      </c>
      <c r="F22" s="199">
        <v>4.2684867001232583</v>
      </c>
      <c r="G22" s="199">
        <v>3.9750447115200536</v>
      </c>
      <c r="H22" s="199">
        <v>3.7992583691175512</v>
      </c>
      <c r="I22" s="199">
        <v>3.5089571161024602</v>
      </c>
      <c r="J22" s="199">
        <v>3.5696730764601852</v>
      </c>
      <c r="K22" s="199">
        <v>3.8235697203756285</v>
      </c>
      <c r="L22" s="199">
        <v>4.3660856390532432</v>
      </c>
      <c r="M22" s="199">
        <v>3.7590098808960053</v>
      </c>
      <c r="N22" s="199">
        <v>3.8767740507302633</v>
      </c>
      <c r="O22" s="199">
        <v>4.157408844334177</v>
      </c>
      <c r="P22" s="199">
        <v>3.7053184398696875</v>
      </c>
      <c r="Q22" s="199">
        <v>3.9594163251124179</v>
      </c>
    </row>
    <row r="23" spans="1:17" x14ac:dyDescent="0.25">
      <c r="A23" s="200" t="s">
        <v>165</v>
      </c>
      <c r="B23" s="199">
        <v>118.22871883060988</v>
      </c>
      <c r="C23" s="199">
        <v>133.58368999999996</v>
      </c>
      <c r="D23" s="199">
        <v>128.00449999999998</v>
      </c>
      <c r="E23" s="199">
        <v>135.20693999999995</v>
      </c>
      <c r="F23" s="199">
        <v>143.86836999999997</v>
      </c>
      <c r="G23" s="199">
        <v>169.69981640995795</v>
      </c>
      <c r="H23" s="199">
        <v>160.99928999999997</v>
      </c>
      <c r="I23" s="199">
        <v>168.39823999999996</v>
      </c>
      <c r="J23" s="199">
        <v>173.09975999999997</v>
      </c>
      <c r="K23" s="199">
        <v>141.89572000000004</v>
      </c>
      <c r="L23" s="199">
        <v>159.38813737460339</v>
      </c>
      <c r="M23" s="199">
        <v>157.59741444039472</v>
      </c>
      <c r="N23" s="199">
        <v>165.35986880520824</v>
      </c>
      <c r="O23" s="199">
        <v>205.52664820458534</v>
      </c>
      <c r="P23" s="199">
        <v>174.21419700009557</v>
      </c>
      <c r="Q23" s="199">
        <v>190.76616112213446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24.885127390968407</v>
      </c>
      <c r="C25" s="197">
        <v>24.796078000000001</v>
      </c>
      <c r="D25" s="197">
        <v>24.802393999999993</v>
      </c>
      <c r="E25" s="197">
        <v>24.699926000000001</v>
      </c>
      <c r="F25" s="197">
        <v>24.755302999999994</v>
      </c>
      <c r="G25" s="197">
        <v>24.634495637164498</v>
      </c>
      <c r="H25" s="197">
        <v>24.377647000000003</v>
      </c>
      <c r="I25" s="197">
        <v>24.359745</v>
      </c>
      <c r="J25" s="197">
        <v>24.232892999999994</v>
      </c>
      <c r="K25" s="197">
        <v>24.119004999999998</v>
      </c>
      <c r="L25" s="197">
        <v>24.019526862004113</v>
      </c>
      <c r="M25" s="197">
        <v>23.756556524516963</v>
      </c>
      <c r="N25" s="197">
        <v>23.579057221602778</v>
      </c>
      <c r="O25" s="197">
        <v>23.528155931179132</v>
      </c>
      <c r="P25" s="197">
        <v>23.360706928027685</v>
      </c>
      <c r="Q25" s="197">
        <v>23.35668138532181</v>
      </c>
    </row>
    <row r="26" spans="1:17" x14ac:dyDescent="0.25">
      <c r="A26" s="198" t="s">
        <v>155</v>
      </c>
      <c r="B26" s="197">
        <v>13.854659256727118</v>
      </c>
      <c r="C26" s="197">
        <v>13.848387499999998</v>
      </c>
      <c r="D26" s="197">
        <v>14.402374299999995</v>
      </c>
      <c r="E26" s="197">
        <v>14.421210899999997</v>
      </c>
      <c r="F26" s="197">
        <v>14.399178499999994</v>
      </c>
      <c r="G26" s="197">
        <v>13.868493583204973</v>
      </c>
      <c r="H26" s="197">
        <v>13.470536399999995</v>
      </c>
      <c r="I26" s="197">
        <v>12.711024699999999</v>
      </c>
      <c r="J26" s="197">
        <v>12.824986700000002</v>
      </c>
      <c r="K26" s="197">
        <v>12.881678900000002</v>
      </c>
      <c r="L26" s="197">
        <v>13.133872208790075</v>
      </c>
      <c r="M26" s="197">
        <v>12.725353312446414</v>
      </c>
      <c r="N26" s="197">
        <v>12.825110461141731</v>
      </c>
      <c r="O26" s="197">
        <v>12.842629368418729</v>
      </c>
      <c r="P26" s="197">
        <v>17.970845050054606</v>
      </c>
      <c r="Q26" s="197">
        <v>18.247688977165186</v>
      </c>
    </row>
    <row r="27" spans="1:17" x14ac:dyDescent="0.25">
      <c r="A27" s="196" t="s">
        <v>45</v>
      </c>
      <c r="B27" s="195">
        <v>20.089255922254324</v>
      </c>
      <c r="C27" s="195">
        <v>20.080161875000002</v>
      </c>
      <c r="D27" s="195">
        <v>20.883442734999992</v>
      </c>
      <c r="E27" s="195">
        <v>20.910755805000001</v>
      </c>
      <c r="F27" s="195">
        <v>20.878808824999993</v>
      </c>
      <c r="G27" s="195">
        <v>20.109315695647211</v>
      </c>
      <c r="H27" s="195">
        <v>19.532277779999994</v>
      </c>
      <c r="I27" s="195">
        <v>18.430985814999996</v>
      </c>
      <c r="J27" s="195">
        <v>18.596230714999994</v>
      </c>
      <c r="K27" s="195">
        <v>18.678434405000001</v>
      </c>
      <c r="L27" s="195">
        <v>19.04411470274562</v>
      </c>
      <c r="M27" s="195">
        <v>18.451762303047296</v>
      </c>
      <c r="N27" s="195">
        <v>18.596410168655506</v>
      </c>
      <c r="O27" s="195">
        <v>18.621812584207159</v>
      </c>
      <c r="P27" s="195">
        <v>26.057725322579188</v>
      </c>
      <c r="Q27" s="195">
        <v>26.45914901688953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0.99999999999999989</v>
      </c>
      <c r="D31" s="194">
        <f t="shared" si="3"/>
        <v>0.99999999999999989</v>
      </c>
      <c r="E31" s="194">
        <f t="shared" si="3"/>
        <v>1</v>
      </c>
      <c r="F31" s="194">
        <f t="shared" si="3"/>
        <v>1.0000000000000002</v>
      </c>
      <c r="G31" s="194">
        <f t="shared" si="3"/>
        <v>1</v>
      </c>
      <c r="H31" s="194">
        <f t="shared" si="3"/>
        <v>0.99999999999999978</v>
      </c>
      <c r="I31" s="194">
        <f t="shared" si="3"/>
        <v>1</v>
      </c>
      <c r="J31" s="194">
        <f t="shared" si="3"/>
        <v>1</v>
      </c>
      <c r="K31" s="194">
        <f t="shared" si="3"/>
        <v>0.99999999999999978</v>
      </c>
      <c r="L31" s="194">
        <f t="shared" si="3"/>
        <v>1</v>
      </c>
      <c r="M31" s="194">
        <f t="shared" si="3"/>
        <v>0.99999999999999978</v>
      </c>
      <c r="N31" s="194">
        <f t="shared" si="3"/>
        <v>1</v>
      </c>
      <c r="O31" s="194">
        <f t="shared" si="3"/>
        <v>0.99999999999999989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2.6344133511855227E-2</v>
      </c>
      <c r="C32" s="193">
        <f t="shared" si="4"/>
        <v>2.5592271815881848E-2</v>
      </c>
      <c r="D32" s="193">
        <f t="shared" si="4"/>
        <v>2.7386039472559569E-2</v>
      </c>
      <c r="E32" s="193">
        <f t="shared" si="4"/>
        <v>2.6730715088720259E-2</v>
      </c>
      <c r="F32" s="193">
        <f t="shared" si="4"/>
        <v>2.6342770352067061E-2</v>
      </c>
      <c r="G32" s="193">
        <f t="shared" si="4"/>
        <v>2.5536370643057072E-2</v>
      </c>
      <c r="H32" s="193">
        <f t="shared" si="4"/>
        <v>2.5590091515983848E-2</v>
      </c>
      <c r="I32" s="193">
        <f t="shared" si="4"/>
        <v>2.4295333856153793E-2</v>
      </c>
      <c r="J32" s="193">
        <f t="shared" si="4"/>
        <v>2.4298104613253348E-2</v>
      </c>
      <c r="K32" s="193">
        <f t="shared" si="4"/>
        <v>2.6413993630464053E-2</v>
      </c>
      <c r="L32" s="193">
        <f t="shared" si="4"/>
        <v>2.5878366907125305E-2</v>
      </c>
      <c r="M32" s="193">
        <f t="shared" si="4"/>
        <v>2.580208853132096E-2</v>
      </c>
      <c r="N32" s="193">
        <f t="shared" si="4"/>
        <v>2.568867860968364E-2</v>
      </c>
      <c r="O32" s="193">
        <f t="shared" si="4"/>
        <v>2.3857496955858114E-2</v>
      </c>
      <c r="P32" s="193">
        <f t="shared" si="4"/>
        <v>3.3975024373728208E-2</v>
      </c>
      <c r="Q32" s="193">
        <f t="shared" si="4"/>
        <v>3.3211384246728488E-2</v>
      </c>
    </row>
    <row r="33" spans="1:17" x14ac:dyDescent="0.25">
      <c r="A33" s="183" t="s">
        <v>161</v>
      </c>
      <c r="B33" s="192">
        <f t="shared" ref="B33:Q33" si="5">IF(B$7=0,0,B$7/B$5)</f>
        <v>2.3709720160669703E-2</v>
      </c>
      <c r="C33" s="192">
        <f t="shared" si="5"/>
        <v>2.3033044634293665E-2</v>
      </c>
      <c r="D33" s="192">
        <f t="shared" si="5"/>
        <v>2.4647435525303612E-2</v>
      </c>
      <c r="E33" s="192">
        <f t="shared" si="5"/>
        <v>2.4057643579848232E-2</v>
      </c>
      <c r="F33" s="192">
        <f t="shared" si="5"/>
        <v>2.3708493316860355E-2</v>
      </c>
      <c r="G33" s="192">
        <f t="shared" si="5"/>
        <v>2.2982733578751365E-2</v>
      </c>
      <c r="H33" s="192">
        <f t="shared" si="5"/>
        <v>2.3031082364385468E-2</v>
      </c>
      <c r="I33" s="192">
        <f t="shared" si="5"/>
        <v>2.1865800470538408E-2</v>
      </c>
      <c r="J33" s="192">
        <f t="shared" si="5"/>
        <v>2.1868294151928019E-2</v>
      </c>
      <c r="K33" s="192">
        <f t="shared" si="5"/>
        <v>2.3772594267417641E-2</v>
      </c>
      <c r="L33" s="192">
        <f t="shared" si="5"/>
        <v>2.3290530216412773E-2</v>
      </c>
      <c r="M33" s="192">
        <f t="shared" si="5"/>
        <v>2.3221879678188874E-2</v>
      </c>
      <c r="N33" s="192">
        <f t="shared" si="5"/>
        <v>2.3119810748715264E-2</v>
      </c>
      <c r="O33" s="192">
        <f t="shared" si="5"/>
        <v>2.147174726027231E-2</v>
      </c>
      <c r="P33" s="192">
        <f t="shared" si="5"/>
        <v>3.0577521936355379E-2</v>
      </c>
      <c r="Q33" s="192">
        <f t="shared" si="5"/>
        <v>2.9890245822055645E-2</v>
      </c>
    </row>
    <row r="34" spans="1:17" x14ac:dyDescent="0.25">
      <c r="A34" s="183" t="s">
        <v>160</v>
      </c>
      <c r="B34" s="192">
        <f t="shared" ref="B34:Q34" si="6">IF(B$8=0,0,B$8/B$5)</f>
        <v>1.7123686782705903E-2</v>
      </c>
      <c r="C34" s="192">
        <f t="shared" si="6"/>
        <v>1.6634976680323196E-2</v>
      </c>
      <c r="D34" s="192">
        <f t="shared" si="6"/>
        <v>1.7800925657163725E-2</v>
      </c>
      <c r="E34" s="192">
        <f t="shared" si="6"/>
        <v>1.7374964807668175E-2</v>
      </c>
      <c r="F34" s="192">
        <f t="shared" si="6"/>
        <v>1.7122800728843597E-2</v>
      </c>
      <c r="G34" s="192">
        <f t="shared" si="6"/>
        <v>1.6598640917987097E-2</v>
      </c>
      <c r="H34" s="192">
        <f t="shared" si="6"/>
        <v>1.6633559485389502E-2</v>
      </c>
      <c r="I34" s="192">
        <f t="shared" si="6"/>
        <v>1.5791967006499957E-2</v>
      </c>
      <c r="J34" s="192">
        <f t="shared" si="6"/>
        <v>1.5793767998614681E-2</v>
      </c>
      <c r="K34" s="192">
        <f t="shared" si="6"/>
        <v>1.7169095859801638E-2</v>
      </c>
      <c r="L34" s="192">
        <f t="shared" si="6"/>
        <v>1.6820938489631447E-2</v>
      </c>
      <c r="M34" s="192">
        <f t="shared" si="6"/>
        <v>1.6771357545358627E-2</v>
      </c>
      <c r="N34" s="192">
        <f t="shared" si="6"/>
        <v>1.6697641096294361E-2</v>
      </c>
      <c r="O34" s="192">
        <f t="shared" si="6"/>
        <v>1.5507373021307782E-2</v>
      </c>
      <c r="P34" s="192">
        <f t="shared" si="6"/>
        <v>2.2083765842923344E-2</v>
      </c>
      <c r="Q34" s="192">
        <f t="shared" si="6"/>
        <v>2.1587399760373514E-2</v>
      </c>
    </row>
    <row r="35" spans="1:17" x14ac:dyDescent="0.25">
      <c r="A35" s="181" t="s">
        <v>159</v>
      </c>
      <c r="B35" s="191">
        <f t="shared" ref="B35:Q35" si="7">IF(B$9=0,0,B$9/B$5)</f>
        <v>0.19852944589586827</v>
      </c>
      <c r="C35" s="191">
        <f t="shared" si="7"/>
        <v>0.19958968501374352</v>
      </c>
      <c r="D35" s="191">
        <f t="shared" si="7"/>
        <v>0.19807696433204619</v>
      </c>
      <c r="E35" s="191">
        <f t="shared" si="7"/>
        <v>0.19931200694243292</v>
      </c>
      <c r="F35" s="191">
        <f t="shared" si="7"/>
        <v>0.19945816379390907</v>
      </c>
      <c r="G35" s="191">
        <f t="shared" si="7"/>
        <v>0.2003661135544286</v>
      </c>
      <c r="H35" s="191">
        <f t="shared" si="7"/>
        <v>0.20341170764087615</v>
      </c>
      <c r="I35" s="191">
        <f t="shared" si="7"/>
        <v>0.20462382253106387</v>
      </c>
      <c r="J35" s="191">
        <f t="shared" si="7"/>
        <v>0.20305819349988555</v>
      </c>
      <c r="K35" s="191">
        <f t="shared" si="7"/>
        <v>0.20669197923868218</v>
      </c>
      <c r="L35" s="191">
        <f t="shared" si="7"/>
        <v>0.2088307958718513</v>
      </c>
      <c r="M35" s="191">
        <f t="shared" si="7"/>
        <v>0.20904976803601377</v>
      </c>
      <c r="N35" s="191">
        <f t="shared" si="7"/>
        <v>0.20992158236265268</v>
      </c>
      <c r="O35" s="191">
        <f t="shared" si="7"/>
        <v>0.20415338786544834</v>
      </c>
      <c r="P35" s="191">
        <f t="shared" si="7"/>
        <v>0.19809497266809045</v>
      </c>
      <c r="Q35" s="191">
        <f t="shared" si="7"/>
        <v>0.19676276930856504</v>
      </c>
    </row>
    <row r="36" spans="1:17" x14ac:dyDescent="0.25">
      <c r="A36" s="179" t="s">
        <v>158</v>
      </c>
      <c r="B36" s="190">
        <f t="shared" ref="B36:Q36" si="8">IF(B$16=0,0,B$16/B$5)</f>
        <v>0.23659084871714997</v>
      </c>
      <c r="C36" s="190">
        <f t="shared" si="8"/>
        <v>0.2291198047945322</v>
      </c>
      <c r="D36" s="190">
        <f t="shared" si="8"/>
        <v>0.23580811293662007</v>
      </c>
      <c r="E36" s="190">
        <f t="shared" si="8"/>
        <v>0.22891513382502232</v>
      </c>
      <c r="F36" s="190">
        <f t="shared" si="8"/>
        <v>0.22644460651864171</v>
      </c>
      <c r="G36" s="190">
        <f t="shared" si="8"/>
        <v>0.22680026760701272</v>
      </c>
      <c r="H36" s="190">
        <f t="shared" si="8"/>
        <v>0.2315521071879324</v>
      </c>
      <c r="I36" s="190">
        <f t="shared" si="8"/>
        <v>0.2328011121816847</v>
      </c>
      <c r="J36" s="190">
        <f t="shared" si="8"/>
        <v>0.2295571071413956</v>
      </c>
      <c r="K36" s="190">
        <f t="shared" si="8"/>
        <v>0.24728113834724244</v>
      </c>
      <c r="L36" s="190">
        <f t="shared" si="8"/>
        <v>0.2366347559916438</v>
      </c>
      <c r="M36" s="190">
        <f t="shared" si="8"/>
        <v>0.24084548365560318</v>
      </c>
      <c r="N36" s="190">
        <f t="shared" si="8"/>
        <v>0.23614409588140534</v>
      </c>
      <c r="O36" s="190">
        <f t="shared" si="8"/>
        <v>0.21853893482490769</v>
      </c>
      <c r="P36" s="190">
        <f t="shared" si="8"/>
        <v>0.22082450353798205</v>
      </c>
      <c r="Q36" s="190">
        <f t="shared" si="8"/>
        <v>0.21254957852115938</v>
      </c>
    </row>
    <row r="37" spans="1:17" x14ac:dyDescent="0.25">
      <c r="A37" s="179" t="s">
        <v>157</v>
      </c>
      <c r="B37" s="190">
        <f t="shared" ref="B37:Q37" si="9">IF(B$17=0,0,B$17/B$5)</f>
        <v>0.38584086808427559</v>
      </c>
      <c r="C37" s="190">
        <f t="shared" si="9"/>
        <v>0.39750519015340857</v>
      </c>
      <c r="D37" s="190">
        <f t="shared" si="9"/>
        <v>0.38202310278121177</v>
      </c>
      <c r="E37" s="190">
        <f t="shared" si="9"/>
        <v>0.39233625702393893</v>
      </c>
      <c r="F37" s="190">
        <f t="shared" si="9"/>
        <v>0.39709445662338572</v>
      </c>
      <c r="G37" s="190">
        <f t="shared" si="9"/>
        <v>0.3997917121018707</v>
      </c>
      <c r="H37" s="190">
        <f t="shared" si="9"/>
        <v>0.39077530615368555</v>
      </c>
      <c r="I37" s="190">
        <f t="shared" si="9"/>
        <v>0.39453817357014559</v>
      </c>
      <c r="J37" s="190">
        <f t="shared" si="9"/>
        <v>0.39998275486417306</v>
      </c>
      <c r="K37" s="190">
        <f t="shared" si="9"/>
        <v>0.3645006865923065</v>
      </c>
      <c r="L37" s="190">
        <f t="shared" si="9"/>
        <v>0.3778156624025496</v>
      </c>
      <c r="M37" s="190">
        <f t="shared" si="9"/>
        <v>0.37292520892065756</v>
      </c>
      <c r="N37" s="190">
        <f t="shared" si="9"/>
        <v>0.37826210953124273</v>
      </c>
      <c r="O37" s="190">
        <f t="shared" si="9"/>
        <v>0.41431240556537163</v>
      </c>
      <c r="P37" s="190">
        <f t="shared" si="9"/>
        <v>0.36704050121768994</v>
      </c>
      <c r="Q37" s="190">
        <f t="shared" si="9"/>
        <v>0.38212081523240116</v>
      </c>
    </row>
    <row r="38" spans="1:17" x14ac:dyDescent="0.25">
      <c r="A38" s="179" t="s">
        <v>156</v>
      </c>
      <c r="B38" s="190">
        <f t="shared" ref="B38:Q38" si="10">IF(B$25=0,0,B$25/B$5)</f>
        <v>4.7318169743430005E-2</v>
      </c>
      <c r="C38" s="190">
        <f t="shared" si="10"/>
        <v>4.5823960958906437E-2</v>
      </c>
      <c r="D38" s="190">
        <f t="shared" si="10"/>
        <v>4.7161622587324002E-2</v>
      </c>
      <c r="E38" s="190">
        <f t="shared" si="10"/>
        <v>4.5783026765004467E-2</v>
      </c>
      <c r="F38" s="190">
        <f t="shared" si="10"/>
        <v>4.5288921303728323E-2</v>
      </c>
      <c r="G38" s="190">
        <f t="shared" si="10"/>
        <v>4.5360053521402544E-2</v>
      </c>
      <c r="H38" s="190">
        <f t="shared" si="10"/>
        <v>4.6310421437586499E-2</v>
      </c>
      <c r="I38" s="190">
        <f t="shared" si="10"/>
        <v>4.6560222436336923E-2</v>
      </c>
      <c r="J38" s="190">
        <f t="shared" si="10"/>
        <v>4.5911421428279121E-2</v>
      </c>
      <c r="K38" s="190">
        <f t="shared" si="10"/>
        <v>4.9456227669448481E-2</v>
      </c>
      <c r="L38" s="190">
        <f t="shared" si="10"/>
        <v>4.7326951198328776E-2</v>
      </c>
      <c r="M38" s="190">
        <f t="shared" si="10"/>
        <v>4.8169096731120631E-2</v>
      </c>
      <c r="N38" s="190">
        <f t="shared" si="10"/>
        <v>4.7228819176281085E-2</v>
      </c>
      <c r="O38" s="190">
        <f t="shared" si="10"/>
        <v>4.3707786964981538E-2</v>
      </c>
      <c r="P38" s="190">
        <f t="shared" si="10"/>
        <v>4.4164900707596412E-2</v>
      </c>
      <c r="Q38" s="190">
        <f t="shared" si="10"/>
        <v>4.2509915704231876E-2</v>
      </c>
    </row>
    <row r="39" spans="1:17" x14ac:dyDescent="0.25">
      <c r="A39" s="179" t="s">
        <v>155</v>
      </c>
      <c r="B39" s="190">
        <f t="shared" ref="B39:Q39" si="11">IF(B$26=0,0,B$26/B$5)</f>
        <v>2.6344133511855237E-2</v>
      </c>
      <c r="C39" s="190">
        <f t="shared" si="11"/>
        <v>2.5592271815881841E-2</v>
      </c>
      <c r="D39" s="190">
        <f t="shared" si="11"/>
        <v>2.7386039472559572E-2</v>
      </c>
      <c r="E39" s="190">
        <f t="shared" si="11"/>
        <v>2.6730715088720262E-2</v>
      </c>
      <c r="F39" s="190">
        <f t="shared" si="11"/>
        <v>2.6342770352067061E-2</v>
      </c>
      <c r="G39" s="190">
        <f t="shared" si="11"/>
        <v>2.5536370643057082E-2</v>
      </c>
      <c r="H39" s="190">
        <f t="shared" si="11"/>
        <v>2.5590091515983841E-2</v>
      </c>
      <c r="I39" s="190">
        <f t="shared" si="11"/>
        <v>2.4295333856153782E-2</v>
      </c>
      <c r="J39" s="190">
        <f t="shared" si="11"/>
        <v>2.4298104613253355E-2</v>
      </c>
      <c r="K39" s="190">
        <f t="shared" si="11"/>
        <v>2.6413993630464063E-2</v>
      </c>
      <c r="L39" s="190">
        <f t="shared" si="11"/>
        <v>2.5878366907125302E-2</v>
      </c>
      <c r="M39" s="190">
        <f t="shared" si="11"/>
        <v>2.5802088531320974E-2</v>
      </c>
      <c r="N39" s="190">
        <f t="shared" si="11"/>
        <v>2.568867860968364E-2</v>
      </c>
      <c r="O39" s="190">
        <f t="shared" si="11"/>
        <v>2.3857496955858114E-2</v>
      </c>
      <c r="P39" s="190">
        <f t="shared" si="11"/>
        <v>3.3975024373728215E-2</v>
      </c>
      <c r="Q39" s="190">
        <f t="shared" si="11"/>
        <v>3.3211384246728488E-2</v>
      </c>
    </row>
    <row r="40" spans="1:17" x14ac:dyDescent="0.25">
      <c r="A40" s="177" t="s">
        <v>45</v>
      </c>
      <c r="B40" s="189">
        <f t="shared" ref="B40:Q40" si="12">IF(B$27=0,0,B$27/B$5)</f>
        <v>3.8198993592190103E-2</v>
      </c>
      <c r="C40" s="189">
        <f t="shared" si="12"/>
        <v>3.7108794133028679E-2</v>
      </c>
      <c r="D40" s="189">
        <f t="shared" si="12"/>
        <v>3.9709757235211376E-2</v>
      </c>
      <c r="E40" s="189">
        <f t="shared" si="12"/>
        <v>3.8759536878644391E-2</v>
      </c>
      <c r="F40" s="189">
        <f t="shared" si="12"/>
        <v>3.8197017010497242E-2</v>
      </c>
      <c r="G40" s="189">
        <f t="shared" si="12"/>
        <v>3.7027737432432768E-2</v>
      </c>
      <c r="H40" s="189">
        <f t="shared" si="12"/>
        <v>3.7105632698176572E-2</v>
      </c>
      <c r="I40" s="189">
        <f t="shared" si="12"/>
        <v>3.5228234091422977E-2</v>
      </c>
      <c r="J40" s="189">
        <f t="shared" si="12"/>
        <v>3.5232251689217349E-2</v>
      </c>
      <c r="K40" s="189">
        <f t="shared" si="12"/>
        <v>3.8300290764172885E-2</v>
      </c>
      <c r="L40" s="189">
        <f t="shared" si="12"/>
        <v>3.7523632015331709E-2</v>
      </c>
      <c r="M40" s="189">
        <f t="shared" si="12"/>
        <v>3.7413028370415408E-2</v>
      </c>
      <c r="N40" s="189">
        <f t="shared" si="12"/>
        <v>3.7248583984041267E-2</v>
      </c>
      <c r="O40" s="189">
        <f t="shared" si="12"/>
        <v>3.4593370585994272E-2</v>
      </c>
      <c r="P40" s="189">
        <f t="shared" si="12"/>
        <v>4.9263785341905925E-2</v>
      </c>
      <c r="Q40" s="189">
        <f t="shared" si="12"/>
        <v>4.815650715775633E-2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147.72797785129549</v>
      </c>
      <c r="C44" s="186">
        <f t="shared" si="13"/>
        <v>147.87711956077533</v>
      </c>
      <c r="D44" s="186">
        <f t="shared" si="13"/>
        <v>147.15490328363481</v>
      </c>
      <c r="E44" s="186">
        <f t="shared" si="13"/>
        <v>146.84016672081916</v>
      </c>
      <c r="F44" s="186">
        <f t="shared" si="13"/>
        <v>146.31414440370537</v>
      </c>
      <c r="G44" s="186">
        <f t="shared" si="13"/>
        <v>146.50017175599555</v>
      </c>
      <c r="H44" s="186">
        <f t="shared" si="13"/>
        <v>145.87344759599335</v>
      </c>
      <c r="I44" s="186">
        <f t="shared" si="13"/>
        <v>144.64732895983741</v>
      </c>
      <c r="J44" s="186">
        <f t="shared" si="13"/>
        <v>143.12002844411199</v>
      </c>
      <c r="K44" s="186">
        <f t="shared" si="13"/>
        <v>140.94962676326577</v>
      </c>
      <c r="L44" s="186">
        <f t="shared" si="13"/>
        <v>139.0100581807317</v>
      </c>
      <c r="M44" s="186">
        <f t="shared" si="13"/>
        <v>136.03575096417649</v>
      </c>
      <c r="N44" s="186">
        <f t="shared" si="13"/>
        <v>134.50324544668555</v>
      </c>
      <c r="O44" s="186">
        <f t="shared" si="13"/>
        <v>133.04604636497916</v>
      </c>
      <c r="P44" s="186">
        <f t="shared" si="13"/>
        <v>129.26847810117266</v>
      </c>
      <c r="Q44" s="186">
        <f t="shared" si="13"/>
        <v>128.35783988112766</v>
      </c>
    </row>
    <row r="45" spans="1:17" x14ac:dyDescent="0.25">
      <c r="A45" s="185" t="s">
        <v>162</v>
      </c>
      <c r="B45" s="184">
        <f>IF(B$6=0,0,B$6/AGR!B$5*1000)</f>
        <v>3.8917655719509212</v>
      </c>
      <c r="C45" s="184">
        <f>IF(C$6=0,0,C$6/AGR!C$5*1000)</f>
        <v>3.7845114391490209</v>
      </c>
      <c r="D45" s="184">
        <f>IF(D$6=0,0,D$6/AGR!D$5*1000)</f>
        <v>4.0299899899063094</v>
      </c>
      <c r="E45" s="184">
        <f>IF(E$6=0,0,E$6/AGR!E$5*1000)</f>
        <v>3.9251426601943988</v>
      </c>
      <c r="F45" s="184">
        <f>IF(F$6=0,0,F$6/AGR!F$5*1000)</f>
        <v>3.8543199052859882</v>
      </c>
      <c r="G45" s="184">
        <f>IF(G$6=0,0,G$6/AGR!G$5*1000)</f>
        <v>3.741082685232624</v>
      </c>
      <c r="H45" s="184">
        <f>IF(H$6=0,0,H$6/AGR!H$5*1000)</f>
        <v>3.7329148737335447</v>
      </c>
      <c r="I45" s="184">
        <f>IF(I$6=0,0,I$6/AGR!I$5*1000)</f>
        <v>3.5142551484801521</v>
      </c>
      <c r="J45" s="184">
        <f>IF(J$6=0,0,J$6/AGR!J$5*1000)</f>
        <v>3.4775454233868275</v>
      </c>
      <c r="K45" s="184">
        <f>IF(K$6=0,0,K$6/AGR!K$5*1000)</f>
        <v>3.7230425435411885</v>
      </c>
      <c r="L45" s="184">
        <f>IF(L$6=0,0,L$6/AGR!L$5*1000)</f>
        <v>3.5973532893818114</v>
      </c>
      <c r="M45" s="184">
        <f>IF(M$6=0,0,M$6/AGR!M$5*1000)</f>
        <v>3.5100064898024126</v>
      </c>
      <c r="N45" s="184">
        <f>IF(N$6=0,0,N$6/AGR!N$5*1000)</f>
        <v>3.4552106442393002</v>
      </c>
      <c r="O45" s="184">
        <f>IF(O$6=0,0,O$6/AGR!O$5*1000)</f>
        <v>3.1741456461414481</v>
      </c>
      <c r="P45" s="184">
        <f>IF(P$6=0,0,P$6/AGR!P$5*1000)</f>
        <v>4.3918996942420918</v>
      </c>
      <c r="Q45" s="184">
        <f>IF(Q$6=0,0,Q$6/AGR!Q$5*1000)</f>
        <v>4.2629415413721805</v>
      </c>
    </row>
    <row r="46" spans="1:17" x14ac:dyDescent="0.25">
      <c r="A46" s="183" t="s">
        <v>161</v>
      </c>
      <c r="B46" s="182">
        <f>IF(B$7=0,0,B$7/AGR!B$5*1000)</f>
        <v>3.502589014755829</v>
      </c>
      <c r="C46" s="182">
        <f>IF(C$7=0,0,C$7/AGR!C$5*1000)</f>
        <v>3.4060602952341195</v>
      </c>
      <c r="D46" s="182">
        <f>IF(D$7=0,0,D$7/AGR!D$5*1000)</f>
        <v>3.6269909909156781</v>
      </c>
      <c r="E46" s="182">
        <f>IF(E$7=0,0,E$7/AGR!E$5*1000)</f>
        <v>3.5326283941749588</v>
      </c>
      <c r="F46" s="182">
        <f>IF(F$7=0,0,F$7/AGR!F$5*1000)</f>
        <v>3.4688879147573894</v>
      </c>
      <c r="G46" s="182">
        <f>IF(G$7=0,0,G$7/AGR!G$5*1000)</f>
        <v>3.3669744167093612</v>
      </c>
      <c r="H46" s="182">
        <f>IF(H$7=0,0,H$7/AGR!H$5*1000)</f>
        <v>3.3596233863601905</v>
      </c>
      <c r="I46" s="182">
        <f>IF(I$7=0,0,I$7/AGR!I$5*1000)</f>
        <v>3.1628296336321364</v>
      </c>
      <c r="J46" s="182">
        <f>IF(J$7=0,0,J$7/AGR!J$5*1000)</f>
        <v>3.1297908810481454</v>
      </c>
      <c r="K46" s="182">
        <f>IF(K$7=0,0,K$7/AGR!K$5*1000)</f>
        <v>3.3507382891870683</v>
      </c>
      <c r="L46" s="182">
        <f>IF(L$7=0,0,L$7/AGR!L$5*1000)</f>
        <v>3.2376179604436301</v>
      </c>
      <c r="M46" s="182">
        <f>IF(M$7=0,0,M$7/AGR!M$5*1000)</f>
        <v>3.1590058408221728</v>
      </c>
      <c r="N46" s="182">
        <f>IF(N$7=0,0,N$7/AGR!N$5*1000)</f>
        <v>3.1096895798153685</v>
      </c>
      <c r="O46" s="182">
        <f>IF(O$7=0,0,O$7/AGR!O$5*1000)</f>
        <v>2.8567310815273039</v>
      </c>
      <c r="P46" s="182">
        <f>IF(P$7=0,0,P$7/AGR!P$5*1000)</f>
        <v>3.9527097248178813</v>
      </c>
      <c r="Q46" s="182">
        <f>IF(Q$7=0,0,Q$7/AGR!Q$5*1000)</f>
        <v>3.8366473872349633</v>
      </c>
    </row>
    <row r="47" spans="1:17" x14ac:dyDescent="0.25">
      <c r="A47" s="183" t="s">
        <v>160</v>
      </c>
      <c r="B47" s="182">
        <f>IF(B$8=0,0,B$8/AGR!B$5*1000)</f>
        <v>2.529647621768099</v>
      </c>
      <c r="C47" s="182">
        <f>IF(C$8=0,0,C$8/AGR!C$5*1000)</f>
        <v>2.4599324354468632</v>
      </c>
      <c r="D47" s="182">
        <f>IF(D$8=0,0,D$8/AGR!D$5*1000)</f>
        <v>2.6194934934391019</v>
      </c>
      <c r="E47" s="182">
        <f>IF(E$8=0,0,E$8/AGR!E$5*1000)</f>
        <v>2.5513427291263602</v>
      </c>
      <c r="F47" s="182">
        <f>IF(F$8=0,0,F$8/AGR!F$5*1000)</f>
        <v>2.5053079384358932</v>
      </c>
      <c r="G47" s="182">
        <f>IF(G$8=0,0,G$8/AGR!G$5*1000)</f>
        <v>2.4317037454012054</v>
      </c>
      <c r="H47" s="182">
        <f>IF(H$8=0,0,H$8/AGR!H$5*1000)</f>
        <v>2.4263946679268038</v>
      </c>
      <c r="I47" s="182">
        <f>IF(I$8=0,0,I$8/AGR!I$5*1000)</f>
        <v>2.2842658465120982</v>
      </c>
      <c r="J47" s="182">
        <f>IF(J$8=0,0,J$8/AGR!J$5*1000)</f>
        <v>2.2604045252014391</v>
      </c>
      <c r="K47" s="182">
        <f>IF(K$8=0,0,K$8/AGR!K$5*1000)</f>
        <v>2.4199776533017729</v>
      </c>
      <c r="L47" s="182">
        <f>IF(L$8=0,0,L$8/AGR!L$5*1000)</f>
        <v>2.3382796380981765</v>
      </c>
      <c r="M47" s="182">
        <f>IF(M$8=0,0,M$8/AGR!M$5*1000)</f>
        <v>2.2815042183715688</v>
      </c>
      <c r="N47" s="182">
        <f>IF(N$8=0,0,N$8/AGR!N$5*1000)</f>
        <v>2.2458869187555441</v>
      </c>
      <c r="O47" s="182">
        <f>IF(O$8=0,0,O$8/AGR!O$5*1000)</f>
        <v>2.0631946699919421</v>
      </c>
      <c r="P47" s="182">
        <f>IF(P$8=0,0,P$8/AGR!P$5*1000)</f>
        <v>2.854734801257361</v>
      </c>
      <c r="Q47" s="182">
        <f>IF(Q$8=0,0,Q$8/AGR!Q$5*1000)</f>
        <v>2.7709120018919173</v>
      </c>
    </row>
    <row r="48" spans="1:17" x14ac:dyDescent="0.25">
      <c r="A48" s="181" t="s">
        <v>159</v>
      </c>
      <c r="B48" s="180">
        <f>IF(B$9=0,0,B$9/AGR!B$5*1000)</f>
        <v>29.328353586134799</v>
      </c>
      <c r="C48" s="180">
        <f>IF(C$9=0,0,C$9/AGR!C$5*1000)</f>
        <v>29.514747713874844</v>
      </c>
      <c r="D48" s="180">
        <f>IF(D$9=0,0,D$9/AGR!D$5*1000)</f>
        <v>29.147996528998242</v>
      </c>
      <c r="E48" s="180">
        <f>IF(E$9=0,0,E$9/AGR!E$5*1000)</f>
        <v>29.267008328887915</v>
      </c>
      <c r="F48" s="180">
        <f>IF(F$9=0,0,F$9/AGR!F$5*1000)</f>
        <v>29.183550579839924</v>
      </c>
      <c r="G48" s="180">
        <f>IF(G$9=0,0,G$9/AGR!G$5*1000)</f>
        <v>29.353670049805096</v>
      </c>
      <c r="H48" s="180">
        <f>IF(H$9=0,0,H$9/AGR!H$5*1000)</f>
        <v>29.672367074962875</v>
      </c>
      <c r="I48" s="180">
        <f>IF(I$9=0,0,I$9/AGR!I$5*1000)</f>
        <v>29.598289370670184</v>
      </c>
      <c r="J48" s="180">
        <f>IF(J$9=0,0,J$9/AGR!J$5*1000)</f>
        <v>29.061694429513615</v>
      </c>
      <c r="K48" s="180">
        <f>IF(K$9=0,0,K$9/AGR!K$5*1000)</f>
        <v>29.133157328652935</v>
      </c>
      <c r="L48" s="180">
        <f>IF(L$9=0,0,L$9/AGR!L$5*1000)</f>
        <v>29.029581084074557</v>
      </c>
      <c r="M48" s="180">
        <f>IF(M$9=0,0,M$9/AGR!M$5*1000)</f>
        <v>28.438242183666031</v>
      </c>
      <c r="N48" s="180">
        <f>IF(N$9=0,0,N$9/AGR!N$5*1000)</f>
        <v>28.235134117080491</v>
      </c>
      <c r="O48" s="180">
        <f>IF(O$9=0,0,O$9/AGR!O$5*1000)</f>
        <v>27.16180110751402</v>
      </c>
      <c r="P48" s="180">
        <f>IF(P$9=0,0,P$9/AGR!P$5*1000)</f>
        <v>25.607435636297446</v>
      </c>
      <c r="Q48" s="180">
        <f>IF(Q$9=0,0,Q$9/AGR!Q$5*1000)</f>
        <v>25.256044037476052</v>
      </c>
    </row>
    <row r="49" spans="1:17" x14ac:dyDescent="0.25">
      <c r="A49" s="179" t="s">
        <v>158</v>
      </c>
      <c r="B49" s="178">
        <f>IF(B$16=0,0,B$16/AGR!B$5*1000)</f>
        <v>34.951087659106335</v>
      </c>
      <c r="C49" s="178">
        <f>IF(C$16=0,0,C$16/AGR!C$5*1000)</f>
        <v>33.881576767342544</v>
      </c>
      <c r="D49" s="178">
        <f>IF(D$16=0,0,D$16/AGR!D$5*1000)</f>
        <v>34.700320052684766</v>
      </c>
      <c r="E49" s="178">
        <f>IF(E$16=0,0,E$16/AGR!E$5*1000)</f>
        <v>33.613936415784906</v>
      </c>
      <c r="F49" s="178">
        <f>IF(F$16=0,0,F$16/AGR!F$5*1000)</f>
        <v>33.13204885760878</v>
      </c>
      <c r="G49" s="178">
        <f>IF(G$16=0,0,G$16/AGR!G$5*1000)</f>
        <v>33.226278158733116</v>
      </c>
      <c r="H49" s="178">
        <f>IF(H$16=0,0,H$16/AGR!H$5*1000)</f>
        <v>33.777304173620692</v>
      </c>
      <c r="I49" s="178">
        <f>IF(I$16=0,0,I$16/AGR!I$5*1000)</f>
        <v>33.67405905596015</v>
      </c>
      <c r="J49" s="178">
        <f>IF(J$16=0,0,J$16/AGR!J$5*1000)</f>
        <v>32.854219703624601</v>
      </c>
      <c r="K49" s="178">
        <f>IF(K$16=0,0,K$16/AGR!K$5*1000)</f>
        <v>34.854184155639309</v>
      </c>
      <c r="L49" s="178">
        <f>IF(L$16=0,0,L$16/AGR!L$5*1000)</f>
        <v>32.894611197981661</v>
      </c>
      <c r="M49" s="178">
        <f>IF(M$16=0,0,M$16/AGR!M$5*1000)</f>
        <v>32.763596235420273</v>
      </c>
      <c r="N49" s="178">
        <f>IF(N$16=0,0,N$16/AGR!N$5*1000)</f>
        <v>31.762147289122314</v>
      </c>
      <c r="O49" s="178">
        <f>IF(O$16=0,0,O$16/AGR!O$5*1000)</f>
        <v>29.075741255267829</v>
      </c>
      <c r="P49" s="178">
        <f>IF(P$16=0,0,P$16/AGR!P$5*1000)</f>
        <v>28.545647499801959</v>
      </c>
      <c r="Q49" s="178">
        <f>IF(Q$16=0,0,Q$16/AGR!Q$5*1000)</f>
        <v>27.28240476662015</v>
      </c>
    </row>
    <row r="50" spans="1:17" x14ac:dyDescent="0.25">
      <c r="A50" s="179" t="s">
        <v>157</v>
      </c>
      <c r="B50" s="178">
        <f>IF(B$17=0,0,B$17/AGR!B$5*1000)</f>
        <v>56.999491214478496</v>
      </c>
      <c r="C50" s="178">
        <f>IF(C$17=0,0,C$17/AGR!C$5*1000)</f>
        <v>58.781922530344339</v>
      </c>
      <c r="D50" s="178">
        <f>IF(D$17=0,0,D$17/AGR!D$5*1000)</f>
        <v>56.216572741883304</v>
      </c>
      <c r="E50" s="178">
        <f>IF(E$17=0,0,E$17/AGR!E$5*1000)</f>
        <v>57.610721392017346</v>
      </c>
      <c r="F50" s="178">
        <f>IF(F$17=0,0,F$17/AGR!F$5*1000)</f>
        <v>58.100535668304971</v>
      </c>
      <c r="G50" s="178">
        <f>IF(G$17=0,0,G$17/AGR!G$5*1000)</f>
        <v>58.569554489547585</v>
      </c>
      <c r="H50" s="178">
        <f>IF(H$17=0,0,H$17/AGR!H$5*1000)</f>
        <v>57.003741144017916</v>
      </c>
      <c r="I50" s="178">
        <f>IF(I$17=0,0,I$17/AGR!I$5*1000)</f>
        <v>57.068892979614269</v>
      </c>
      <c r="J50" s="178">
        <f>IF(J$17=0,0,J$17/AGR!J$5*1000)</f>
        <v>57.245543253314715</v>
      </c>
      <c r="K50" s="178">
        <f>IF(K$17=0,0,K$17/AGR!K$5*1000)</f>
        <v>51.376235730139719</v>
      </c>
      <c r="L50" s="178">
        <f>IF(L$17=0,0,L$17/AGR!L$5*1000)</f>
        <v>52.520177212170118</v>
      </c>
      <c r="M50" s="178">
        <f>IF(M$17=0,0,M$17/AGR!M$5*1000)</f>
        <v>50.731160848994065</v>
      </c>
      <c r="N50" s="178">
        <f>IF(N$17=0,0,N$17/AGR!N$5*1000)</f>
        <v>50.877481361461804</v>
      </c>
      <c r="O50" s="178">
        <f>IF(O$17=0,0,O$17/AGR!O$5*1000)</f>
        <v>55.122627520436495</v>
      </c>
      <c r="P50" s="178">
        <f>IF(P$17=0,0,P$17/AGR!P$5*1000)</f>
        <v>47.446766993902393</v>
      </c>
      <c r="Q50" s="178">
        <f>IF(Q$17=0,0,Q$17/AGR!Q$5*1000)</f>
        <v>49.048202416846514</v>
      </c>
    </row>
    <row r="51" spans="1:17" x14ac:dyDescent="0.25">
      <c r="A51" s="179" t="s">
        <v>156</v>
      </c>
      <c r="B51" s="178">
        <f>IF(B$25=0,0,B$25/AGR!B$5*1000)</f>
        <v>6.9902175318212691</v>
      </c>
      <c r="C51" s="178">
        <f>IF(C$25=0,0,C$25/AGR!C$5*1000)</f>
        <v>6.776315353468509</v>
      </c>
      <c r="D51" s="178">
        <f>IF(D$25=0,0,D$25/AGR!D$5*1000)</f>
        <v>6.9400640105369504</v>
      </c>
      <c r="E51" s="178">
        <f>IF(E$25=0,0,E$25/AGR!E$5*1000)</f>
        <v>6.7227872831569808</v>
      </c>
      <c r="F51" s="178">
        <f>IF(F$25=0,0,F$25/AGR!F$5*1000)</f>
        <v>6.6264097715217538</v>
      </c>
      <c r="G51" s="178">
        <f>IF(G$25=0,0,G$25/AGR!G$5*1000)</f>
        <v>6.6452556317466227</v>
      </c>
      <c r="H51" s="178">
        <f>IF(H$25=0,0,H$25/AGR!H$5*1000)</f>
        <v>6.7554608347241416</v>
      </c>
      <c r="I51" s="178">
        <f>IF(I$25=0,0,I$25/AGR!I$5*1000)</f>
        <v>6.7348118111920288</v>
      </c>
      <c r="J51" s="178">
        <f>IF(J$25=0,0,J$25/AGR!J$5*1000)</f>
        <v>6.5708439407249184</v>
      </c>
      <c r="K51" s="178">
        <f>IF(K$25=0,0,K$25/AGR!K$5*1000)</f>
        <v>6.970836831127861</v>
      </c>
      <c r="L51" s="178">
        <f>IF(L$25=0,0,L$25/AGR!L$5*1000)</f>
        <v>6.5789222395963343</v>
      </c>
      <c r="M51" s="178">
        <f>IF(M$25=0,0,M$25/AGR!M$5*1000)</f>
        <v>6.5527192470840543</v>
      </c>
      <c r="N51" s="178">
        <f>IF(N$25=0,0,N$25/AGR!N$5*1000)</f>
        <v>6.3524294578244653</v>
      </c>
      <c r="O51" s="178">
        <f>IF(O$25=0,0,O$25/AGR!O$5*1000)</f>
        <v>5.8151482510535661</v>
      </c>
      <c r="P51" s="178">
        <f>IF(P$25=0,0,P$25/AGR!P$5*1000)</f>
        <v>5.7091294999603921</v>
      </c>
      <c r="Q51" s="178">
        <f>IF(Q$25=0,0,Q$25/AGR!Q$5*1000)</f>
        <v>5.4564809533240295</v>
      </c>
    </row>
    <row r="52" spans="1:17" x14ac:dyDescent="0.25">
      <c r="A52" s="179" t="s">
        <v>155</v>
      </c>
      <c r="B52" s="178">
        <f>IF(B$26=0,0,B$26/AGR!B$5*1000)</f>
        <v>3.8917655719509225</v>
      </c>
      <c r="C52" s="178">
        <f>IF(C$26=0,0,C$26/AGR!C$5*1000)</f>
        <v>3.78451143914902</v>
      </c>
      <c r="D52" s="178">
        <f>IF(D$26=0,0,D$26/AGR!D$5*1000)</f>
        <v>4.0299899899063094</v>
      </c>
      <c r="E52" s="178">
        <f>IF(E$26=0,0,E$26/AGR!E$5*1000)</f>
        <v>3.9251426601943997</v>
      </c>
      <c r="F52" s="178">
        <f>IF(F$26=0,0,F$26/AGR!F$5*1000)</f>
        <v>3.8543199052859882</v>
      </c>
      <c r="G52" s="178">
        <f>IF(G$26=0,0,G$26/AGR!G$5*1000)</f>
        <v>3.7410826852326253</v>
      </c>
      <c r="H52" s="178">
        <f>IF(H$26=0,0,H$26/AGR!H$5*1000)</f>
        <v>3.7329148737335434</v>
      </c>
      <c r="I52" s="178">
        <f>IF(I$26=0,0,I$26/AGR!I$5*1000)</f>
        <v>3.5142551484801507</v>
      </c>
      <c r="J52" s="178">
        <f>IF(J$26=0,0,J$26/AGR!J$5*1000)</f>
        <v>3.4775454233868284</v>
      </c>
      <c r="K52" s="178">
        <f>IF(K$26=0,0,K$26/AGR!K$5*1000)</f>
        <v>3.7230425435411894</v>
      </c>
      <c r="L52" s="178">
        <f>IF(L$26=0,0,L$26/AGR!L$5*1000)</f>
        <v>3.597353289381811</v>
      </c>
      <c r="M52" s="178">
        <f>IF(M$26=0,0,M$26/AGR!M$5*1000)</f>
        <v>3.5100064898024148</v>
      </c>
      <c r="N52" s="178">
        <f>IF(N$26=0,0,N$26/AGR!N$5*1000)</f>
        <v>3.4552106442393002</v>
      </c>
      <c r="O52" s="178">
        <f>IF(O$26=0,0,O$26/AGR!O$5*1000)</f>
        <v>3.1741456461414481</v>
      </c>
      <c r="P52" s="178">
        <f>IF(P$26=0,0,P$26/AGR!P$5*1000)</f>
        <v>4.3918996942420927</v>
      </c>
      <c r="Q52" s="178">
        <f>IF(Q$26=0,0,Q$26/AGR!Q$5*1000)</f>
        <v>4.2629415413721805</v>
      </c>
    </row>
    <row r="53" spans="1:17" x14ac:dyDescent="0.25">
      <c r="A53" s="177" t="s">
        <v>45</v>
      </c>
      <c r="B53" s="176">
        <f>IF(B$27=0,0,B$27/AGR!B$5*1000)</f>
        <v>5.6430600793288388</v>
      </c>
      <c r="C53" s="176">
        <f>IF(C$27=0,0,C$27/AGR!C$5*1000)</f>
        <v>5.4875415867660804</v>
      </c>
      <c r="D53" s="176">
        <f>IF(D$27=0,0,D$27/AGR!D$5*1000)</f>
        <v>5.8434854853641482</v>
      </c>
      <c r="E53" s="176">
        <f>IF(E$27=0,0,E$27/AGR!E$5*1000)</f>
        <v>5.6914568572818807</v>
      </c>
      <c r="F53" s="176">
        <f>IF(F$27=0,0,F$27/AGR!F$5*1000)</f>
        <v>5.5887638626646829</v>
      </c>
      <c r="G53" s="176">
        <f>IF(G$27=0,0,G$27/AGR!G$5*1000)</f>
        <v>5.4245698935873063</v>
      </c>
      <c r="H53" s="176">
        <f>IF(H$27=0,0,H$27/AGR!H$5*1000)</f>
        <v>5.412726566913638</v>
      </c>
      <c r="I53" s="176">
        <f>IF(I$27=0,0,I$27/AGR!I$5*1000)</f>
        <v>5.0956699652962181</v>
      </c>
      <c r="J53" s="176">
        <f>IF(J$27=0,0,J$27/AGR!J$5*1000)</f>
        <v>5.0424408639108993</v>
      </c>
      <c r="K53" s="176">
        <f>IF(K$27=0,0,K$27/AGR!K$5*1000)</f>
        <v>5.3984116881347237</v>
      </c>
      <c r="L53" s="176">
        <f>IF(L$27=0,0,L$27/AGR!L$5*1000)</f>
        <v>5.2161622696036281</v>
      </c>
      <c r="M53" s="176">
        <f>IF(M$27=0,0,M$27/AGR!M$5*1000)</f>
        <v>5.0895094102135001</v>
      </c>
      <c r="N53" s="176">
        <f>IF(N$27=0,0,N$27/AGR!N$5*1000)</f>
        <v>5.0100554341469836</v>
      </c>
      <c r="O53" s="176">
        <f>IF(O$27=0,0,O$27/AGR!O$5*1000)</f>
        <v>4.602511186905101</v>
      </c>
      <c r="P53" s="176">
        <f>IF(P$27=0,0,P$27/AGR!P$5*1000)</f>
        <v>6.3682545566510376</v>
      </c>
      <c r="Q53" s="176">
        <f>IF(Q$27=0,0,Q$27/AGR!Q$5*1000)</f>
        <v>6.1812652349896648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195.20050193835135</v>
      </c>
      <c r="C5" s="55">
        <f t="shared" ref="C5:Q5" si="0">SUM(C6:C9,C16:C17,C25:C27)</f>
        <v>200.64167176240053</v>
      </c>
      <c r="D5" s="55">
        <f t="shared" si="0"/>
        <v>195.95749490132582</v>
      </c>
      <c r="E5" s="55">
        <f t="shared" si="0"/>
        <v>201.45499266003966</v>
      </c>
      <c r="F5" s="55">
        <f t="shared" si="0"/>
        <v>204.84327485451797</v>
      </c>
      <c r="G5" s="55">
        <f t="shared" si="0"/>
        <v>203.26552946425011</v>
      </c>
      <c r="H5" s="55">
        <f t="shared" si="0"/>
        <v>197.86480720425564</v>
      </c>
      <c r="I5" s="55">
        <f t="shared" si="0"/>
        <v>198.32571360510249</v>
      </c>
      <c r="J5" s="55">
        <f t="shared" si="0"/>
        <v>202.21616263593782</v>
      </c>
      <c r="K5" s="55">
        <f t="shared" si="0"/>
        <v>189.71698890110042</v>
      </c>
      <c r="L5" s="55">
        <f t="shared" si="0"/>
        <v>200.18957054267159</v>
      </c>
      <c r="M5" s="55">
        <f t="shared" si="0"/>
        <v>198.78961033108874</v>
      </c>
      <c r="N5" s="55">
        <f t="shared" si="0"/>
        <v>203.52526932514183</v>
      </c>
      <c r="O5" s="55">
        <f t="shared" si="0"/>
        <v>221.84970288319869</v>
      </c>
      <c r="P5" s="55">
        <f t="shared" si="0"/>
        <v>224.36124409811131</v>
      </c>
      <c r="Q5" s="55">
        <f t="shared" si="0"/>
        <v>234.70927158225211</v>
      </c>
    </row>
    <row r="6" spans="1:17" x14ac:dyDescent="0.25">
      <c r="A6" s="185" t="s">
        <v>162</v>
      </c>
      <c r="B6" s="206">
        <v>6.4039581335257942</v>
      </c>
      <c r="C6" s="206">
        <v>6.411695875202069</v>
      </c>
      <c r="D6" s="206">
        <v>6.6681874617117867</v>
      </c>
      <c r="E6" s="206">
        <v>6.7037189009830458</v>
      </c>
      <c r="F6" s="206">
        <v>6.7284430733067877</v>
      </c>
      <c r="G6" s="206">
        <v>6.4804648117331931</v>
      </c>
      <c r="H6" s="206">
        <v>6.2945075189051227</v>
      </c>
      <c r="I6" s="206">
        <v>6.0020723458915857</v>
      </c>
      <c r="J6" s="206">
        <v>6.1320463609288298</v>
      </c>
      <c r="K6" s="206">
        <v>6.1591527593084114</v>
      </c>
      <c r="L6" s="206">
        <v>6.3740795970285928</v>
      </c>
      <c r="M6" s="206">
        <v>6.3082269380052827</v>
      </c>
      <c r="N6" s="206">
        <v>6.4332476257667173</v>
      </c>
      <c r="O6" s="206">
        <v>6.608564928760261</v>
      </c>
      <c r="P6" s="206">
        <v>9.3280193087134702</v>
      </c>
      <c r="Q6" s="206">
        <v>9.5811760541329001</v>
      </c>
    </row>
    <row r="7" spans="1:17" x14ac:dyDescent="0.25">
      <c r="A7" s="183" t="s">
        <v>161</v>
      </c>
      <c r="B7" s="205">
        <v>1.509018978188772</v>
      </c>
      <c r="C7" s="205">
        <v>1.5108422878972931</v>
      </c>
      <c r="D7" s="205">
        <v>1.5712815761809937</v>
      </c>
      <c r="E7" s="205">
        <v>1.5796541506208546</v>
      </c>
      <c r="F7" s="205">
        <v>1.5854801170745092</v>
      </c>
      <c r="G7" s="205">
        <v>1.5270468957619285</v>
      </c>
      <c r="H7" s="205">
        <v>1.4832282014233267</v>
      </c>
      <c r="I7" s="205">
        <v>1.4143192209512168</v>
      </c>
      <c r="J7" s="205">
        <v>1.4449461006517266</v>
      </c>
      <c r="K7" s="205">
        <v>1.4513334112387517</v>
      </c>
      <c r="L7" s="205">
        <v>1.5019784451817328</v>
      </c>
      <c r="M7" s="205">
        <v>1.486461024524323</v>
      </c>
      <c r="N7" s="205">
        <v>1.5159207097009877</v>
      </c>
      <c r="O7" s="205">
        <v>1.557232212978489</v>
      </c>
      <c r="P7" s="205">
        <v>2.1980403169828513</v>
      </c>
      <c r="Q7" s="205">
        <v>2.2576937883718173</v>
      </c>
    </row>
    <row r="8" spans="1:17" x14ac:dyDescent="0.25">
      <c r="A8" s="183" t="s">
        <v>160</v>
      </c>
      <c r="B8" s="205">
        <v>5.9763999877276417</v>
      </c>
      <c r="C8" s="205">
        <v>5.9836211216412183</v>
      </c>
      <c r="D8" s="205">
        <v>6.2229881322473561</v>
      </c>
      <c r="E8" s="205">
        <v>6.2561473267325658</v>
      </c>
      <c r="F8" s="205">
        <v>6.2792207978720178</v>
      </c>
      <c r="G8" s="205">
        <v>6.0477987228795929</v>
      </c>
      <c r="H8" s="205">
        <v>5.874256807176331</v>
      </c>
      <c r="I8" s="205">
        <v>5.6013459717260368</v>
      </c>
      <c r="J8" s="205">
        <v>5.7226423146560359</v>
      </c>
      <c r="K8" s="205">
        <v>5.74793896331696</v>
      </c>
      <c r="L8" s="205">
        <v>5.9485162818332551</v>
      </c>
      <c r="M8" s="205">
        <v>5.8870602537998478</v>
      </c>
      <c r="N8" s="205">
        <v>6.003733976710615</v>
      </c>
      <c r="O8" s="205">
        <v>6.167346277980017</v>
      </c>
      <c r="P8" s="205">
        <v>8.7052371860878388</v>
      </c>
      <c r="Q8" s="205">
        <v>8.9414920051656246</v>
      </c>
    </row>
    <row r="9" spans="1:17" x14ac:dyDescent="0.25">
      <c r="A9" s="181" t="s">
        <v>159</v>
      </c>
      <c r="B9" s="204">
        <f>SUM(B10:B15)</f>
        <v>64.334137146072607</v>
      </c>
      <c r="C9" s="204">
        <f t="shared" ref="C9:Q9" si="1">SUM(C10:C15)</f>
        <v>66.702539427319039</v>
      </c>
      <c r="D9" s="204">
        <f t="shared" si="1"/>
        <v>64.424181665399018</v>
      </c>
      <c r="E9" s="204">
        <f t="shared" si="1"/>
        <v>66.808641982952778</v>
      </c>
      <c r="F9" s="204">
        <f t="shared" si="1"/>
        <v>68.092574624294741</v>
      </c>
      <c r="G9" s="204">
        <f t="shared" si="1"/>
        <v>68.054363888667865</v>
      </c>
      <c r="H9" s="204">
        <f t="shared" si="1"/>
        <v>66.990546286906508</v>
      </c>
      <c r="I9" s="204">
        <f t="shared" si="1"/>
        <v>67.648541952542416</v>
      </c>
      <c r="J9" s="204">
        <f t="shared" si="1"/>
        <v>68.650057752390538</v>
      </c>
      <c r="K9" s="204">
        <f t="shared" si="1"/>
        <v>64.932071010250226</v>
      </c>
      <c r="L9" s="204">
        <f t="shared" si="1"/>
        <v>69.444791274063974</v>
      </c>
      <c r="M9" s="204">
        <f t="shared" si="1"/>
        <v>68.957658252676879</v>
      </c>
      <c r="N9" s="204">
        <f t="shared" si="1"/>
        <v>70.99483347620712</v>
      </c>
      <c r="O9" s="204">
        <f t="shared" si="1"/>
        <v>76.35046461592222</v>
      </c>
      <c r="P9" s="204">
        <f t="shared" si="1"/>
        <v>73.635455199502019</v>
      </c>
      <c r="Q9" s="204">
        <f t="shared" si="1"/>
        <v>76.977769023419228</v>
      </c>
    </row>
    <row r="10" spans="1:17" x14ac:dyDescent="0.25">
      <c r="A10" s="202" t="s">
        <v>35</v>
      </c>
      <c r="B10" s="203">
        <v>51.087573947212327</v>
      </c>
      <c r="C10" s="203">
        <v>52.413726607731832</v>
      </c>
      <c r="D10" s="203">
        <v>50.45364440332358</v>
      </c>
      <c r="E10" s="203">
        <v>51.965025006493008</v>
      </c>
      <c r="F10" s="203">
        <v>53.011883261211452</v>
      </c>
      <c r="G10" s="203">
        <v>52.716714605118263</v>
      </c>
      <c r="H10" s="203">
        <v>51.881618421508421</v>
      </c>
      <c r="I10" s="203">
        <v>52.664772279380088</v>
      </c>
      <c r="J10" s="203">
        <v>53.052944354426486</v>
      </c>
      <c r="K10" s="203">
        <v>48.292751330142252</v>
      </c>
      <c r="L10" s="203">
        <v>50.725305269717765</v>
      </c>
      <c r="M10" s="203">
        <v>50.857894615166387</v>
      </c>
      <c r="N10" s="203">
        <v>52.003267745107543</v>
      </c>
      <c r="O10" s="203">
        <v>55.669046353032677</v>
      </c>
      <c r="P10" s="203">
        <v>53.784053195917011</v>
      </c>
      <c r="Q10" s="203">
        <v>55.356427977636308</v>
      </c>
    </row>
    <row r="11" spans="1:17" x14ac:dyDescent="0.25">
      <c r="A11" s="202" t="s">
        <v>166</v>
      </c>
      <c r="B11" s="201">
        <v>5.7614897776746892</v>
      </c>
      <c r="C11" s="201">
        <v>6.565067892056863</v>
      </c>
      <c r="D11" s="201">
        <v>5.9792449635089922</v>
      </c>
      <c r="E11" s="201">
        <v>6.4447102225051687</v>
      </c>
      <c r="F11" s="201">
        <v>6.4197342294226249</v>
      </c>
      <c r="G11" s="201">
        <v>5.9649680360028832</v>
      </c>
      <c r="H11" s="201">
        <v>5.6010081261560725</v>
      </c>
      <c r="I11" s="201">
        <v>5.3169157497187021</v>
      </c>
      <c r="J11" s="201">
        <v>5.4781250553350143</v>
      </c>
      <c r="K11" s="201">
        <v>5.5098167963649045</v>
      </c>
      <c r="L11" s="201">
        <v>6.2555718580809385</v>
      </c>
      <c r="M11" s="201">
        <v>5.6703541892050353</v>
      </c>
      <c r="N11" s="201">
        <v>5.892774336729687</v>
      </c>
      <c r="O11" s="201">
        <v>6.9608622120635015</v>
      </c>
      <c r="P11" s="201">
        <v>5.6759795906269535</v>
      </c>
      <c r="Q11" s="201">
        <v>6.3743387528914228</v>
      </c>
    </row>
    <row r="12" spans="1:17" x14ac:dyDescent="0.25">
      <c r="A12" s="202" t="s">
        <v>33</v>
      </c>
      <c r="B12" s="201">
        <v>0.55912903575643813</v>
      </c>
      <c r="C12" s="201">
        <v>0.60501705681176554</v>
      </c>
      <c r="D12" s="201">
        <v>0.60447244615376972</v>
      </c>
      <c r="E12" s="201">
        <v>0.68265385774847964</v>
      </c>
      <c r="F12" s="201">
        <v>0.68693756746874135</v>
      </c>
      <c r="G12" s="201">
        <v>0.98461760012365196</v>
      </c>
      <c r="H12" s="201">
        <v>0.99343067681978581</v>
      </c>
      <c r="I12" s="201">
        <v>1.0802358427993441</v>
      </c>
      <c r="J12" s="201">
        <v>1.1716931943302724</v>
      </c>
      <c r="K12" s="201">
        <v>1.4853752674560521</v>
      </c>
      <c r="L12" s="201">
        <v>1.837026989747842</v>
      </c>
      <c r="M12" s="201">
        <v>1.8764096100409631</v>
      </c>
      <c r="N12" s="201">
        <v>2.0161581929668162</v>
      </c>
      <c r="O12" s="201">
        <v>2.2890487296378415</v>
      </c>
      <c r="P12" s="201">
        <v>2.1672171645814444</v>
      </c>
      <c r="Q12" s="201">
        <v>2.2946994194622454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3.9297662728251335</v>
      </c>
      <c r="C14" s="201">
        <v>4.1189295513974056</v>
      </c>
      <c r="D14" s="201">
        <v>4.2670184878585378</v>
      </c>
      <c r="E14" s="201">
        <v>4.5798276689667317</v>
      </c>
      <c r="F14" s="201">
        <v>4.8260268017475534</v>
      </c>
      <c r="G14" s="201">
        <v>5.3560908544146066</v>
      </c>
      <c r="H14" s="201">
        <v>5.5695188948265892</v>
      </c>
      <c r="I14" s="201">
        <v>5.7784676496037211</v>
      </c>
      <c r="J14" s="201">
        <v>6.0783346227912931</v>
      </c>
      <c r="K14" s="201">
        <v>6.7624849970114358</v>
      </c>
      <c r="L14" s="201">
        <v>7.6446881198572196</v>
      </c>
      <c r="M14" s="201">
        <v>7.6016108555597555</v>
      </c>
      <c r="N14" s="201">
        <v>8.0727516051485164</v>
      </c>
      <c r="O14" s="201">
        <v>8.3396011621495507</v>
      </c>
      <c r="P14" s="201">
        <v>7.6439657102696392</v>
      </c>
      <c r="Q14" s="201">
        <v>8.4696205404337803</v>
      </c>
    </row>
    <row r="15" spans="1:17" x14ac:dyDescent="0.25">
      <c r="A15" s="202" t="s">
        <v>30</v>
      </c>
      <c r="B15" s="201">
        <v>2.9961781126040146</v>
      </c>
      <c r="C15" s="201">
        <v>2.9997983193211795</v>
      </c>
      <c r="D15" s="201">
        <v>3.1198013645541445</v>
      </c>
      <c r="E15" s="201">
        <v>3.1364252272394015</v>
      </c>
      <c r="F15" s="201">
        <v>3.1479927644443739</v>
      </c>
      <c r="G15" s="201">
        <v>3.031972793008467</v>
      </c>
      <c r="H15" s="201">
        <v>2.9449701675956419</v>
      </c>
      <c r="I15" s="201">
        <v>2.8081504310405663</v>
      </c>
      <c r="J15" s="201">
        <v>2.8689605255074784</v>
      </c>
      <c r="K15" s="201">
        <v>2.8816426192755893</v>
      </c>
      <c r="L15" s="201">
        <v>2.9821990366602011</v>
      </c>
      <c r="M15" s="201">
        <v>2.9513889827047457</v>
      </c>
      <c r="N15" s="201">
        <v>3.0098815962545591</v>
      </c>
      <c r="O15" s="201">
        <v>3.0919061590386425</v>
      </c>
      <c r="P15" s="201">
        <v>4.3642395381069647</v>
      </c>
      <c r="Q15" s="201">
        <v>4.4826823329954673</v>
      </c>
    </row>
    <row r="16" spans="1:17" x14ac:dyDescent="0.25">
      <c r="A16" s="198" t="s">
        <v>158</v>
      </c>
      <c r="B16" s="197">
        <v>42.070121847581966</v>
      </c>
      <c r="C16" s="197">
        <v>41.989235509539995</v>
      </c>
      <c r="D16" s="197">
        <v>41.999930911106247</v>
      </c>
      <c r="E16" s="197">
        <v>41.994361837223934</v>
      </c>
      <c r="F16" s="197">
        <v>42.308378398417958</v>
      </c>
      <c r="G16" s="197">
        <v>42.101910975249702</v>
      </c>
      <c r="H16" s="197">
        <v>41.662940410749897</v>
      </c>
      <c r="I16" s="197">
        <v>42.070208819874253</v>
      </c>
      <c r="J16" s="197">
        <v>42.377471222719429</v>
      </c>
      <c r="K16" s="197">
        <v>42.178308644705609</v>
      </c>
      <c r="L16" s="197">
        <v>42.635406812550841</v>
      </c>
      <c r="M16" s="197">
        <v>43.072711955804486</v>
      </c>
      <c r="N16" s="197">
        <v>43.259037984887527</v>
      </c>
      <c r="O16" s="197">
        <v>44.281504555616117</v>
      </c>
      <c r="P16" s="197">
        <v>44.349444506900774</v>
      </c>
      <c r="Q16" s="197">
        <v>44.85422461787649</v>
      </c>
    </row>
    <row r="17" spans="1:17" x14ac:dyDescent="0.25">
      <c r="A17" s="198" t="s">
        <v>157</v>
      </c>
      <c r="B17" s="197">
        <f>SUM(B18:B24)</f>
        <v>52.738439025164567</v>
      </c>
      <c r="C17" s="197">
        <f t="shared" ref="C17:Q17" si="2">SUM(C18:C24)</f>
        <v>55.866965835370003</v>
      </c>
      <c r="D17" s="197">
        <f t="shared" si="2"/>
        <v>52.240665359139456</v>
      </c>
      <c r="E17" s="197">
        <f t="shared" si="2"/>
        <v>55.192668928098172</v>
      </c>
      <c r="F17" s="197">
        <f t="shared" si="2"/>
        <v>56.822568045872544</v>
      </c>
      <c r="G17" s="197">
        <f t="shared" si="2"/>
        <v>56.686590127448497</v>
      </c>
      <c r="H17" s="197">
        <f t="shared" si="2"/>
        <v>53.726125570987278</v>
      </c>
      <c r="I17" s="197">
        <f t="shared" si="2"/>
        <v>54.442362916220127</v>
      </c>
      <c r="J17" s="197">
        <f t="shared" si="2"/>
        <v>56.368731193856206</v>
      </c>
      <c r="K17" s="197">
        <f t="shared" si="2"/>
        <v>47.686895962403703</v>
      </c>
      <c r="L17" s="197">
        <f t="shared" si="2"/>
        <v>52.11318112086785</v>
      </c>
      <c r="M17" s="197">
        <f t="shared" si="2"/>
        <v>51.012046632678071</v>
      </c>
      <c r="N17" s="197">
        <f t="shared" si="2"/>
        <v>52.909167262805553</v>
      </c>
      <c r="O17" s="197">
        <f t="shared" si="2"/>
        <v>63.886467053776293</v>
      </c>
      <c r="P17" s="197">
        <f t="shared" si="2"/>
        <v>56.224675081154047</v>
      </c>
      <c r="Q17" s="197">
        <f t="shared" si="2"/>
        <v>61.462360435509616</v>
      </c>
    </row>
    <row r="18" spans="1:17" x14ac:dyDescent="0.25">
      <c r="A18" s="200" t="s">
        <v>38</v>
      </c>
      <c r="B18" s="199">
        <v>1.0475909500999638</v>
      </c>
      <c r="C18" s="199">
        <v>1.060399817869409</v>
      </c>
      <c r="D18" s="199">
        <v>0.75690900246822035</v>
      </c>
      <c r="E18" s="199">
        <v>0.58326333946491504</v>
      </c>
      <c r="F18" s="199">
        <v>0.58645295298288913</v>
      </c>
      <c r="G18" s="199">
        <v>0.41406132706883209</v>
      </c>
      <c r="H18" s="199">
        <v>0.40837103200371155</v>
      </c>
      <c r="I18" s="199">
        <v>0.30903340776884092</v>
      </c>
      <c r="J18" s="199">
        <v>0.31274264733885543</v>
      </c>
      <c r="K18" s="199">
        <v>0.3129225733203651</v>
      </c>
      <c r="L18" s="199">
        <v>0.3034618279786942</v>
      </c>
      <c r="M18" s="199">
        <v>0.31020447708803972</v>
      </c>
      <c r="N18" s="199">
        <v>0.49053808251583347</v>
      </c>
      <c r="O18" s="199">
        <v>0.32188316975052633</v>
      </c>
      <c r="P18" s="199">
        <v>0.32491379941639936</v>
      </c>
      <c r="Q18" s="199">
        <v>0.13669742303144983</v>
      </c>
    </row>
    <row r="19" spans="1:17" x14ac:dyDescent="0.25">
      <c r="A19" s="200" t="s">
        <v>36</v>
      </c>
      <c r="B19" s="199">
        <v>1.5364222579668523</v>
      </c>
      <c r="C19" s="199">
        <v>1.2324586106915019</v>
      </c>
      <c r="D19" s="199">
        <v>0.92497289779054326</v>
      </c>
      <c r="E19" s="199">
        <v>0.92817508079778643</v>
      </c>
      <c r="F19" s="199">
        <v>0.93239323905221994</v>
      </c>
      <c r="G19" s="199">
        <v>0.93194727315959391</v>
      </c>
      <c r="H19" s="199">
        <v>0.93383806912814005</v>
      </c>
      <c r="I19" s="199">
        <v>1.2575994803790866</v>
      </c>
      <c r="J19" s="199">
        <v>1.271798419250634</v>
      </c>
      <c r="K19" s="199">
        <v>0.95534239130097853</v>
      </c>
      <c r="L19" s="199">
        <v>1.2906322288021148</v>
      </c>
      <c r="M19" s="199">
        <v>0.9887226226377116</v>
      </c>
      <c r="N19" s="199">
        <v>0.6673397675629027</v>
      </c>
      <c r="O19" s="199">
        <v>0.68453344716673248</v>
      </c>
      <c r="P19" s="199">
        <v>0.69050073205659257</v>
      </c>
      <c r="Q19" s="199">
        <v>1.0472543791892086</v>
      </c>
    </row>
    <row r="20" spans="1:17" x14ac:dyDescent="0.25">
      <c r="A20" s="200" t="s">
        <v>35</v>
      </c>
      <c r="B20" s="199">
        <v>3.8048789815176769</v>
      </c>
      <c r="C20" s="199">
        <v>3.1274344569836736</v>
      </c>
      <c r="D20" s="199">
        <v>4.0566757439273298</v>
      </c>
      <c r="E20" s="199">
        <v>3.3419283160199083</v>
      </c>
      <c r="F20" s="199">
        <v>3.0572132220947204</v>
      </c>
      <c r="G20" s="199">
        <v>3.0594507653617202</v>
      </c>
      <c r="H20" s="199">
        <v>3.1618487297455258</v>
      </c>
      <c r="I20" s="199">
        <v>3.0629090846021021</v>
      </c>
      <c r="J20" s="199">
        <v>3.0836177072701276</v>
      </c>
      <c r="K20" s="199">
        <v>5.1913576454629631</v>
      </c>
      <c r="L20" s="199">
        <v>4.3493967866691836</v>
      </c>
      <c r="M20" s="199">
        <v>4.5764064271918485</v>
      </c>
      <c r="N20" s="199">
        <v>4.1608429102320788</v>
      </c>
      <c r="O20" s="199">
        <v>3.1128203314527672</v>
      </c>
      <c r="P20" s="199">
        <v>4.0446162443598004</v>
      </c>
      <c r="Q20" s="199">
        <v>3.6388992845163637</v>
      </c>
    </row>
    <row r="21" spans="1:17" x14ac:dyDescent="0.25">
      <c r="A21" s="200" t="s">
        <v>167</v>
      </c>
      <c r="B21" s="199">
        <v>14.944969604493521</v>
      </c>
      <c r="C21" s="199">
        <v>14.961715381517241</v>
      </c>
      <c r="D21" s="199">
        <v>12.476127072897555</v>
      </c>
      <c r="E21" s="199">
        <v>14.288122905239403</v>
      </c>
      <c r="F21" s="199">
        <v>13.839349868415681</v>
      </c>
      <c r="G21" s="199">
        <v>7.3024933077701482</v>
      </c>
      <c r="H21" s="199">
        <v>6.5409122068034566</v>
      </c>
      <c r="I21" s="199">
        <v>4.8445049577585042</v>
      </c>
      <c r="J21" s="199">
        <v>4.9071201483958937</v>
      </c>
      <c r="K21" s="199">
        <v>2.5879635031129284</v>
      </c>
      <c r="L21" s="199">
        <v>2.0923621400592265</v>
      </c>
      <c r="M21" s="199">
        <v>0.80145226174360207</v>
      </c>
      <c r="N21" s="199">
        <v>0.5406653147044963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1.2460257743780299</v>
      </c>
      <c r="C22" s="199">
        <v>1.3529366778562499</v>
      </c>
      <c r="D22" s="199">
        <v>1.3195007711085853</v>
      </c>
      <c r="E22" s="199">
        <v>1.3656831553317252</v>
      </c>
      <c r="F22" s="199">
        <v>1.3068905031982736</v>
      </c>
      <c r="G22" s="199">
        <v>1.2170468243755028</v>
      </c>
      <c r="H22" s="199">
        <v>1.1632259933369156</v>
      </c>
      <c r="I22" s="199">
        <v>1.0856432250434787</v>
      </c>
      <c r="J22" s="199">
        <v>1.118318096228534</v>
      </c>
      <c r="K22" s="199">
        <v>1.1978596131631585</v>
      </c>
      <c r="L22" s="199">
        <v>1.3883704089103259</v>
      </c>
      <c r="M22" s="199">
        <v>1.2209540771606544</v>
      </c>
      <c r="N22" s="199">
        <v>1.2741719687255628</v>
      </c>
      <c r="O22" s="199">
        <v>1.4017299420302414</v>
      </c>
      <c r="P22" s="199">
        <v>1.2601866577037633</v>
      </c>
      <c r="Q22" s="199">
        <v>1.3621675257407189</v>
      </c>
    </row>
    <row r="23" spans="1:17" x14ac:dyDescent="0.25">
      <c r="A23" s="200" t="s">
        <v>165</v>
      </c>
      <c r="B23" s="199">
        <v>30.158551456708526</v>
      </c>
      <c r="C23" s="199">
        <v>34.132020890451926</v>
      </c>
      <c r="D23" s="199">
        <v>32.70647987094722</v>
      </c>
      <c r="E23" s="199">
        <v>34.685496131244435</v>
      </c>
      <c r="F23" s="199">
        <v>37.100268260128757</v>
      </c>
      <c r="G23" s="199">
        <v>43.7615906297127</v>
      </c>
      <c r="H23" s="199">
        <v>41.517929539969529</v>
      </c>
      <c r="I23" s="199">
        <v>43.882672760668115</v>
      </c>
      <c r="J23" s="199">
        <v>45.675134175372158</v>
      </c>
      <c r="K23" s="199">
        <v>37.441450236043309</v>
      </c>
      <c r="L23" s="199">
        <v>42.688957728448301</v>
      </c>
      <c r="M23" s="199">
        <v>43.114306766856217</v>
      </c>
      <c r="N23" s="199">
        <v>45.775609219064677</v>
      </c>
      <c r="O23" s="199">
        <v>58.365500163376026</v>
      </c>
      <c r="P23" s="199">
        <v>49.904457647617491</v>
      </c>
      <c r="Q23" s="199">
        <v>55.277341823031875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5.8898369932446508</v>
      </c>
      <c r="C25" s="197">
        <v>5.8785128675914438</v>
      </c>
      <c r="D25" s="197">
        <v>5.8800102288786453</v>
      </c>
      <c r="E25" s="197">
        <v>5.8792305558962656</v>
      </c>
      <c r="F25" s="197">
        <v>5.9231930232576051</v>
      </c>
      <c r="G25" s="197">
        <v>5.8942874861811507</v>
      </c>
      <c r="H25" s="197">
        <v>5.8328313991485681</v>
      </c>
      <c r="I25" s="197">
        <v>5.8898491694067854</v>
      </c>
      <c r="J25" s="197">
        <v>5.9328660513988822</v>
      </c>
      <c r="K25" s="197">
        <v>5.9049831961053867</v>
      </c>
      <c r="L25" s="197">
        <v>5.9689771561959528</v>
      </c>
      <c r="M25" s="197">
        <v>6.0302000834649245</v>
      </c>
      <c r="N25" s="197">
        <v>6.0562858158256168</v>
      </c>
      <c r="O25" s="197">
        <v>6.199431620215039</v>
      </c>
      <c r="P25" s="197">
        <v>6.2089432455876823</v>
      </c>
      <c r="Q25" s="197">
        <v>6.27961270031021</v>
      </c>
    </row>
    <row r="26" spans="1:17" x14ac:dyDescent="0.25">
      <c r="A26" s="198" t="s">
        <v>155</v>
      </c>
      <c r="B26" s="197">
        <v>6.4361448473086691</v>
      </c>
      <c r="C26" s="197">
        <v>6.443921479382329</v>
      </c>
      <c r="D26" s="197">
        <v>6.7017022094358669</v>
      </c>
      <c r="E26" s="197">
        <v>6.7374122320523435</v>
      </c>
      <c r="F26" s="197">
        <v>6.7622606696884935</v>
      </c>
      <c r="G26" s="197">
        <v>6.5130360531008256</v>
      </c>
      <c r="H26" s="197">
        <v>6.3261441267171756</v>
      </c>
      <c r="I26" s="197">
        <v>6.032239155335569</v>
      </c>
      <c r="J26" s="197">
        <v>6.1628664283008003</v>
      </c>
      <c r="K26" s="197">
        <v>6.1901090652172588</v>
      </c>
      <c r="L26" s="197">
        <v>6.4061161393265156</v>
      </c>
      <c r="M26" s="197">
        <v>6.3399325005179508</v>
      </c>
      <c r="N26" s="197">
        <v>6.4655815504594667</v>
      </c>
      <c r="O26" s="197">
        <v>6.6417800097215203</v>
      </c>
      <c r="P26" s="197">
        <v>9.374902545828796</v>
      </c>
      <c r="Q26" s="197">
        <v>9.6293316736619072</v>
      </c>
    </row>
    <row r="27" spans="1:17" x14ac:dyDescent="0.25">
      <c r="A27" s="196" t="s">
        <v>45</v>
      </c>
      <c r="B27" s="195">
        <v>9.8424449795367011</v>
      </c>
      <c r="C27" s="195">
        <v>9.8543373584571512</v>
      </c>
      <c r="D27" s="195">
        <v>10.248547357226476</v>
      </c>
      <c r="E27" s="195">
        <v>10.303156745479706</v>
      </c>
      <c r="F27" s="195">
        <v>10.341156104733326</v>
      </c>
      <c r="G27" s="195">
        <v>9.9600305032273209</v>
      </c>
      <c r="H27" s="195">
        <v>9.6742268822414061</v>
      </c>
      <c r="I27" s="195">
        <v>9.2247740531545368</v>
      </c>
      <c r="J27" s="195">
        <v>9.4245352110353799</v>
      </c>
      <c r="K27" s="195">
        <v>9.4661958885541377</v>
      </c>
      <c r="L27" s="195">
        <v>9.7965237156228717</v>
      </c>
      <c r="M27" s="195">
        <v>9.6953126896169515</v>
      </c>
      <c r="N27" s="195">
        <v>9.8874609227782244</v>
      </c>
      <c r="O27" s="195">
        <v>10.156911608228707</v>
      </c>
      <c r="P27" s="195">
        <v>14.336526707353828</v>
      </c>
      <c r="Q27" s="195">
        <v>14.725611283804289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</v>
      </c>
      <c r="D31" s="194">
        <f t="shared" si="3"/>
        <v>1.0000000000000002</v>
      </c>
      <c r="E31" s="194">
        <f t="shared" si="3"/>
        <v>1</v>
      </c>
      <c r="F31" s="194">
        <f t="shared" si="3"/>
        <v>1</v>
      </c>
      <c r="G31" s="194">
        <f t="shared" si="3"/>
        <v>0.99999999999999989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0.99999999999999989</v>
      </c>
      <c r="N31" s="194">
        <f t="shared" si="3"/>
        <v>1</v>
      </c>
      <c r="O31" s="194">
        <f t="shared" si="3"/>
        <v>0.99999999999999978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3.2807078208991008E-2</v>
      </c>
      <c r="C32" s="193">
        <f t="shared" si="4"/>
        <v>3.1955953211926916E-2</v>
      </c>
      <c r="D32" s="193">
        <f t="shared" si="4"/>
        <v>3.4028744167552992E-2</v>
      </c>
      <c r="E32" s="193">
        <f t="shared" si="4"/>
        <v>3.3276509122291839E-2</v>
      </c>
      <c r="F32" s="193">
        <f t="shared" si="4"/>
        <v>3.2846785319583495E-2</v>
      </c>
      <c r="G32" s="193">
        <f t="shared" si="4"/>
        <v>3.1881769765950224E-2</v>
      </c>
      <c r="H32" s="193">
        <f t="shared" si="4"/>
        <v>3.181216310188658E-2</v>
      </c>
      <c r="I32" s="193">
        <f t="shared" si="4"/>
        <v>3.0263712338595945E-2</v>
      </c>
      <c r="J32" s="193">
        <f t="shared" si="4"/>
        <v>3.032421484512457E-2</v>
      </c>
      <c r="K32" s="193">
        <f t="shared" si="4"/>
        <v>3.2464951056751075E-2</v>
      </c>
      <c r="L32" s="193">
        <f t="shared" si="4"/>
        <v>3.1840218147977495E-2</v>
      </c>
      <c r="M32" s="193">
        <f t="shared" si="4"/>
        <v>3.1733182269932436E-2</v>
      </c>
      <c r="N32" s="193">
        <f t="shared" si="4"/>
        <v>3.1609085432479055E-2</v>
      </c>
      <c r="O32" s="193">
        <f t="shared" si="4"/>
        <v>2.9788477707538757E-2</v>
      </c>
      <c r="P32" s="193">
        <f t="shared" si="4"/>
        <v>4.1575894028446393E-2</v>
      </c>
      <c r="Q32" s="193">
        <f t="shared" si="4"/>
        <v>4.0821463888252273E-2</v>
      </c>
    </row>
    <row r="33" spans="1:17" x14ac:dyDescent="0.25">
      <c r="A33" s="183" t="s">
        <v>161</v>
      </c>
      <c r="B33" s="192">
        <f t="shared" ref="B33:Q33" si="5">IF(B$7=0,0,B$7/B$5)</f>
        <v>7.7306101326796465E-3</v>
      </c>
      <c r="C33" s="192">
        <f t="shared" si="5"/>
        <v>7.5300523297395046E-3</v>
      </c>
      <c r="D33" s="192">
        <f t="shared" si="5"/>
        <v>8.0184816455844722E-3</v>
      </c>
      <c r="E33" s="192">
        <f t="shared" si="5"/>
        <v>7.8412261208465582E-3</v>
      </c>
      <c r="F33" s="192">
        <f t="shared" si="5"/>
        <v>7.739966655974111E-3</v>
      </c>
      <c r="G33" s="192">
        <f t="shared" si="5"/>
        <v>7.5125718550842734E-3</v>
      </c>
      <c r="H33" s="192">
        <f t="shared" si="5"/>
        <v>7.4961698463749124E-3</v>
      </c>
      <c r="I33" s="192">
        <f t="shared" si="5"/>
        <v>7.1312952578975585E-3</v>
      </c>
      <c r="J33" s="192">
        <f t="shared" si="5"/>
        <v>7.1455519767386335E-3</v>
      </c>
      <c r="K33" s="192">
        <f t="shared" si="5"/>
        <v>7.6499918096177072E-3</v>
      </c>
      <c r="L33" s="192">
        <f t="shared" si="5"/>
        <v>7.5027806948693024E-3</v>
      </c>
      <c r="M33" s="192">
        <f t="shared" si="5"/>
        <v>7.4775589229667859E-3</v>
      </c>
      <c r="N33" s="192">
        <f t="shared" si="5"/>
        <v>7.4483169324749956E-3</v>
      </c>
      <c r="O33" s="192">
        <f t="shared" si="5"/>
        <v>7.0193116904842274E-3</v>
      </c>
      <c r="P33" s="192">
        <f t="shared" si="5"/>
        <v>9.7968805879043285E-3</v>
      </c>
      <c r="Q33" s="192">
        <f t="shared" si="5"/>
        <v>9.6191078143269063E-3</v>
      </c>
    </row>
    <row r="34" spans="1:17" x14ac:dyDescent="0.25">
      <c r="A34" s="183" t="s">
        <v>160</v>
      </c>
      <c r="B34" s="192">
        <f t="shared" ref="B34:Q34" si="6">IF(B$8=0,0,B$8/B$5)</f>
        <v>3.0616724487804451E-2</v>
      </c>
      <c r="C34" s="192">
        <f t="shared" si="6"/>
        <v>2.9822424569543114E-2</v>
      </c>
      <c r="D34" s="192">
        <f t="shared" si="6"/>
        <v>3.1756826322876477E-2</v>
      </c>
      <c r="E34" s="192">
        <f t="shared" si="6"/>
        <v>3.1054814001507378E-2</v>
      </c>
      <c r="F34" s="192">
        <f t="shared" si="6"/>
        <v>3.0653780566296803E-2</v>
      </c>
      <c r="G34" s="192">
        <f t="shared" si="6"/>
        <v>2.9753193956790724E-2</v>
      </c>
      <c r="H34" s="192">
        <f t="shared" si="6"/>
        <v>2.9688234558621341E-2</v>
      </c>
      <c r="I34" s="192">
        <f t="shared" si="6"/>
        <v>2.8243165598179531E-2</v>
      </c>
      <c r="J34" s="192">
        <f t="shared" si="6"/>
        <v>2.8299628674879271E-2</v>
      </c>
      <c r="K34" s="192">
        <f t="shared" si="6"/>
        <v>3.0297439341678379E-2</v>
      </c>
      <c r="L34" s="192">
        <f t="shared" si="6"/>
        <v>2.9714416518843042E-2</v>
      </c>
      <c r="M34" s="192">
        <f t="shared" si="6"/>
        <v>2.9614526855778887E-2</v>
      </c>
      <c r="N34" s="192">
        <f t="shared" si="6"/>
        <v>2.9498715302616052E-2</v>
      </c>
      <c r="O34" s="192">
        <f t="shared" si="6"/>
        <v>2.7799659850015909E-2</v>
      </c>
      <c r="P34" s="192">
        <f t="shared" si="6"/>
        <v>3.8800093220561348E-2</v>
      </c>
      <c r="Q34" s="192">
        <f t="shared" si="6"/>
        <v>3.8096032359046135E-2</v>
      </c>
    </row>
    <row r="35" spans="1:17" x14ac:dyDescent="0.25">
      <c r="A35" s="181" t="s">
        <v>159</v>
      </c>
      <c r="B35" s="191">
        <f t="shared" ref="B35:Q35" si="7">IF(B$9=0,0,B$9/B$5)</f>
        <v>0.32957977314213444</v>
      </c>
      <c r="C35" s="191">
        <f t="shared" si="7"/>
        <v>0.33244609079168785</v>
      </c>
      <c r="D35" s="191">
        <f t="shared" si="7"/>
        <v>0.3287661015356404</v>
      </c>
      <c r="E35" s="191">
        <f t="shared" si="7"/>
        <v>0.3316306094021409</v>
      </c>
      <c r="F35" s="191">
        <f t="shared" si="7"/>
        <v>0.33241303466103472</v>
      </c>
      <c r="G35" s="191">
        <f t="shared" si="7"/>
        <v>0.33480523760245889</v>
      </c>
      <c r="H35" s="191">
        <f t="shared" si="7"/>
        <v>0.33856726334234988</v>
      </c>
      <c r="I35" s="191">
        <f t="shared" si="7"/>
        <v>0.34109819005739839</v>
      </c>
      <c r="J35" s="191">
        <f t="shared" si="7"/>
        <v>0.33948848033470724</v>
      </c>
      <c r="K35" s="191">
        <f t="shared" si="7"/>
        <v>0.34225754575990741</v>
      </c>
      <c r="L35" s="191">
        <f t="shared" si="7"/>
        <v>0.34689515086032618</v>
      </c>
      <c r="M35" s="191">
        <f t="shared" si="7"/>
        <v>0.3468876373258456</v>
      </c>
      <c r="N35" s="191">
        <f t="shared" si="7"/>
        <v>0.34882564563906465</v>
      </c>
      <c r="O35" s="191">
        <f t="shared" si="7"/>
        <v>0.34415400887924497</v>
      </c>
      <c r="P35" s="191">
        <f t="shared" si="7"/>
        <v>0.32820042291841567</v>
      </c>
      <c r="Q35" s="191">
        <f t="shared" si="7"/>
        <v>0.32797072098808394</v>
      </c>
    </row>
    <row r="36" spans="1:17" x14ac:dyDescent="0.25">
      <c r="A36" s="179" t="s">
        <v>158</v>
      </c>
      <c r="B36" s="190">
        <f t="shared" ref="B36:Q36" si="8">IF(B$16=0,0,B$16/B$5)</f>
        <v>0.21552261100675163</v>
      </c>
      <c r="C36" s="190">
        <f t="shared" si="8"/>
        <v>0.20927474906241592</v>
      </c>
      <c r="D36" s="190">
        <f t="shared" si="8"/>
        <v>0.21433184238375402</v>
      </c>
      <c r="E36" s="190">
        <f t="shared" si="8"/>
        <v>0.2084553044961783</v>
      </c>
      <c r="F36" s="190">
        <f t="shared" si="8"/>
        <v>0.20654023632684965</v>
      </c>
      <c r="G36" s="190">
        <f t="shared" si="8"/>
        <v>0.2071276476942171</v>
      </c>
      <c r="H36" s="190">
        <f t="shared" si="8"/>
        <v>0.21056266144257421</v>
      </c>
      <c r="I36" s="190">
        <f t="shared" si="8"/>
        <v>0.21212684959068201</v>
      </c>
      <c r="J36" s="190">
        <f t="shared" si="8"/>
        <v>0.20956520324744859</v>
      </c>
      <c r="K36" s="190">
        <f t="shared" si="8"/>
        <v>0.22232225426418287</v>
      </c>
      <c r="L36" s="190">
        <f t="shared" si="8"/>
        <v>0.21297516497475502</v>
      </c>
      <c r="M36" s="190">
        <f t="shared" si="8"/>
        <v>0.21667486486877197</v>
      </c>
      <c r="N36" s="190">
        <f t="shared" si="8"/>
        <v>0.2125487322941656</v>
      </c>
      <c r="O36" s="190">
        <f t="shared" si="8"/>
        <v>0.1996013696666063</v>
      </c>
      <c r="P36" s="190">
        <f t="shared" si="8"/>
        <v>0.19766981006535661</v>
      </c>
      <c r="Q36" s="190">
        <f t="shared" si="8"/>
        <v>0.19110546556384186</v>
      </c>
    </row>
    <row r="37" spans="1:17" x14ac:dyDescent="0.25">
      <c r="A37" s="179" t="s">
        <v>157</v>
      </c>
      <c r="B37" s="190">
        <f t="shared" ref="B37:Q37" si="9">IF(B$17=0,0,B$17/B$5)</f>
        <v>0.27017573470082845</v>
      </c>
      <c r="C37" s="190">
        <f t="shared" si="9"/>
        <v>0.27844148897207932</v>
      </c>
      <c r="D37" s="190">
        <f t="shared" si="9"/>
        <v>0.26659182076932136</v>
      </c>
      <c r="E37" s="190">
        <f t="shared" si="9"/>
        <v>0.27397022133493204</v>
      </c>
      <c r="F37" s="190">
        <f t="shared" si="9"/>
        <v>0.27739533107068604</v>
      </c>
      <c r="G37" s="190">
        <f t="shared" si="9"/>
        <v>0.27887950444356285</v>
      </c>
      <c r="H37" s="190">
        <f t="shared" si="9"/>
        <v>0.27152946666016181</v>
      </c>
      <c r="I37" s="190">
        <f t="shared" si="9"/>
        <v>0.27450985515989812</v>
      </c>
      <c r="J37" s="190">
        <f t="shared" si="9"/>
        <v>0.27875482582141714</v>
      </c>
      <c r="K37" s="190">
        <f t="shared" si="9"/>
        <v>0.25135806887206558</v>
      </c>
      <c r="L37" s="190">
        <f t="shared" si="9"/>
        <v>0.26031916138088529</v>
      </c>
      <c r="M37" s="190">
        <f t="shared" si="9"/>
        <v>0.25661324325610535</v>
      </c>
      <c r="N37" s="190">
        <f t="shared" si="9"/>
        <v>0.25996362730900263</v>
      </c>
      <c r="O37" s="190">
        <f t="shared" si="9"/>
        <v>0.28797183959904504</v>
      </c>
      <c r="P37" s="190">
        <f t="shared" si="9"/>
        <v>0.25059887373671125</v>
      </c>
      <c r="Q37" s="190">
        <f t="shared" si="9"/>
        <v>0.26186592468704667</v>
      </c>
    </row>
    <row r="38" spans="1:17" x14ac:dyDescent="0.25">
      <c r="A38" s="179" t="s">
        <v>156</v>
      </c>
      <c r="B38" s="190">
        <f t="shared" ref="B38:Q38" si="10">IF(B$25=0,0,B$25/B$5)</f>
        <v>3.0173267664571846E-2</v>
      </c>
      <c r="C38" s="190">
        <f t="shared" si="10"/>
        <v>2.9298564031866554E-2</v>
      </c>
      <c r="D38" s="190">
        <f t="shared" si="10"/>
        <v>3.0006559493116189E-2</v>
      </c>
      <c r="E38" s="190">
        <f t="shared" si="10"/>
        <v>2.9183841404306191E-2</v>
      </c>
      <c r="F38" s="190">
        <f t="shared" si="10"/>
        <v>2.8915730953160773E-2</v>
      </c>
      <c r="G38" s="190">
        <f t="shared" si="10"/>
        <v>2.8997968822932298E-2</v>
      </c>
      <c r="H38" s="190">
        <f t="shared" si="10"/>
        <v>2.9478872375355472E-2</v>
      </c>
      <c r="I38" s="190">
        <f t="shared" si="10"/>
        <v>2.9697859457268341E-2</v>
      </c>
      <c r="J38" s="190">
        <f t="shared" si="10"/>
        <v>2.933922775540047E-2</v>
      </c>
      <c r="K38" s="190">
        <f t="shared" si="10"/>
        <v>3.1125220942567554E-2</v>
      </c>
      <c r="L38" s="190">
        <f t="shared" si="10"/>
        <v>2.9816624013005864E-2</v>
      </c>
      <c r="M38" s="190">
        <f t="shared" si="10"/>
        <v>3.0334583751240748E-2</v>
      </c>
      <c r="N38" s="190">
        <f t="shared" si="10"/>
        <v>2.9756923235661693E-2</v>
      </c>
      <c r="O38" s="190">
        <f t="shared" si="10"/>
        <v>2.7944286332801483E-2</v>
      </c>
      <c r="P38" s="190">
        <f t="shared" si="10"/>
        <v>2.7673867073372809E-2</v>
      </c>
      <c r="Q38" s="190">
        <f t="shared" si="10"/>
        <v>2.6754855732699791E-2</v>
      </c>
    </row>
    <row r="39" spans="1:17" x14ac:dyDescent="0.25">
      <c r="A39" s="179" t="s">
        <v>155</v>
      </c>
      <c r="B39" s="190">
        <f t="shared" ref="B39:Q39" si="11">IF(B$26=0,0,B$26/B$5)</f>
        <v>3.2971968736747133E-2</v>
      </c>
      <c r="C39" s="190">
        <f t="shared" si="11"/>
        <v>3.2116565929600147E-2</v>
      </c>
      <c r="D39" s="190">
        <f t="shared" si="11"/>
        <v>3.419977486857801E-2</v>
      </c>
      <c r="E39" s="190">
        <f t="shared" si="11"/>
        <v>3.3443759040620524E-2</v>
      </c>
      <c r="F39" s="190">
        <f t="shared" si="11"/>
        <v>3.3011875417882905E-2</v>
      </c>
      <c r="G39" s="190">
        <f t="shared" si="11"/>
        <v>3.2042009632756371E-2</v>
      </c>
      <c r="H39" s="190">
        <f t="shared" si="11"/>
        <v>3.1972053121031796E-2</v>
      </c>
      <c r="I39" s="190">
        <f t="shared" si="11"/>
        <v>3.0415819742601307E-2</v>
      </c>
      <c r="J39" s="190">
        <f t="shared" si="11"/>
        <v>3.0476626338697702E-2</v>
      </c>
      <c r="K39" s="190">
        <f t="shared" si="11"/>
        <v>3.2628122030990941E-2</v>
      </c>
      <c r="L39" s="190">
        <f t="shared" si="11"/>
        <v>3.2000249173625227E-2</v>
      </c>
      <c r="M39" s="190">
        <f t="shared" si="11"/>
        <v>3.1892675326233827E-2</v>
      </c>
      <c r="N39" s="190">
        <f t="shared" si="11"/>
        <v>3.1767954769932646E-2</v>
      </c>
      <c r="O39" s="190">
        <f t="shared" si="11"/>
        <v>2.9938196551105325E-2</v>
      </c>
      <c r="P39" s="190">
        <f t="shared" si="11"/>
        <v>4.1784857199888004E-2</v>
      </c>
      <c r="Q39" s="190">
        <f t="shared" si="11"/>
        <v>4.10266352443064E-2</v>
      </c>
    </row>
    <row r="40" spans="1:17" x14ac:dyDescent="0.25">
      <c r="A40" s="177" t="s">
        <v>45</v>
      </c>
      <c r="B40" s="189">
        <f t="shared" ref="B40:Q40" si="12">IF(B$27=0,0,B$27/B$5)</f>
        <v>5.0422231919491495E-2</v>
      </c>
      <c r="C40" s="189">
        <f t="shared" si="12"/>
        <v>4.911411110114073E-2</v>
      </c>
      <c r="D40" s="189">
        <f t="shared" si="12"/>
        <v>5.2299848813576237E-2</v>
      </c>
      <c r="E40" s="189">
        <f t="shared" si="12"/>
        <v>5.1143715077176272E-2</v>
      </c>
      <c r="F40" s="189">
        <f t="shared" si="12"/>
        <v>5.0483259028531603E-2</v>
      </c>
      <c r="G40" s="189">
        <f t="shared" si="12"/>
        <v>4.9000096226247104E-2</v>
      </c>
      <c r="H40" s="189">
        <f t="shared" si="12"/>
        <v>4.8893115551643863E-2</v>
      </c>
      <c r="I40" s="189">
        <f t="shared" si="12"/>
        <v>4.6513252797478921E-2</v>
      </c>
      <c r="J40" s="189">
        <f t="shared" si="12"/>
        <v>4.6606241005586434E-2</v>
      </c>
      <c r="K40" s="189">
        <f t="shared" si="12"/>
        <v>4.9896405922238575E-2</v>
      </c>
      <c r="L40" s="189">
        <f t="shared" si="12"/>
        <v>4.8936234235712521E-2</v>
      </c>
      <c r="M40" s="189">
        <f t="shared" si="12"/>
        <v>4.8771727423124286E-2</v>
      </c>
      <c r="N40" s="189">
        <f t="shared" si="12"/>
        <v>4.8580999084602658E-2</v>
      </c>
      <c r="O40" s="189">
        <f t="shared" si="12"/>
        <v>4.578284972315786E-2</v>
      </c>
      <c r="P40" s="189">
        <f t="shared" si="12"/>
        <v>6.38993011693436E-2</v>
      </c>
      <c r="Q40" s="189">
        <f t="shared" si="12"/>
        <v>6.2739793722395867E-2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0.37116669485380549</v>
      </c>
      <c r="C44" s="213">
        <f>IF(C$5=0,0,C$5/AGR_fec!C$5)</f>
        <v>0.3707923540799461</v>
      </c>
      <c r="D44" s="213">
        <f>IF(D$5=0,0,D$5/AGR_fec!D$5)</f>
        <v>0.37261215258872987</v>
      </c>
      <c r="E44" s="213">
        <f>IF(E$5=0,0,E$5/AGR_fec!E$5)</f>
        <v>0.37341080782583613</v>
      </c>
      <c r="F44" s="213">
        <f>IF(F$5=0,0,F$5/AGR_fec!F$5)</f>
        <v>0.37475327829694743</v>
      </c>
      <c r="G44" s="213">
        <f>IF(G$5=0,0,G$5/AGR_fec!G$5)</f>
        <v>0.37427741291543953</v>
      </c>
      <c r="H44" s="213">
        <f>IF(H$5=0,0,H$5/AGR_fec!H$5)</f>
        <v>0.37588544166284299</v>
      </c>
      <c r="I44" s="213">
        <f>IF(I$5=0,0,I$5/AGR_fec!I$5)</f>
        <v>0.37907167502364347</v>
      </c>
      <c r="J44" s="213">
        <f>IF(J$5=0,0,J$5/AGR_fec!J$5)</f>
        <v>0.38311692551062615</v>
      </c>
      <c r="K44" s="213">
        <f>IF(K$5=0,0,K$5/AGR_fec!K$5)</f>
        <v>0.38901632118966162</v>
      </c>
      <c r="L44" s="213">
        <f>IF(L$5=0,0,L$5/AGR_fec!L$5)</f>
        <v>0.39444415745235473</v>
      </c>
      <c r="M44" s="213">
        <f>IF(M$5=0,0,M$5/AGR_fec!M$5)</f>
        <v>0.40306834701813699</v>
      </c>
      <c r="N44" s="213">
        <f>IF(N$5=0,0,N$5/AGR_fec!N$5)</f>
        <v>0.40766083446094803</v>
      </c>
      <c r="O44" s="213">
        <f>IF(O$5=0,0,O$5/AGR_fec!O$5)</f>
        <v>0.41212577731234662</v>
      </c>
      <c r="P44" s="213">
        <f>IF(P$5=0,0,P$5/AGR_fec!P$5)</f>
        <v>0.42416918712067775</v>
      </c>
      <c r="Q44" s="213">
        <f>IF(Q$5=0,0,Q$5/AGR_fec!Q$5)</f>
        <v>0.4271784670673896</v>
      </c>
    </row>
    <row r="45" spans="1:17" x14ac:dyDescent="0.25">
      <c r="A45" s="185" t="s">
        <v>162</v>
      </c>
      <c r="B45" s="212">
        <f>IF(B$6=0,0,B$6/AGR_fec!B$6)</f>
        <v>0.4622241525295081</v>
      </c>
      <c r="C45" s="212">
        <f>IF(C$6=0,0,C$6/AGR_fec!C$6)</f>
        <v>0.46299223467007034</v>
      </c>
      <c r="D45" s="212">
        <f>IF(D$6=0,0,D$6/AGR_fec!D$6)</f>
        <v>0.46299223467007034</v>
      </c>
      <c r="E45" s="212">
        <f>IF(E$6=0,0,E$6/AGR_fec!E$6)</f>
        <v>0.46485131848276678</v>
      </c>
      <c r="F45" s="212">
        <f>IF(F$6=0,0,F$6/AGR_fec!F$6)</f>
        <v>0.46727964885682821</v>
      </c>
      <c r="G45" s="212">
        <f>IF(G$6=0,0,G$6/AGR_fec!G$6)</f>
        <v>0.46727964885682827</v>
      </c>
      <c r="H45" s="212">
        <f>IF(H$6=0,0,H$6/AGR_fec!H$6)</f>
        <v>0.46727964885682827</v>
      </c>
      <c r="I45" s="212">
        <f>IF(I$6=0,0,I$6/AGR_fec!I$6)</f>
        <v>0.47219421624533414</v>
      </c>
      <c r="J45" s="212">
        <f>IF(J$6=0,0,J$6/AGR_fec!J$6)</f>
        <v>0.47813276569938512</v>
      </c>
      <c r="K45" s="212">
        <f>IF(K$6=0,0,K$6/AGR_fec!K$6)</f>
        <v>0.47813276569938501</v>
      </c>
      <c r="L45" s="212">
        <f>IF(L$6=0,0,L$6/AGR_fec!L$6)</f>
        <v>0.48531609686004307</v>
      </c>
      <c r="M45" s="212">
        <f>IF(M$6=0,0,M$6/AGR_fec!M$6)</f>
        <v>0.49572116255784704</v>
      </c>
      <c r="N45" s="212">
        <f>IF(N$6=0,0,N$6/AGR_fec!N$6)</f>
        <v>0.50161342822415034</v>
      </c>
      <c r="O45" s="212">
        <f>IF(O$6=0,0,O$6/AGR_fec!O$6)</f>
        <v>0.5145803666195774</v>
      </c>
      <c r="P45" s="212">
        <f>IF(P$6=0,0,P$6/AGR_fec!P$6)</f>
        <v>0.5190640330341687</v>
      </c>
      <c r="Q45" s="212">
        <f>IF(Q$6=0,0,Q$6/AGR_fec!Q$6)</f>
        <v>0.52506243755702997</v>
      </c>
    </row>
    <row r="46" spans="1:17" x14ac:dyDescent="0.25">
      <c r="A46" s="183" t="s">
        <v>161</v>
      </c>
      <c r="B46" s="211">
        <f>IF(B$7=0,0,B$7/AGR_fec!B$7)</f>
        <v>0.12101977554799599</v>
      </c>
      <c r="C46" s="211">
        <f>IF(C$7=0,0,C$7/AGR_fec!C$7)</f>
        <v>0.12122087522603005</v>
      </c>
      <c r="D46" s="211">
        <f>IF(D$7=0,0,D$7/AGR_fec!D$7)</f>
        <v>0.1212208752260301</v>
      </c>
      <c r="E46" s="211">
        <f>IF(E$7=0,0,E$7/AGR_fec!E$7)</f>
        <v>0.12170762154706558</v>
      </c>
      <c r="F46" s="211">
        <f>IF(F$7=0,0,F$7/AGR_fec!F$7)</f>
        <v>0.12234340830813599</v>
      </c>
      <c r="G46" s="211">
        <f>IF(G$7=0,0,G$7/AGR_fec!G$7)</f>
        <v>0.12234340830813602</v>
      </c>
      <c r="H46" s="211">
        <f>IF(H$7=0,0,H$7/AGR_fec!H$7)</f>
        <v>0.12234340830813593</v>
      </c>
      <c r="I46" s="211">
        <f>IF(I$7=0,0,I$7/AGR_fec!I$7)</f>
        <v>0.12363014297792271</v>
      </c>
      <c r="J46" s="211">
        <f>IF(J$7=0,0,J$7/AGR_fec!J$7)</f>
        <v>0.12518497718136481</v>
      </c>
      <c r="K46" s="211">
        <f>IF(K$7=0,0,K$7/AGR_fec!K$7)</f>
        <v>0.12518497718136487</v>
      </c>
      <c r="L46" s="211">
        <f>IF(L$7=0,0,L$7/AGR_fec!L$7)</f>
        <v>0.12706572079891998</v>
      </c>
      <c r="M46" s="211">
        <f>IF(M$7=0,0,M$7/AGR_fec!M$7)</f>
        <v>0.12978998068109918</v>
      </c>
      <c r="N46" s="211">
        <f>IF(N$7=0,0,N$7/AGR_fec!N$7)</f>
        <v>0.13133269683840701</v>
      </c>
      <c r="O46" s="211">
        <f>IF(O$7=0,0,O$7/AGR_fec!O$7)</f>
        <v>0.13472770760444236</v>
      </c>
      <c r="P46" s="211">
        <f>IF(P$7=0,0,P$7/AGR_fec!P$7)</f>
        <v>0.13590162355010763</v>
      </c>
      <c r="Q46" s="211">
        <f>IF(Q$7=0,0,Q$7/AGR_fec!Q$7)</f>
        <v>0.13747212903977121</v>
      </c>
    </row>
    <row r="47" spans="1:17" x14ac:dyDescent="0.25">
      <c r="A47" s="183" t="s">
        <v>160</v>
      </c>
      <c r="B47" s="211">
        <f>IF(B$8=0,0,B$8/AGR_fec!B$8)</f>
        <v>0.66363678450746644</v>
      </c>
      <c r="C47" s="211">
        <f>IF(C$8=0,0,C$8/AGR_fec!C$8)</f>
        <v>0.66473955587761435</v>
      </c>
      <c r="D47" s="211">
        <f>IF(D$8=0,0,D$8/AGR_fec!D$8)</f>
        <v>0.66473955587761424</v>
      </c>
      <c r="E47" s="211">
        <f>IF(E$8=0,0,E$8/AGR_fec!E$8)</f>
        <v>0.66740872925775074</v>
      </c>
      <c r="F47" s="211">
        <f>IF(F$8=0,0,F$8/AGR_fec!F$8)</f>
        <v>0.67089519648873541</v>
      </c>
      <c r="G47" s="211">
        <f>IF(G$8=0,0,G$8/AGR_fec!G$8)</f>
        <v>0.67089519648873552</v>
      </c>
      <c r="H47" s="211">
        <f>IF(H$8=0,0,H$8/AGR_fec!H$8)</f>
        <v>0.67089519648873563</v>
      </c>
      <c r="I47" s="211">
        <f>IF(I$8=0,0,I$8/AGR_fec!I$8)</f>
        <v>0.67795127021639567</v>
      </c>
      <c r="J47" s="211">
        <f>IF(J$8=0,0,J$8/AGR_fec!J$8)</f>
        <v>0.68647752277753415</v>
      </c>
      <c r="K47" s="211">
        <f>IF(K$8=0,0,K$8/AGR_fec!K$8)</f>
        <v>0.68647752277753404</v>
      </c>
      <c r="L47" s="211">
        <f>IF(L$8=0,0,L$8/AGR_fec!L$8)</f>
        <v>0.69679096651997685</v>
      </c>
      <c r="M47" s="211">
        <f>IF(M$8=0,0,M$8/AGR_fec!M$8)</f>
        <v>0.71173000487288673</v>
      </c>
      <c r="N47" s="211">
        <f>IF(N$8=0,0,N$8/AGR_fec!N$8)</f>
        <v>0.72018980564022073</v>
      </c>
      <c r="O47" s="211">
        <f>IF(O$8=0,0,O$8/AGR_fec!O$8)</f>
        <v>0.73880704416952514</v>
      </c>
      <c r="P47" s="211">
        <f>IF(P$8=0,0,P$8/AGR_fec!P$8)</f>
        <v>0.74524445326184552</v>
      </c>
      <c r="Q47" s="211">
        <f>IF(Q$8=0,0,Q$8/AGR_fec!Q$8)</f>
        <v>0.75385664253828699</v>
      </c>
    </row>
    <row r="48" spans="1:17" x14ac:dyDescent="0.25">
      <c r="A48" s="181" t="s">
        <v>159</v>
      </c>
      <c r="B48" s="210">
        <f>IF(B$9=0,0,B$9/AGR_fec!B$9)</f>
        <v>0.61617577450952277</v>
      </c>
      <c r="C48" s="210">
        <f>IF(C$9=0,0,C$9/AGR_fec!C$9)</f>
        <v>0.61760941503984679</v>
      </c>
      <c r="D48" s="210">
        <f>IF(D$9=0,0,D$9/AGR_fec!D$9)</f>
        <v>0.61845780605786815</v>
      </c>
      <c r="E48" s="210">
        <f>IF(E$9=0,0,E$9/AGR_fec!E$9)</f>
        <v>0.62130955207527827</v>
      </c>
      <c r="F48" s="210">
        <f>IF(F$9=0,0,F$9/AGR_fec!F$9)</f>
        <v>0.62455640881450702</v>
      </c>
      <c r="G48" s="210">
        <f>IF(G$9=0,0,G$9/AGR_fec!G$9)</f>
        <v>0.62540534393480363</v>
      </c>
      <c r="H48" s="210">
        <f>IF(H$9=0,0,H$9/AGR_fec!H$9)</f>
        <v>0.62564002234670535</v>
      </c>
      <c r="I48" s="210">
        <f>IF(I$9=0,0,I$9/AGR_fec!I$9)</f>
        <v>0.63189447178351887</v>
      </c>
      <c r="J48" s="210">
        <f>IF(J$9=0,0,J$9/AGR_fec!J$9)</f>
        <v>0.64052467221511555</v>
      </c>
      <c r="K48" s="210">
        <f>IF(K$9=0,0,K$9/AGR_fec!K$9)</f>
        <v>0.64416515745475877</v>
      </c>
      <c r="L48" s="210">
        <f>IF(L$9=0,0,L$9/AGR_fec!L$9)</f>
        <v>0.65522311943576972</v>
      </c>
      <c r="M48" s="210">
        <f>IF(M$9=0,0,M$9/AGR_fec!M$9)</f>
        <v>0.66883320604244056</v>
      </c>
      <c r="N48" s="210">
        <f>IF(N$9=0,0,N$9/AGR_fec!N$9)</f>
        <v>0.67740797388301055</v>
      </c>
      <c r="O48" s="210">
        <f>IF(O$9=0,0,O$9/AGR_fec!O$9)</f>
        <v>0.69474594523015354</v>
      </c>
      <c r="P48" s="210">
        <f>IF(P$9=0,0,P$9/AGR_fec!P$9)</f>
        <v>0.70275638360201376</v>
      </c>
      <c r="Q48" s="210">
        <f>IF(Q$9=0,0,Q$9/AGR_fec!Q$9)</f>
        <v>0.71203526117772331</v>
      </c>
    </row>
    <row r="49" spans="1:17" x14ac:dyDescent="0.25">
      <c r="A49" s="179" t="s">
        <v>158</v>
      </c>
      <c r="B49" s="209">
        <f>IF(B$16=0,0,B$16/AGR_fec!B$16)</f>
        <v>0.33811457893400654</v>
      </c>
      <c r="C49" s="209">
        <f>IF(C$16=0,0,C$16/AGR_fec!C$16)</f>
        <v>0.33867642705060041</v>
      </c>
      <c r="D49" s="209">
        <f>IF(D$16=0,0,D$16/AGR_fec!D$16)</f>
        <v>0.33867642705060041</v>
      </c>
      <c r="E49" s="209">
        <f>IF(E$16=0,0,E$16/AGR_fec!E$16)</f>
        <v>0.34003633725237825</v>
      </c>
      <c r="F49" s="209">
        <f>IF(F$16=0,0,F$16/AGR_fec!F$16)</f>
        <v>0.34181264837209185</v>
      </c>
      <c r="G49" s="209">
        <f>IF(G$16=0,0,G$16/AGR_fec!G$16)</f>
        <v>0.34181264837209185</v>
      </c>
      <c r="H49" s="209">
        <f>IF(H$16=0,0,H$16/AGR_fec!H$16)</f>
        <v>0.34181264837209191</v>
      </c>
      <c r="I49" s="209">
        <f>IF(I$16=0,0,I$16/AGR_fec!I$16)</f>
        <v>0.34540762901971461</v>
      </c>
      <c r="J49" s="209">
        <f>IF(J$16=0,0,J$16/AGR_fec!J$16)</f>
        <v>0.34975164725663943</v>
      </c>
      <c r="K49" s="209">
        <f>IF(K$16=0,0,K$16/AGR_fec!K$16)</f>
        <v>0.34975164725663938</v>
      </c>
      <c r="L49" s="209">
        <f>IF(L$16=0,0,L$16/AGR_fec!L$16)</f>
        <v>0.35500621687927364</v>
      </c>
      <c r="M49" s="209">
        <f>IF(M$16=0,0,M$16/AGR_fec!M$16)</f>
        <v>0.36261746866683381</v>
      </c>
      <c r="N49" s="209">
        <f>IF(N$16=0,0,N$16/AGR_fec!N$16)</f>
        <v>0.36692763055220262</v>
      </c>
      <c r="O49" s="209">
        <f>IF(O$16=0,0,O$16/AGR_fec!O$16)</f>
        <v>0.37641287897905323</v>
      </c>
      <c r="P49" s="209">
        <f>IF(P$16=0,0,P$16/AGR_fec!P$16)</f>
        <v>0.37969265779102979</v>
      </c>
      <c r="Q49" s="209">
        <f>IF(Q$16=0,0,Q$16/AGR_fec!Q$16)</f>
        <v>0.38408045970147559</v>
      </c>
    </row>
    <row r="50" spans="1:17" x14ac:dyDescent="0.25">
      <c r="A50" s="179" t="s">
        <v>157</v>
      </c>
      <c r="B50" s="209">
        <f>IF(B$17=0,0,B$17/AGR_fec!B$17)</f>
        <v>0.25990049985244651</v>
      </c>
      <c r="C50" s="209">
        <f>IF(C$17=0,0,C$17/AGR_fec!C$17)</f>
        <v>0.2597298795762587</v>
      </c>
      <c r="D50" s="209">
        <f>IF(D$17=0,0,D$17/AGR_fec!D$17)</f>
        <v>0.2600244631181271</v>
      </c>
      <c r="E50" s="209">
        <f>IF(E$17=0,0,E$17/AGR_fec!E$17)</f>
        <v>0.26075449270205459</v>
      </c>
      <c r="F50" s="209">
        <f>IF(F$17=0,0,F$17/AGR_fec!F$17)</f>
        <v>0.26178861973286122</v>
      </c>
      <c r="G50" s="209">
        <f>IF(G$17=0,0,G$17/AGR_fec!G$17)</f>
        <v>0.26108169899149875</v>
      </c>
      <c r="H50" s="209">
        <f>IF(H$17=0,0,H$17/AGR_fec!H$17)</f>
        <v>0.26118327307992956</v>
      </c>
      <c r="I50" s="209">
        <f>IF(I$17=0,0,I$17/AGR_fec!I$17)</f>
        <v>0.26374864988180807</v>
      </c>
      <c r="J50" s="209">
        <f>IF(J$17=0,0,J$17/AGR_fec!J$17)</f>
        <v>0.26700074075997932</v>
      </c>
      <c r="K50" s="209">
        <f>IF(K$17=0,0,K$17/AGR_fec!K$17)</f>
        <v>0.26826394256787234</v>
      </c>
      <c r="L50" s="209">
        <f>IF(L$17=0,0,L$17/AGR_fec!L$17)</f>
        <v>0.27177637800040005</v>
      </c>
      <c r="M50" s="209">
        <f>IF(M$17=0,0,M$17/AGR_fec!M$17)</f>
        <v>0.27735501196489909</v>
      </c>
      <c r="N50" s="209">
        <f>IF(N$17=0,0,N$17/AGR_fec!N$17)</f>
        <v>0.28016813359819137</v>
      </c>
      <c r="O50" s="209">
        <f>IF(O$17=0,0,O$17/AGR_fec!O$17)</f>
        <v>0.28645200250972691</v>
      </c>
      <c r="P50" s="209">
        <f>IF(P$17=0,0,P$17/AGR_fec!P$17)</f>
        <v>0.28960379089939814</v>
      </c>
      <c r="Q50" s="209">
        <f>IF(Q$17=0,0,Q$17/AGR_fec!Q$17)</f>
        <v>0.2927437601559682</v>
      </c>
    </row>
    <row r="51" spans="1:17" x14ac:dyDescent="0.25">
      <c r="A51" s="179" t="s">
        <v>156</v>
      </c>
      <c r="B51" s="209">
        <f>IF(B$25=0,0,B$25/AGR_fec!B$25)</f>
        <v>0.23668100631794464</v>
      </c>
      <c r="C51" s="209">
        <f>IF(C$25=0,0,C$25/AGR_fec!C$25)</f>
        <v>0.23707430133069607</v>
      </c>
      <c r="D51" s="209">
        <f>IF(D$25=0,0,D$25/AGR_fec!D$25)</f>
        <v>0.23707430133069601</v>
      </c>
      <c r="E51" s="209">
        <f>IF(E$25=0,0,E$25/AGR_fec!E$25)</f>
        <v>0.23802624169385225</v>
      </c>
      <c r="F51" s="209">
        <f>IF(F$25=0,0,F$25/AGR_fec!F$25)</f>
        <v>0.23926966368610419</v>
      </c>
      <c r="G51" s="209">
        <f>IF(G$25=0,0,G$25/AGR_fec!G$25)</f>
        <v>0.23926966368610419</v>
      </c>
      <c r="H51" s="209">
        <f>IF(H$25=0,0,H$25/AGR_fec!H$25)</f>
        <v>0.23926966368610422</v>
      </c>
      <c r="I51" s="209">
        <f>IF(I$25=0,0,I$25/AGR_fec!I$25)</f>
        <v>0.24178615865670128</v>
      </c>
      <c r="J51" s="209">
        <f>IF(J$25=0,0,J$25/AGR_fec!J$25)</f>
        <v>0.24482698171443598</v>
      </c>
      <c r="K51" s="209">
        <f>IF(K$25=0,0,K$25/AGR_fec!K$25)</f>
        <v>0.24482698171443587</v>
      </c>
      <c r="L51" s="209">
        <f>IF(L$25=0,0,L$25/AGR_fec!L$25)</f>
        <v>0.24850519289945416</v>
      </c>
      <c r="M51" s="209">
        <f>IF(M$25=0,0,M$25/AGR_fec!M$25)</f>
        <v>0.25383308718339326</v>
      </c>
      <c r="N51" s="209">
        <f>IF(N$25=0,0,N$25/AGR_fec!N$25)</f>
        <v>0.25685021071482617</v>
      </c>
      <c r="O51" s="209">
        <f>IF(O$25=0,0,O$25/AGR_fec!O$25)</f>
        <v>0.26348990708615855</v>
      </c>
      <c r="P51" s="209">
        <f>IF(P$25=0,0,P$25/AGR_fec!P$25)</f>
        <v>0.26578576002502402</v>
      </c>
      <c r="Q51" s="209">
        <f>IF(Q$25=0,0,Q$25/AGR_fec!Q$25)</f>
        <v>0.26885723175795634</v>
      </c>
    </row>
    <row r="52" spans="1:17" x14ac:dyDescent="0.25">
      <c r="A52" s="179" t="s">
        <v>155</v>
      </c>
      <c r="B52" s="209">
        <f>IF(B$26=0,0,B$26/AGR_fec!B$26)</f>
        <v>0.46454732144954086</v>
      </c>
      <c r="C52" s="209">
        <f>IF(C$26=0,0,C$26/AGR_fec!C$26)</f>
        <v>0.46531926402134038</v>
      </c>
      <c r="D52" s="209">
        <f>IF(D$26=0,0,D$26/AGR_fec!D$26)</f>
        <v>0.46531926402134055</v>
      </c>
      <c r="E52" s="209">
        <f>IF(E$26=0,0,E$26/AGR_fec!E$26)</f>
        <v>0.46718769171126573</v>
      </c>
      <c r="F52" s="209">
        <f>IF(F$26=0,0,F$26/AGR_fec!F$26)</f>
        <v>0.46962822703312529</v>
      </c>
      <c r="G52" s="209">
        <f>IF(G$26=0,0,G$26/AGR_fec!G$26)</f>
        <v>0.46962822703312523</v>
      </c>
      <c r="H52" s="209">
        <f>IF(H$26=0,0,H$26/AGR_fec!H$26)</f>
        <v>0.46962822703312529</v>
      </c>
      <c r="I52" s="209">
        <f>IF(I$26=0,0,I$26/AGR_fec!I$26)</f>
        <v>0.47456749535980125</v>
      </c>
      <c r="J52" s="209">
        <f>IF(J$26=0,0,J$26/AGR_fec!J$26)</f>
        <v>0.48053589235307348</v>
      </c>
      <c r="K52" s="209">
        <f>IF(K$26=0,0,K$26/AGR_fec!K$26)</f>
        <v>0.48053589235307342</v>
      </c>
      <c r="L52" s="209">
        <f>IF(L$26=0,0,L$26/AGR_fec!L$26)</f>
        <v>0.48775532740748839</v>
      </c>
      <c r="M52" s="209">
        <f>IF(M$26=0,0,M$26/AGR_fec!M$26)</f>
        <v>0.49821268964823079</v>
      </c>
      <c r="N52" s="209">
        <f>IF(N$26=0,0,N$26/AGR_fec!N$26)</f>
        <v>0.5041345702284018</v>
      </c>
      <c r="O52" s="209">
        <f>IF(O$26=0,0,O$26/AGR_fec!O$26)</f>
        <v>0.51716668130704613</v>
      </c>
      <c r="P52" s="209">
        <f>IF(P$26=0,0,P$26/AGR_fec!P$26)</f>
        <v>0.52167288292323843</v>
      </c>
      <c r="Q52" s="209">
        <f>IF(Q$26=0,0,Q$26/AGR_fec!Q$26)</f>
        <v>0.52770143582082485</v>
      </c>
    </row>
    <row r="53" spans="1:17" x14ac:dyDescent="0.25">
      <c r="A53" s="177" t="s">
        <v>45</v>
      </c>
      <c r="B53" s="208">
        <f>IF(B$27=0,0,B$27/AGR_fec!B$27)</f>
        <v>0.48993576554687185</v>
      </c>
      <c r="C53" s="208">
        <f>IF(C$27=0,0,C$27/AGR_fec!C$27)</f>
        <v>0.49074989633056182</v>
      </c>
      <c r="D53" s="208">
        <f>IF(D$27=0,0,D$27/AGR_fec!D$27)</f>
        <v>0.4907498963305621</v>
      </c>
      <c r="E53" s="208">
        <f>IF(E$27=0,0,E$27/AGR_fec!E$27)</f>
        <v>0.49272043734622462</v>
      </c>
      <c r="F53" s="208">
        <f>IF(F$27=0,0,F$27/AGR_fec!F$27)</f>
        <v>0.49529435282490686</v>
      </c>
      <c r="G53" s="208">
        <f>IF(G$27=0,0,G$27/AGR_fec!G$27)</f>
        <v>0.49529435282490653</v>
      </c>
      <c r="H53" s="208">
        <f>IF(H$27=0,0,H$27/AGR_fec!H$27)</f>
        <v>0.49529435282490691</v>
      </c>
      <c r="I53" s="208">
        <f>IF(I$27=0,0,I$27/AGR_fec!I$27)</f>
        <v>0.50050356208548463</v>
      </c>
      <c r="J53" s="208">
        <f>IF(J$27=0,0,J$27/AGR_fec!J$27)</f>
        <v>0.50679814396115286</v>
      </c>
      <c r="K53" s="208">
        <f>IF(K$27=0,0,K$27/AGR_fec!K$27)</f>
        <v>0.50679814396115264</v>
      </c>
      <c r="L53" s="208">
        <f>IF(L$27=0,0,L$27/AGR_fec!L$27)</f>
        <v>0.51441213564054467</v>
      </c>
      <c r="M53" s="208">
        <f>IF(M$27=0,0,M$27/AGR_fec!M$27)</f>
        <v>0.5254410137299339</v>
      </c>
      <c r="N53" s="208">
        <f>IF(N$27=0,0,N$27/AGR_fec!N$27)</f>
        <v>0.53168653697710266</v>
      </c>
      <c r="O53" s="208">
        <f>IF(O$27=0,0,O$27/AGR_fec!O$27)</f>
        <v>0.54543087909941756</v>
      </c>
      <c r="P53" s="208">
        <f>IF(P$27=0,0,P$27/AGR_fec!P$27)</f>
        <v>0.5501833536840276</v>
      </c>
      <c r="Q53" s="208">
        <f>IF(Q$27=0,0,Q$27/AGR_fec!Q$27)</f>
        <v>0.55654137910499568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1016.0183613732984</v>
      </c>
      <c r="C5" s="55">
        <f t="shared" ref="C5:Q5" si="0">SUM(C6:C9,C16:C17,C25:C27)</f>
        <v>1013.6510056423076</v>
      </c>
      <c r="D5" s="55">
        <f t="shared" si="0"/>
        <v>972.24237342525578</v>
      </c>
      <c r="E5" s="55">
        <f t="shared" si="0"/>
        <v>989.60466111181188</v>
      </c>
      <c r="F5" s="55">
        <f t="shared" si="0"/>
        <v>979.51964946199178</v>
      </c>
      <c r="G5" s="55">
        <f t="shared" si="0"/>
        <v>887.2594990836775</v>
      </c>
      <c r="H5" s="55">
        <f t="shared" si="0"/>
        <v>841.46545202511606</v>
      </c>
      <c r="I5" s="55">
        <f t="shared" si="0"/>
        <v>816.08688984092407</v>
      </c>
      <c r="J5" s="55">
        <f t="shared" si="0"/>
        <v>813.21042242113197</v>
      </c>
      <c r="K5" s="55">
        <f t="shared" si="0"/>
        <v>770.38217753839206</v>
      </c>
      <c r="L5" s="55">
        <f t="shared" si="0"/>
        <v>767.37580192711357</v>
      </c>
      <c r="M5" s="55">
        <f t="shared" si="0"/>
        <v>737.02385065707574</v>
      </c>
      <c r="N5" s="55">
        <f t="shared" si="0"/>
        <v>731.61348804961767</v>
      </c>
      <c r="O5" s="55">
        <f t="shared" si="0"/>
        <v>726.42626665530577</v>
      </c>
      <c r="P5" s="55">
        <f t="shared" si="0"/>
        <v>716.06250236538062</v>
      </c>
      <c r="Q5" s="55">
        <f t="shared" si="0"/>
        <v>718.56427021658453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285.56840794425847</v>
      </c>
      <c r="C9" s="204">
        <f t="shared" ref="C9:Q9" si="1">SUM(C10:C15)</f>
        <v>294.65715705849522</v>
      </c>
      <c r="D9" s="204">
        <f t="shared" si="1"/>
        <v>282.32259833400275</v>
      </c>
      <c r="E9" s="204">
        <f t="shared" si="1"/>
        <v>290.62317241401695</v>
      </c>
      <c r="F9" s="204">
        <f t="shared" si="1"/>
        <v>292.73829531495795</v>
      </c>
      <c r="G9" s="204">
        <f t="shared" si="1"/>
        <v>288.61146571444232</v>
      </c>
      <c r="H9" s="204">
        <f t="shared" si="1"/>
        <v>273.59174913299665</v>
      </c>
      <c r="I9" s="204">
        <f t="shared" si="1"/>
        <v>272.55845681794011</v>
      </c>
      <c r="J9" s="204">
        <f t="shared" si="1"/>
        <v>271.70863102030921</v>
      </c>
      <c r="K9" s="204">
        <f t="shared" si="1"/>
        <v>246.05640856092506</v>
      </c>
      <c r="L9" s="204">
        <f t="shared" si="1"/>
        <v>256.21929664415524</v>
      </c>
      <c r="M9" s="204">
        <f t="shared" si="1"/>
        <v>249.31354524203635</v>
      </c>
      <c r="N9" s="204">
        <f t="shared" si="1"/>
        <v>253.05519142512395</v>
      </c>
      <c r="O9" s="204">
        <f t="shared" si="1"/>
        <v>266.67436492802943</v>
      </c>
      <c r="P9" s="204">
        <f t="shared" si="1"/>
        <v>252.01362693605336</v>
      </c>
      <c r="Q9" s="204">
        <f t="shared" si="1"/>
        <v>258.13692182284194</v>
      </c>
    </row>
    <row r="10" spans="1:17" x14ac:dyDescent="0.25">
      <c r="A10" s="202" t="s">
        <v>35</v>
      </c>
      <c r="B10" s="203">
        <v>265.04985444172416</v>
      </c>
      <c r="C10" s="203">
        <v>271.31558541237035</v>
      </c>
      <c r="D10" s="203">
        <v>261.06387306257983</v>
      </c>
      <c r="E10" s="203">
        <v>267.80116154886252</v>
      </c>
      <c r="F10" s="203">
        <v>270.12286985652861</v>
      </c>
      <c r="G10" s="203">
        <v>267.59808959026134</v>
      </c>
      <c r="H10" s="203">
        <v>253.86053016935244</v>
      </c>
      <c r="I10" s="203">
        <v>254.02298285595259</v>
      </c>
      <c r="J10" s="203">
        <v>252.84835622508692</v>
      </c>
      <c r="K10" s="203">
        <v>227.0870243644888</v>
      </c>
      <c r="L10" s="203">
        <v>235.00117664156508</v>
      </c>
      <c r="M10" s="203">
        <v>230.48410940790401</v>
      </c>
      <c r="N10" s="203">
        <v>233.71702754559928</v>
      </c>
      <c r="O10" s="203">
        <v>244.4067139639545</v>
      </c>
      <c r="P10" s="203">
        <v>234.05094737693273</v>
      </c>
      <c r="Q10" s="203">
        <v>238.19091358586473</v>
      </c>
    </row>
    <row r="11" spans="1:17" x14ac:dyDescent="0.25">
      <c r="A11" s="202" t="s">
        <v>166</v>
      </c>
      <c r="B11" s="201">
        <v>20.518553502534324</v>
      </c>
      <c r="C11" s="201">
        <v>23.341571646124887</v>
      </c>
      <c r="D11" s="201">
        <v>21.258725271422932</v>
      </c>
      <c r="E11" s="201">
        <v>22.822010865154397</v>
      </c>
      <c r="F11" s="201">
        <v>22.615425458429325</v>
      </c>
      <c r="G11" s="201">
        <v>21.013376124180976</v>
      </c>
      <c r="H11" s="201">
        <v>19.731218963644221</v>
      </c>
      <c r="I11" s="201">
        <v>18.535473961987542</v>
      </c>
      <c r="J11" s="201">
        <v>18.860274795222306</v>
      </c>
      <c r="K11" s="201">
        <v>18.969384196436266</v>
      </c>
      <c r="L11" s="201">
        <v>21.218120002590137</v>
      </c>
      <c r="M11" s="201">
        <v>18.829435834132344</v>
      </c>
      <c r="N11" s="201">
        <v>19.338163879524668</v>
      </c>
      <c r="O11" s="201">
        <v>22.267650964074928</v>
      </c>
      <c r="P11" s="201">
        <v>17.962679559120641</v>
      </c>
      <c r="Q11" s="201">
        <v>19.946008236977182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383.7603852906766</v>
      </c>
      <c r="C16" s="197">
        <v>382.15694055801595</v>
      </c>
      <c r="D16" s="197">
        <v>382.09987156418993</v>
      </c>
      <c r="E16" s="197">
        <v>380.51026973153995</v>
      </c>
      <c r="F16" s="197">
        <v>379.04308934473801</v>
      </c>
      <c r="G16" s="197">
        <v>375.76001254256846</v>
      </c>
      <c r="H16" s="197">
        <v>358.43108420035793</v>
      </c>
      <c r="I16" s="197">
        <v>356.78086110435606</v>
      </c>
      <c r="J16" s="197">
        <v>355.10743191572999</v>
      </c>
      <c r="K16" s="197">
        <v>348.71739542546396</v>
      </c>
      <c r="L16" s="197">
        <v>347.28806586905006</v>
      </c>
      <c r="M16" s="197">
        <v>343.20919034183333</v>
      </c>
      <c r="N16" s="197">
        <v>341.83038009448643</v>
      </c>
      <c r="O16" s="197">
        <v>341.81868555810706</v>
      </c>
      <c r="P16" s="197">
        <v>339.32756527652435</v>
      </c>
      <c r="Q16" s="197">
        <v>339.33961774634474</v>
      </c>
    </row>
    <row r="17" spans="1:17" x14ac:dyDescent="0.25">
      <c r="A17" s="198" t="s">
        <v>157</v>
      </c>
      <c r="B17" s="197">
        <f>SUM(B18:B24)</f>
        <v>269.93749108022791</v>
      </c>
      <c r="C17" s="197">
        <f t="shared" ref="C17:Q17" si="2">SUM(C18:C24)</f>
        <v>260.40551991419323</v>
      </c>
      <c r="D17" s="197">
        <f t="shared" si="2"/>
        <v>231.3999292142251</v>
      </c>
      <c r="E17" s="197">
        <f t="shared" si="2"/>
        <v>242.36916501994696</v>
      </c>
      <c r="F17" s="197">
        <f t="shared" si="2"/>
        <v>231.92964693334821</v>
      </c>
      <c r="G17" s="197">
        <f t="shared" si="2"/>
        <v>147.73601831815307</v>
      </c>
      <c r="H17" s="197">
        <f t="shared" si="2"/>
        <v>137.75640185168982</v>
      </c>
      <c r="I17" s="197">
        <f t="shared" si="2"/>
        <v>115.39139969775675</v>
      </c>
      <c r="J17" s="197">
        <f t="shared" si="2"/>
        <v>115.37287310194678</v>
      </c>
      <c r="K17" s="197">
        <f t="shared" si="2"/>
        <v>105.86489446691026</v>
      </c>
      <c r="L17" s="197">
        <f t="shared" si="2"/>
        <v>94.410826240098189</v>
      </c>
      <c r="M17" s="197">
        <f t="shared" si="2"/>
        <v>75.859277004839356</v>
      </c>
      <c r="N17" s="197">
        <f t="shared" si="2"/>
        <v>68.361840511110074</v>
      </c>
      <c r="O17" s="197">
        <f t="shared" si="2"/>
        <v>49.569479057547831</v>
      </c>
      <c r="P17" s="197">
        <f t="shared" si="2"/>
        <v>56.855797097498098</v>
      </c>
      <c r="Q17" s="197">
        <f t="shared" si="2"/>
        <v>53.219807098128946</v>
      </c>
    </row>
    <row r="18" spans="1:17" x14ac:dyDescent="0.25">
      <c r="A18" s="200" t="s">
        <v>38</v>
      </c>
      <c r="B18" s="199">
        <v>18.04696202294469</v>
      </c>
      <c r="C18" s="199">
        <v>18.242615056499996</v>
      </c>
      <c r="D18" s="199">
        <v>13.032415017179998</v>
      </c>
      <c r="E18" s="199">
        <v>9.9246932162999997</v>
      </c>
      <c r="F18" s="199">
        <v>9.9275559407999978</v>
      </c>
      <c r="G18" s="199">
        <v>6.898691004618998</v>
      </c>
      <c r="H18" s="199">
        <v>6.8034034620000003</v>
      </c>
      <c r="I18" s="199">
        <v>5.1770797298999973</v>
      </c>
      <c r="J18" s="199">
        <v>5.1745425290999991</v>
      </c>
      <c r="K18" s="199">
        <v>5.1770966864399988</v>
      </c>
      <c r="L18" s="199">
        <v>4.946271944038104</v>
      </c>
      <c r="M18" s="199">
        <v>4.9502794221979496</v>
      </c>
      <c r="N18" s="199">
        <v>7.5078240737426958</v>
      </c>
      <c r="O18" s="199">
        <v>4.9482450452104487</v>
      </c>
      <c r="P18" s="199">
        <v>4.9518207144547643</v>
      </c>
      <c r="Q18" s="199">
        <v>1.9486772940143826</v>
      </c>
    </row>
    <row r="19" spans="1:17" x14ac:dyDescent="0.25">
      <c r="A19" s="200" t="s">
        <v>36</v>
      </c>
      <c r="B19" s="199">
        <v>14.512777050744081</v>
      </c>
      <c r="C19" s="199">
        <v>11.622276535608002</v>
      </c>
      <c r="D19" s="199">
        <v>8.7226384016520022</v>
      </c>
      <c r="E19" s="199">
        <v>8.7178301967959992</v>
      </c>
      <c r="F19" s="199">
        <v>8.711938824912</v>
      </c>
      <c r="G19" s="199">
        <v>8.7077718839563722</v>
      </c>
      <c r="H19" s="199">
        <v>8.7254387847000032</v>
      </c>
      <c r="I19" s="199">
        <v>11.628247163616006</v>
      </c>
      <c r="J19" s="199">
        <v>11.613479105844</v>
      </c>
      <c r="K19" s="199">
        <v>8.7237479873880037</v>
      </c>
      <c r="L19" s="199">
        <v>11.611020129795008</v>
      </c>
      <c r="M19" s="199">
        <v>8.7082237637307891</v>
      </c>
      <c r="N19" s="199">
        <v>5.8085859494748631</v>
      </c>
      <c r="O19" s="199">
        <v>5.8080992547601777</v>
      </c>
      <c r="P19" s="199">
        <v>5.8081225975411135</v>
      </c>
      <c r="Q19" s="199">
        <v>8.7083084409449896</v>
      </c>
    </row>
    <row r="20" spans="1:17" x14ac:dyDescent="0.25">
      <c r="A20" s="200" t="s">
        <v>35</v>
      </c>
      <c r="B20" s="199">
        <v>41.958453790817238</v>
      </c>
      <c r="C20" s="199">
        <v>34.409967034042296</v>
      </c>
      <c r="D20" s="199">
        <v>44.616024188772073</v>
      </c>
      <c r="E20" s="199">
        <v>36.607054236369478</v>
      </c>
      <c r="F20" s="199">
        <v>33.11160161926167</v>
      </c>
      <c r="G20" s="199">
        <v>33.009920443793376</v>
      </c>
      <c r="H20" s="199">
        <v>32.884337190933962</v>
      </c>
      <c r="I20" s="199">
        <v>31.401706027532263</v>
      </c>
      <c r="J20" s="199">
        <v>31.237589307497093</v>
      </c>
      <c r="K20" s="199">
        <v>51.886891975882499</v>
      </c>
      <c r="L20" s="199">
        <v>42.829276053674981</v>
      </c>
      <c r="M20" s="199">
        <v>44.083242865562745</v>
      </c>
      <c r="N20" s="199">
        <v>39.747276529990032</v>
      </c>
      <c r="O20" s="199">
        <v>29.048234482531072</v>
      </c>
      <c r="P20" s="199">
        <v>37.411104844286932</v>
      </c>
      <c r="Q20" s="199">
        <v>33.28078061121095</v>
      </c>
    </row>
    <row r="21" spans="1:17" x14ac:dyDescent="0.25">
      <c r="A21" s="200" t="s">
        <v>167</v>
      </c>
      <c r="B21" s="199">
        <v>185.75587355333462</v>
      </c>
      <c r="C21" s="199">
        <v>185.65550677706383</v>
      </c>
      <c r="D21" s="199">
        <v>154.81257564859197</v>
      </c>
      <c r="E21" s="199">
        <v>176.5880309251439</v>
      </c>
      <c r="F21" s="199">
        <v>170.15275118325587</v>
      </c>
      <c r="G21" s="199">
        <v>89.783070637598527</v>
      </c>
      <c r="H21" s="199">
        <v>80.419544112816055</v>
      </c>
      <c r="I21" s="199">
        <v>58.942546548984026</v>
      </c>
      <c r="J21" s="199">
        <v>58.962832599816011</v>
      </c>
      <c r="K21" s="199">
        <v>31.096377140544039</v>
      </c>
      <c r="L21" s="199">
        <v>24.769218867227163</v>
      </c>
      <c r="M21" s="199">
        <v>9.2883880919507202</v>
      </c>
      <c r="N21" s="199">
        <v>6.1924072267723052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9.6634246623872713</v>
      </c>
      <c r="C22" s="199">
        <v>10.475154510979118</v>
      </c>
      <c r="D22" s="199">
        <v>10.216275958029065</v>
      </c>
      <c r="E22" s="199">
        <v>10.531556445337607</v>
      </c>
      <c r="F22" s="199">
        <v>10.025799365118669</v>
      </c>
      <c r="G22" s="199">
        <v>9.3365643481858029</v>
      </c>
      <c r="H22" s="199">
        <v>8.923678301239784</v>
      </c>
      <c r="I22" s="199">
        <v>8.2418202277244585</v>
      </c>
      <c r="J22" s="199">
        <v>8.3844295596896838</v>
      </c>
      <c r="K22" s="199">
        <v>8.9807806766557317</v>
      </c>
      <c r="L22" s="199">
        <v>10.255039245362934</v>
      </c>
      <c r="M22" s="199">
        <v>8.8291428613971572</v>
      </c>
      <c r="N22" s="199">
        <v>9.1057467311301803</v>
      </c>
      <c r="O22" s="199">
        <v>9.7649002750461289</v>
      </c>
      <c r="P22" s="199">
        <v>8.6847489412152896</v>
      </c>
      <c r="Q22" s="199">
        <v>9.2820407519586254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76.752077058135342</v>
      </c>
      <c r="C25" s="197">
        <v>76.431388111603184</v>
      </c>
      <c r="D25" s="197">
        <v>76.419974312837979</v>
      </c>
      <c r="E25" s="197">
        <v>76.102053946307976</v>
      </c>
      <c r="F25" s="197">
        <v>75.808617868947593</v>
      </c>
      <c r="G25" s="197">
        <v>75.152002508513689</v>
      </c>
      <c r="H25" s="197">
        <v>71.686216840071609</v>
      </c>
      <c r="I25" s="197">
        <v>71.356172220871187</v>
      </c>
      <c r="J25" s="197">
        <v>71.021486383145998</v>
      </c>
      <c r="K25" s="197">
        <v>69.743479085092801</v>
      </c>
      <c r="L25" s="197">
        <v>69.457613173809989</v>
      </c>
      <c r="M25" s="197">
        <v>68.641838068366681</v>
      </c>
      <c r="N25" s="197">
        <v>68.366076018897303</v>
      </c>
      <c r="O25" s="197">
        <v>68.363737111621418</v>
      </c>
      <c r="P25" s="197">
        <v>67.865513055304902</v>
      </c>
      <c r="Q25" s="197">
        <v>67.867923549268909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0.99999999999999978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0.99999999999999989</v>
      </c>
      <c r="H31" s="194">
        <f t="shared" si="3"/>
        <v>0.99999999999999978</v>
      </c>
      <c r="I31" s="194">
        <f t="shared" si="3"/>
        <v>1</v>
      </c>
      <c r="J31" s="194">
        <f t="shared" si="3"/>
        <v>0.99999999999999989</v>
      </c>
      <c r="K31" s="194">
        <f t="shared" si="3"/>
        <v>1</v>
      </c>
      <c r="L31" s="194">
        <f t="shared" si="3"/>
        <v>0.99999999999999989</v>
      </c>
      <c r="M31" s="194">
        <f t="shared" si="3"/>
        <v>1</v>
      </c>
      <c r="N31" s="194">
        <f t="shared" si="3"/>
        <v>1.0000000000000002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0.28106618817229911</v>
      </c>
      <c r="C35" s="191">
        <f t="shared" si="7"/>
        <v>0.29068896041965003</v>
      </c>
      <c r="D35" s="191">
        <f t="shared" si="7"/>
        <v>0.29038293953324307</v>
      </c>
      <c r="E35" s="191">
        <f t="shared" si="7"/>
        <v>0.29367603431405065</v>
      </c>
      <c r="F35" s="191">
        <f t="shared" si="7"/>
        <v>0.29885903307375872</v>
      </c>
      <c r="G35" s="191">
        <f t="shared" si="7"/>
        <v>0.32528416546963712</v>
      </c>
      <c r="H35" s="191">
        <f t="shared" si="7"/>
        <v>0.32513723347114964</v>
      </c>
      <c r="I35" s="191">
        <f t="shared" si="7"/>
        <v>0.33398215338451109</v>
      </c>
      <c r="J35" s="191">
        <f t="shared" si="7"/>
        <v>0.33411848093555452</v>
      </c>
      <c r="K35" s="191">
        <f t="shared" si="7"/>
        <v>0.31939525048093786</v>
      </c>
      <c r="L35" s="191">
        <f t="shared" si="7"/>
        <v>0.33389024777783038</v>
      </c>
      <c r="M35" s="191">
        <f t="shared" si="7"/>
        <v>0.33827066114585969</v>
      </c>
      <c r="N35" s="191">
        <f t="shared" si="7"/>
        <v>0.34588644900428883</v>
      </c>
      <c r="O35" s="191">
        <f t="shared" si="7"/>
        <v>0.36710451861257964</v>
      </c>
      <c r="P35" s="191">
        <f t="shared" si="7"/>
        <v>0.35194361679821629</v>
      </c>
      <c r="Q35" s="191">
        <f t="shared" si="7"/>
        <v>0.35923985163503347</v>
      </c>
    </row>
    <row r="36" spans="1:17" x14ac:dyDescent="0.25">
      <c r="A36" s="179" t="s">
        <v>158</v>
      </c>
      <c r="B36" s="190">
        <f t="shared" ref="B36:Q36" si="8">IF(B$16=0,0,B$16/B$5)</f>
        <v>0.3777100885971863</v>
      </c>
      <c r="C36" s="190">
        <f t="shared" si="8"/>
        <v>0.37701036987168907</v>
      </c>
      <c r="D36" s="190">
        <f t="shared" si="8"/>
        <v>0.39300886487598152</v>
      </c>
      <c r="E36" s="190">
        <f t="shared" si="8"/>
        <v>0.38450735398117475</v>
      </c>
      <c r="F36" s="190">
        <f t="shared" si="8"/>
        <v>0.38696833652385654</v>
      </c>
      <c r="G36" s="190">
        <f t="shared" si="8"/>
        <v>0.42350632811554773</v>
      </c>
      <c r="H36" s="190">
        <f t="shared" si="8"/>
        <v>0.42596054696926461</v>
      </c>
      <c r="I36" s="190">
        <f t="shared" si="8"/>
        <v>0.43718489482645856</v>
      </c>
      <c r="J36" s="190">
        <f t="shared" si="8"/>
        <v>0.43667348834325787</v>
      </c>
      <c r="K36" s="190">
        <f t="shared" si="8"/>
        <v>0.45265506600856636</v>
      </c>
      <c r="L36" s="190">
        <f t="shared" si="8"/>
        <v>0.45256582888970998</v>
      </c>
      <c r="M36" s="190">
        <f t="shared" si="8"/>
        <v>0.46566904183067276</v>
      </c>
      <c r="N36" s="190">
        <f t="shared" si="8"/>
        <v>0.46722810018956851</v>
      </c>
      <c r="O36" s="190">
        <f t="shared" si="8"/>
        <v>0.4705483560388688</v>
      </c>
      <c r="P36" s="190">
        <f t="shared" si="8"/>
        <v>0.47387981378108507</v>
      </c>
      <c r="Q36" s="190">
        <f t="shared" si="8"/>
        <v>0.47224671725476053</v>
      </c>
    </row>
    <row r="37" spans="1:17" x14ac:dyDescent="0.25">
      <c r="A37" s="179" t="s">
        <v>157</v>
      </c>
      <c r="B37" s="190">
        <f t="shared" ref="B37:Q37" si="9">IF(B$17=0,0,B$17/B$5)</f>
        <v>0.26568170551107723</v>
      </c>
      <c r="C37" s="190">
        <f t="shared" si="9"/>
        <v>0.25689859573432311</v>
      </c>
      <c r="D37" s="190">
        <f t="shared" si="9"/>
        <v>0.23800642261557911</v>
      </c>
      <c r="E37" s="190">
        <f t="shared" si="9"/>
        <v>0.24491514090853958</v>
      </c>
      <c r="F37" s="190">
        <f t="shared" si="9"/>
        <v>0.23677896309761345</v>
      </c>
      <c r="G37" s="190">
        <f t="shared" si="9"/>
        <v>0.16650824079170559</v>
      </c>
      <c r="H37" s="190">
        <f t="shared" si="9"/>
        <v>0.1637101101657327</v>
      </c>
      <c r="I37" s="190">
        <f t="shared" si="9"/>
        <v>0.14139597282373872</v>
      </c>
      <c r="J37" s="190">
        <f t="shared" si="9"/>
        <v>0.14187333305253605</v>
      </c>
      <c r="K37" s="190">
        <f t="shared" si="9"/>
        <v>0.13741867030878252</v>
      </c>
      <c r="L37" s="190">
        <f t="shared" si="9"/>
        <v>0.12303075755451755</v>
      </c>
      <c r="M37" s="190">
        <f t="shared" si="9"/>
        <v>0.10292648865733295</v>
      </c>
      <c r="N37" s="190">
        <f t="shared" si="9"/>
        <v>9.3439830768229093E-2</v>
      </c>
      <c r="O37" s="190">
        <f t="shared" si="9"/>
        <v>6.8237454140777767E-2</v>
      </c>
      <c r="P37" s="190">
        <f t="shared" si="9"/>
        <v>7.9400606664481718E-2</v>
      </c>
      <c r="Q37" s="190">
        <f t="shared" si="9"/>
        <v>7.406408765925393E-2</v>
      </c>
    </row>
    <row r="38" spans="1:17" x14ac:dyDescent="0.25">
      <c r="A38" s="179" t="s">
        <v>156</v>
      </c>
      <c r="B38" s="190">
        <f t="shared" ref="B38:Q38" si="10">IF(B$25=0,0,B$25/B$5)</f>
        <v>7.554201771943729E-2</v>
      </c>
      <c r="C38" s="190">
        <f t="shared" si="10"/>
        <v>7.5402073974337805E-2</v>
      </c>
      <c r="D38" s="190">
        <f t="shared" si="10"/>
        <v>7.8601772975196299E-2</v>
      </c>
      <c r="E38" s="190">
        <f t="shared" si="10"/>
        <v>7.6901470796234939E-2</v>
      </c>
      <c r="F38" s="190">
        <f t="shared" si="10"/>
        <v>7.7393667304771291E-2</v>
      </c>
      <c r="G38" s="190">
        <f t="shared" si="10"/>
        <v>8.4701265623109548E-2</v>
      </c>
      <c r="H38" s="190">
        <f t="shared" si="10"/>
        <v>8.5192109393852952E-2</v>
      </c>
      <c r="I38" s="190">
        <f t="shared" si="10"/>
        <v>8.7436978965291678E-2</v>
      </c>
      <c r="J38" s="190">
        <f t="shared" si="10"/>
        <v>8.7334697668651581E-2</v>
      </c>
      <c r="K38" s="190">
        <f t="shared" si="10"/>
        <v>9.0531013201713292E-2</v>
      </c>
      <c r="L38" s="190">
        <f t="shared" si="10"/>
        <v>9.0513165777941967E-2</v>
      </c>
      <c r="M38" s="190">
        <f t="shared" si="10"/>
        <v>9.3133808366134579E-2</v>
      </c>
      <c r="N38" s="190">
        <f t="shared" si="10"/>
        <v>9.3445620037913721E-2</v>
      </c>
      <c r="O38" s="190">
        <f t="shared" si="10"/>
        <v>9.4109671207773762E-2</v>
      </c>
      <c r="P38" s="190">
        <f t="shared" si="10"/>
        <v>9.4775962756217053E-2</v>
      </c>
      <c r="Q38" s="190">
        <f t="shared" si="10"/>
        <v>9.4449343450952059E-2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1.9319221690362605</v>
      </c>
      <c r="C44" s="213">
        <f>IF(C$5=0,0,C$5/AGR_fec!C$5)</f>
        <v>1.8732601223673095</v>
      </c>
      <c r="D44" s="213">
        <f>IF(D$5=0,0,D$5/AGR_fec!D$5)</f>
        <v>1.8487137926639683</v>
      </c>
      <c r="E44" s="213">
        <f>IF(E$5=0,0,E$5/AGR_fec!E$5)</f>
        <v>1.8343009078834995</v>
      </c>
      <c r="F44" s="213">
        <f>IF(F$5=0,0,F$5/AGR_fec!F$5)</f>
        <v>1.7919953684242811</v>
      </c>
      <c r="G44" s="213">
        <f>IF(G$5=0,0,G$5/AGR_fec!G$5)</f>
        <v>1.6337309664701083</v>
      </c>
      <c r="H44" s="213">
        <f>IF(H$5=0,0,H$5/AGR_fec!H$5)</f>
        <v>1.5985390102848049</v>
      </c>
      <c r="I44" s="213">
        <f>IF(I$5=0,0,I$5/AGR_fec!I$5)</f>
        <v>1.5598351755476838</v>
      </c>
      <c r="J44" s="213">
        <f>IF(J$5=0,0,J$5/AGR_fec!J$5)</f>
        <v>1.5407011624095184</v>
      </c>
      <c r="K44" s="213">
        <f>IF(K$5=0,0,K$5/AGR_fec!K$5)</f>
        <v>1.5796752960921978</v>
      </c>
      <c r="L44" s="213">
        <f>IF(L$5=0,0,L$5/AGR_fec!L$5)</f>
        <v>1.5120013536167003</v>
      </c>
      <c r="M44" s="213">
        <f>IF(M$5=0,0,M$5/AGR_fec!M$5)</f>
        <v>1.4943989512455462</v>
      </c>
      <c r="N44" s="213">
        <f>IF(N$5=0,0,N$5/AGR_fec!N$5)</f>
        <v>1.465420810055396</v>
      </c>
      <c r="O44" s="213">
        <f>IF(O$5=0,0,O$5/AGR_fec!O$5)</f>
        <v>1.3494676166550625</v>
      </c>
      <c r="P44" s="213">
        <f>IF(P$5=0,0,P$5/AGR_fec!P$5)</f>
        <v>1.353761656906763</v>
      </c>
      <c r="Q44" s="213">
        <f>IF(Q$5=0,0,Q$5/AGR_fec!Q$5)</f>
        <v>1.3078102171730694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2.7351005662978203</v>
      </c>
      <c r="C48" s="210">
        <f>IF(C$9=0,0,C$9/AGR_fec!C$9)</f>
        <v>2.7282774534618031</v>
      </c>
      <c r="D48" s="210">
        <f>IF(D$9=0,0,D$9/AGR_fec!D$9)</f>
        <v>2.7102341116733322</v>
      </c>
      <c r="E48" s="210">
        <f>IF(E$9=0,0,E$9/AGR_fec!E$9)</f>
        <v>2.7027484426539252</v>
      </c>
      <c r="F48" s="210">
        <f>IF(F$9=0,0,F$9/AGR_fec!F$9)</f>
        <v>2.6850442864464448</v>
      </c>
      <c r="G48" s="210">
        <f>IF(G$9=0,0,G$9/AGR_fec!G$9)</f>
        <v>2.6522788938847839</v>
      </c>
      <c r="H48" s="210">
        <f>IF(H$9=0,0,H$9/AGR_fec!H$9)</f>
        <v>2.5551358740732923</v>
      </c>
      <c r="I48" s="210">
        <f>IF(I$9=0,0,I$9/AGR_fec!I$9)</f>
        <v>2.5459260041691185</v>
      </c>
      <c r="J48" s="210">
        <f>IF(J$9=0,0,J$9/AGR_fec!J$9)</f>
        <v>2.53511923398551</v>
      </c>
      <c r="K48" s="210">
        <f>IF(K$9=0,0,K$9/AGR_fec!K$9)</f>
        <v>2.4410274106054568</v>
      </c>
      <c r="L48" s="210">
        <f>IF(L$9=0,0,L$9/AGR_fec!L$9)</f>
        <v>2.4174715443276424</v>
      </c>
      <c r="M48" s="210">
        <f>IF(M$9=0,0,M$9/AGR_fec!M$9)</f>
        <v>2.4181386375249359</v>
      </c>
      <c r="N48" s="210">
        <f>IF(N$9=0,0,N$9/AGR_fec!N$9)</f>
        <v>2.4145644987155301</v>
      </c>
      <c r="O48" s="210">
        <f>IF(O$9=0,0,O$9/AGR_fec!O$9)</f>
        <v>2.4265855442081761</v>
      </c>
      <c r="P48" s="210">
        <f>IF(P$9=0,0,P$9/AGR_fec!P$9)</f>
        <v>2.4051482346944959</v>
      </c>
      <c r="Q48" s="210">
        <f>IF(Q$9=0,0,Q$9/AGR_fec!Q$9)</f>
        <v>2.3877360032845569</v>
      </c>
    </row>
    <row r="49" spans="1:17" x14ac:dyDescent="0.25">
      <c r="A49" s="179" t="s">
        <v>158</v>
      </c>
      <c r="B49" s="209">
        <f>IF(B$16=0,0,B$16/AGR_fec!B$16)</f>
        <v>3.0842549387949316</v>
      </c>
      <c r="C49" s="209">
        <f>IF(C$16=0,0,C$16/AGR_fec!C$16)</f>
        <v>3.0823982773244696</v>
      </c>
      <c r="D49" s="209">
        <f>IF(D$16=0,0,D$16/AGR_fec!D$16)</f>
        <v>3.0811531464598936</v>
      </c>
      <c r="E49" s="209">
        <f>IF(E$16=0,0,E$16/AGR_fec!E$16)</f>
        <v>3.0810640463581951</v>
      </c>
      <c r="F49" s="209">
        <f>IF(F$16=0,0,F$16/AGR_fec!F$16)</f>
        <v>3.0623183189859398</v>
      </c>
      <c r="G49" s="209">
        <f>IF(G$16=0,0,G$16/AGR_fec!G$16)</f>
        <v>3.0506815976835604</v>
      </c>
      <c r="H49" s="209">
        <f>IF(H$16=0,0,H$16/AGR_fec!H$16)</f>
        <v>2.940653658659985</v>
      </c>
      <c r="I49" s="209">
        <f>IF(I$16=0,0,I$16/AGR_fec!I$16)</f>
        <v>2.9292659763421658</v>
      </c>
      <c r="J49" s="209">
        <f>IF(J$16=0,0,J$16/AGR_fec!J$16)</f>
        <v>2.9307885931385087</v>
      </c>
      <c r="K49" s="209">
        <f>IF(K$16=0,0,K$16/AGR_fec!K$16)</f>
        <v>2.8916399778967992</v>
      </c>
      <c r="L49" s="209">
        <f>IF(L$16=0,0,L$16/AGR_fec!L$16)</f>
        <v>2.89171446102393</v>
      </c>
      <c r="M49" s="209">
        <f>IF(M$16=0,0,M$16/AGR_fec!M$16)</f>
        <v>2.8893849997800696</v>
      </c>
      <c r="N49" s="209">
        <f>IF(N$16=0,0,N$16/AGR_fec!N$16)</f>
        <v>2.8994406085185349</v>
      </c>
      <c r="O49" s="209">
        <f>IF(O$16=0,0,O$16/AGR_fec!O$16)</f>
        <v>2.9056139083567913</v>
      </c>
      <c r="P49" s="209">
        <f>IF(P$16=0,0,P$16/AGR_fec!P$16)</f>
        <v>2.905113841990854</v>
      </c>
      <c r="Q49" s="209">
        <f>IF(Q$16=0,0,Q$16/AGR_fec!Q$16)</f>
        <v>2.9057177442990523</v>
      </c>
    </row>
    <row r="50" spans="1:17" x14ac:dyDescent="0.25">
      <c r="A50" s="179" t="s">
        <v>157</v>
      </c>
      <c r="B50" s="209">
        <f>IF(B$17=0,0,B$17/AGR_fec!B$17)</f>
        <v>1.3302799657606597</v>
      </c>
      <c r="C50" s="209">
        <f>IF(C$17=0,0,C$17/AGR_fec!C$17)</f>
        <v>1.2106455633838256</v>
      </c>
      <c r="D50" s="209">
        <f>IF(D$17=0,0,D$17/AGR_fec!D$17)</f>
        <v>1.1517778716226645</v>
      </c>
      <c r="E50" s="209">
        <f>IF(E$17=0,0,E$17/AGR_fec!E$17)</f>
        <v>1.1450587532508827</v>
      </c>
      <c r="F50" s="209">
        <f>IF(F$17=0,0,F$17/AGR_fec!F$17)</f>
        <v>1.0685286539108005</v>
      </c>
      <c r="G50" s="209">
        <f>IF(G$17=0,0,G$17/AGR_fec!G$17)</f>
        <v>0.68042848543232171</v>
      </c>
      <c r="H50" s="209">
        <f>IF(H$17=0,0,H$17/AGR_fec!H$17)</f>
        <v>0.66968662900880838</v>
      </c>
      <c r="I50" s="209">
        <f>IF(I$17=0,0,I$17/AGR_fec!I$17)</f>
        <v>0.55901919475996986</v>
      </c>
      <c r="J50" s="209">
        <f>IF(J$17=0,0,J$17/AGR_fec!J$17)</f>
        <v>0.54648458337455663</v>
      </c>
      <c r="K50" s="209">
        <f>IF(K$17=0,0,K$17/AGR_fec!K$17)</f>
        <v>0.59554587053884567</v>
      </c>
      <c r="L50" s="209">
        <f>IF(L$17=0,0,L$17/AGR_fec!L$17)</f>
        <v>0.49236357957208732</v>
      </c>
      <c r="M50" s="209">
        <f>IF(M$17=0,0,M$17/AGR_fec!M$17)</f>
        <v>0.41245062823744311</v>
      </c>
      <c r="N50" s="209">
        <f>IF(N$17=0,0,N$17/AGR_fec!N$17)</f>
        <v>0.36199415443831995</v>
      </c>
      <c r="O50" s="209">
        <f>IF(O$17=0,0,O$17/AGR_fec!O$17)</f>
        <v>0.22225797096349587</v>
      </c>
      <c r="P50" s="209">
        <f>IF(P$17=0,0,P$17/AGR_fec!P$17)</f>
        <v>0.29285459365085009</v>
      </c>
      <c r="Q50" s="209">
        <f>IF(Q$17=0,0,Q$17/AGR_fec!Q$17)</f>
        <v>0.25348467475519232</v>
      </c>
    </row>
    <row r="51" spans="1:17" x14ac:dyDescent="0.25">
      <c r="A51" s="179" t="s">
        <v>156</v>
      </c>
      <c r="B51" s="209">
        <f>IF(B$25=0,0,B$25/AGR_fec!B$25)</f>
        <v>3.0842549387949316</v>
      </c>
      <c r="C51" s="209">
        <f>IF(C$25=0,0,C$25/AGR_fec!C$25)</f>
        <v>3.0823982773244696</v>
      </c>
      <c r="D51" s="209">
        <f>IF(D$25=0,0,D$25/AGR_fec!D$25)</f>
        <v>3.0811531464598945</v>
      </c>
      <c r="E51" s="209">
        <f>IF(E$25=0,0,E$25/AGR_fec!E$25)</f>
        <v>3.0810640463581942</v>
      </c>
      <c r="F51" s="209">
        <f>IF(F$25=0,0,F$25/AGR_fec!F$25)</f>
        <v>3.0623183189859406</v>
      </c>
      <c r="G51" s="209">
        <f>IF(G$25=0,0,G$25/AGR_fec!G$25)</f>
        <v>3.0506815976835604</v>
      </c>
      <c r="H51" s="209">
        <f>IF(H$25=0,0,H$25/AGR_fec!H$25)</f>
        <v>2.9406536586599845</v>
      </c>
      <c r="I51" s="209">
        <f>IF(I$25=0,0,I$25/AGR_fec!I$25)</f>
        <v>2.9292659763421658</v>
      </c>
      <c r="J51" s="209">
        <f>IF(J$25=0,0,J$25/AGR_fec!J$25)</f>
        <v>2.9307885931385087</v>
      </c>
      <c r="K51" s="209">
        <f>IF(K$25=0,0,K$25/AGR_fec!K$25)</f>
        <v>2.8916399778968001</v>
      </c>
      <c r="L51" s="209">
        <f>IF(L$25=0,0,L$25/AGR_fec!L$25)</f>
        <v>2.8917144610239283</v>
      </c>
      <c r="M51" s="209">
        <f>IF(M$25=0,0,M$25/AGR_fec!M$25)</f>
        <v>2.8893849997800705</v>
      </c>
      <c r="N51" s="209">
        <f>IF(N$25=0,0,N$25/AGR_fec!N$25)</f>
        <v>2.8994406085185345</v>
      </c>
      <c r="O51" s="209">
        <f>IF(O$25=0,0,O$25/AGR_fec!O$25)</f>
        <v>2.9056139083567913</v>
      </c>
      <c r="P51" s="209">
        <f>IF(P$25=0,0,P$25/AGR_fec!P$25)</f>
        <v>2.9051138419908553</v>
      </c>
      <c r="Q51" s="209">
        <f>IF(Q$25=0,0,Q$25/AGR_fec!Q$25)</f>
        <v>2.9057177442990505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314414.15502809943</v>
      </c>
      <c r="C3" s="98">
        <f t="shared" si="0"/>
        <v>316762.23287203087</v>
      </c>
      <c r="D3" s="98">
        <f t="shared" si="0"/>
        <v>320233.26190872281</v>
      </c>
      <c r="E3" s="98">
        <f t="shared" si="0"/>
        <v>322734.04805984232</v>
      </c>
      <c r="F3" s="98">
        <f t="shared" si="0"/>
        <v>327974.4101163827</v>
      </c>
      <c r="G3" s="98">
        <f t="shared" si="0"/>
        <v>333631.80147784506</v>
      </c>
      <c r="H3" s="98">
        <f t="shared" si="0"/>
        <v>341341.09642501205</v>
      </c>
      <c r="I3" s="98">
        <f t="shared" si="0"/>
        <v>348994.06305763521</v>
      </c>
      <c r="J3" s="98">
        <f t="shared" si="0"/>
        <v>353111.11111111107</v>
      </c>
      <c r="K3" s="98">
        <f t="shared" si="0"/>
        <v>346653.55132111505</v>
      </c>
      <c r="L3" s="98">
        <f t="shared" si="0"/>
        <v>350896.50315605238</v>
      </c>
      <c r="M3" s="98">
        <f t="shared" si="0"/>
        <v>354005.14064668759</v>
      </c>
      <c r="N3" s="98">
        <f t="shared" si="0"/>
        <v>355215.63040544186</v>
      </c>
      <c r="O3" s="98">
        <f t="shared" si="0"/>
        <v>356726.95370329992</v>
      </c>
      <c r="P3" s="98">
        <f t="shared" si="0"/>
        <v>358808.29084811016</v>
      </c>
      <c r="Q3" s="98">
        <f t="shared" si="0"/>
        <v>361601.00916718296</v>
      </c>
    </row>
    <row r="4" spans="1:17" ht="12.95" customHeight="1" x14ac:dyDescent="0.25">
      <c r="A4" s="90" t="s">
        <v>44</v>
      </c>
      <c r="B4" s="89">
        <f t="shared" ref="B4" si="1">SUM(B5:B14)</f>
        <v>314414.15502809943</v>
      </c>
      <c r="C4" s="89">
        <f t="shared" ref="C4:Q4" si="2">SUM(C5:C14)</f>
        <v>316762.23287203087</v>
      </c>
      <c r="D4" s="89">
        <f t="shared" si="2"/>
        <v>320233.26190872281</v>
      </c>
      <c r="E4" s="89">
        <f t="shared" si="2"/>
        <v>322734.04805984232</v>
      </c>
      <c r="F4" s="89">
        <f t="shared" si="2"/>
        <v>327974.4101163827</v>
      </c>
      <c r="G4" s="89">
        <f t="shared" si="2"/>
        <v>333631.80147784506</v>
      </c>
      <c r="H4" s="89">
        <f t="shared" si="2"/>
        <v>341341.09642501205</v>
      </c>
      <c r="I4" s="89">
        <f t="shared" si="2"/>
        <v>348994.06305763521</v>
      </c>
      <c r="J4" s="89">
        <f t="shared" si="2"/>
        <v>353111.11111111107</v>
      </c>
      <c r="K4" s="89">
        <f t="shared" si="2"/>
        <v>346653.55132111505</v>
      </c>
      <c r="L4" s="89">
        <f t="shared" si="2"/>
        <v>350896.50315605238</v>
      </c>
      <c r="M4" s="89">
        <f t="shared" si="2"/>
        <v>354005.14064668759</v>
      </c>
      <c r="N4" s="89">
        <f t="shared" si="2"/>
        <v>355215.63040544186</v>
      </c>
      <c r="O4" s="89">
        <f t="shared" si="2"/>
        <v>356726.95370329992</v>
      </c>
      <c r="P4" s="89">
        <f t="shared" si="2"/>
        <v>358808.29084811016</v>
      </c>
      <c r="Q4" s="89">
        <f t="shared" si="2"/>
        <v>361601.00916718296</v>
      </c>
    </row>
    <row r="5" spans="1:17" ht="12" customHeight="1" x14ac:dyDescent="0.25">
      <c r="A5" s="88" t="s">
        <v>38</v>
      </c>
      <c r="B5" s="87">
        <v>4548.8743842842514</v>
      </c>
      <c r="C5" s="87">
        <v>3897.6351991138376</v>
      </c>
      <c r="D5" s="87">
        <v>3264.3264442132222</v>
      </c>
      <c r="E5" s="87">
        <v>3231.061652142489</v>
      </c>
      <c r="F5" s="87">
        <v>2842.1089129653774</v>
      </c>
      <c r="G5" s="87">
        <v>2839.0653362587623</v>
      </c>
      <c r="H5" s="87">
        <v>2163.6454091221126</v>
      </c>
      <c r="I5" s="87">
        <v>1714.269635326493</v>
      </c>
      <c r="J5" s="87">
        <v>1243.5207903726939</v>
      </c>
      <c r="K5" s="87">
        <v>670.44231588150831</v>
      </c>
      <c r="L5" s="87">
        <v>658.7277936028969</v>
      </c>
      <c r="M5" s="87">
        <v>649.60799290791408</v>
      </c>
      <c r="N5" s="87">
        <v>497.88291087325479</v>
      </c>
      <c r="O5" s="87">
        <v>456.06360534879093</v>
      </c>
      <c r="P5" s="87">
        <v>487.59450609749535</v>
      </c>
      <c r="Q5" s="87">
        <v>510.20897631365176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68778.300239811011</v>
      </c>
      <c r="C7" s="87">
        <v>73231.034229168421</v>
      </c>
      <c r="D7" s="87">
        <v>78870.999403065012</v>
      </c>
      <c r="E7" s="87">
        <v>76268.871839630781</v>
      </c>
      <c r="F7" s="87">
        <v>73575.55741289258</v>
      </c>
      <c r="G7" s="87">
        <v>79137.989835621236</v>
      </c>
      <c r="H7" s="87">
        <v>74688.474268775142</v>
      </c>
      <c r="I7" s="87">
        <v>49689.956811243472</v>
      </c>
      <c r="J7" s="87">
        <v>68051.633035826846</v>
      </c>
      <c r="K7" s="87">
        <v>66821.421976480138</v>
      </c>
      <c r="L7" s="87">
        <v>45280.881175213057</v>
      </c>
      <c r="M7" s="87">
        <v>42923.77969199299</v>
      </c>
      <c r="N7" s="87">
        <v>20381.807541243295</v>
      </c>
      <c r="O7" s="87">
        <v>36765.114825506142</v>
      </c>
      <c r="P7" s="87">
        <v>51137.938019918125</v>
      </c>
      <c r="Q7" s="87">
        <v>51803.704120015776</v>
      </c>
    </row>
    <row r="8" spans="1:17" ht="12" customHeight="1" x14ac:dyDescent="0.25">
      <c r="A8" s="88" t="s">
        <v>101</v>
      </c>
      <c r="B8" s="87">
        <v>110.06326595459829</v>
      </c>
      <c r="C8" s="87">
        <v>116.12661446839421</v>
      </c>
      <c r="D8" s="87">
        <v>117.84514209565938</v>
      </c>
      <c r="E8" s="87">
        <v>122.33330571536725</v>
      </c>
      <c r="F8" s="87">
        <v>130.88995933308405</v>
      </c>
      <c r="G8" s="87">
        <v>131.95781897340078</v>
      </c>
      <c r="H8" s="87">
        <v>135.58227183602369</v>
      </c>
      <c r="I8" s="87">
        <v>138.64098655782334</v>
      </c>
      <c r="J8" s="87">
        <v>143.3623278702249</v>
      </c>
      <c r="K8" s="87">
        <v>149.46737559922934</v>
      </c>
      <c r="L8" s="87">
        <v>154.76971590677209</v>
      </c>
      <c r="M8" s="87">
        <v>162.82712595199652</v>
      </c>
      <c r="N8" s="87">
        <v>173.56554347969143</v>
      </c>
      <c r="O8" s="87">
        <v>193.39997744812439</v>
      </c>
      <c r="P8" s="87">
        <v>218.98801019122536</v>
      </c>
      <c r="Q8" s="87">
        <v>255.77079471202089</v>
      </c>
    </row>
    <row r="9" spans="1:17" ht="12" customHeight="1" x14ac:dyDescent="0.25">
      <c r="A9" s="88" t="s">
        <v>106</v>
      </c>
      <c r="B9" s="87">
        <v>99551.252040057778</v>
      </c>
      <c r="C9" s="87">
        <v>115543.3892471873</v>
      </c>
      <c r="D9" s="87">
        <v>109851.33291277244</v>
      </c>
      <c r="E9" s="87">
        <v>111602.08199471126</v>
      </c>
      <c r="F9" s="87">
        <v>128755.74162399871</v>
      </c>
      <c r="G9" s="87">
        <v>132921.72965434508</v>
      </c>
      <c r="H9" s="87">
        <v>120203.82409525194</v>
      </c>
      <c r="I9" s="87">
        <v>123695.99198381304</v>
      </c>
      <c r="J9" s="87">
        <v>115005.16650384736</v>
      </c>
      <c r="K9" s="87">
        <v>111131.81442166543</v>
      </c>
      <c r="L9" s="87">
        <v>103501.25112737117</v>
      </c>
      <c r="M9" s="87">
        <v>96822.933409573685</v>
      </c>
      <c r="N9" s="87">
        <v>97878.604034723947</v>
      </c>
      <c r="O9" s="87">
        <v>86425.623026836241</v>
      </c>
      <c r="P9" s="87">
        <v>91004.735403922779</v>
      </c>
      <c r="Q9" s="87">
        <v>79264.350736249864</v>
      </c>
    </row>
    <row r="10" spans="1:17" ht="12" customHeight="1" x14ac:dyDescent="0.25">
      <c r="A10" s="88" t="s">
        <v>34</v>
      </c>
      <c r="B10" s="87">
        <v>10528.513014618502</v>
      </c>
      <c r="C10" s="87">
        <v>8960.0105414006375</v>
      </c>
      <c r="D10" s="87">
        <v>9556.9407061988732</v>
      </c>
      <c r="E10" s="87">
        <v>9799.6902063727284</v>
      </c>
      <c r="F10" s="87">
        <v>11056.804921187804</v>
      </c>
      <c r="G10" s="87">
        <v>6121.1430421147852</v>
      </c>
      <c r="H10" s="87">
        <v>5127.9021089602747</v>
      </c>
      <c r="I10" s="87">
        <v>11477.918264460845</v>
      </c>
      <c r="J10" s="87">
        <v>8821.4768176463604</v>
      </c>
      <c r="K10" s="87">
        <v>8380.5645131766487</v>
      </c>
      <c r="L10" s="87">
        <v>9206.6316067342323</v>
      </c>
      <c r="M10" s="87">
        <v>9428.6948600882206</v>
      </c>
      <c r="N10" s="87">
        <v>9946.606490129443</v>
      </c>
      <c r="O10" s="87">
        <v>11168.262103981599</v>
      </c>
      <c r="P10" s="87">
        <v>8996.294687187863</v>
      </c>
      <c r="Q10" s="87">
        <v>11041.423541527756</v>
      </c>
    </row>
    <row r="11" spans="1:17" ht="12" customHeight="1" x14ac:dyDescent="0.25">
      <c r="A11" s="88" t="s">
        <v>61</v>
      </c>
      <c r="B11" s="87">
        <v>916.91664011268313</v>
      </c>
      <c r="C11" s="87">
        <v>947.50891649320863</v>
      </c>
      <c r="D11" s="87">
        <v>1038.0223488163861</v>
      </c>
      <c r="E11" s="87">
        <v>1073.5951173263038</v>
      </c>
      <c r="F11" s="87">
        <v>1111.2512911455401</v>
      </c>
      <c r="G11" s="87">
        <v>1131.8851089429277</v>
      </c>
      <c r="H11" s="87">
        <v>1142.0332099033262</v>
      </c>
      <c r="I11" s="87">
        <v>1141.1530557486717</v>
      </c>
      <c r="J11" s="87">
        <v>1206.3544693043093</v>
      </c>
      <c r="K11" s="87">
        <v>1369.6240340936768</v>
      </c>
      <c r="L11" s="87">
        <v>1431.4888677083966</v>
      </c>
      <c r="M11" s="87">
        <v>1492.998070226193</v>
      </c>
      <c r="N11" s="87">
        <v>1575.0476948530929</v>
      </c>
      <c r="O11" s="87">
        <v>1645.8667274852257</v>
      </c>
      <c r="P11" s="87">
        <v>1896.7571659914768</v>
      </c>
      <c r="Q11" s="87">
        <v>2014.1949976231122</v>
      </c>
    </row>
    <row r="12" spans="1:17" ht="12" customHeight="1" x14ac:dyDescent="0.25">
      <c r="A12" s="88" t="s">
        <v>42</v>
      </c>
      <c r="B12" s="87">
        <v>106769.03865291015</v>
      </c>
      <c r="C12" s="87">
        <v>94495.630878648313</v>
      </c>
      <c r="D12" s="87">
        <v>96520.857778614081</v>
      </c>
      <c r="E12" s="87">
        <v>97456.469339261443</v>
      </c>
      <c r="F12" s="87">
        <v>103340.73220806966</v>
      </c>
      <c r="G12" s="87">
        <v>106273.55526670083</v>
      </c>
      <c r="H12" s="87">
        <v>106761.60411091649</v>
      </c>
      <c r="I12" s="87">
        <v>125770.32960360756</v>
      </c>
      <c r="J12" s="87">
        <v>132798.52882418572</v>
      </c>
      <c r="K12" s="87">
        <v>146690.4171549755</v>
      </c>
      <c r="L12" s="87">
        <v>176555.43487674824</v>
      </c>
      <c r="M12" s="87">
        <v>187488.85083409096</v>
      </c>
      <c r="N12" s="87">
        <v>200463.62205816346</v>
      </c>
      <c r="O12" s="87">
        <v>187216.39633865774</v>
      </c>
      <c r="P12" s="87">
        <v>191065.21832243685</v>
      </c>
      <c r="Q12" s="87">
        <v>198309.58114243863</v>
      </c>
    </row>
    <row r="13" spans="1:17" ht="12" customHeight="1" x14ac:dyDescent="0.25">
      <c r="A13" s="88" t="s">
        <v>105</v>
      </c>
      <c r="B13" s="87">
        <v>162.91917047351203</v>
      </c>
      <c r="C13" s="87">
        <v>202.84672225198699</v>
      </c>
      <c r="D13" s="87">
        <v>295.29999625320681</v>
      </c>
      <c r="E13" s="87">
        <v>423.91198227156286</v>
      </c>
      <c r="F13" s="87">
        <v>572.00226349948059</v>
      </c>
      <c r="G13" s="87">
        <v>756.7284778287169</v>
      </c>
      <c r="H13" s="87">
        <v>2126.1995174561521</v>
      </c>
      <c r="I13" s="87">
        <v>2691.2062773398393</v>
      </c>
      <c r="J13" s="87">
        <v>2810.9418879539098</v>
      </c>
      <c r="K13" s="87">
        <v>3003.6076763250667</v>
      </c>
      <c r="L13" s="87">
        <v>3753.7988396805549</v>
      </c>
      <c r="M13" s="87">
        <v>4944.7880081461954</v>
      </c>
      <c r="N13" s="87">
        <v>5675.3516492704393</v>
      </c>
      <c r="O13" s="87">
        <v>7663.9080421324797</v>
      </c>
      <c r="P13" s="87">
        <v>8258.0455221829034</v>
      </c>
      <c r="Q13" s="87">
        <v>13254.17554118511</v>
      </c>
    </row>
    <row r="14" spans="1:17" ht="12" customHeight="1" x14ac:dyDescent="0.25">
      <c r="A14" s="51" t="s">
        <v>104</v>
      </c>
      <c r="B14" s="94">
        <v>23048.277619876946</v>
      </c>
      <c r="C14" s="94">
        <v>19368.050523298767</v>
      </c>
      <c r="D14" s="94">
        <v>20717.637176693956</v>
      </c>
      <c r="E14" s="94">
        <v>22756.032622410359</v>
      </c>
      <c r="F14" s="94">
        <v>6589.3215232904586</v>
      </c>
      <c r="G14" s="94">
        <v>4317.7469370592726</v>
      </c>
      <c r="H14" s="94">
        <v>28991.831432790575</v>
      </c>
      <c r="I14" s="94">
        <v>32674.59643953745</v>
      </c>
      <c r="J14" s="94">
        <v>23030.12645410364</v>
      </c>
      <c r="K14" s="94">
        <v>8436.1918529178947</v>
      </c>
      <c r="L14" s="94">
        <v>10353.519153087051</v>
      </c>
      <c r="M14" s="94">
        <v>10090.660653709436</v>
      </c>
      <c r="N14" s="94">
        <v>18623.142482705229</v>
      </c>
      <c r="O14" s="94">
        <v>25192.319055903507</v>
      </c>
      <c r="P14" s="94">
        <v>5742.719210181479</v>
      </c>
      <c r="Q14" s="94">
        <v>5147.5993171169494</v>
      </c>
    </row>
    <row r="15" spans="1:17" ht="12" hidden="1" customHeight="1" x14ac:dyDescent="0.25">
      <c r="A15" s="97" t="s">
        <v>103</v>
      </c>
      <c r="B15" s="96">
        <f t="shared" ref="B15" si="3">SUM(B5:B12)</f>
        <v>291202.95823774894</v>
      </c>
      <c r="C15" s="96">
        <f t="shared" ref="C15:Q15" si="4">SUM(C5:C12)</f>
        <v>297191.33562648011</v>
      </c>
      <c r="D15" s="96">
        <f t="shared" si="4"/>
        <v>299220.32473577565</v>
      </c>
      <c r="E15" s="96">
        <f t="shared" si="4"/>
        <v>299554.1034551604</v>
      </c>
      <c r="F15" s="96">
        <f t="shared" si="4"/>
        <v>320813.08632959274</v>
      </c>
      <c r="G15" s="96">
        <f t="shared" si="4"/>
        <v>328557.32606295706</v>
      </c>
      <c r="H15" s="96">
        <f t="shared" si="4"/>
        <v>310223.06547476532</v>
      </c>
      <c r="I15" s="96">
        <f t="shared" si="4"/>
        <v>313628.2603407579</v>
      </c>
      <c r="J15" s="96">
        <f t="shared" si="4"/>
        <v>327270.04276905354</v>
      </c>
      <c r="K15" s="96">
        <f t="shared" si="4"/>
        <v>335213.75179187208</v>
      </c>
      <c r="L15" s="96">
        <f t="shared" si="4"/>
        <v>336789.18516328477</v>
      </c>
      <c r="M15" s="96">
        <f t="shared" si="4"/>
        <v>338969.69198483194</v>
      </c>
      <c r="N15" s="96">
        <f t="shared" si="4"/>
        <v>330917.13627346617</v>
      </c>
      <c r="O15" s="96">
        <f t="shared" si="4"/>
        <v>323870.72660526389</v>
      </c>
      <c r="P15" s="96">
        <f t="shared" si="4"/>
        <v>344807.52611574577</v>
      </c>
      <c r="Q15" s="96">
        <f t="shared" si="4"/>
        <v>343199.23430888087</v>
      </c>
    </row>
    <row r="16" spans="1:17" ht="12.95" customHeight="1" x14ac:dyDescent="0.25">
      <c r="A16" s="90" t="s">
        <v>102</v>
      </c>
      <c r="B16" s="89">
        <f t="shared" ref="B16" si="5">SUM(B17:B18)</f>
        <v>46351.019103219456</v>
      </c>
      <c r="C16" s="89">
        <f t="shared" ref="C16:Q16" si="6">SUM(C17:C18)</f>
        <v>48249.41001771939</v>
      </c>
      <c r="D16" s="89">
        <f t="shared" si="6"/>
        <v>51931.942730720286</v>
      </c>
      <c r="E16" s="89">
        <f t="shared" si="6"/>
        <v>54342.344096213579</v>
      </c>
      <c r="F16" s="89">
        <f t="shared" si="6"/>
        <v>57762.055738795185</v>
      </c>
      <c r="G16" s="89">
        <f t="shared" si="6"/>
        <v>62093.947238234468</v>
      </c>
      <c r="H16" s="89">
        <f t="shared" si="6"/>
        <v>66954.663420236771</v>
      </c>
      <c r="I16" s="89">
        <f t="shared" si="6"/>
        <v>73152.017815261381</v>
      </c>
      <c r="J16" s="89">
        <f t="shared" si="6"/>
        <v>77012.470895183869</v>
      </c>
      <c r="K16" s="89">
        <f t="shared" si="6"/>
        <v>81152.646891995886</v>
      </c>
      <c r="L16" s="89">
        <f t="shared" si="6"/>
        <v>83733.517014493133</v>
      </c>
      <c r="M16" s="89">
        <f t="shared" si="6"/>
        <v>85393.220151990638</v>
      </c>
      <c r="N16" s="89">
        <f t="shared" si="6"/>
        <v>85200.21994057679</v>
      </c>
      <c r="O16" s="89">
        <f t="shared" si="6"/>
        <v>84519.511050880043</v>
      </c>
      <c r="P16" s="89">
        <f t="shared" si="6"/>
        <v>85552.110040929692</v>
      </c>
      <c r="Q16" s="89">
        <f t="shared" si="6"/>
        <v>86659.499214482566</v>
      </c>
    </row>
    <row r="17" spans="1:17" ht="12.95" customHeight="1" x14ac:dyDescent="0.25">
      <c r="A17" s="88" t="s">
        <v>101</v>
      </c>
      <c r="B17" s="95">
        <v>380.01910321945252</v>
      </c>
      <c r="C17" s="95">
        <v>403.41001771939597</v>
      </c>
      <c r="D17" s="95">
        <v>464.94273072029387</v>
      </c>
      <c r="E17" s="95">
        <v>523.3440962136068</v>
      </c>
      <c r="F17" s="95">
        <v>582.05573879518477</v>
      </c>
      <c r="G17" s="95">
        <v>652.94723823447032</v>
      </c>
      <c r="H17" s="95">
        <v>735.66342023678067</v>
      </c>
      <c r="I17" s="95">
        <v>866.01781526136131</v>
      </c>
      <c r="J17" s="95">
        <v>950.47089518386872</v>
      </c>
      <c r="K17" s="95">
        <v>1093.6468919959002</v>
      </c>
      <c r="L17" s="95">
        <v>1227.5170144931801</v>
      </c>
      <c r="M17" s="95">
        <v>1386.2201519906948</v>
      </c>
      <c r="N17" s="95">
        <v>1508.219940576789</v>
      </c>
      <c r="O17" s="95">
        <v>1695.5110508800576</v>
      </c>
      <c r="P17" s="95">
        <v>1902.1100409296778</v>
      </c>
      <c r="Q17" s="95">
        <v>2132.499214482581</v>
      </c>
    </row>
    <row r="18" spans="1:17" ht="12" customHeight="1" x14ac:dyDescent="0.25">
      <c r="A18" s="88" t="s">
        <v>100</v>
      </c>
      <c r="B18" s="95">
        <v>45971.000000000007</v>
      </c>
      <c r="C18" s="95">
        <v>47845.999999999993</v>
      </c>
      <c r="D18" s="95">
        <v>51466.999999999993</v>
      </c>
      <c r="E18" s="95">
        <v>53818.999999999971</v>
      </c>
      <c r="F18" s="95">
        <v>57180</v>
      </c>
      <c r="G18" s="95">
        <v>61441</v>
      </c>
      <c r="H18" s="95">
        <v>66218.999999999985</v>
      </c>
      <c r="I18" s="95">
        <v>72286.000000000015</v>
      </c>
      <c r="J18" s="95">
        <v>76062</v>
      </c>
      <c r="K18" s="95">
        <v>80058.999999999985</v>
      </c>
      <c r="L18" s="95">
        <v>82505.999999999956</v>
      </c>
      <c r="M18" s="95">
        <v>84006.999999999942</v>
      </c>
      <c r="N18" s="95">
        <v>83692</v>
      </c>
      <c r="O18" s="95">
        <v>82823.999999999985</v>
      </c>
      <c r="P18" s="95">
        <v>83650.000000000015</v>
      </c>
      <c r="Q18" s="95">
        <v>84526.999999999985</v>
      </c>
    </row>
    <row r="19" spans="1:17" ht="12.95" customHeight="1" x14ac:dyDescent="0.25">
      <c r="A19" s="90" t="s">
        <v>47</v>
      </c>
      <c r="B19" s="89">
        <f t="shared" ref="B19" si="7">SUM(B20:B26)</f>
        <v>314414.15502809943</v>
      </c>
      <c r="C19" s="89">
        <f t="shared" ref="C19:Q19" si="8">SUM(C20:C26)</f>
        <v>316762.23287203087</v>
      </c>
      <c r="D19" s="89">
        <f t="shared" si="8"/>
        <v>320233.26190872275</v>
      </c>
      <c r="E19" s="89">
        <f t="shared" si="8"/>
        <v>322734.04805984232</v>
      </c>
      <c r="F19" s="89">
        <f t="shared" si="8"/>
        <v>327974.4101163827</v>
      </c>
      <c r="G19" s="89">
        <f t="shared" si="8"/>
        <v>333631.80147784506</v>
      </c>
      <c r="H19" s="89">
        <f t="shared" si="8"/>
        <v>341341.09642501199</v>
      </c>
      <c r="I19" s="89">
        <f t="shared" si="8"/>
        <v>348994.06305763504</v>
      </c>
      <c r="J19" s="89">
        <f t="shared" si="8"/>
        <v>353111.11111111095</v>
      </c>
      <c r="K19" s="89">
        <f t="shared" si="8"/>
        <v>346653.55132111517</v>
      </c>
      <c r="L19" s="89">
        <f t="shared" si="8"/>
        <v>350896.50315605238</v>
      </c>
      <c r="M19" s="89">
        <f t="shared" si="8"/>
        <v>354005.14064668759</v>
      </c>
      <c r="N19" s="89">
        <f t="shared" si="8"/>
        <v>355215.63040544192</v>
      </c>
      <c r="O19" s="89">
        <f t="shared" si="8"/>
        <v>356726.95370329992</v>
      </c>
      <c r="P19" s="89">
        <f t="shared" si="8"/>
        <v>358808.29084811005</v>
      </c>
      <c r="Q19" s="89">
        <f t="shared" si="8"/>
        <v>361601.0091671829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18375.265751934963</v>
      </c>
      <c r="C21" s="87">
        <v>25248.000929553324</v>
      </c>
      <c r="D21" s="87">
        <v>32052.211789802132</v>
      </c>
      <c r="E21" s="87">
        <v>38118.015856427955</v>
      </c>
      <c r="F21" s="87">
        <v>39618.016670325742</v>
      </c>
      <c r="G21" s="87">
        <v>37442.367920141674</v>
      </c>
      <c r="H21" s="87">
        <v>35568.832417503916</v>
      </c>
      <c r="I21" s="87">
        <v>32318.660091066577</v>
      </c>
      <c r="J21" s="87">
        <v>29465.988757920833</v>
      </c>
      <c r="K21" s="87">
        <v>19693.521664144773</v>
      </c>
      <c r="L21" s="87">
        <v>15387.189422304869</v>
      </c>
      <c r="M21" s="87">
        <v>10991.820696696846</v>
      </c>
      <c r="N21" s="87">
        <v>9936.7969689765487</v>
      </c>
      <c r="O21" s="87">
        <v>4087.5932741967936</v>
      </c>
      <c r="P21" s="87">
        <v>3703.2857886220877</v>
      </c>
      <c r="Q21" s="87">
        <v>3491.3715643162145</v>
      </c>
    </row>
    <row r="22" spans="1:17" ht="12" customHeight="1" x14ac:dyDescent="0.25">
      <c r="A22" s="88" t="s">
        <v>99</v>
      </c>
      <c r="B22" s="87">
        <v>56175.306239316313</v>
      </c>
      <c r="C22" s="87">
        <v>60024.228478434125</v>
      </c>
      <c r="D22" s="87">
        <v>64682.308469824224</v>
      </c>
      <c r="E22" s="87">
        <v>71626.567942332375</v>
      </c>
      <c r="F22" s="87">
        <v>69291.201598737724</v>
      </c>
      <c r="G22" s="87">
        <v>66708.280406965205</v>
      </c>
      <c r="H22" s="87">
        <v>65230.402086960028</v>
      </c>
      <c r="I22" s="87">
        <v>56637.13859321308</v>
      </c>
      <c r="J22" s="87">
        <v>52219.169421574014</v>
      </c>
      <c r="K22" s="87">
        <v>51501.786161116775</v>
      </c>
      <c r="L22" s="87">
        <v>43639.323607681283</v>
      </c>
      <c r="M22" s="87">
        <v>41470.420256014469</v>
      </c>
      <c r="N22" s="87">
        <v>31747.058708081393</v>
      </c>
      <c r="O22" s="87">
        <v>35231.080066985378</v>
      </c>
      <c r="P22" s="87">
        <v>45414.409807567528</v>
      </c>
      <c r="Q22" s="87">
        <v>41044.126780190476</v>
      </c>
    </row>
    <row r="23" spans="1:17" ht="12" customHeight="1" x14ac:dyDescent="0.25">
      <c r="A23" s="88" t="s">
        <v>98</v>
      </c>
      <c r="B23" s="87">
        <v>65293.778139957503</v>
      </c>
      <c r="C23" s="87">
        <v>73867.530119423318</v>
      </c>
      <c r="D23" s="87">
        <v>82078.403465335869</v>
      </c>
      <c r="E23" s="87">
        <v>82618.823602341698</v>
      </c>
      <c r="F23" s="87">
        <v>85530.807968684676</v>
      </c>
      <c r="G23" s="87">
        <v>86276.553398802425</v>
      </c>
      <c r="H23" s="87">
        <v>88231.204711809813</v>
      </c>
      <c r="I23" s="87">
        <v>89239.087436218775</v>
      </c>
      <c r="J23" s="87">
        <v>89400.085570428957</v>
      </c>
      <c r="K23" s="87">
        <v>90514.746842703404</v>
      </c>
      <c r="L23" s="87">
        <v>96234.20140233729</v>
      </c>
      <c r="M23" s="87">
        <v>95265.940474110248</v>
      </c>
      <c r="N23" s="87">
        <v>91976.517430551146</v>
      </c>
      <c r="O23" s="87">
        <v>85975.270961435745</v>
      </c>
      <c r="P23" s="87">
        <v>93759.696451985554</v>
      </c>
      <c r="Q23" s="87">
        <v>81953.22315428697</v>
      </c>
    </row>
    <row r="24" spans="1:17" ht="12" customHeight="1" x14ac:dyDescent="0.25">
      <c r="A24" s="88" t="s">
        <v>34</v>
      </c>
      <c r="B24" s="87">
        <v>8223.456354627011</v>
      </c>
      <c r="C24" s="87">
        <v>8164.971110927946</v>
      </c>
      <c r="D24" s="87">
        <v>8119.6177960588984</v>
      </c>
      <c r="E24" s="87">
        <v>6776.4409952148872</v>
      </c>
      <c r="F24" s="87">
        <v>6579.6504588854477</v>
      </c>
      <c r="G24" s="87">
        <v>6497.1932037012784</v>
      </c>
      <c r="H24" s="87">
        <v>5615.8530013002837</v>
      </c>
      <c r="I24" s="87">
        <v>5271.3823758888584</v>
      </c>
      <c r="J24" s="87">
        <v>5075.5355633704039</v>
      </c>
      <c r="K24" s="87">
        <v>5231.7010105684158</v>
      </c>
      <c r="L24" s="87">
        <v>5936.0934956931997</v>
      </c>
      <c r="M24" s="87">
        <v>6995.2263158446167</v>
      </c>
      <c r="N24" s="87">
        <v>7196.2572161299822</v>
      </c>
      <c r="O24" s="87">
        <v>7258.5699049192062</v>
      </c>
      <c r="P24" s="87">
        <v>7452.230459188142</v>
      </c>
      <c r="Q24" s="87">
        <v>6771.4618065050654</v>
      </c>
    </row>
    <row r="25" spans="1:17" ht="12" customHeight="1" x14ac:dyDescent="0.25">
      <c r="A25" s="88" t="s">
        <v>42</v>
      </c>
      <c r="B25" s="87">
        <v>98554.5617423855</v>
      </c>
      <c r="C25" s="87">
        <v>95144.630713183476</v>
      </c>
      <c r="D25" s="87">
        <v>94853.899117609195</v>
      </c>
      <c r="E25" s="87">
        <v>89523.510893514598</v>
      </c>
      <c r="F25" s="87">
        <v>88815.151247989998</v>
      </c>
      <c r="G25" s="87">
        <v>90221.641955541359</v>
      </c>
      <c r="H25" s="87">
        <v>103953.00796497156</v>
      </c>
      <c r="I25" s="87">
        <v>120681.94529432044</v>
      </c>
      <c r="J25" s="87">
        <v>128350.94097738918</v>
      </c>
      <c r="K25" s="87">
        <v>139486.03669846428</v>
      </c>
      <c r="L25" s="87">
        <v>173141.99145225561</v>
      </c>
      <c r="M25" s="87">
        <v>185410.48262025719</v>
      </c>
      <c r="N25" s="87">
        <v>197714.58977651797</v>
      </c>
      <c r="O25" s="87">
        <v>189196.56113182707</v>
      </c>
      <c r="P25" s="87">
        <v>188121.69369267049</v>
      </c>
      <c r="Q25" s="87">
        <v>177414.52893382171</v>
      </c>
    </row>
    <row r="26" spans="1:17" ht="12" customHeight="1" x14ac:dyDescent="0.25">
      <c r="A26" s="88" t="s">
        <v>30</v>
      </c>
      <c r="B26" s="94">
        <v>67791.786799878173</v>
      </c>
      <c r="C26" s="94">
        <v>54312.871520508677</v>
      </c>
      <c r="D26" s="94">
        <v>38446.821270092471</v>
      </c>
      <c r="E26" s="94">
        <v>34070.688770010805</v>
      </c>
      <c r="F26" s="94">
        <v>38139.582171759081</v>
      </c>
      <c r="G26" s="94">
        <v>46485.7645926931</v>
      </c>
      <c r="H26" s="94">
        <v>42741.796242466429</v>
      </c>
      <c r="I26" s="94">
        <v>44845.849266927355</v>
      </c>
      <c r="J26" s="94">
        <v>48599.390820427572</v>
      </c>
      <c r="K26" s="94">
        <v>40225.758944117501</v>
      </c>
      <c r="L26" s="94">
        <v>16557.703775780115</v>
      </c>
      <c r="M26" s="94">
        <v>13871.250283764199</v>
      </c>
      <c r="N26" s="94">
        <v>16644.410305184811</v>
      </c>
      <c r="O26" s="94">
        <v>34977.87836393567</v>
      </c>
      <c r="P26" s="94">
        <v>20356.974648076281</v>
      </c>
      <c r="Q26" s="94">
        <v>50926.296928062467</v>
      </c>
    </row>
    <row r="27" spans="1:17" ht="12" customHeight="1" x14ac:dyDescent="0.25">
      <c r="A27" s="93" t="s">
        <v>33</v>
      </c>
      <c r="B27" s="92">
        <v>123044.35535799476</v>
      </c>
      <c r="C27" s="92">
        <v>127308.76223288587</v>
      </c>
      <c r="D27" s="92">
        <v>128939.3946107691</v>
      </c>
      <c r="E27" s="92">
        <v>131108.46195638459</v>
      </c>
      <c r="F27" s="92">
        <v>136856.63146294447</v>
      </c>
      <c r="G27" s="92">
        <v>137336.26911585583</v>
      </c>
      <c r="H27" s="92">
        <v>138654.38316676786</v>
      </c>
      <c r="I27" s="92">
        <v>138679.58746935174</v>
      </c>
      <c r="J27" s="92">
        <v>143460.65304389939</v>
      </c>
      <c r="K27" s="92">
        <v>148629.31465038742</v>
      </c>
      <c r="L27" s="92">
        <v>159397.58515906625</v>
      </c>
      <c r="M27" s="92">
        <v>177434.38759706117</v>
      </c>
      <c r="N27" s="92">
        <v>181122.73724039446</v>
      </c>
      <c r="O27" s="92">
        <v>186919.78623937111</v>
      </c>
      <c r="P27" s="92">
        <v>190877.57933511044</v>
      </c>
      <c r="Q27" s="92">
        <v>191819.97153553081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314414.15502809954</v>
      </c>
      <c r="C29" s="89">
        <f t="shared" ref="C29:Q29" si="10">SUM(C30:C33)</f>
        <v>316762.23287203081</v>
      </c>
      <c r="D29" s="89">
        <f t="shared" si="10"/>
        <v>320233.26190872287</v>
      </c>
      <c r="E29" s="89">
        <f t="shared" si="10"/>
        <v>322734.04805984232</v>
      </c>
      <c r="F29" s="89">
        <f t="shared" si="10"/>
        <v>327974.41011638253</v>
      </c>
      <c r="G29" s="89">
        <f t="shared" si="10"/>
        <v>333631.80147784506</v>
      </c>
      <c r="H29" s="89">
        <f t="shared" si="10"/>
        <v>341341.09642501199</v>
      </c>
      <c r="I29" s="89">
        <f t="shared" si="10"/>
        <v>348994.0630576351</v>
      </c>
      <c r="J29" s="89">
        <f t="shared" si="10"/>
        <v>353111.11111111101</v>
      </c>
      <c r="K29" s="89">
        <f t="shared" si="10"/>
        <v>346653.55132111511</v>
      </c>
      <c r="L29" s="89">
        <f t="shared" si="10"/>
        <v>350896.50315605232</v>
      </c>
      <c r="M29" s="89">
        <f t="shared" si="10"/>
        <v>354005.14064668771</v>
      </c>
      <c r="N29" s="89">
        <f t="shared" si="10"/>
        <v>355215.6304054418</v>
      </c>
      <c r="O29" s="89">
        <f t="shared" si="10"/>
        <v>356726.95370329992</v>
      </c>
      <c r="P29" s="89">
        <f t="shared" si="10"/>
        <v>358808.29084811022</v>
      </c>
      <c r="Q29" s="89">
        <f t="shared" si="10"/>
        <v>361601.00916718307</v>
      </c>
    </row>
    <row r="30" spans="1:17" ht="12" customHeight="1" x14ac:dyDescent="0.25">
      <c r="A30" s="88" t="s">
        <v>66</v>
      </c>
      <c r="B30" s="87">
        <v>10562.016797525279</v>
      </c>
      <c r="C30" s="87">
        <v>14692.42339314108</v>
      </c>
      <c r="D30" s="87">
        <v>40368.003990509271</v>
      </c>
      <c r="E30" s="87">
        <v>48391.089699954195</v>
      </c>
      <c r="F30" s="87">
        <v>58790.955829279832</v>
      </c>
      <c r="G30" s="87">
        <v>45045.849265931342</v>
      </c>
      <c r="H30" s="87">
        <v>44997.770336000045</v>
      </c>
      <c r="I30" s="87">
        <v>20654.69454652493</v>
      </c>
      <c r="J30" s="87">
        <v>14188.16754083808</v>
      </c>
      <c r="K30" s="87">
        <v>24147.893406188261</v>
      </c>
      <c r="L30" s="87">
        <v>39499.996452173691</v>
      </c>
      <c r="M30" s="87">
        <v>25273.873119041982</v>
      </c>
      <c r="N30" s="87">
        <v>21685.56694008243</v>
      </c>
      <c r="O30" s="87">
        <v>7730.0522259316758</v>
      </c>
      <c r="P30" s="87">
        <v>17479.451738502754</v>
      </c>
      <c r="Q30" s="87">
        <v>6666.4260484215274</v>
      </c>
    </row>
    <row r="31" spans="1:17" ht="12" customHeight="1" x14ac:dyDescent="0.25">
      <c r="A31" s="88" t="s">
        <v>98</v>
      </c>
      <c r="B31" s="87">
        <v>59664.858807397832</v>
      </c>
      <c r="C31" s="87">
        <v>67441.762480408797</v>
      </c>
      <c r="D31" s="87">
        <v>73671.2685095864</v>
      </c>
      <c r="E31" s="87">
        <v>77507.860581992951</v>
      </c>
      <c r="F31" s="87">
        <v>81825.328173859409</v>
      </c>
      <c r="G31" s="87">
        <v>83157.719016029121</v>
      </c>
      <c r="H31" s="87">
        <v>85617.908606276513</v>
      </c>
      <c r="I31" s="87">
        <v>87429.797195177933</v>
      </c>
      <c r="J31" s="87">
        <v>88195.459810748696</v>
      </c>
      <c r="K31" s="87">
        <v>92771.316367806081</v>
      </c>
      <c r="L31" s="87">
        <v>93356.879573587474</v>
      </c>
      <c r="M31" s="87">
        <v>88925.351115596874</v>
      </c>
      <c r="N31" s="87">
        <v>86789.590368510253</v>
      </c>
      <c r="O31" s="87">
        <v>84034.005457825609</v>
      </c>
      <c r="P31" s="87">
        <v>90896.221064846584</v>
      </c>
      <c r="Q31" s="87">
        <v>92254.864273261745</v>
      </c>
    </row>
    <row r="32" spans="1:17" ht="12" customHeight="1" x14ac:dyDescent="0.25">
      <c r="A32" s="88" t="s">
        <v>34</v>
      </c>
      <c r="B32" s="87">
        <v>2239.7349156182913</v>
      </c>
      <c r="C32" s="87">
        <v>2241.8979287249517</v>
      </c>
      <c r="D32" s="87">
        <v>2789.2854184036523</v>
      </c>
      <c r="E32" s="87">
        <v>3287.7246062997342</v>
      </c>
      <c r="F32" s="87">
        <v>3196.1461461454473</v>
      </c>
      <c r="G32" s="87">
        <v>2670.4858219315406</v>
      </c>
      <c r="H32" s="87">
        <v>2691.3685679625096</v>
      </c>
      <c r="I32" s="87">
        <v>2708.4409974933442</v>
      </c>
      <c r="J32" s="87">
        <v>2668.8620639488363</v>
      </c>
      <c r="K32" s="87">
        <v>2156.3494729260565</v>
      </c>
      <c r="L32" s="87">
        <v>2674.7742566238303</v>
      </c>
      <c r="M32" s="87">
        <v>2113.8021455146231</v>
      </c>
      <c r="N32" s="87">
        <v>2531.0259593862734</v>
      </c>
      <c r="O32" s="87">
        <v>2537.6859235606676</v>
      </c>
      <c r="P32" s="87">
        <v>2556.4358758897661</v>
      </c>
      <c r="Q32" s="87">
        <v>3096.556217947797</v>
      </c>
    </row>
    <row r="33" spans="1:17" ht="12" customHeight="1" x14ac:dyDescent="0.25">
      <c r="A33" s="49" t="s">
        <v>30</v>
      </c>
      <c r="B33" s="86">
        <v>241947.54450755811</v>
      </c>
      <c r="C33" s="86">
        <v>232386.14906975598</v>
      </c>
      <c r="D33" s="86">
        <v>203404.70399022353</v>
      </c>
      <c r="E33" s="86">
        <v>193547.37317159542</v>
      </c>
      <c r="F33" s="86">
        <v>184161.97996709787</v>
      </c>
      <c r="G33" s="86">
        <v>202757.74737395303</v>
      </c>
      <c r="H33" s="86">
        <v>208034.04891477295</v>
      </c>
      <c r="I33" s="86">
        <v>238201.13031843893</v>
      </c>
      <c r="J33" s="86">
        <v>248058.62169557539</v>
      </c>
      <c r="K33" s="86">
        <v>227577.99207419474</v>
      </c>
      <c r="L33" s="86">
        <v>215364.85287366732</v>
      </c>
      <c r="M33" s="86">
        <v>237692.11426653422</v>
      </c>
      <c r="N33" s="86">
        <v>244209.44713746285</v>
      </c>
      <c r="O33" s="86">
        <v>262425.21009598195</v>
      </c>
      <c r="P33" s="86">
        <v>247876.18216887114</v>
      </c>
      <c r="Q33" s="86">
        <v>259583.16262755197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2034.9351224133773</v>
      </c>
      <c r="C3" s="106">
        <f t="shared" ref="C3:Q3" si="1">SUM(C4,C16,C19,C29)</f>
        <v>2449.2583023921948</v>
      </c>
      <c r="D3" s="106">
        <f t="shared" si="1"/>
        <v>2338.4606204975339</v>
      </c>
      <c r="E3" s="106">
        <f t="shared" si="1"/>
        <v>2657.0258854429339</v>
      </c>
      <c r="F3" s="106">
        <f t="shared" si="1"/>
        <v>2622.1762527901783</v>
      </c>
      <c r="G3" s="106">
        <f t="shared" si="1"/>
        <v>2640.8881038626528</v>
      </c>
      <c r="H3" s="106">
        <f t="shared" si="1"/>
        <v>2851.6025246748168</v>
      </c>
      <c r="I3" s="106">
        <f t="shared" si="1"/>
        <v>2365.8442377999104</v>
      </c>
      <c r="J3" s="106">
        <f t="shared" si="1"/>
        <v>2718.5957246575535</v>
      </c>
      <c r="K3" s="106">
        <f t="shared" si="1"/>
        <v>2440.1597323117089</v>
      </c>
      <c r="L3" s="106">
        <f t="shared" si="1"/>
        <v>2600.517925027948</v>
      </c>
      <c r="M3" s="106">
        <f t="shared" si="1"/>
        <v>2271.8202981740887</v>
      </c>
      <c r="N3" s="106">
        <f t="shared" si="1"/>
        <v>2246.462485080388</v>
      </c>
      <c r="O3" s="106">
        <f t="shared" si="1"/>
        <v>2135.8244249873719</v>
      </c>
      <c r="P3" s="106">
        <f t="shared" si="1"/>
        <v>2051.9396372744777</v>
      </c>
      <c r="Q3" s="106">
        <f t="shared" si="1"/>
        <v>1970.7439103085762</v>
      </c>
    </row>
    <row r="4" spans="1:17" ht="12.95" customHeight="1" x14ac:dyDescent="0.25">
      <c r="A4" s="90" t="s">
        <v>44</v>
      </c>
      <c r="B4" s="101">
        <f t="shared" ref="B4" si="2">SUM(B5:B15)</f>
        <v>1510.1126900411002</v>
      </c>
      <c r="C4" s="101">
        <f t="shared" ref="C4:Q4" si="3">SUM(C5:C15)</f>
        <v>1914.0263791881348</v>
      </c>
      <c r="D4" s="101">
        <f t="shared" si="3"/>
        <v>1783.3852697665106</v>
      </c>
      <c r="E4" s="101">
        <f t="shared" si="3"/>
        <v>2088.4286207289629</v>
      </c>
      <c r="F4" s="101">
        <f t="shared" si="3"/>
        <v>2028.528492439091</v>
      </c>
      <c r="G4" s="101">
        <f t="shared" si="3"/>
        <v>2033.4506598106814</v>
      </c>
      <c r="H4" s="101">
        <f t="shared" si="3"/>
        <v>2234.670103067534</v>
      </c>
      <c r="I4" s="101">
        <f t="shared" si="3"/>
        <v>1747.0915611605801</v>
      </c>
      <c r="J4" s="101">
        <f t="shared" si="3"/>
        <v>2091.1414019097997</v>
      </c>
      <c r="K4" s="101">
        <f t="shared" si="3"/>
        <v>1814.0564608001125</v>
      </c>
      <c r="L4" s="101">
        <f t="shared" si="3"/>
        <v>1973.9850685740489</v>
      </c>
      <c r="M4" s="101">
        <f t="shared" si="3"/>
        <v>1644.7950622142187</v>
      </c>
      <c r="N4" s="101">
        <f t="shared" si="3"/>
        <v>1615.0852174549968</v>
      </c>
      <c r="O4" s="101">
        <f t="shared" si="3"/>
        <v>1498.122795016395</v>
      </c>
      <c r="P4" s="101">
        <f t="shared" si="3"/>
        <v>1412.6449089405476</v>
      </c>
      <c r="Q4" s="101">
        <f t="shared" si="3"/>
        <v>1339.5903299631987</v>
      </c>
    </row>
    <row r="5" spans="1:17" ht="12" customHeight="1" x14ac:dyDescent="0.25">
      <c r="A5" s="88" t="s">
        <v>38</v>
      </c>
      <c r="B5" s="100">
        <v>27.754526675876814</v>
      </c>
      <c r="C5" s="100">
        <v>29.714679999999991</v>
      </c>
      <c r="D5" s="100">
        <v>20.486069999999994</v>
      </c>
      <c r="E5" s="100">
        <v>28.729769999999991</v>
      </c>
      <c r="F5" s="100">
        <v>20.625240000000002</v>
      </c>
      <c r="G5" s="100">
        <v>23.361155621473447</v>
      </c>
      <c r="H5" s="100">
        <v>18.116769999999999</v>
      </c>
      <c r="I5" s="100">
        <v>11.081720000000001</v>
      </c>
      <c r="J5" s="100">
        <v>9.4955800000000021</v>
      </c>
      <c r="K5" s="100">
        <v>4.0002699999999987</v>
      </c>
      <c r="L5" s="100">
        <v>5.1830317286691532</v>
      </c>
      <c r="M5" s="100">
        <v>4.0122095387765233</v>
      </c>
      <c r="N5" s="100">
        <v>3.0594003328066517</v>
      </c>
      <c r="O5" s="100">
        <v>2.5800540669071728</v>
      </c>
      <c r="P5" s="100">
        <v>2.5808349861591666</v>
      </c>
      <c r="Q5" s="100">
        <v>2.5789492761240687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360.1261143242495</v>
      </c>
      <c r="C7" s="100">
        <v>479.07910485025815</v>
      </c>
      <c r="D7" s="100">
        <v>475.75792107719417</v>
      </c>
      <c r="E7" s="100">
        <v>588.35360427722856</v>
      </c>
      <c r="F7" s="100">
        <v>425.84007428126768</v>
      </c>
      <c r="G7" s="100">
        <v>587.93845486946384</v>
      </c>
      <c r="H7" s="100">
        <v>536.61470074409726</v>
      </c>
      <c r="I7" s="100">
        <v>275.6046288085991</v>
      </c>
      <c r="J7" s="100">
        <v>445.87774903975418</v>
      </c>
      <c r="K7" s="100">
        <v>388.46076555930574</v>
      </c>
      <c r="L7" s="100">
        <v>288.21427068453409</v>
      </c>
      <c r="M7" s="100">
        <v>227.01577181927144</v>
      </c>
      <c r="N7" s="100">
        <v>106.85796024483314</v>
      </c>
      <c r="O7" s="100">
        <v>176.68288294966661</v>
      </c>
      <c r="P7" s="100">
        <v>228.86067745018514</v>
      </c>
      <c r="Q7" s="100">
        <v>220.14900587268963</v>
      </c>
    </row>
    <row r="8" spans="1:17" ht="12" customHeight="1" x14ac:dyDescent="0.25">
      <c r="A8" s="88" t="s">
        <v>101</v>
      </c>
      <c r="B8" s="100">
        <v>0.35984897914001762</v>
      </c>
      <c r="C8" s="100">
        <v>0.47442265119826088</v>
      </c>
      <c r="D8" s="100">
        <v>0.44390788445658569</v>
      </c>
      <c r="E8" s="100">
        <v>0.53337693034880174</v>
      </c>
      <c r="F8" s="100">
        <v>0.5475650686389979</v>
      </c>
      <c r="G8" s="100">
        <v>0.53534581596308584</v>
      </c>
      <c r="H8" s="100">
        <v>0.60838084473535836</v>
      </c>
      <c r="I8" s="100">
        <v>0.48029717351233808</v>
      </c>
      <c r="J8" s="100">
        <v>0.58665695044088839</v>
      </c>
      <c r="K8" s="100">
        <v>0.54266708304110367</v>
      </c>
      <c r="L8" s="100">
        <v>0.61522569135162519</v>
      </c>
      <c r="M8" s="100">
        <v>0.53833679356919228</v>
      </c>
      <c r="N8" s="100">
        <v>0.56888458005124265</v>
      </c>
      <c r="O8" s="100">
        <v>0.58030087320634949</v>
      </c>
      <c r="P8" s="100">
        <v>0.61023047181083523</v>
      </c>
      <c r="Q8" s="100">
        <v>0.67415574052678418</v>
      </c>
    </row>
    <row r="9" spans="1:17" ht="12" customHeight="1" x14ac:dyDescent="0.25">
      <c r="A9" s="88" t="s">
        <v>106</v>
      </c>
      <c r="B9" s="100">
        <v>486.92184689405559</v>
      </c>
      <c r="C9" s="100">
        <v>708.31797338724573</v>
      </c>
      <c r="D9" s="100">
        <v>619.8404622086473</v>
      </c>
      <c r="E9" s="100">
        <v>714.95641150146264</v>
      </c>
      <c r="F9" s="100">
        <v>871.82238844947312</v>
      </c>
      <c r="G9" s="100">
        <v>757.48517701957257</v>
      </c>
      <c r="H9" s="100">
        <v>809.04215389355636</v>
      </c>
      <c r="I9" s="100">
        <v>641.76390312615865</v>
      </c>
      <c r="J9" s="100">
        <v>705.9188933171788</v>
      </c>
      <c r="K9" s="100">
        <v>605.1528937622893</v>
      </c>
      <c r="L9" s="100">
        <v>614.61046566027346</v>
      </c>
      <c r="M9" s="100">
        <v>481.76960747229992</v>
      </c>
      <c r="N9" s="100">
        <v>479.19496079387261</v>
      </c>
      <c r="O9" s="100">
        <v>389.83661417542737</v>
      </c>
      <c r="P9" s="100">
        <v>383.98521933629195</v>
      </c>
      <c r="Q9" s="100">
        <v>317.42776245981241</v>
      </c>
    </row>
    <row r="10" spans="1:17" ht="12" customHeight="1" x14ac:dyDescent="0.25">
      <c r="A10" s="88" t="s">
        <v>34</v>
      </c>
      <c r="B10" s="100">
        <v>67.34705148413029</v>
      </c>
      <c r="C10" s="100">
        <v>71.614350373633215</v>
      </c>
      <c r="D10" s="100">
        <v>70.430539316558239</v>
      </c>
      <c r="E10" s="100">
        <v>83.591258295428545</v>
      </c>
      <c r="F10" s="100">
        <v>90.48979598714989</v>
      </c>
      <c r="G10" s="100">
        <v>49.329700772258676</v>
      </c>
      <c r="H10" s="100">
        <v>45.014877888318217</v>
      </c>
      <c r="I10" s="100">
        <v>77.788041106328251</v>
      </c>
      <c r="J10" s="100">
        <v>70.620601248200188</v>
      </c>
      <c r="K10" s="100">
        <v>59.526009725706267</v>
      </c>
      <c r="L10" s="100">
        <v>73.930591463308573</v>
      </c>
      <c r="M10" s="100">
        <v>58.753020000013073</v>
      </c>
      <c r="N10" s="100">
        <v>63.080995785048152</v>
      </c>
      <c r="O10" s="100">
        <v>64.50389562459749</v>
      </c>
      <c r="P10" s="100">
        <v>48.061039644445657</v>
      </c>
      <c r="Q10" s="100">
        <v>55.6775971780459</v>
      </c>
    </row>
    <row r="11" spans="1:17" ht="12" customHeight="1" x14ac:dyDescent="0.25">
      <c r="A11" s="88" t="s">
        <v>61</v>
      </c>
      <c r="B11" s="100">
        <v>4.920225470526419</v>
      </c>
      <c r="C11" s="100">
        <v>4.4999999999999991</v>
      </c>
      <c r="D11" s="100">
        <v>7.3999999999999995</v>
      </c>
      <c r="E11" s="100">
        <v>5.7194499999999975</v>
      </c>
      <c r="F11" s="100">
        <v>5.6999999999999984</v>
      </c>
      <c r="G11" s="100">
        <v>6.448839208942367</v>
      </c>
      <c r="H11" s="100">
        <v>6.2999999999999989</v>
      </c>
      <c r="I11" s="100">
        <v>5.6999999999999984</v>
      </c>
      <c r="J11" s="100">
        <v>6.0999999999999961</v>
      </c>
      <c r="K11" s="100">
        <v>6.7</v>
      </c>
      <c r="L11" s="100">
        <v>7.6669532817426145</v>
      </c>
      <c r="M11" s="100">
        <v>6.6399159262443899</v>
      </c>
      <c r="N11" s="100">
        <v>8.2640680233113581</v>
      </c>
      <c r="O11" s="100">
        <v>7.858029999044633</v>
      </c>
      <c r="P11" s="100">
        <v>6.3771854399541388</v>
      </c>
      <c r="Q11" s="100">
        <v>7.1892614884876265</v>
      </c>
    </row>
    <row r="12" spans="1:17" ht="12" customHeight="1" x14ac:dyDescent="0.25">
      <c r="A12" s="88" t="s">
        <v>42</v>
      </c>
      <c r="B12" s="100">
        <v>446.8205937205268</v>
      </c>
      <c r="C12" s="100">
        <v>494.14607456404087</v>
      </c>
      <c r="D12" s="100">
        <v>465.38493098853627</v>
      </c>
      <c r="E12" s="100">
        <v>510.40382140471462</v>
      </c>
      <c r="F12" s="100">
        <v>553.3640053727853</v>
      </c>
      <c r="G12" s="100">
        <v>560.36006620832268</v>
      </c>
      <c r="H12" s="100">
        <v>613.19370105595283</v>
      </c>
      <c r="I12" s="100">
        <v>557.70759578208197</v>
      </c>
      <c r="J12" s="100">
        <v>695.58852599933005</v>
      </c>
      <c r="K12" s="100">
        <v>681.70861634248945</v>
      </c>
      <c r="L12" s="100">
        <v>898.33751858267954</v>
      </c>
      <c r="M12" s="100">
        <v>794.49314666967553</v>
      </c>
      <c r="N12" s="100">
        <v>845.29400279849199</v>
      </c>
      <c r="O12" s="100">
        <v>726.82911401665319</v>
      </c>
      <c r="P12" s="100">
        <v>693.94853427486339</v>
      </c>
      <c r="Q12" s="100">
        <v>687.71401442280433</v>
      </c>
    </row>
    <row r="13" spans="1:17" ht="12" customHeight="1" x14ac:dyDescent="0.25">
      <c r="A13" s="88" t="s">
        <v>105</v>
      </c>
      <c r="B13" s="100">
        <v>0.43510536887978524</v>
      </c>
      <c r="C13" s="100">
        <v>0.6769898763900043</v>
      </c>
      <c r="D13" s="100">
        <v>0.90870892152607419</v>
      </c>
      <c r="E13" s="100">
        <v>1.5099236512759509</v>
      </c>
      <c r="F13" s="100">
        <v>1.9551378972774809</v>
      </c>
      <c r="G13" s="100">
        <v>2.5469259068611594</v>
      </c>
      <c r="H13" s="100">
        <v>7.7941976056765494</v>
      </c>
      <c r="I13" s="100">
        <v>7.6164851897744921</v>
      </c>
      <c r="J13" s="100">
        <v>9.3971273146811853</v>
      </c>
      <c r="K13" s="100">
        <v>8.9091510454400744</v>
      </c>
      <c r="L13" s="100">
        <v>12.190614327485759</v>
      </c>
      <c r="M13" s="100">
        <v>12.166220396233282</v>
      </c>
      <c r="N13" s="100">
        <v>12.941277012748062</v>
      </c>
      <c r="O13" s="100">
        <v>14.001494770621081</v>
      </c>
      <c r="P13" s="100">
        <v>13.700533528885776</v>
      </c>
      <c r="Q13" s="100">
        <v>17.959893575084354</v>
      </c>
    </row>
    <row r="14" spans="1:17" ht="12" customHeight="1" x14ac:dyDescent="0.25">
      <c r="A14" s="51" t="s">
        <v>104</v>
      </c>
      <c r="B14" s="22">
        <v>102.05109789326882</v>
      </c>
      <c r="C14" s="22">
        <v>107.16600523723277</v>
      </c>
      <c r="D14" s="22">
        <v>105.6959937600593</v>
      </c>
      <c r="E14" s="22">
        <v>134.37943041761159</v>
      </c>
      <c r="F14" s="22">
        <v>37.340256651992867</v>
      </c>
      <c r="G14" s="22">
        <v>24.092971705604779</v>
      </c>
      <c r="H14" s="22">
        <v>176.1976049258578</v>
      </c>
      <c r="I14" s="22">
        <v>153.31152372491002</v>
      </c>
      <c r="J14" s="22">
        <v>127.64285776893853</v>
      </c>
      <c r="K14" s="22">
        <v>41.485517983814503</v>
      </c>
      <c r="L14" s="22">
        <v>55.744181126732045</v>
      </c>
      <c r="M14" s="22">
        <v>45.204864807365468</v>
      </c>
      <c r="N14" s="22">
        <v>82.925204465058201</v>
      </c>
      <c r="O14" s="22">
        <v>103.14053072497313</v>
      </c>
      <c r="P14" s="22">
        <v>21.968794474224147</v>
      </c>
      <c r="Q14" s="22">
        <v>18.779460482884495</v>
      </c>
    </row>
    <row r="15" spans="1:17" ht="12" customHeight="1" x14ac:dyDescent="0.25">
      <c r="A15" s="105" t="s">
        <v>108</v>
      </c>
      <c r="B15" s="104">
        <v>13.376279230446269</v>
      </c>
      <c r="C15" s="104">
        <v>18.336778248135683</v>
      </c>
      <c r="D15" s="104">
        <v>17.036735609532624</v>
      </c>
      <c r="E15" s="104">
        <v>20.251574250892357</v>
      </c>
      <c r="F15" s="104">
        <v>20.844028730505713</v>
      </c>
      <c r="G15" s="104">
        <v>21.352022682218749</v>
      </c>
      <c r="H15" s="104">
        <v>21.787716109339641</v>
      </c>
      <c r="I15" s="104">
        <v>16.037366249215115</v>
      </c>
      <c r="J15" s="104">
        <v>19.913410271275971</v>
      </c>
      <c r="K15" s="104">
        <v>17.57056929802604</v>
      </c>
      <c r="L15" s="104">
        <v>17.492216027272249</v>
      </c>
      <c r="M15" s="104">
        <v>14.201968790769692</v>
      </c>
      <c r="N15" s="104">
        <v>12.898463418775437</v>
      </c>
      <c r="O15" s="104">
        <v>12.109877815297951</v>
      </c>
      <c r="P15" s="104">
        <v>12.551859333727649</v>
      </c>
      <c r="Q15" s="104">
        <v>11.440229466738989</v>
      </c>
    </row>
    <row r="16" spans="1:17" ht="12.95" customHeight="1" x14ac:dyDescent="0.25">
      <c r="A16" s="90" t="s">
        <v>102</v>
      </c>
      <c r="B16" s="101">
        <f t="shared" ref="B16" si="4">SUM(B17:B18)</f>
        <v>26.227714380986349</v>
      </c>
      <c r="C16" s="101">
        <f t="shared" ref="C16:Q16" si="5">SUM(C17:C18)</f>
        <v>26.833621093764691</v>
      </c>
      <c r="D16" s="101">
        <f t="shared" si="5"/>
        <v>28.28766606100239</v>
      </c>
      <c r="E16" s="101">
        <f t="shared" si="5"/>
        <v>29.121723417535545</v>
      </c>
      <c r="F16" s="101">
        <f t="shared" si="5"/>
        <v>30.51761734491949</v>
      </c>
      <c r="G16" s="101">
        <f t="shared" si="5"/>
        <v>32.359822325674223</v>
      </c>
      <c r="H16" s="101">
        <f t="shared" si="5"/>
        <v>34.436116200935842</v>
      </c>
      <c r="I16" s="101">
        <f t="shared" si="5"/>
        <v>37.15177873536215</v>
      </c>
      <c r="J16" s="101">
        <f t="shared" si="5"/>
        <v>38.798128127178771</v>
      </c>
      <c r="K16" s="101">
        <f t="shared" si="5"/>
        <v>39.733868453181714</v>
      </c>
      <c r="L16" s="101">
        <f t="shared" si="5"/>
        <v>40.509969901310505</v>
      </c>
      <c r="M16" s="101">
        <f t="shared" si="5"/>
        <v>40.508353253869551</v>
      </c>
      <c r="N16" s="101">
        <f t="shared" si="5"/>
        <v>39.722045447636006</v>
      </c>
      <c r="O16" s="101">
        <f t="shared" si="5"/>
        <v>38.662795274972993</v>
      </c>
      <c r="P16" s="101">
        <f t="shared" si="5"/>
        <v>38.228641342328864</v>
      </c>
      <c r="Q16" s="101">
        <f t="shared" si="5"/>
        <v>37.082536416652125</v>
      </c>
    </row>
    <row r="17" spans="1:17" ht="12.95" customHeight="1" x14ac:dyDescent="0.25">
      <c r="A17" s="88" t="s">
        <v>101</v>
      </c>
      <c r="B17" s="103">
        <v>3.8995403062072949E-2</v>
      </c>
      <c r="C17" s="103">
        <v>4.2037386011651863E-2</v>
      </c>
      <c r="D17" s="103">
        <v>5.0519079739203894E-2</v>
      </c>
      <c r="E17" s="103">
        <v>5.8085526194894488E-2</v>
      </c>
      <c r="F17" s="103">
        <v>6.6614417092748721E-2</v>
      </c>
      <c r="G17" s="103">
        <v>7.7891760931118506E-2</v>
      </c>
      <c r="H17" s="103">
        <v>9.1276645538351339E-2</v>
      </c>
      <c r="I17" s="103">
        <v>0.11337327305531346</v>
      </c>
      <c r="J17" s="103">
        <v>0.12842201145205934</v>
      </c>
      <c r="K17" s="103">
        <v>0.15413357341161743</v>
      </c>
      <c r="L17" s="103">
        <v>0.17423322999780219</v>
      </c>
      <c r="M17" s="103">
        <v>0.19926552167993364</v>
      </c>
      <c r="N17" s="103">
        <v>0.21874338213467981</v>
      </c>
      <c r="O17" s="103">
        <v>0.24762934017865865</v>
      </c>
      <c r="P17" s="103">
        <v>0.2843787692321959</v>
      </c>
      <c r="Q17" s="103">
        <v>0.31983624050647086</v>
      </c>
    </row>
    <row r="18" spans="1:17" ht="12" customHeight="1" x14ac:dyDescent="0.25">
      <c r="A18" s="88" t="s">
        <v>100</v>
      </c>
      <c r="B18" s="103">
        <v>26.188718977924275</v>
      </c>
      <c r="C18" s="103">
        <v>26.791583707753038</v>
      </c>
      <c r="D18" s="103">
        <v>28.237146981263187</v>
      </c>
      <c r="E18" s="103">
        <v>29.063637891340651</v>
      </c>
      <c r="F18" s="103">
        <v>30.451002927826742</v>
      </c>
      <c r="G18" s="103">
        <v>32.281930564743107</v>
      </c>
      <c r="H18" s="103">
        <v>34.344839555397492</v>
      </c>
      <c r="I18" s="103">
        <v>37.038405462306834</v>
      </c>
      <c r="J18" s="103">
        <v>38.669706115726711</v>
      </c>
      <c r="K18" s="103">
        <v>39.579734879770093</v>
      </c>
      <c r="L18" s="103">
        <v>40.335736671312702</v>
      </c>
      <c r="M18" s="103">
        <v>40.309087732189617</v>
      </c>
      <c r="N18" s="103">
        <v>39.503302065501323</v>
      </c>
      <c r="O18" s="103">
        <v>38.415165934794331</v>
      </c>
      <c r="P18" s="103">
        <v>37.944262573096665</v>
      </c>
      <c r="Q18" s="103">
        <v>36.762700176145657</v>
      </c>
    </row>
    <row r="19" spans="1:17" ht="12.95" customHeight="1" x14ac:dyDescent="0.25">
      <c r="A19" s="90" t="s">
        <v>47</v>
      </c>
      <c r="B19" s="101">
        <f t="shared" ref="B19" si="6">SUM(B20:B27)</f>
        <v>260.83276788995397</v>
      </c>
      <c r="C19" s="101">
        <f t="shared" ref="C19:Q19" si="7">SUM(C20:C27)</f>
        <v>265.73583045901762</v>
      </c>
      <c r="D19" s="101">
        <f t="shared" si="7"/>
        <v>270.73977610510093</v>
      </c>
      <c r="E19" s="101">
        <f t="shared" si="7"/>
        <v>275.40345164677649</v>
      </c>
      <c r="F19" s="101">
        <f t="shared" si="7"/>
        <v>280.26707367258985</v>
      </c>
      <c r="G19" s="101">
        <f t="shared" si="7"/>
        <v>293.75162454647693</v>
      </c>
      <c r="H19" s="101">
        <f t="shared" si="7"/>
        <v>297.01011939346358</v>
      </c>
      <c r="I19" s="101">
        <f t="shared" si="7"/>
        <v>300.38877132409851</v>
      </c>
      <c r="J19" s="101">
        <f t="shared" si="7"/>
        <v>302.04723831266858</v>
      </c>
      <c r="K19" s="101">
        <f t="shared" si="7"/>
        <v>302.69730612531362</v>
      </c>
      <c r="L19" s="101">
        <f t="shared" si="7"/>
        <v>291.71446725892378</v>
      </c>
      <c r="M19" s="101">
        <f t="shared" si="7"/>
        <v>292.51672606913894</v>
      </c>
      <c r="N19" s="101">
        <f t="shared" si="7"/>
        <v>291.11557758112849</v>
      </c>
      <c r="O19" s="101">
        <f t="shared" si="7"/>
        <v>298.39908377411206</v>
      </c>
      <c r="P19" s="101">
        <f t="shared" si="7"/>
        <v>300.81901418261043</v>
      </c>
      <c r="Q19" s="101">
        <f t="shared" si="7"/>
        <v>301.99923234541529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15.624667992682392</v>
      </c>
      <c r="C21" s="100">
        <v>21.360841990804776</v>
      </c>
      <c r="D21" s="100">
        <v>26.990228398419234</v>
      </c>
      <c r="E21" s="100">
        <v>31.477903132160328</v>
      </c>
      <c r="F21" s="100">
        <v>32.676098538319174</v>
      </c>
      <c r="G21" s="100">
        <v>33.800040466590843</v>
      </c>
      <c r="H21" s="100">
        <v>32.123003719121598</v>
      </c>
      <c r="I21" s="100">
        <v>28.824214706106034</v>
      </c>
      <c r="J21" s="100">
        <v>25.540778854435313</v>
      </c>
      <c r="K21" s="100">
        <v>18.41893777218452</v>
      </c>
      <c r="L21" s="100">
        <v>12.880249960898412</v>
      </c>
      <c r="M21" s="100">
        <v>9.071622710494422</v>
      </c>
      <c r="N21" s="100">
        <v>8.1451997933900522</v>
      </c>
      <c r="O21" s="100">
        <v>3.516204187929604</v>
      </c>
      <c r="P21" s="100">
        <v>3.0445431621602457</v>
      </c>
      <c r="Q21" s="100">
        <v>2.904221070824939</v>
      </c>
    </row>
    <row r="22" spans="1:17" ht="12" customHeight="1" x14ac:dyDescent="0.25">
      <c r="A22" s="88" t="s">
        <v>99</v>
      </c>
      <c r="B22" s="100">
        <v>49.131166340864539</v>
      </c>
      <c r="C22" s="100">
        <v>52.233895149741961</v>
      </c>
      <c r="D22" s="100">
        <v>56.023278922805524</v>
      </c>
      <c r="E22" s="100">
        <v>60.839285722771329</v>
      </c>
      <c r="F22" s="100">
        <v>58.782765718731966</v>
      </c>
      <c r="G22" s="100">
        <v>61.939559983232783</v>
      </c>
      <c r="H22" s="100">
        <v>60.594199255902844</v>
      </c>
      <c r="I22" s="100">
        <v>51.956501191400832</v>
      </c>
      <c r="J22" s="100">
        <v>46.556200960245725</v>
      </c>
      <c r="K22" s="100">
        <v>49.544784440694073</v>
      </c>
      <c r="L22" s="100">
        <v>37.573137177458392</v>
      </c>
      <c r="M22" s="100">
        <v>35.21178908519061</v>
      </c>
      <c r="N22" s="100">
        <v>26.775373303512389</v>
      </c>
      <c r="O22" s="100">
        <v>31.184359013327306</v>
      </c>
      <c r="P22" s="100">
        <v>38.419127710508789</v>
      </c>
      <c r="Q22" s="100">
        <v>35.125898644622332</v>
      </c>
    </row>
    <row r="23" spans="1:17" ht="12" customHeight="1" x14ac:dyDescent="0.25">
      <c r="A23" s="88" t="s">
        <v>98</v>
      </c>
      <c r="B23" s="100">
        <v>53.299139965068498</v>
      </c>
      <c r="C23" s="100">
        <v>59.995155172609202</v>
      </c>
      <c r="D23" s="100">
        <v>66.351185865412816</v>
      </c>
      <c r="E23" s="100">
        <v>65.497654510698624</v>
      </c>
      <c r="F23" s="100">
        <v>67.722233730254587</v>
      </c>
      <c r="G23" s="100">
        <v>74.768373686207141</v>
      </c>
      <c r="H23" s="100">
        <v>76.496220974547938</v>
      </c>
      <c r="I23" s="100">
        <v>76.406532474518357</v>
      </c>
      <c r="J23" s="100">
        <v>74.391323519656268</v>
      </c>
      <c r="K23" s="100">
        <v>81.270282546382873</v>
      </c>
      <c r="L23" s="100">
        <v>77.333144698320083</v>
      </c>
      <c r="M23" s="100">
        <v>75.589416960765874</v>
      </c>
      <c r="N23" s="100">
        <v>72.652559864134901</v>
      </c>
      <c r="O23" s="100">
        <v>71.475715473196402</v>
      </c>
      <c r="P23" s="100">
        <v>74.721776748720302</v>
      </c>
      <c r="Q23" s="100">
        <v>66.31673994263339</v>
      </c>
    </row>
    <row r="24" spans="1:17" ht="12" customHeight="1" x14ac:dyDescent="0.25">
      <c r="A24" s="88" t="s">
        <v>34</v>
      </c>
      <c r="B24" s="100">
        <v>8.390982336448511</v>
      </c>
      <c r="C24" s="100">
        <v>8.2894796263667523</v>
      </c>
      <c r="D24" s="100">
        <v>8.2047506834417501</v>
      </c>
      <c r="E24" s="100">
        <v>6.7151917045714828</v>
      </c>
      <c r="F24" s="100">
        <v>6.7100540128501125</v>
      </c>
      <c r="G24" s="100">
        <v>7.0381892621559805</v>
      </c>
      <c r="H24" s="100">
        <v>6.086162111681781</v>
      </c>
      <c r="I24" s="100">
        <v>5.64169889367178</v>
      </c>
      <c r="J24" s="100">
        <v>5.2792987517997947</v>
      </c>
      <c r="K24" s="100">
        <v>5.87172027429372</v>
      </c>
      <c r="L24" s="100">
        <v>5.9627550620746543</v>
      </c>
      <c r="M24" s="100">
        <v>6.9054100989387761</v>
      </c>
      <c r="N24" s="100">
        <v>7.0198242759961813</v>
      </c>
      <c r="O24" s="100">
        <v>7.3892246192957112</v>
      </c>
      <c r="P24" s="100">
        <v>7.2079008351568152</v>
      </c>
      <c r="Q24" s="100">
        <v>6.5900505624169519</v>
      </c>
    </row>
    <row r="25" spans="1:17" ht="12" customHeight="1" x14ac:dyDescent="0.25">
      <c r="A25" s="88" t="s">
        <v>42</v>
      </c>
      <c r="B25" s="100">
        <v>63.354241475803676</v>
      </c>
      <c r="C25" s="100">
        <v>59.895755435959025</v>
      </c>
      <c r="D25" s="100">
        <v>60.384509011463869</v>
      </c>
      <c r="E25" s="100">
        <v>55.890038595285297</v>
      </c>
      <c r="F25" s="100">
        <v>55.379154627214525</v>
      </c>
      <c r="G25" s="100">
        <v>61.572450161434944</v>
      </c>
      <c r="H25" s="100">
        <v>70.97499894404713</v>
      </c>
      <c r="I25" s="100">
        <v>81.370734217917942</v>
      </c>
      <c r="J25" s="100">
        <v>84.107354000669787</v>
      </c>
      <c r="K25" s="100">
        <v>98.62652365751056</v>
      </c>
      <c r="L25" s="100">
        <v>109.56937768001067</v>
      </c>
      <c r="M25" s="100">
        <v>115.96291473081661</v>
      </c>
      <c r="N25" s="100">
        <v>123.27322186792156</v>
      </c>
      <c r="O25" s="100">
        <v>122.94019444222322</v>
      </c>
      <c r="P25" s="100">
        <v>119.91885848332984</v>
      </c>
      <c r="Q25" s="100">
        <v>113.78450453907182</v>
      </c>
    </row>
    <row r="26" spans="1:17" ht="12" customHeight="1" x14ac:dyDescent="0.25">
      <c r="A26" s="88" t="s">
        <v>30</v>
      </c>
      <c r="B26" s="22">
        <v>45.117789995003065</v>
      </c>
      <c r="C26" s="22">
        <v>36.960643083535899</v>
      </c>
      <c r="D26" s="22">
        <v>25.341103223557756</v>
      </c>
      <c r="E26" s="22">
        <v>22.023207981289456</v>
      </c>
      <c r="F26" s="22">
        <v>24.496047045219459</v>
      </c>
      <c r="G26" s="22">
        <v>32.850146319792415</v>
      </c>
      <c r="H26" s="22">
        <v>30.214334388162275</v>
      </c>
      <c r="I26" s="22">
        <v>31.30559984048358</v>
      </c>
      <c r="J26" s="22">
        <v>32.972672225861665</v>
      </c>
      <c r="K26" s="22">
        <v>29.44917743424789</v>
      </c>
      <c r="L26" s="22">
        <v>10.849145546934858</v>
      </c>
      <c r="M26" s="22">
        <v>9.0284902163429486</v>
      </c>
      <c r="N26" s="22">
        <v>10.854280722861537</v>
      </c>
      <c r="O26" s="22">
        <v>25.51691665303434</v>
      </c>
      <c r="P26" s="22">
        <v>12.149971473172982</v>
      </c>
      <c r="Q26" s="22">
        <v>34.739077170561671</v>
      </c>
    </row>
    <row r="27" spans="1:17" ht="12" customHeight="1" x14ac:dyDescent="0.25">
      <c r="A27" s="93" t="s">
        <v>33</v>
      </c>
      <c r="B27" s="102">
        <v>25.914779784083294</v>
      </c>
      <c r="C27" s="102">
        <v>27.000059999999994</v>
      </c>
      <c r="D27" s="102">
        <v>27.444719999999997</v>
      </c>
      <c r="E27" s="102">
        <v>32.960169999999991</v>
      </c>
      <c r="F27" s="102">
        <v>34.500720000000008</v>
      </c>
      <c r="G27" s="102">
        <v>21.782864667062853</v>
      </c>
      <c r="H27" s="102">
        <v>20.521199999999997</v>
      </c>
      <c r="I27" s="102">
        <v>24.883489999999995</v>
      </c>
      <c r="J27" s="102">
        <v>33.199609999999993</v>
      </c>
      <c r="K27" s="102">
        <v>19.515879999999992</v>
      </c>
      <c r="L27" s="102">
        <v>37.546657133226695</v>
      </c>
      <c r="M27" s="102">
        <v>40.747082266589722</v>
      </c>
      <c r="N27" s="102">
        <v>42.395117753311851</v>
      </c>
      <c r="O27" s="102">
        <v>36.376469385105452</v>
      </c>
      <c r="P27" s="102">
        <v>45.356835769561492</v>
      </c>
      <c r="Q27" s="102">
        <v>42.538740415284217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237.76195010133671</v>
      </c>
      <c r="C29" s="101">
        <f t="shared" ref="C29:Q29" si="9">SUM(C30:C33)</f>
        <v>242.66247165127777</v>
      </c>
      <c r="D29" s="101">
        <f t="shared" si="9"/>
        <v>256.04790856492008</v>
      </c>
      <c r="E29" s="101">
        <f t="shared" si="9"/>
        <v>264.07208964965923</v>
      </c>
      <c r="F29" s="101">
        <f t="shared" si="9"/>
        <v>282.86306933357753</v>
      </c>
      <c r="G29" s="101">
        <f t="shared" si="9"/>
        <v>281.32599717982009</v>
      </c>
      <c r="H29" s="101">
        <f t="shared" si="9"/>
        <v>285.48618601288285</v>
      </c>
      <c r="I29" s="101">
        <f t="shared" si="9"/>
        <v>281.21212657986962</v>
      </c>
      <c r="J29" s="101">
        <f t="shared" si="9"/>
        <v>286.60895630790685</v>
      </c>
      <c r="K29" s="101">
        <f t="shared" si="9"/>
        <v>283.67209693310116</v>
      </c>
      <c r="L29" s="101">
        <f t="shared" si="9"/>
        <v>294.30841929366483</v>
      </c>
      <c r="M29" s="101">
        <f t="shared" si="9"/>
        <v>294.00015663686167</v>
      </c>
      <c r="N29" s="101">
        <f t="shared" si="9"/>
        <v>300.53964459662683</v>
      </c>
      <c r="O29" s="101">
        <f t="shared" si="9"/>
        <v>300.63975092189202</v>
      </c>
      <c r="P29" s="101">
        <f t="shared" si="9"/>
        <v>300.24707280899065</v>
      </c>
      <c r="Q29" s="101">
        <f t="shared" si="9"/>
        <v>292.07181158331008</v>
      </c>
    </row>
    <row r="30" spans="1:17" ht="12" customHeight="1" x14ac:dyDescent="0.25">
      <c r="A30" s="88" t="s">
        <v>66</v>
      </c>
      <c r="B30" s="100">
        <v>10.743513919760735</v>
      </c>
      <c r="C30" s="100">
        <v>14.939708009195218</v>
      </c>
      <c r="D30" s="100">
        <v>41.169881601580776</v>
      </c>
      <c r="E30" s="100">
        <v>49.821386867839664</v>
      </c>
      <c r="F30" s="100">
        <v>62.860771461680805</v>
      </c>
      <c r="G30" s="100">
        <v>47.503424282468423</v>
      </c>
      <c r="H30" s="100">
        <v>48.115076280878384</v>
      </c>
      <c r="I30" s="100">
        <v>21.693225293893963</v>
      </c>
      <c r="J30" s="100">
        <v>15.130111145564682</v>
      </c>
      <c r="K30" s="100">
        <v>25.527512227815478</v>
      </c>
      <c r="L30" s="100">
        <v>42.054654989476056</v>
      </c>
      <c r="M30" s="100">
        <v>27.185192881368138</v>
      </c>
      <c r="N30" s="100">
        <v>23.80559163018059</v>
      </c>
      <c r="O30" s="100">
        <v>8.6007572485390504</v>
      </c>
      <c r="P30" s="100">
        <v>18.987583571067574</v>
      </c>
      <c r="Q30" s="100">
        <v>7.0083818292783873</v>
      </c>
    </row>
    <row r="31" spans="1:17" ht="12" customHeight="1" x14ac:dyDescent="0.25">
      <c r="A31" s="88" t="s">
        <v>98</v>
      </c>
      <c r="B31" s="100">
        <v>56.355126746548009</v>
      </c>
      <c r="C31" s="100">
        <v>63.678511402935463</v>
      </c>
      <c r="D31" s="100">
        <v>69.767924961743887</v>
      </c>
      <c r="E31" s="100">
        <v>74.098851531294855</v>
      </c>
      <c r="F31" s="100">
        <v>81.240438334540372</v>
      </c>
      <c r="G31" s="100">
        <v>82.344682357619888</v>
      </c>
      <c r="H31" s="100">
        <v>84.075797641622103</v>
      </c>
      <c r="I31" s="100">
        <v>85.266833952755306</v>
      </c>
      <c r="J31" s="100">
        <v>87.332794201272122</v>
      </c>
      <c r="K31" s="100">
        <v>91.066423034875172</v>
      </c>
      <c r="L31" s="100">
        <v>92.295103584004849</v>
      </c>
      <c r="M31" s="100">
        <v>88.768294240796379</v>
      </c>
      <c r="N31" s="100">
        <v>88.352160784937993</v>
      </c>
      <c r="O31" s="100">
        <v>86.627243325762223</v>
      </c>
      <c r="P31" s="100">
        <v>91.390540179794598</v>
      </c>
      <c r="Q31" s="100">
        <v>89.684399582578919</v>
      </c>
    </row>
    <row r="32" spans="1:17" ht="12" customHeight="1" x14ac:dyDescent="0.25">
      <c r="A32" s="88" t="s">
        <v>34</v>
      </c>
      <c r="B32" s="100">
        <v>2.9616891181809497</v>
      </c>
      <c r="C32" s="100">
        <v>2.9635199999999995</v>
      </c>
      <c r="D32" s="100">
        <v>3.6980999999999993</v>
      </c>
      <c r="E32" s="100">
        <v>4.4003699999999997</v>
      </c>
      <c r="F32" s="100">
        <v>4.4426200000000007</v>
      </c>
      <c r="G32" s="100">
        <v>3.702126911238754</v>
      </c>
      <c r="H32" s="100">
        <v>3.7000499999999974</v>
      </c>
      <c r="I32" s="100">
        <v>3.6980099999999987</v>
      </c>
      <c r="J32" s="100">
        <v>3.699860000000001</v>
      </c>
      <c r="K32" s="100">
        <v>2.9634099999999992</v>
      </c>
      <c r="L32" s="100">
        <v>3.7020945375329148</v>
      </c>
      <c r="M32" s="100">
        <v>2.9616918488006769</v>
      </c>
      <c r="N32" s="100">
        <v>3.7021079665891903</v>
      </c>
      <c r="O32" s="100">
        <v>3.7021259709834236</v>
      </c>
      <c r="P32" s="100">
        <v>3.5826884494124394</v>
      </c>
      <c r="Q32" s="100">
        <v>4.2992487496646428</v>
      </c>
    </row>
    <row r="33" spans="1:17" ht="12" customHeight="1" x14ac:dyDescent="0.25">
      <c r="A33" s="49" t="s">
        <v>30</v>
      </c>
      <c r="B33" s="18">
        <v>167.70162031684703</v>
      </c>
      <c r="C33" s="18">
        <v>161.0807322391471</v>
      </c>
      <c r="D33" s="18">
        <v>141.4120020015954</v>
      </c>
      <c r="E33" s="18">
        <v>135.75148125052468</v>
      </c>
      <c r="F33" s="18">
        <v>134.31923953735631</v>
      </c>
      <c r="G33" s="18">
        <v>147.77576362849302</v>
      </c>
      <c r="H33" s="18">
        <v>149.59526209038239</v>
      </c>
      <c r="I33" s="18">
        <v>170.55405733322038</v>
      </c>
      <c r="J33" s="18">
        <v>180.44619096107007</v>
      </c>
      <c r="K33" s="18">
        <v>164.1147516704105</v>
      </c>
      <c r="L33" s="18">
        <v>156.256566182651</v>
      </c>
      <c r="M33" s="18">
        <v>175.08497766589645</v>
      </c>
      <c r="N33" s="18">
        <v>184.67978421491904</v>
      </c>
      <c r="O33" s="18">
        <v>201.70962437660734</v>
      </c>
      <c r="P33" s="18">
        <v>186.28626060871602</v>
      </c>
      <c r="Q33" s="18">
        <v>191.07978142178811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1423.0130535015555</v>
      </c>
      <c r="C3" s="106">
        <f t="shared" ref="C3:Q3" si="1">SUM(C4,C16,C19,C29)</f>
        <v>1718.1947332165482</v>
      </c>
      <c r="D3" s="106">
        <f t="shared" si="1"/>
        <v>1641.3448021333315</v>
      </c>
      <c r="E3" s="106">
        <f t="shared" si="1"/>
        <v>1870.35972613379</v>
      </c>
      <c r="F3" s="106">
        <f t="shared" si="1"/>
        <v>1872.8167253983979</v>
      </c>
      <c r="G3" s="106">
        <f t="shared" si="1"/>
        <v>1897.6575399405262</v>
      </c>
      <c r="H3" s="106">
        <f t="shared" si="1"/>
        <v>2089.353958950639</v>
      </c>
      <c r="I3" s="106">
        <f t="shared" si="1"/>
        <v>1775.3929718886702</v>
      </c>
      <c r="J3" s="106">
        <f t="shared" si="1"/>
        <v>2060.0858608371404</v>
      </c>
      <c r="K3" s="106">
        <f t="shared" si="1"/>
        <v>1860.7289785599571</v>
      </c>
      <c r="L3" s="106">
        <f t="shared" si="1"/>
        <v>2031.9457937171799</v>
      </c>
      <c r="M3" s="106">
        <f t="shared" si="1"/>
        <v>1798.6976417563174</v>
      </c>
      <c r="N3" s="106">
        <f t="shared" si="1"/>
        <v>1812.7378578938767</v>
      </c>
      <c r="O3" s="106">
        <f t="shared" si="1"/>
        <v>1733.3568743777225</v>
      </c>
      <c r="P3" s="106">
        <f t="shared" si="1"/>
        <v>1669.9186455176164</v>
      </c>
      <c r="Q3" s="106">
        <f t="shared" si="1"/>
        <v>1630.3520739891669</v>
      </c>
    </row>
    <row r="4" spans="1:17" ht="12.95" customHeight="1" x14ac:dyDescent="0.25">
      <c r="A4" s="90" t="s">
        <v>44</v>
      </c>
      <c r="B4" s="101">
        <f t="shared" ref="B4" si="2">SUM(B5:B15)</f>
        <v>1058.6268063822713</v>
      </c>
      <c r="C4" s="101">
        <f t="shared" ref="C4:Q4" si="3">SUM(C5:C15)</f>
        <v>1347.696505309309</v>
      </c>
      <c r="D4" s="101">
        <f t="shared" si="3"/>
        <v>1261.3566935130698</v>
      </c>
      <c r="E4" s="101">
        <f t="shared" si="3"/>
        <v>1479.9767925158958</v>
      </c>
      <c r="F4" s="101">
        <f t="shared" si="3"/>
        <v>1464.7621751987629</v>
      </c>
      <c r="G4" s="101">
        <f t="shared" si="3"/>
        <v>1475.3750983992104</v>
      </c>
      <c r="H4" s="101">
        <f t="shared" si="3"/>
        <v>1654.5306000855314</v>
      </c>
      <c r="I4" s="101">
        <f t="shared" si="3"/>
        <v>1322.831235696483</v>
      </c>
      <c r="J4" s="101">
        <f t="shared" si="3"/>
        <v>1590.8545078271788</v>
      </c>
      <c r="K4" s="101">
        <f t="shared" si="3"/>
        <v>1392.9593926078176</v>
      </c>
      <c r="L4" s="101">
        <f t="shared" si="3"/>
        <v>1555.4860580054724</v>
      </c>
      <c r="M4" s="101">
        <f t="shared" si="3"/>
        <v>1311.8678328684587</v>
      </c>
      <c r="N4" s="101">
        <f t="shared" si="3"/>
        <v>1316.1682230814008</v>
      </c>
      <c r="O4" s="101">
        <f t="shared" si="3"/>
        <v>1226.6479581284575</v>
      </c>
      <c r="P4" s="101">
        <f t="shared" si="3"/>
        <v>1159.0161924856741</v>
      </c>
      <c r="Q4" s="101">
        <f t="shared" si="3"/>
        <v>1114.5403844259199</v>
      </c>
    </row>
    <row r="5" spans="1:17" ht="12" customHeight="1" x14ac:dyDescent="0.25">
      <c r="A5" s="88" t="s">
        <v>38</v>
      </c>
      <c r="B5" s="100">
        <v>15.164717826401642</v>
      </c>
      <c r="C5" s="100">
        <v>16.235720492163093</v>
      </c>
      <c r="D5" s="100">
        <v>11.193326211249374</v>
      </c>
      <c r="E5" s="100">
        <v>15.748632184543823</v>
      </c>
      <c r="F5" s="100">
        <v>11.311034691035241</v>
      </c>
      <c r="G5" s="100">
        <v>12.880943825114446</v>
      </c>
      <c r="H5" s="100">
        <v>10.017532390310917</v>
      </c>
      <c r="I5" s="100">
        <v>6.1465969954000741</v>
      </c>
      <c r="J5" s="100">
        <v>5.2965683616068038</v>
      </c>
      <c r="K5" s="100">
        <v>2.2703231605918583</v>
      </c>
      <c r="L5" s="100">
        <v>2.9929397226571259</v>
      </c>
      <c r="M5" s="100">
        <v>2.317310247287141</v>
      </c>
      <c r="N5" s="100">
        <v>1.774744941749669</v>
      </c>
      <c r="O5" s="100">
        <v>1.4992420113752249</v>
      </c>
      <c r="P5" s="100">
        <v>1.5023473730923758</v>
      </c>
      <c r="Q5" s="100">
        <v>1.5029605959130126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227.0403409292835</v>
      </c>
      <c r="C7" s="100">
        <v>304.15240962573</v>
      </c>
      <c r="D7" s="100">
        <v>304.33640400698619</v>
      </c>
      <c r="E7" s="100">
        <v>377.12747552807525</v>
      </c>
      <c r="F7" s="100">
        <v>273.57289027266557</v>
      </c>
      <c r="G7" s="100">
        <v>381.07894104580532</v>
      </c>
      <c r="H7" s="100">
        <v>348.37917689865895</v>
      </c>
      <c r="I7" s="100">
        <v>181.52961643457772</v>
      </c>
      <c r="J7" s="100">
        <v>300.11474985283348</v>
      </c>
      <c r="K7" s="100">
        <v>263.00947298427224</v>
      </c>
      <c r="L7" s="100">
        <v>198.54554101102548</v>
      </c>
      <c r="M7" s="100">
        <v>156.60748715372728</v>
      </c>
      <c r="N7" s="100">
        <v>74.491416560949261</v>
      </c>
      <c r="O7" s="100">
        <v>124.47359525916357</v>
      </c>
      <c r="P7" s="100">
        <v>161.99797589060515</v>
      </c>
      <c r="Q7" s="100">
        <v>155.86252819983872</v>
      </c>
    </row>
    <row r="8" spans="1:17" ht="12" customHeight="1" x14ac:dyDescent="0.25">
      <c r="A8" s="88" t="s">
        <v>101</v>
      </c>
      <c r="B8" s="100">
        <v>0.36874666171099624</v>
      </c>
      <c r="C8" s="100">
        <v>0.48781247904455816</v>
      </c>
      <c r="D8" s="100">
        <v>0.45762201992370616</v>
      </c>
      <c r="E8" s="100">
        <v>0.55186035210628204</v>
      </c>
      <c r="F8" s="100">
        <v>0.569381910665263</v>
      </c>
      <c r="G8" s="100">
        <v>0.55842506939067937</v>
      </c>
      <c r="H8" s="100">
        <v>0.63731729817069116</v>
      </c>
      <c r="I8" s="100">
        <v>0.5053545261759228</v>
      </c>
      <c r="J8" s="100">
        <v>0.62041469218158407</v>
      </c>
      <c r="K8" s="100">
        <v>0.57705540189905269</v>
      </c>
      <c r="L8" s="100">
        <v>0.65770093363328019</v>
      </c>
      <c r="M8" s="100">
        <v>0.57912361326706907</v>
      </c>
      <c r="N8" s="100">
        <v>0.61643390847159651</v>
      </c>
      <c r="O8" s="100">
        <v>0.63512137426592785</v>
      </c>
      <c r="P8" s="100">
        <v>0.67570410459341357</v>
      </c>
      <c r="Q8" s="100">
        <v>0.7576527992345905</v>
      </c>
    </row>
    <row r="9" spans="1:17" ht="12" customHeight="1" x14ac:dyDescent="0.25">
      <c r="A9" s="88" t="s">
        <v>106</v>
      </c>
      <c r="B9" s="100">
        <v>327.96306474973568</v>
      </c>
      <c r="C9" s="100">
        <v>489.74487511500342</v>
      </c>
      <c r="D9" s="100">
        <v>429.43479691278856</v>
      </c>
      <c r="E9" s="100">
        <v>500.29226244366345</v>
      </c>
      <c r="F9" s="100">
        <v>623.81511705890864</v>
      </c>
      <c r="G9" s="100">
        <v>547.58108448424844</v>
      </c>
      <c r="H9" s="100">
        <v>589.07558812364914</v>
      </c>
      <c r="I9" s="100">
        <v>472.43572697034278</v>
      </c>
      <c r="J9" s="100">
        <v>523.00342635483094</v>
      </c>
      <c r="K9" s="100">
        <v>451.43156095624545</v>
      </c>
      <c r="L9" s="100">
        <v>461.76890832540687</v>
      </c>
      <c r="M9" s="100">
        <v>364.54745073639361</v>
      </c>
      <c r="N9" s="100">
        <v>367.31164342497658</v>
      </c>
      <c r="O9" s="100">
        <v>303.61996349483564</v>
      </c>
      <c r="P9" s="100">
        <v>301.70975426598983</v>
      </c>
      <c r="Q9" s="100">
        <v>250.31655966282139</v>
      </c>
    </row>
    <row r="10" spans="1:17" ht="12" customHeight="1" x14ac:dyDescent="0.25">
      <c r="A10" s="88" t="s">
        <v>34</v>
      </c>
      <c r="B10" s="100">
        <v>35.099216973301644</v>
      </c>
      <c r="C10" s="100">
        <v>37.323202230442199</v>
      </c>
      <c r="D10" s="100">
        <v>37.402401885740943</v>
      </c>
      <c r="E10" s="100">
        <v>44.973474178858901</v>
      </c>
      <c r="F10" s="100">
        <v>49.798918256934186</v>
      </c>
      <c r="G10" s="100">
        <v>28.307184018713361</v>
      </c>
      <c r="H10" s="100">
        <v>26.290390939254571</v>
      </c>
      <c r="I10" s="100">
        <v>47.207627422181048</v>
      </c>
      <c r="J10" s="100">
        <v>43.291959676049764</v>
      </c>
      <c r="K10" s="100">
        <v>36.521189678116968</v>
      </c>
      <c r="L10" s="100">
        <v>45.437618456146367</v>
      </c>
      <c r="M10" s="100">
        <v>36.12844049797598</v>
      </c>
      <c r="N10" s="100">
        <v>38.841273754285879</v>
      </c>
      <c r="O10" s="100">
        <v>39.835307485186874</v>
      </c>
      <c r="P10" s="100">
        <v>29.794053858318765</v>
      </c>
      <c r="Q10" s="100">
        <v>34.672536417249951</v>
      </c>
    </row>
    <row r="11" spans="1:17" ht="12" customHeight="1" x14ac:dyDescent="0.25">
      <c r="A11" s="88" t="s">
        <v>61</v>
      </c>
      <c r="B11" s="100">
        <v>3.7420230889832795</v>
      </c>
      <c r="C11" s="100">
        <v>3.4504368777612036</v>
      </c>
      <c r="D11" s="100">
        <v>5.7456395972384113</v>
      </c>
      <c r="E11" s="100">
        <v>4.4754509278895203</v>
      </c>
      <c r="F11" s="100">
        <v>4.4955960082736341</v>
      </c>
      <c r="G11" s="100">
        <v>5.1213608491012739</v>
      </c>
      <c r="H11" s="100">
        <v>5.0357054934774865</v>
      </c>
      <c r="I11" s="100">
        <v>4.5840164268412558</v>
      </c>
      <c r="J11" s="100">
        <v>4.9552880804376747</v>
      </c>
      <c r="K11" s="100">
        <v>5.5169517493101186</v>
      </c>
      <c r="L11" s="100">
        <v>6.3639157198599312</v>
      </c>
      <c r="M11" s="100">
        <v>5.5535364645817724</v>
      </c>
      <c r="N11" s="100">
        <v>6.9656815803086012</v>
      </c>
      <c r="O11" s="100">
        <v>6.6689185334365799</v>
      </c>
      <c r="P11" s="100">
        <v>5.4632790981162591</v>
      </c>
      <c r="Q11" s="100">
        <v>6.1947231026760639</v>
      </c>
    </row>
    <row r="12" spans="1:17" ht="12" customHeight="1" x14ac:dyDescent="0.25">
      <c r="A12" s="88" t="s">
        <v>42</v>
      </c>
      <c r="B12" s="100">
        <v>357.70996104725424</v>
      </c>
      <c r="C12" s="100">
        <v>395.59719397023912</v>
      </c>
      <c r="D12" s="100">
        <v>373.79430714296655</v>
      </c>
      <c r="E12" s="100">
        <v>411.27572513293546</v>
      </c>
      <c r="F12" s="100">
        <v>448.3289393641607</v>
      </c>
      <c r="G12" s="100">
        <v>456.07567632546574</v>
      </c>
      <c r="H12" s="100">
        <v>501.09002105989464</v>
      </c>
      <c r="I12" s="100">
        <v>460.69176207742964</v>
      </c>
      <c r="J12" s="100">
        <v>577.99833306460835</v>
      </c>
      <c r="K12" s="100">
        <v>570.66351752314631</v>
      </c>
      <c r="L12" s="100">
        <v>759.36093813974878</v>
      </c>
      <c r="M12" s="100">
        <v>674.98827250551221</v>
      </c>
      <c r="N12" s="100">
        <v>721.81650369105353</v>
      </c>
      <c r="O12" s="100">
        <v>623.40063296419601</v>
      </c>
      <c r="P12" s="100">
        <v>597.50728690515996</v>
      </c>
      <c r="Q12" s="100">
        <v>593.04158233135774</v>
      </c>
    </row>
    <row r="13" spans="1:17" ht="12" customHeight="1" x14ac:dyDescent="0.25">
      <c r="A13" s="88" t="s">
        <v>105</v>
      </c>
      <c r="B13" s="100">
        <v>0.54862153762991439</v>
      </c>
      <c r="C13" s="100">
        <v>0.8641556976290149</v>
      </c>
      <c r="D13" s="100">
        <v>1.1754184038580691</v>
      </c>
      <c r="E13" s="100">
        <v>1.9693204895231295</v>
      </c>
      <c r="F13" s="100">
        <v>2.5621510827626981</v>
      </c>
      <c r="G13" s="100">
        <v>3.3482057391318656</v>
      </c>
      <c r="H13" s="100">
        <v>10.295503372744188</v>
      </c>
      <c r="I13" s="100">
        <v>10.067404373890181</v>
      </c>
      <c r="J13" s="100">
        <v>12.424047168399413</v>
      </c>
      <c r="K13" s="100">
        <v>11.781836486740495</v>
      </c>
      <c r="L13" s="100">
        <v>17.528222377826861</v>
      </c>
      <c r="M13" s="100">
        <v>20.171674552277224</v>
      </c>
      <c r="N13" s="100">
        <v>23.16455311315001</v>
      </c>
      <c r="O13" s="100">
        <v>29.041380652010453</v>
      </c>
      <c r="P13" s="100">
        <v>29.372226899784241</v>
      </c>
      <c r="Q13" s="100">
        <v>44.987193546934506</v>
      </c>
    </row>
    <row r="14" spans="1:17" ht="12" customHeight="1" x14ac:dyDescent="0.25">
      <c r="A14" s="51" t="s">
        <v>104</v>
      </c>
      <c r="B14" s="22">
        <v>77.613834337524224</v>
      </c>
      <c r="C14" s="22">
        <v>81.503920573160784</v>
      </c>
      <c r="D14" s="22">
        <v>80.780041722785597</v>
      </c>
      <c r="E14" s="22">
        <v>103.3110170274077</v>
      </c>
      <c r="F14" s="22">
        <v>29.4641178228512</v>
      </c>
      <c r="G14" s="22">
        <v>19.071254360020454</v>
      </c>
      <c r="H14" s="22">
        <v>141.92164840003116</v>
      </c>
      <c r="I14" s="22">
        <v>123.62576422042919</v>
      </c>
      <c r="J14" s="22">
        <v>103.23631030495469</v>
      </c>
      <c r="K14" s="22">
        <v>33.616915369469069</v>
      </c>
      <c r="L14" s="22">
        <v>45.338057291895481</v>
      </c>
      <c r="M14" s="22">
        <v>36.772568306666734</v>
      </c>
      <c r="N14" s="22">
        <v>68.287508687680202</v>
      </c>
      <c r="O14" s="22">
        <v>85.363918538689077</v>
      </c>
      <c r="P14" s="22">
        <v>18.441704756286455</v>
      </c>
      <c r="Q14" s="22">
        <v>15.764418303154741</v>
      </c>
    </row>
    <row r="15" spans="1:17" ht="12" customHeight="1" x14ac:dyDescent="0.25">
      <c r="A15" s="105" t="s">
        <v>108</v>
      </c>
      <c r="B15" s="104">
        <v>13.376279230446269</v>
      </c>
      <c r="C15" s="104">
        <v>18.33677824813568</v>
      </c>
      <c r="D15" s="104">
        <v>17.036735609532624</v>
      </c>
      <c r="E15" s="104">
        <v>20.251574250892354</v>
      </c>
      <c r="F15" s="104">
        <v>20.844028730505716</v>
      </c>
      <c r="G15" s="104">
        <v>21.352022682218745</v>
      </c>
      <c r="H15" s="104">
        <v>21.787716109339634</v>
      </c>
      <c r="I15" s="104">
        <v>16.037366249215115</v>
      </c>
      <c r="J15" s="104">
        <v>19.913410271275971</v>
      </c>
      <c r="K15" s="104">
        <v>17.57056929802604</v>
      </c>
      <c r="L15" s="104">
        <v>17.492216027272249</v>
      </c>
      <c r="M15" s="104">
        <v>14.201968790769692</v>
      </c>
      <c r="N15" s="104">
        <v>12.898463418775441</v>
      </c>
      <c r="O15" s="104">
        <v>12.109877815297951</v>
      </c>
      <c r="P15" s="104">
        <v>12.551859333727643</v>
      </c>
      <c r="Q15" s="104">
        <v>11.440229466738989</v>
      </c>
    </row>
    <row r="16" spans="1:17" ht="12.95" customHeight="1" x14ac:dyDescent="0.25">
      <c r="A16" s="90" t="s">
        <v>102</v>
      </c>
      <c r="B16" s="101">
        <f t="shared" ref="B16:Q16" si="4">SUM(B17:B18)</f>
        <v>44.868137905785481</v>
      </c>
      <c r="C16" s="101">
        <f t="shared" si="4"/>
        <v>46.883374620157412</v>
      </c>
      <c r="D16" s="101">
        <f t="shared" si="4"/>
        <v>50.640121703709134</v>
      </c>
      <c r="E16" s="101">
        <f t="shared" si="4"/>
        <v>53.175771853763187</v>
      </c>
      <c r="F16" s="101">
        <f t="shared" si="4"/>
        <v>56.905248305476626</v>
      </c>
      <c r="G16" s="101">
        <f t="shared" si="4"/>
        <v>61.645512840967477</v>
      </c>
      <c r="H16" s="101">
        <f t="shared" si="4"/>
        <v>67.002481644716539</v>
      </c>
      <c r="I16" s="101">
        <f t="shared" si="4"/>
        <v>73.88819745855956</v>
      </c>
      <c r="J16" s="101">
        <f t="shared" si="4"/>
        <v>78.647704973062332</v>
      </c>
      <c r="K16" s="101">
        <f t="shared" si="4"/>
        <v>82.179317923828918</v>
      </c>
      <c r="L16" s="101">
        <f t="shared" si="4"/>
        <v>85.426592008134335</v>
      </c>
      <c r="M16" s="101">
        <f t="shared" si="4"/>
        <v>87.320056427329661</v>
      </c>
      <c r="N16" s="101">
        <f t="shared" si="4"/>
        <v>88.50930968235717</v>
      </c>
      <c r="O16" s="101">
        <f t="shared" si="4"/>
        <v>88.862371646110674</v>
      </c>
      <c r="P16" s="101">
        <f t="shared" si="4"/>
        <v>92.624089185869195</v>
      </c>
      <c r="Q16" s="101">
        <f t="shared" si="4"/>
        <v>96.951005777139741</v>
      </c>
    </row>
    <row r="17" spans="1:17" ht="12.95" customHeight="1" x14ac:dyDescent="0.25">
      <c r="A17" s="88" t="s">
        <v>101</v>
      </c>
      <c r="B17" s="103">
        <v>6.6710011282919077E-2</v>
      </c>
      <c r="C17" s="103">
        <v>7.3638597494172592E-2</v>
      </c>
      <c r="D17" s="103">
        <v>9.1306365479691523E-2</v>
      </c>
      <c r="E17" s="103">
        <v>0.10760759731747892</v>
      </c>
      <c r="F17" s="103">
        <v>0.12606940580170745</v>
      </c>
      <c r="G17" s="103">
        <v>0.15046986498682913</v>
      </c>
      <c r="H17" s="103">
        <v>0.17984628269289712</v>
      </c>
      <c r="I17" s="103">
        <v>0.22833902266000242</v>
      </c>
      <c r="J17" s="103">
        <v>0.26301582376037075</v>
      </c>
      <c r="K17" s="103">
        <v>0.32240537120426033</v>
      </c>
      <c r="L17" s="103">
        <v>0.37181534861907484</v>
      </c>
      <c r="M17" s="103">
        <v>0.43642646420976022</v>
      </c>
      <c r="N17" s="103">
        <v>0.4972318892878802</v>
      </c>
      <c r="O17" s="103">
        <v>0.58941958210122214</v>
      </c>
      <c r="P17" s="103">
        <v>0.71423396932677763</v>
      </c>
      <c r="Q17" s="103">
        <v>0.8615421571485411</v>
      </c>
    </row>
    <row r="18" spans="1:17" ht="12" customHeight="1" x14ac:dyDescent="0.25">
      <c r="A18" s="88" t="s">
        <v>100</v>
      </c>
      <c r="B18" s="103">
        <v>44.801427894502559</v>
      </c>
      <c r="C18" s="103">
        <v>46.809736022663238</v>
      </c>
      <c r="D18" s="103">
        <v>50.548815338229446</v>
      </c>
      <c r="E18" s="103">
        <v>53.068164256445705</v>
      </c>
      <c r="F18" s="103">
        <v>56.779178899674918</v>
      </c>
      <c r="G18" s="103">
        <v>61.495042975980645</v>
      </c>
      <c r="H18" s="103">
        <v>66.822635362023647</v>
      </c>
      <c r="I18" s="103">
        <v>73.659858435899551</v>
      </c>
      <c r="J18" s="103">
        <v>78.384689149301963</v>
      </c>
      <c r="K18" s="103">
        <v>81.856912552624664</v>
      </c>
      <c r="L18" s="103">
        <v>85.054776659515255</v>
      </c>
      <c r="M18" s="103">
        <v>86.883629963119901</v>
      </c>
      <c r="N18" s="103">
        <v>88.012077793069295</v>
      </c>
      <c r="O18" s="103">
        <v>88.272952064009445</v>
      </c>
      <c r="P18" s="103">
        <v>91.909855216542411</v>
      </c>
      <c r="Q18" s="103">
        <v>96.089463619991207</v>
      </c>
    </row>
    <row r="19" spans="1:17" ht="12.95" customHeight="1" x14ac:dyDescent="0.25">
      <c r="A19" s="90" t="s">
        <v>47</v>
      </c>
      <c r="B19" s="101">
        <f t="shared" ref="B19" si="5">SUM(B20:B27)</f>
        <v>180.19369931764601</v>
      </c>
      <c r="C19" s="101">
        <f t="shared" ref="C19:Q19" si="6">SUM(C20:C27)</f>
        <v>182.50179357329154</v>
      </c>
      <c r="D19" s="101">
        <f t="shared" si="6"/>
        <v>184.94084307264626</v>
      </c>
      <c r="E19" s="101">
        <f t="shared" si="6"/>
        <v>189.46735990919893</v>
      </c>
      <c r="F19" s="101">
        <f t="shared" si="6"/>
        <v>194.02841499304122</v>
      </c>
      <c r="G19" s="101">
        <f t="shared" si="6"/>
        <v>200.28884668019541</v>
      </c>
      <c r="H19" s="101">
        <f t="shared" si="6"/>
        <v>204.11627714745069</v>
      </c>
      <c r="I19" s="101">
        <f t="shared" si="6"/>
        <v>211.43802460991705</v>
      </c>
      <c r="J19" s="101">
        <f t="shared" si="6"/>
        <v>217.63959315981185</v>
      </c>
      <c r="K19" s="101">
        <f t="shared" si="6"/>
        <v>215.97126583996925</v>
      </c>
      <c r="L19" s="101">
        <f t="shared" si="6"/>
        <v>216.71618536051656</v>
      </c>
      <c r="M19" s="101">
        <f t="shared" si="6"/>
        <v>220.19345255336867</v>
      </c>
      <c r="N19" s="101">
        <f t="shared" si="6"/>
        <v>222.67044228068329</v>
      </c>
      <c r="O19" s="101">
        <f t="shared" si="6"/>
        <v>228.39018208597309</v>
      </c>
      <c r="P19" s="101">
        <f t="shared" si="6"/>
        <v>231.06767053437045</v>
      </c>
      <c r="Q19" s="101">
        <f t="shared" si="6"/>
        <v>234.5419154549565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9.0162840176607002</v>
      </c>
      <c r="C21" s="100">
        <v>12.675153015827135</v>
      </c>
      <c r="D21" s="100">
        <v>16.29321751941837</v>
      </c>
      <c r="E21" s="100">
        <v>19.217241531183934</v>
      </c>
      <c r="F21" s="100">
        <v>20.0398611699624</v>
      </c>
      <c r="G21" s="100">
        <v>20.802571765561005</v>
      </c>
      <c r="H21" s="100">
        <v>19.83394445606098</v>
      </c>
      <c r="I21" s="100">
        <v>17.908084366388067</v>
      </c>
      <c r="J21" s="100">
        <v>15.977853007063882</v>
      </c>
      <c r="K21" s="100">
        <v>11.683480224219817</v>
      </c>
      <c r="L21" s="100">
        <v>8.1823535014191737</v>
      </c>
      <c r="M21" s="100">
        <v>5.7736973687330471</v>
      </c>
      <c r="N21" s="100">
        <v>5.1888655487962536</v>
      </c>
      <c r="O21" s="100">
        <v>2.2473410893410404</v>
      </c>
      <c r="P21" s="100">
        <v>1.9679611657583145</v>
      </c>
      <c r="Q21" s="100">
        <v>1.9013876753667514</v>
      </c>
    </row>
    <row r="22" spans="1:17" ht="12" customHeight="1" x14ac:dyDescent="0.25">
      <c r="A22" s="88" t="s">
        <v>99</v>
      </c>
      <c r="B22" s="100">
        <v>27.563819901728948</v>
      </c>
      <c r="C22" s="100">
        <v>29.55165326993103</v>
      </c>
      <c r="D22" s="100">
        <v>31.982563670886659</v>
      </c>
      <c r="E22" s="100">
        <v>35.081979711746769</v>
      </c>
      <c r="F22" s="100">
        <v>33.967787335318988</v>
      </c>
      <c r="G22" s="100">
        <v>35.897744141661562</v>
      </c>
      <c r="H22" s="100">
        <v>35.258896505613166</v>
      </c>
      <c r="I22" s="100">
        <v>30.392443124275179</v>
      </c>
      <c r="J22" s="100">
        <v>27.333419031073266</v>
      </c>
      <c r="K22" s="100">
        <v>29.286027977115314</v>
      </c>
      <c r="L22" s="100">
        <v>22.417180117379299</v>
      </c>
      <c r="M22" s="100">
        <v>21.216484104210824</v>
      </c>
      <c r="N22" s="100">
        <v>16.346444446637054</v>
      </c>
      <c r="O22" s="100">
        <v>19.234044358783589</v>
      </c>
      <c r="P22" s="100">
        <v>23.971144751382589</v>
      </c>
      <c r="Q22" s="100">
        <v>21.995464585496354</v>
      </c>
    </row>
    <row r="23" spans="1:17" ht="12" customHeight="1" x14ac:dyDescent="0.25">
      <c r="A23" s="88" t="s">
        <v>98</v>
      </c>
      <c r="B23" s="100">
        <v>32.038026347128621</v>
      </c>
      <c r="C23" s="100">
        <v>36.256952195590877</v>
      </c>
      <c r="D23" s="100">
        <v>40.302982776506326</v>
      </c>
      <c r="E23" s="100">
        <v>39.874715493704926</v>
      </c>
      <c r="F23" s="100">
        <v>41.370081338623798</v>
      </c>
      <c r="G23" s="100">
        <v>45.820241580407028</v>
      </c>
      <c r="H23" s="100">
        <v>47.063827111751266</v>
      </c>
      <c r="I23" s="100">
        <v>47.18916712364976</v>
      </c>
      <c r="J23" s="100">
        <v>46.100173142783312</v>
      </c>
      <c r="K23" s="100">
        <v>50.563513881479921</v>
      </c>
      <c r="L23" s="100">
        <v>48.401986355442567</v>
      </c>
      <c r="M23" s="100">
        <v>47.561082910856847</v>
      </c>
      <c r="N23" s="100">
        <v>45.821898716288601</v>
      </c>
      <c r="O23" s="100">
        <v>45.252230584341127</v>
      </c>
      <c r="P23" s="100">
        <v>47.641314831367758</v>
      </c>
      <c r="Q23" s="100">
        <v>42.50045790996689</v>
      </c>
    </row>
    <row r="24" spans="1:17" ht="12" customHeight="1" x14ac:dyDescent="0.25">
      <c r="A24" s="88" t="s">
        <v>34</v>
      </c>
      <c r="B24" s="100">
        <v>4.0350446682571768</v>
      </c>
      <c r="C24" s="100">
        <v>4.0125003087007016</v>
      </c>
      <c r="D24" s="100">
        <v>4.0022483855709465</v>
      </c>
      <c r="E24" s="100">
        <v>3.2845359217001251</v>
      </c>
      <c r="F24" s="100">
        <v>3.3045982873521034</v>
      </c>
      <c r="G24" s="100">
        <v>3.5051024877800079</v>
      </c>
      <c r="H24" s="100">
        <v>3.0472717697176237</v>
      </c>
      <c r="I24" s="100">
        <v>2.8477824629630248</v>
      </c>
      <c r="J24" s="100">
        <v>2.6966031116002163</v>
      </c>
      <c r="K24" s="100">
        <v>3.0598404294426516</v>
      </c>
      <c r="L24" s="100">
        <v>3.1862573105563454</v>
      </c>
      <c r="M24" s="100">
        <v>3.7756920301060171</v>
      </c>
      <c r="N24" s="100">
        <v>3.8924593355580361</v>
      </c>
      <c r="O24" s="100">
        <v>4.1510382895668361</v>
      </c>
      <c r="P24" s="100">
        <v>4.0906911163292374</v>
      </c>
      <c r="Q24" s="100">
        <v>3.7555285159205805</v>
      </c>
    </row>
    <row r="25" spans="1:17" ht="12" customHeight="1" x14ac:dyDescent="0.25">
      <c r="A25" s="88" t="s">
        <v>42</v>
      </c>
      <c r="B25" s="100">
        <v>48.35826223693411</v>
      </c>
      <c r="C25" s="100">
        <v>45.752642984510949</v>
      </c>
      <c r="D25" s="100">
        <v>46.229915709316451</v>
      </c>
      <c r="E25" s="100">
        <v>42.80960792327383</v>
      </c>
      <c r="F25" s="100">
        <v>42.535783626810186</v>
      </c>
      <c r="G25" s="100">
        <v>47.518254026650183</v>
      </c>
      <c r="H25" s="100">
        <v>55.345936443875104</v>
      </c>
      <c r="I25" s="100">
        <v>64.093753401954174</v>
      </c>
      <c r="J25" s="100">
        <v>66.643228525499637</v>
      </c>
      <c r="K25" s="100">
        <v>78.658020760569528</v>
      </c>
      <c r="L25" s="100">
        <v>88.285971840665795</v>
      </c>
      <c r="M25" s="100">
        <v>93.855924934253395</v>
      </c>
      <c r="N25" s="100">
        <v>100.22512999743984</v>
      </c>
      <c r="O25" s="100">
        <v>100.31209287173498</v>
      </c>
      <c r="P25" s="100">
        <v>98.109616986768017</v>
      </c>
      <c r="Q25" s="100">
        <v>93.447759050417631</v>
      </c>
    </row>
    <row r="26" spans="1:17" ht="12" customHeight="1" x14ac:dyDescent="0.25">
      <c r="A26" s="88" t="s">
        <v>30</v>
      </c>
      <c r="B26" s="22">
        <v>33.267482361853148</v>
      </c>
      <c r="C26" s="22">
        <v>27.252831798730853</v>
      </c>
      <c r="D26" s="22">
        <v>18.685195010947488</v>
      </c>
      <c r="E26" s="22">
        <v>16.239109327589365</v>
      </c>
      <c r="F26" s="22">
        <v>18.309583234973744</v>
      </c>
      <c r="G26" s="22">
        <v>24.962068011072773</v>
      </c>
      <c r="H26" s="22">
        <v>23.045200860432548</v>
      </c>
      <c r="I26" s="22">
        <v>24.123304130686847</v>
      </c>
      <c r="J26" s="22">
        <v>25.688706341791576</v>
      </c>
      <c r="K26" s="22">
        <v>23.204502567142004</v>
      </c>
      <c r="L26" s="22">
        <v>8.695779101826707</v>
      </c>
      <c r="M26" s="22">
        <v>7.2634889386188153</v>
      </c>
      <c r="N26" s="22">
        <v>8.8005264826516783</v>
      </c>
      <c r="O26" s="22">
        <v>20.816965507100072</v>
      </c>
      <c r="P26" s="22">
        <v>9.9301059132030645</v>
      </c>
      <c r="Q26" s="22">
        <v>28.402577302504099</v>
      </c>
    </row>
    <row r="27" spans="1:17" ht="12" customHeight="1" x14ac:dyDescent="0.25">
      <c r="A27" s="93" t="s">
        <v>33</v>
      </c>
      <c r="B27" s="107">
        <v>25.914779784083301</v>
      </c>
      <c r="C27" s="107">
        <v>27.000059999999994</v>
      </c>
      <c r="D27" s="107">
        <v>27.444720000000004</v>
      </c>
      <c r="E27" s="107">
        <v>32.960169999999991</v>
      </c>
      <c r="F27" s="107">
        <v>34.500720000000008</v>
      </c>
      <c r="G27" s="107">
        <v>21.782864667062853</v>
      </c>
      <c r="H27" s="107">
        <v>20.521199999999997</v>
      </c>
      <c r="I27" s="107">
        <v>24.883489999999991</v>
      </c>
      <c r="J27" s="107">
        <v>33.199609999999993</v>
      </c>
      <c r="K27" s="107">
        <v>19.515879999999992</v>
      </c>
      <c r="L27" s="107">
        <v>37.546657133226688</v>
      </c>
      <c r="M27" s="107">
        <v>40.747082266589722</v>
      </c>
      <c r="N27" s="107">
        <v>42.395117753311837</v>
      </c>
      <c r="O27" s="107">
        <v>36.376469385105452</v>
      </c>
      <c r="P27" s="107">
        <v>45.356835769561499</v>
      </c>
      <c r="Q27" s="107">
        <v>42.538740415284217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139.32440989585268</v>
      </c>
      <c r="C29" s="101">
        <f t="shared" ref="C29:Q29" si="8">SUM(C30:C33)</f>
        <v>141.11305971379022</v>
      </c>
      <c r="D29" s="101">
        <f t="shared" si="8"/>
        <v>144.40714384390645</v>
      </c>
      <c r="E29" s="101">
        <f t="shared" si="8"/>
        <v>147.73980185493232</v>
      </c>
      <c r="F29" s="101">
        <f t="shared" si="8"/>
        <v>157.12088690111739</v>
      </c>
      <c r="G29" s="101">
        <f t="shared" si="8"/>
        <v>160.34808202015293</v>
      </c>
      <c r="H29" s="101">
        <f t="shared" si="8"/>
        <v>163.70460007294042</v>
      </c>
      <c r="I29" s="101">
        <f t="shared" si="8"/>
        <v>167.23551412371069</v>
      </c>
      <c r="J29" s="101">
        <f t="shared" si="8"/>
        <v>172.94405487708764</v>
      </c>
      <c r="K29" s="101">
        <f t="shared" si="8"/>
        <v>169.61900218834143</v>
      </c>
      <c r="L29" s="101">
        <f t="shared" si="8"/>
        <v>174.31695834305651</v>
      </c>
      <c r="M29" s="101">
        <f t="shared" si="8"/>
        <v>179.31629990716021</v>
      </c>
      <c r="N29" s="101">
        <f t="shared" si="8"/>
        <v>185.38988284943551</v>
      </c>
      <c r="O29" s="101">
        <f t="shared" si="8"/>
        <v>189.45636251718142</v>
      </c>
      <c r="P29" s="101">
        <f t="shared" si="8"/>
        <v>187.21069331170247</v>
      </c>
      <c r="Q29" s="101">
        <f t="shared" si="8"/>
        <v>184.31876833115075</v>
      </c>
    </row>
    <row r="30" spans="1:17" ht="12" customHeight="1" x14ac:dyDescent="0.25">
      <c r="A30" s="88" t="s">
        <v>66</v>
      </c>
      <c r="B30" s="100">
        <v>4.6859738070466372</v>
      </c>
      <c r="C30" s="100">
        <v>6.6673193523861247</v>
      </c>
      <c r="D30" s="100">
        <v>18.982536274939914</v>
      </c>
      <c r="E30" s="100">
        <v>23.084199195575163</v>
      </c>
      <c r="F30" s="100">
        <v>29.27786622201339</v>
      </c>
      <c r="G30" s="100">
        <v>22.339641068736668</v>
      </c>
      <c r="H30" s="100">
        <v>22.637782537172743</v>
      </c>
      <c r="I30" s="100">
        <v>10.258068139347413</v>
      </c>
      <c r="J30" s="100">
        <v>7.1681241953512798</v>
      </c>
      <c r="K30" s="100">
        <v>12.264123872159956</v>
      </c>
      <c r="L30" s="100">
        <v>20.399044415331247</v>
      </c>
      <c r="M30" s="100">
        <v>13.32561600049266</v>
      </c>
      <c r="N30" s="100">
        <v>11.67611467183165</v>
      </c>
      <c r="O30" s="100">
        <v>4.2245581187252448</v>
      </c>
      <c r="P30" s="100">
        <v>9.3544600220043446</v>
      </c>
      <c r="Q30" s="100">
        <v>3.4609732976645233</v>
      </c>
    </row>
    <row r="31" spans="1:17" ht="12" customHeight="1" x14ac:dyDescent="0.25">
      <c r="A31" s="88" t="s">
        <v>98</v>
      </c>
      <c r="B31" s="100">
        <v>26.471077534937312</v>
      </c>
      <c r="C31" s="100">
        <v>30.362635073105317</v>
      </c>
      <c r="D31" s="100">
        <v>33.652482821222151</v>
      </c>
      <c r="E31" s="100">
        <v>36.057698149091706</v>
      </c>
      <c r="F31" s="100">
        <v>39.886830145586522</v>
      </c>
      <c r="G31" s="100">
        <v>40.709848415105498</v>
      </c>
      <c r="H31" s="100">
        <v>41.893610879820649</v>
      </c>
      <c r="I31" s="100">
        <v>42.811710624964789</v>
      </c>
      <c r="J31" s="100">
        <v>44.163647677669637</v>
      </c>
      <c r="K31" s="100">
        <v>46.471897971131042</v>
      </c>
      <c r="L31" s="100">
        <v>47.433267688774521</v>
      </c>
      <c r="M31" s="100">
        <v>45.852284365966597</v>
      </c>
      <c r="N31" s="100">
        <v>45.933850803988641</v>
      </c>
      <c r="O31" s="100">
        <v>45.605371099366288</v>
      </c>
      <c r="P31" s="100">
        <v>48.6210770021153</v>
      </c>
      <c r="Q31" s="100">
        <v>47.955145363089741</v>
      </c>
    </row>
    <row r="32" spans="1:17" ht="12" customHeight="1" x14ac:dyDescent="0.25">
      <c r="A32" s="88" t="s">
        <v>34</v>
      </c>
      <c r="B32" s="100">
        <v>0.99368703444726758</v>
      </c>
      <c r="C32" s="100">
        <v>0.99686557836539946</v>
      </c>
      <c r="D32" s="100">
        <v>1.2552220764430022</v>
      </c>
      <c r="E32" s="100">
        <v>1.5038585869626606</v>
      </c>
      <c r="F32" s="100">
        <v>1.521234740234034</v>
      </c>
      <c r="G32" s="100">
        <v>1.2727079979437654</v>
      </c>
      <c r="H32" s="100">
        <v>1.2777178792876636</v>
      </c>
      <c r="I32" s="100">
        <v>1.2832787814499664</v>
      </c>
      <c r="J32" s="100">
        <v>1.2897294403912458</v>
      </c>
      <c r="K32" s="100">
        <v>1.0407386295986731</v>
      </c>
      <c r="L32" s="100">
        <v>1.3143754924952544</v>
      </c>
      <c r="M32" s="100">
        <v>1.0572496722039197</v>
      </c>
      <c r="N32" s="100">
        <v>1.3319073396620389</v>
      </c>
      <c r="O32" s="100">
        <v>1.3319786951247847</v>
      </c>
      <c r="P32" s="100">
        <v>1.2995178296019219</v>
      </c>
      <c r="Q32" s="100">
        <v>1.5749918804156098</v>
      </c>
    </row>
    <row r="33" spans="1:17" ht="12" customHeight="1" x14ac:dyDescent="0.25">
      <c r="A33" s="49" t="s">
        <v>30</v>
      </c>
      <c r="B33" s="18">
        <v>107.17367151942148</v>
      </c>
      <c r="C33" s="18">
        <v>103.08623970993337</v>
      </c>
      <c r="D33" s="18">
        <v>90.516902671301366</v>
      </c>
      <c r="E33" s="18">
        <v>87.094045923302787</v>
      </c>
      <c r="F33" s="18">
        <v>86.434955793283436</v>
      </c>
      <c r="G33" s="18">
        <v>96.025884538366995</v>
      </c>
      <c r="H33" s="18">
        <v>97.895488776659377</v>
      </c>
      <c r="I33" s="18">
        <v>112.8824565779485</v>
      </c>
      <c r="J33" s="18">
        <v>120.32255356367548</v>
      </c>
      <c r="K33" s="18">
        <v>109.84224171545176</v>
      </c>
      <c r="L33" s="18">
        <v>105.1702707464555</v>
      </c>
      <c r="M33" s="18">
        <v>119.08114986849704</v>
      </c>
      <c r="N33" s="18">
        <v>126.44801003395318</v>
      </c>
      <c r="O33" s="18">
        <v>138.29445460396511</v>
      </c>
      <c r="P33" s="18">
        <v>127.93563845798091</v>
      </c>
      <c r="Q33" s="18">
        <v>131.32765778998089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0.69929160779037569</v>
      </c>
      <c r="C3" s="115">
        <f>IF(SER_hh_tes!C3=0,"",SER_hh_tes!C3/SER_hh_fec!C3)</f>
        <v>0.70151634539255603</v>
      </c>
      <c r="D3" s="115">
        <f>IF(SER_hh_tes!D3=0,"",SER_hh_tes!D3/SER_hh_fec!D3)</f>
        <v>0.70189114486097992</v>
      </c>
      <c r="E3" s="115">
        <f>IF(SER_hh_tes!E3=0,"",SER_hh_tes!E3/SER_hh_fec!E3)</f>
        <v>0.70392980978504682</v>
      </c>
      <c r="F3" s="115">
        <f>IF(SER_hh_tes!F3=0,"",SER_hh_tes!F3/SER_hh_fec!F3)</f>
        <v>0.71422228898823659</v>
      </c>
      <c r="G3" s="115">
        <f>IF(SER_hh_tes!G3=0,"",SER_hh_tes!G3/SER_hh_fec!G3)</f>
        <v>0.71856794582282668</v>
      </c>
      <c r="H3" s="115">
        <f>IF(SER_hh_tes!H3=0,"",SER_hh_tes!H3/SER_hh_fec!H3)</f>
        <v>0.73269466584895071</v>
      </c>
      <c r="I3" s="115">
        <f>IF(SER_hh_tes!I3=0,"",SER_hh_tes!I3/SER_hh_fec!I3)</f>
        <v>0.75042682164895036</v>
      </c>
      <c r="J3" s="115">
        <f>IF(SER_hh_tes!J3=0,"",SER_hh_tes!J3/SER_hh_fec!J3)</f>
        <v>0.75777573037147261</v>
      </c>
      <c r="K3" s="115">
        <f>IF(SER_hh_tes!K3=0,"",SER_hh_tes!K3/SER_hh_fec!K3)</f>
        <v>0.76254392444923169</v>
      </c>
      <c r="L3" s="115">
        <f>IF(SER_hh_tes!L3=0,"",SER_hh_tes!L3/SER_hh_fec!L3)</f>
        <v>0.78136196415386849</v>
      </c>
      <c r="M3" s="115">
        <f>IF(SER_hh_tes!M3=0,"",SER_hh_tes!M3/SER_hh_fec!M3)</f>
        <v>0.7917429222733724</v>
      </c>
      <c r="N3" s="115">
        <f>IF(SER_hh_tes!N3=0,"",SER_hh_tes!N3/SER_hh_fec!N3)</f>
        <v>0.80692994872291812</v>
      </c>
      <c r="O3" s="115">
        <f>IF(SER_hh_tes!O3=0,"",SER_hh_tes!O3/SER_hh_fec!O3)</f>
        <v>0.81156337295279835</v>
      </c>
      <c r="P3" s="115">
        <f>IF(SER_hh_tes!P3=0,"",SER_hh_tes!P3/SER_hh_fec!P3)</f>
        <v>0.81382444940520426</v>
      </c>
      <c r="Q3" s="115">
        <f>IF(SER_hh_tes!Q3=0,"",SER_hh_tes!Q3/SER_hh_fec!Q3)</f>
        <v>0.82727748920654476</v>
      </c>
    </row>
    <row r="4" spans="1:17" ht="12.95" customHeight="1" x14ac:dyDescent="0.25">
      <c r="A4" s="90" t="s">
        <v>44</v>
      </c>
      <c r="B4" s="110">
        <f>IF(SER_hh_tes!B4=0,"",SER_hh_tes!B4/SER_hh_fec!B4)</f>
        <v>0.70102503830588891</v>
      </c>
      <c r="C4" s="110">
        <f>IF(SER_hh_tes!C4=0,"",SER_hh_tes!C4/SER_hh_fec!C4)</f>
        <v>0.70411595156852347</v>
      </c>
      <c r="D4" s="110">
        <f>IF(SER_hh_tes!D4=0,"",SER_hh_tes!D4/SER_hh_fec!D4)</f>
        <v>0.70728222044707856</v>
      </c>
      <c r="E4" s="110">
        <f>IF(SER_hh_tes!E4=0,"",SER_hh_tes!E4/SER_hh_fec!E4)</f>
        <v>0.70865567433150389</v>
      </c>
      <c r="F4" s="110">
        <f>IF(SER_hh_tes!F4=0,"",SER_hh_tes!F4/SER_hh_fec!F4)</f>
        <v>0.72208114436565851</v>
      </c>
      <c r="G4" s="110">
        <f>IF(SER_hh_tes!G4=0,"",SER_hh_tes!G4/SER_hh_fec!G4)</f>
        <v>0.72555244519017292</v>
      </c>
      <c r="H4" s="110">
        <f>IF(SER_hh_tes!H4=0,"",SER_hh_tes!H4/SER_hh_fec!H4)</f>
        <v>0.74039143308641198</v>
      </c>
      <c r="I4" s="110">
        <f>IF(SER_hh_tes!I4=0,"",SER_hh_tes!I4/SER_hh_fec!I4)</f>
        <v>0.75716193993732983</v>
      </c>
      <c r="J4" s="110">
        <f>IF(SER_hh_tes!J4=0,"",SER_hh_tes!J4/SER_hh_fec!J4)</f>
        <v>0.76075893594487765</v>
      </c>
      <c r="K4" s="110">
        <f>IF(SER_hh_tes!K4=0,"",SER_hh_tes!K4/SER_hh_fec!K4)</f>
        <v>0.76786992175173818</v>
      </c>
      <c r="L4" s="110">
        <f>IF(SER_hh_tes!L4=0,"",SER_hh_tes!L4/SER_hh_fec!L4)</f>
        <v>0.78799281857238745</v>
      </c>
      <c r="M4" s="110">
        <f>IF(SER_hh_tes!M4=0,"",SER_hh_tes!M4/SER_hh_fec!M4)</f>
        <v>0.79758740952348539</v>
      </c>
      <c r="N4" s="110">
        <f>IF(SER_hh_tes!N4=0,"",SER_hh_tes!N4/SER_hh_fec!N4)</f>
        <v>0.81492184366307274</v>
      </c>
      <c r="O4" s="110">
        <f>IF(SER_hh_tes!O4=0,"",SER_hh_tes!O4/SER_hh_fec!O4)</f>
        <v>0.81878999652697593</v>
      </c>
      <c r="P4" s="110">
        <f>IF(SER_hh_tes!P4=0,"",SER_hh_tes!P4/SER_hh_fec!P4)</f>
        <v>0.82045826601598737</v>
      </c>
      <c r="Q4" s="110">
        <f>IF(SER_hh_tes!Q4=0,"",SER_hh_tes!Q4/SER_hh_fec!Q4)</f>
        <v>0.83200091811392718</v>
      </c>
    </row>
    <row r="5" spans="1:17" ht="12" customHeight="1" x14ac:dyDescent="0.25">
      <c r="A5" s="88" t="s">
        <v>38</v>
      </c>
      <c r="B5" s="109">
        <f>IF(SER_hh_tes!B5=0,"",SER_hh_tes!B5/SER_hh_fec!B5)</f>
        <v>0.54638718950239717</v>
      </c>
      <c r="C5" s="109">
        <f>IF(SER_hh_tes!C5=0,"",SER_hh_tes!C5/SER_hh_fec!C5)</f>
        <v>0.5463871895023974</v>
      </c>
      <c r="D5" s="109">
        <f>IF(SER_hh_tes!D5=0,"",SER_hh_tes!D5/SER_hh_fec!D5)</f>
        <v>0.5463871895023974</v>
      </c>
      <c r="E5" s="109">
        <f>IF(SER_hh_tes!E5=0,"",SER_hh_tes!E5/SER_hh_fec!E5)</f>
        <v>0.54816422771723639</v>
      </c>
      <c r="F5" s="109">
        <f>IF(SER_hh_tes!F5=0,"",SER_hh_tes!F5/SER_hh_fec!F5)</f>
        <v>0.54840742173352841</v>
      </c>
      <c r="G5" s="109">
        <f>IF(SER_hh_tes!G5=0,"",SER_hh_tes!G5/SER_hh_fec!G5)</f>
        <v>0.55138298951591047</v>
      </c>
      <c r="H5" s="109">
        <f>IF(SER_hh_tes!H5=0,"",SER_hh_tes!H5/SER_hh_fec!H5)</f>
        <v>0.55294251626039947</v>
      </c>
      <c r="I5" s="109">
        <f>IF(SER_hh_tes!I5=0,"",SER_hh_tes!I5/SER_hh_fec!I5)</f>
        <v>0.55466091864801437</v>
      </c>
      <c r="J5" s="109">
        <f>IF(SER_hh_tes!J5=0,"",SER_hh_tes!J5/SER_hh_fec!J5)</f>
        <v>0.55779303229574206</v>
      </c>
      <c r="K5" s="109">
        <f>IF(SER_hh_tes!K5=0,"",SER_hh_tes!K5/SER_hh_fec!K5)</f>
        <v>0.56754248103049521</v>
      </c>
      <c r="L5" s="109">
        <f>IF(SER_hh_tes!L5=0,"",SER_hh_tes!L5/SER_hh_fec!L5)</f>
        <v>0.5774496239531266</v>
      </c>
      <c r="M5" s="109">
        <f>IF(SER_hh_tes!M5=0,"",SER_hh_tes!M5/SER_hh_fec!M5)</f>
        <v>0.57756461243890511</v>
      </c>
      <c r="N5" s="109">
        <f>IF(SER_hh_tes!N5=0,"",SER_hh_tes!N5/SER_hh_fec!N5)</f>
        <v>0.58009568826893032</v>
      </c>
      <c r="O5" s="109">
        <f>IF(SER_hh_tes!O5=0,"",SER_hh_tes!O5/SER_hh_fec!O5)</f>
        <v>0.58108937739139477</v>
      </c>
      <c r="P5" s="109">
        <f>IF(SER_hh_tes!P5=0,"",SER_hh_tes!P5/SER_hh_fec!P5)</f>
        <v>0.58211678822914181</v>
      </c>
      <c r="Q5" s="109">
        <f>IF(SER_hh_tes!Q5=0,"",SER_hh_tes!Q5/SER_hh_fec!Q5)</f>
        <v>0.58278020813648135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0.63044675711815068</v>
      </c>
      <c r="C7" s="109">
        <f>IF(SER_hh_tes!C7=0,"",SER_hh_tes!C7/SER_hh_fec!C7)</f>
        <v>0.63486886935049369</v>
      </c>
      <c r="D7" s="109">
        <f>IF(SER_hh_tes!D7=0,"",SER_hh_tes!D7/SER_hh_fec!D7)</f>
        <v>0.63968751863956053</v>
      </c>
      <c r="E7" s="109">
        <f>IF(SER_hh_tes!E7=0,"",SER_hh_tes!E7/SER_hh_fec!E7)</f>
        <v>0.64098778827294334</v>
      </c>
      <c r="F7" s="109">
        <f>IF(SER_hh_tes!F7=0,"",SER_hh_tes!F7/SER_hh_fec!F7)</f>
        <v>0.6424310599099945</v>
      </c>
      <c r="G7" s="109">
        <f>IF(SER_hh_tes!G7=0,"",SER_hh_tes!G7/SER_hh_fec!G7)</f>
        <v>0.64816127927950185</v>
      </c>
      <c r="H7" s="109">
        <f>IF(SER_hh_tes!H7=0,"",SER_hh_tes!H7/SER_hh_fec!H7)</f>
        <v>0.64921661001008479</v>
      </c>
      <c r="I7" s="109">
        <f>IF(SER_hh_tes!I7=0,"",SER_hh_tes!I7/SER_hh_fec!I7)</f>
        <v>0.65865953420051504</v>
      </c>
      <c r="J7" s="109">
        <f>IF(SER_hh_tes!J7=0,"",SER_hh_tes!J7/SER_hh_fec!J7)</f>
        <v>0.67308752342803146</v>
      </c>
      <c r="K7" s="109">
        <f>IF(SER_hh_tes!K7=0,"",SER_hh_tes!K7/SER_hh_fec!K7)</f>
        <v>0.6770554359732861</v>
      </c>
      <c r="L7" s="109">
        <f>IF(SER_hh_tes!L7=0,"",SER_hh_tes!L7/SER_hh_fec!L7)</f>
        <v>0.68888171477235483</v>
      </c>
      <c r="M7" s="109">
        <f>IF(SER_hh_tes!M7=0,"",SER_hh_tes!M7/SER_hh_fec!M7)</f>
        <v>0.68985289391436377</v>
      </c>
      <c r="N7" s="109">
        <f>IF(SER_hh_tes!N7=0,"",SER_hh_tes!N7/SER_hh_fec!N7)</f>
        <v>0.69710685465335853</v>
      </c>
      <c r="O7" s="109">
        <f>IF(SER_hh_tes!O7=0,"",SER_hh_tes!O7/SER_hh_fec!O7)</f>
        <v>0.70450285381987787</v>
      </c>
      <c r="P7" s="109">
        <f>IF(SER_hh_tes!P7=0,"",SER_hh_tes!P7/SER_hh_fec!P7)</f>
        <v>0.70784539177057348</v>
      </c>
      <c r="Q7" s="109">
        <f>IF(SER_hh_tes!Q7=0,"",SER_hh_tes!Q7/SER_hh_fec!Q7)</f>
        <v>0.70798651841277338</v>
      </c>
    </row>
    <row r="8" spans="1:17" ht="12" customHeight="1" x14ac:dyDescent="0.25">
      <c r="A8" s="88" t="s">
        <v>101</v>
      </c>
      <c r="B8" s="109">
        <f>IF(SER_hh_tes!B8=0,"",SER_hh_tes!B8/SER_hh_fec!B8)</f>
        <v>1.0247261576015658</v>
      </c>
      <c r="C8" s="109">
        <f>IF(SER_hh_tes!C8=0,"",SER_hh_tes!C8/SER_hh_fec!C8)</f>
        <v>1.0282234160035957</v>
      </c>
      <c r="D8" s="109">
        <f>IF(SER_hh_tes!D8=0,"",SER_hh_tes!D8/SER_hh_fec!D8)</f>
        <v>1.0308941020137743</v>
      </c>
      <c r="E8" s="109">
        <f>IF(SER_hh_tes!E8=0,"",SER_hh_tes!E8/SER_hh_fec!E8)</f>
        <v>1.0346535830587817</v>
      </c>
      <c r="F8" s="109">
        <f>IF(SER_hh_tes!F8=0,"",SER_hh_tes!F8/SER_hh_fec!F8)</f>
        <v>1.0398433780308376</v>
      </c>
      <c r="G8" s="109">
        <f>IF(SER_hh_tes!G8=0,"",SER_hh_tes!G8/SER_hh_fec!G8)</f>
        <v>1.0431109251990212</v>
      </c>
      <c r="H8" s="109">
        <f>IF(SER_hh_tes!H8=0,"",SER_hh_tes!H8/SER_hh_fec!H8)</f>
        <v>1.0475630580511126</v>
      </c>
      <c r="I8" s="109">
        <f>IF(SER_hh_tes!I8=0,"",SER_hh_tes!I8/SER_hh_fec!I8)</f>
        <v>1.0521705186818906</v>
      </c>
      <c r="J8" s="109">
        <f>IF(SER_hh_tes!J8=0,"",SER_hh_tes!J8/SER_hh_fec!J8)</f>
        <v>1.0575425582451992</v>
      </c>
      <c r="K8" s="109">
        <f>IF(SER_hh_tes!K8=0,"",SER_hh_tes!K8/SER_hh_fec!K8)</f>
        <v>1.0633690893231207</v>
      </c>
      <c r="L8" s="109">
        <f>IF(SER_hh_tes!L8=0,"",SER_hh_tes!L8/SER_hh_fec!L8)</f>
        <v>1.0690400984203678</v>
      </c>
      <c r="M8" s="109">
        <f>IF(SER_hh_tes!M8=0,"",SER_hh_tes!M8/SER_hh_fec!M8)</f>
        <v>1.0757645031606677</v>
      </c>
      <c r="N8" s="109">
        <f>IF(SER_hh_tes!N8=0,"",SER_hh_tes!N8/SER_hh_fec!N8)</f>
        <v>1.0835834369356097</v>
      </c>
      <c r="O8" s="109">
        <f>IF(SER_hh_tes!O8=0,"",SER_hh_tes!O8/SER_hh_fec!O8)</f>
        <v>1.0944690997218003</v>
      </c>
      <c r="P8" s="109">
        <f>IF(SER_hh_tes!P8=0,"",SER_hh_tes!P8/SER_hh_fec!P8)</f>
        <v>1.1072932864009362</v>
      </c>
      <c r="Q8" s="109">
        <f>IF(SER_hh_tes!Q8=0,"",SER_hh_tes!Q8/SER_hh_fec!Q8)</f>
        <v>1.1238542575378234</v>
      </c>
    </row>
    <row r="9" spans="1:17" ht="12" customHeight="1" x14ac:dyDescent="0.25">
      <c r="A9" s="88" t="s">
        <v>106</v>
      </c>
      <c r="B9" s="109">
        <f>IF(SER_hh_tes!B9=0,"",SER_hh_tes!B9/SER_hh_fec!B9)</f>
        <v>0.67354354059429555</v>
      </c>
      <c r="C9" s="109">
        <f>IF(SER_hh_tes!C9=0,"",SER_hh_tes!C9/SER_hh_fec!C9)</f>
        <v>0.69141952275048957</v>
      </c>
      <c r="D9" s="109">
        <f>IF(SER_hh_tes!D9=0,"",SER_hh_tes!D9/SER_hh_fec!D9)</f>
        <v>0.69281504370109126</v>
      </c>
      <c r="E9" s="109">
        <f>IF(SER_hh_tes!E9=0,"",SER_hh_tes!E9/SER_hh_fec!E9)</f>
        <v>0.69975211690599681</v>
      </c>
      <c r="F9" s="109">
        <f>IF(SER_hh_tes!F9=0,"",SER_hh_tes!F9/SER_hh_fec!F9)</f>
        <v>0.71553004984003366</v>
      </c>
      <c r="G9" s="109">
        <f>IF(SER_hh_tes!G9=0,"",SER_hh_tes!G9/SER_hh_fec!G9)</f>
        <v>0.72289346524083808</v>
      </c>
      <c r="H9" s="109">
        <f>IF(SER_hh_tes!H9=0,"",SER_hh_tes!H9/SER_hh_fec!H9)</f>
        <v>0.72811482725429455</v>
      </c>
      <c r="I9" s="109">
        <f>IF(SER_hh_tes!I9=0,"",SER_hh_tes!I9/SER_hh_fec!I9)</f>
        <v>0.73615191610032149</v>
      </c>
      <c r="J9" s="109">
        <f>IF(SER_hh_tes!J9=0,"",SER_hh_tes!J9/SER_hh_fec!J9)</f>
        <v>0.74088316845748237</v>
      </c>
      <c r="K9" s="109">
        <f>IF(SER_hh_tes!K9=0,"",SER_hh_tes!K9/SER_hh_fec!K9)</f>
        <v>0.74597934771435259</v>
      </c>
      <c r="L9" s="109">
        <f>IF(SER_hh_tes!L9=0,"",SER_hh_tes!L9/SER_hh_fec!L9)</f>
        <v>0.7513196310924033</v>
      </c>
      <c r="M9" s="109">
        <f>IF(SER_hh_tes!M9=0,"",SER_hh_tes!M9/SER_hh_fec!M9)</f>
        <v>0.75668420149843896</v>
      </c>
      <c r="N9" s="109">
        <f>IF(SER_hh_tes!N9=0,"",SER_hh_tes!N9/SER_hh_fec!N9)</f>
        <v>0.76651816792158833</v>
      </c>
      <c r="O9" s="109">
        <f>IF(SER_hh_tes!O9=0,"",SER_hh_tes!O9/SER_hh_fec!O9)</f>
        <v>0.77883901217705009</v>
      </c>
      <c r="P9" s="109">
        <f>IF(SER_hh_tes!P9=0,"",SER_hh_tes!P9/SER_hh_fec!P9)</f>
        <v>0.78573272895109603</v>
      </c>
      <c r="Q9" s="109">
        <f>IF(SER_hh_tes!Q9=0,"",SER_hh_tes!Q9/SER_hh_fec!Q9)</f>
        <v>0.78857803023613104</v>
      </c>
    </row>
    <row r="10" spans="1:17" ht="12" customHeight="1" x14ac:dyDescent="0.25">
      <c r="A10" s="88" t="s">
        <v>34</v>
      </c>
      <c r="B10" s="109">
        <f>IF(SER_hh_tes!B10=0,"",SER_hh_tes!B10/SER_hh_fec!B10)</f>
        <v>0.52116931921767129</v>
      </c>
      <c r="C10" s="109">
        <f>IF(SER_hh_tes!C10=0,"",SER_hh_tes!C10/SER_hh_fec!C10)</f>
        <v>0.52116931921767118</v>
      </c>
      <c r="D10" s="109">
        <f>IF(SER_hh_tes!D10=0,"",SER_hh_tes!D10/SER_hh_fec!D10)</f>
        <v>0.53105374811388995</v>
      </c>
      <c r="E10" s="109">
        <f>IF(SER_hh_tes!E10=0,"",SER_hh_tes!E10/SER_hh_fec!E10)</f>
        <v>0.53801647559740606</v>
      </c>
      <c r="F10" s="109">
        <f>IF(SER_hh_tes!F10=0,"",SER_hh_tes!F10/SER_hh_fec!F10)</f>
        <v>0.5503263402649945</v>
      </c>
      <c r="G10" s="109">
        <f>IF(SER_hh_tes!G10=0,"",SER_hh_tes!G10/SER_hh_fec!G10)</f>
        <v>0.57383652395135443</v>
      </c>
      <c r="H10" s="109">
        <f>IF(SER_hh_tes!H10=0,"",SER_hh_tes!H10/SER_hh_fec!H10)</f>
        <v>0.58403781533032162</v>
      </c>
      <c r="I10" s="109">
        <f>IF(SER_hh_tes!I10=0,"",SER_hh_tes!I10/SER_hh_fec!I10)</f>
        <v>0.60687512824308143</v>
      </c>
      <c r="J10" s="109">
        <f>IF(SER_hh_tes!J10=0,"",SER_hh_tes!J10/SER_hh_fec!J10)</f>
        <v>0.61302168079676445</v>
      </c>
      <c r="K10" s="109">
        <f>IF(SER_hh_tes!K10=0,"",SER_hh_tes!K10/SER_hh_fec!K10)</f>
        <v>0.6135333083202672</v>
      </c>
      <c r="L10" s="109">
        <f>IF(SER_hh_tes!L10=0,"",SER_hh_tes!L10/SER_hh_fec!L10)</f>
        <v>0.61459833550360354</v>
      </c>
      <c r="M10" s="109">
        <f>IF(SER_hh_tes!M10=0,"",SER_hh_tes!M10/SER_hh_fec!M10)</f>
        <v>0.61492056915487814</v>
      </c>
      <c r="N10" s="109">
        <f>IF(SER_hh_tes!N10=0,"",SER_hh_tes!N10/SER_hh_fec!N10)</f>
        <v>0.61573653476618517</v>
      </c>
      <c r="O10" s="109">
        <f>IF(SER_hh_tes!O10=0,"",SER_hh_tes!O10/SER_hh_fec!O10)</f>
        <v>0.61756436722864128</v>
      </c>
      <c r="P10" s="109">
        <f>IF(SER_hh_tes!P10=0,"",SER_hh_tes!P10/SER_hh_fec!P10)</f>
        <v>0.61992112694054091</v>
      </c>
      <c r="Q10" s="109">
        <f>IF(SER_hh_tes!Q10=0,"",SER_hh_tes!Q10/SER_hh_fec!Q10)</f>
        <v>0.62273765705754258</v>
      </c>
    </row>
    <row r="11" spans="1:17" ht="12" customHeight="1" x14ac:dyDescent="0.25">
      <c r="A11" s="88" t="s">
        <v>61</v>
      </c>
      <c r="B11" s="109">
        <f>IF(SER_hh_tes!B11=0,"",SER_hh_tes!B11/SER_hh_fec!B11)</f>
        <v>0.76053894509491193</v>
      </c>
      <c r="C11" s="109">
        <f>IF(SER_hh_tes!C11=0,"",SER_hh_tes!C11/SER_hh_fec!C11)</f>
        <v>0.76676375061360091</v>
      </c>
      <c r="D11" s="109">
        <f>IF(SER_hh_tes!D11=0,"",SER_hh_tes!D11/SER_hh_fec!D11)</f>
        <v>0.77643778341059622</v>
      </c>
      <c r="E11" s="109">
        <f>IF(SER_hh_tes!E11=0,"",SER_hh_tes!E11/SER_hh_fec!E11)</f>
        <v>0.78249673096006123</v>
      </c>
      <c r="F11" s="109">
        <f>IF(SER_hh_tes!F11=0,"",SER_hh_tes!F11/SER_hh_fec!F11)</f>
        <v>0.78870105408309388</v>
      </c>
      <c r="G11" s="109">
        <f>IF(SER_hh_tes!G11=0,"",SER_hh_tes!G11/SER_hh_fec!G11)</f>
        <v>0.79415235566730713</v>
      </c>
      <c r="H11" s="109">
        <f>IF(SER_hh_tes!H11=0,"",SER_hh_tes!H11/SER_hh_fec!H11)</f>
        <v>0.79931833229801386</v>
      </c>
      <c r="I11" s="109">
        <f>IF(SER_hh_tes!I11=0,"",SER_hh_tes!I11/SER_hh_fec!I11)</f>
        <v>0.80421340821776444</v>
      </c>
      <c r="J11" s="109">
        <f>IF(SER_hh_tes!J11=0,"",SER_hh_tes!J11/SER_hh_fec!J11)</f>
        <v>0.81234230826847176</v>
      </c>
      <c r="K11" s="109">
        <f>IF(SER_hh_tes!K11=0,"",SER_hh_tes!K11/SER_hh_fec!K11)</f>
        <v>0.82342563422539083</v>
      </c>
      <c r="L11" s="109">
        <f>IF(SER_hh_tes!L11=0,"",SER_hh_tes!L11/SER_hh_fec!L11)</f>
        <v>0.83004493258285295</v>
      </c>
      <c r="M11" s="109">
        <f>IF(SER_hh_tes!M11=0,"",SER_hh_tes!M11/SER_hh_fec!M11)</f>
        <v>0.83638656366586173</v>
      </c>
      <c r="N11" s="109">
        <f>IF(SER_hh_tes!N11=0,"",SER_hh_tes!N11/SER_hh_fec!N11)</f>
        <v>0.84288773527271843</v>
      </c>
      <c r="O11" s="109">
        <f>IF(SER_hh_tes!O11=0,"",SER_hh_tes!O11/SER_hh_fec!O11)</f>
        <v>0.8486756266198241</v>
      </c>
      <c r="P11" s="109">
        <f>IF(SER_hh_tes!P11=0,"",SER_hh_tes!P11/SER_hh_fec!P11)</f>
        <v>0.85669127071135442</v>
      </c>
      <c r="Q11" s="109">
        <f>IF(SER_hh_tes!Q11=0,"",SER_hh_tes!Q11/SER_hh_fec!Q11)</f>
        <v>0.861663345059274</v>
      </c>
    </row>
    <row r="12" spans="1:17" ht="12" customHeight="1" x14ac:dyDescent="0.25">
      <c r="A12" s="88" t="s">
        <v>42</v>
      </c>
      <c r="B12" s="109">
        <f>IF(SER_hh_tes!B12=0,"",SER_hh_tes!B12/SER_hh_fec!B12)</f>
        <v>0.80056731062622277</v>
      </c>
      <c r="C12" s="109">
        <f>IF(SER_hh_tes!C12=0,"",SER_hh_tes!C12/SER_hh_fec!C12)</f>
        <v>0.80056731062622266</v>
      </c>
      <c r="D12" s="109">
        <f>IF(SER_hh_tes!D12=0,"",SER_hh_tes!D12/SER_hh_fec!D12)</f>
        <v>0.80319383429321678</v>
      </c>
      <c r="E12" s="109">
        <f>IF(SER_hh_tes!E12=0,"",SER_hh_tes!E12/SER_hh_fec!E12)</f>
        <v>0.80578496454246273</v>
      </c>
      <c r="F12" s="109">
        <f>IF(SER_hh_tes!F12=0,"",SER_hh_tes!F12/SER_hh_fec!F12)</f>
        <v>0.81018811308866123</v>
      </c>
      <c r="G12" s="109">
        <f>IF(SER_hh_tes!G12=0,"",SER_hh_tes!G12/SER_hh_fec!G12)</f>
        <v>0.81389753451116276</v>
      </c>
      <c r="H12" s="109">
        <f>IF(SER_hh_tes!H12=0,"",SER_hh_tes!H12/SER_hh_fec!H12)</f>
        <v>0.81718063997883605</v>
      </c>
      <c r="I12" s="109">
        <f>IF(SER_hh_tes!I12=0,"",SER_hh_tes!I12/SER_hh_fec!I12)</f>
        <v>0.82604534268785501</v>
      </c>
      <c r="J12" s="109">
        <f>IF(SER_hh_tes!J12=0,"",SER_hh_tes!J12/SER_hh_fec!J12)</f>
        <v>0.8309486304913043</v>
      </c>
      <c r="K12" s="109">
        <f>IF(SER_hh_tes!K12=0,"",SER_hh_tes!K12/SER_hh_fec!K12)</f>
        <v>0.83710767891548221</v>
      </c>
      <c r="L12" s="109">
        <f>IF(SER_hh_tes!L12=0,"",SER_hh_tes!L12/SER_hh_fec!L12)</f>
        <v>0.84529580745753985</v>
      </c>
      <c r="M12" s="109">
        <f>IF(SER_hh_tes!M12=0,"",SER_hh_tes!M12/SER_hh_fec!M12)</f>
        <v>0.84958350532651028</v>
      </c>
      <c r="N12" s="109">
        <f>IF(SER_hh_tes!N12=0,"",SER_hh_tes!N12/SER_hh_fec!N12)</f>
        <v>0.85392360681769319</v>
      </c>
      <c r="O12" s="109">
        <f>IF(SER_hh_tes!O12=0,"",SER_hh_tes!O12/SER_hh_fec!O12)</f>
        <v>0.85769903948827309</v>
      </c>
      <c r="P12" s="109">
        <f>IF(SER_hh_tes!P12=0,"",SER_hh_tes!P12/SER_hh_fec!P12)</f>
        <v>0.86102536051829981</v>
      </c>
      <c r="Q12" s="109">
        <f>IF(SER_hh_tes!Q12=0,"",SER_hh_tes!Q12/SER_hh_fec!Q12)</f>
        <v>0.86233749770112689</v>
      </c>
    </row>
    <row r="13" spans="1:17" ht="12" customHeight="1" x14ac:dyDescent="0.25">
      <c r="A13" s="88" t="s">
        <v>105</v>
      </c>
      <c r="B13" s="109">
        <f>IF(SER_hh_tes!B13=0,"",SER_hh_tes!B13/SER_hh_fec!B13)</f>
        <v>1.2608935142363007</v>
      </c>
      <c r="C13" s="109">
        <f>IF(SER_hh_tes!C13=0,"",SER_hh_tes!C13/SER_hh_fec!C13)</f>
        <v>1.2764676810782722</v>
      </c>
      <c r="D13" s="109">
        <f>IF(SER_hh_tes!D13=0,"",SER_hh_tes!D13/SER_hh_fec!D13)</f>
        <v>1.2935037568290695</v>
      </c>
      <c r="E13" s="109">
        <f>IF(SER_hh_tes!E13=0,"",SER_hh_tes!E13/SER_hh_fec!E13)</f>
        <v>1.3042517003154221</v>
      </c>
      <c r="F13" s="109">
        <f>IF(SER_hh_tes!F13=0,"",SER_hh_tes!F13/SER_hh_fec!F13)</f>
        <v>1.3104707787263905</v>
      </c>
      <c r="G13" s="109">
        <f>IF(SER_hh_tes!G13=0,"",SER_hh_tes!G13/SER_hh_fec!G13)</f>
        <v>1.3146066519297399</v>
      </c>
      <c r="H13" s="109">
        <f>IF(SER_hh_tes!H13=0,"",SER_hh_tes!H13/SER_hh_fec!H13)</f>
        <v>1.3209189571028999</v>
      </c>
      <c r="I13" s="109">
        <f>IF(SER_hh_tes!I13=0,"",SER_hh_tes!I13/SER_hh_fec!I13)</f>
        <v>1.3217913674152704</v>
      </c>
      <c r="J13" s="109">
        <f>IF(SER_hh_tes!J13=0,"",SER_hh_tes!J13/SER_hh_fec!J13)</f>
        <v>1.3221111891279003</v>
      </c>
      <c r="K13" s="109">
        <f>IF(SER_hh_tes!K13=0,"",SER_hh_tes!K13/SER_hh_fec!K13)</f>
        <v>1.3224421077438948</v>
      </c>
      <c r="L13" s="109">
        <f>IF(SER_hh_tes!L13=0,"",SER_hh_tes!L13/SER_hh_fec!L13)</f>
        <v>1.4378456989084283</v>
      </c>
      <c r="M13" s="109">
        <f>IF(SER_hh_tes!M13=0,"",SER_hh_tes!M13/SER_hh_fec!M13)</f>
        <v>1.6580066689012529</v>
      </c>
      <c r="N13" s="109">
        <f>IF(SER_hh_tes!N13=0,"",SER_hh_tes!N13/SER_hh_fec!N13)</f>
        <v>1.7899742884980598</v>
      </c>
      <c r="O13" s="109">
        <f>IF(SER_hh_tes!O13=0,"",SER_hh_tes!O13/SER_hh_fec!O13)</f>
        <v>2.0741628753057935</v>
      </c>
      <c r="P13" s="109">
        <f>IF(SER_hh_tes!P13=0,"",SER_hh_tes!P13/SER_hh_fec!P13)</f>
        <v>2.1438746774245514</v>
      </c>
      <c r="Q13" s="109">
        <f>IF(SER_hh_tes!Q13=0,"",SER_hh_tes!Q13/SER_hh_fec!Q13)</f>
        <v>2.504869717565863</v>
      </c>
    </row>
    <row r="14" spans="1:17" ht="12" customHeight="1" x14ac:dyDescent="0.25">
      <c r="A14" s="51" t="s">
        <v>104</v>
      </c>
      <c r="B14" s="112">
        <f>IF(SER_hh_tes!B14=0,"",SER_hh_tes!B14/SER_hh_fec!B14)</f>
        <v>0.7605389450949116</v>
      </c>
      <c r="C14" s="112">
        <f>IF(SER_hh_tes!C14=0,"",SER_hh_tes!C14/SER_hh_fec!C14)</f>
        <v>0.7605389450949116</v>
      </c>
      <c r="D14" s="112">
        <f>IF(SER_hh_tes!D14=0,"",SER_hh_tes!D14/SER_hh_fec!D14)</f>
        <v>0.76426777259093226</v>
      </c>
      <c r="E14" s="112">
        <f>IF(SER_hh_tes!E14=0,"",SER_hh_tes!E14/SER_hh_fec!E14)</f>
        <v>0.76880082544142037</v>
      </c>
      <c r="F14" s="112">
        <f>IF(SER_hh_tes!F14=0,"",SER_hh_tes!F14/SER_hh_fec!F14)</f>
        <v>0.78907111157412702</v>
      </c>
      <c r="G14" s="112">
        <f>IF(SER_hh_tes!G14=0,"",SER_hh_tes!G14/SER_hh_fec!G14)</f>
        <v>0.79156920088790395</v>
      </c>
      <c r="H14" s="112">
        <f>IF(SER_hh_tes!H14=0,"",SER_hh_tes!H14/SER_hh_fec!H14)</f>
        <v>0.80546865809981005</v>
      </c>
      <c r="I14" s="112">
        <f>IF(SER_hh_tes!I14=0,"",SER_hh_tes!I14/SER_hh_fec!I14)</f>
        <v>0.80636967930899583</v>
      </c>
      <c r="J14" s="112">
        <f>IF(SER_hh_tes!J14=0,"",SER_hh_tes!J14/SER_hh_fec!J14)</f>
        <v>0.80879033977627623</v>
      </c>
      <c r="K14" s="112">
        <f>IF(SER_hh_tes!K14=0,"",SER_hh_tes!K14/SER_hh_fec!K14)</f>
        <v>0.81032892930455025</v>
      </c>
      <c r="L14" s="112">
        <f>IF(SER_hh_tes!L14=0,"",SER_hh_tes!L14/SER_hh_fec!L14)</f>
        <v>0.81332358598687315</v>
      </c>
      <c r="M14" s="112">
        <f>IF(SER_hh_tes!M14=0,"",SER_hh_tes!M14/SER_hh_fec!M14)</f>
        <v>0.8134648441792306</v>
      </c>
      <c r="N14" s="112">
        <f>IF(SER_hh_tes!N14=0,"",SER_hh_tes!N14/SER_hh_fec!N14)</f>
        <v>0.82348315121072968</v>
      </c>
      <c r="O14" s="112">
        <f>IF(SER_hh_tes!O14=0,"",SER_hh_tes!O14/SER_hh_fec!O14)</f>
        <v>0.82764668689086107</v>
      </c>
      <c r="P14" s="112">
        <f>IF(SER_hh_tes!P14=0,"",SER_hh_tes!P14/SER_hh_fec!P14)</f>
        <v>0.83945001069239344</v>
      </c>
      <c r="Q14" s="112">
        <f>IF(SER_hh_tes!Q14=0,"",SER_hh_tes!Q14/SER_hh_fec!Q14)</f>
        <v>0.83945001069239189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0.99999999999999978</v>
      </c>
      <c r="D15" s="114">
        <f>IF(SER_hh_tes!D15=0,"",SER_hh_tes!D15/SER_hh_fec!D15)</f>
        <v>1</v>
      </c>
      <c r="E15" s="114">
        <f>IF(SER_hh_tes!E15=0,"",SER_hh_tes!E15/SER_hh_fec!E15)</f>
        <v>0.99999999999999978</v>
      </c>
      <c r="F15" s="114">
        <f>IF(SER_hh_tes!F15=0,"",SER_hh_tes!F15/SER_hh_fec!F15)</f>
        <v>1.0000000000000002</v>
      </c>
      <c r="G15" s="114">
        <f>IF(SER_hh_tes!G15=0,"",SER_hh_tes!G15/SER_hh_fec!G15)</f>
        <v>0.99999999999999989</v>
      </c>
      <c r="H15" s="114">
        <f>IF(SER_hh_tes!H15=0,"",SER_hh_tes!H15/SER_hh_fec!H15)</f>
        <v>0.99999999999999967</v>
      </c>
      <c r="I15" s="114">
        <f>IF(SER_hh_tes!I15=0,"",SER_hh_tes!I15/SER_hh_fec!I15)</f>
        <v>1</v>
      </c>
      <c r="J15" s="114">
        <f>IF(SER_hh_tes!J15=0,"",SER_hh_tes!J15/SER_hh_fec!J15)</f>
        <v>1</v>
      </c>
      <c r="K15" s="114">
        <f>IF(SER_hh_tes!K15=0,"",SER_hh_tes!K15/SER_hh_fec!K15)</f>
        <v>1</v>
      </c>
      <c r="L15" s="114">
        <f>IF(SER_hh_tes!L15=0,"",SER_hh_tes!L15/SER_hh_fec!L15)</f>
        <v>1</v>
      </c>
      <c r="M15" s="114">
        <f>IF(SER_hh_tes!M15=0,"",SER_hh_tes!M15/SER_hh_fec!M15)</f>
        <v>1</v>
      </c>
      <c r="N15" s="114">
        <f>IF(SER_hh_tes!N15=0,"",SER_hh_tes!N15/SER_hh_fec!N15)</f>
        <v>1.0000000000000002</v>
      </c>
      <c r="O15" s="114">
        <f>IF(SER_hh_tes!O15=0,"",SER_hh_tes!O15/SER_hh_fec!O15)</f>
        <v>1</v>
      </c>
      <c r="P15" s="114">
        <f>IF(SER_hh_tes!P15=0,"",SER_hh_tes!P15/SER_hh_fec!P15)</f>
        <v>0.99999999999999956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1.7107147521139858</v>
      </c>
      <c r="C16" s="110">
        <f>IF(SER_hh_tes!C16=0,"",SER_hh_tes!C16/SER_hh_fec!C16)</f>
        <v>1.7471877707571739</v>
      </c>
      <c r="D16" s="110">
        <f>IF(SER_hh_tes!D16=0,"",SER_hh_tes!D16/SER_hh_fec!D16)</f>
        <v>1.790183806415971</v>
      </c>
      <c r="E16" s="110">
        <f>IF(SER_hh_tes!E16=0,"",SER_hh_tes!E16/SER_hh_fec!E16)</f>
        <v>1.8259829987171563</v>
      </c>
      <c r="F16" s="110">
        <f>IF(SER_hh_tes!F16=0,"",SER_hh_tes!F16/SER_hh_fec!F16)</f>
        <v>1.8646687800792578</v>
      </c>
      <c r="G16" s="110">
        <f>IF(SER_hh_tes!G16=0,"",SER_hh_tes!G16/SER_hh_fec!G16)</f>
        <v>1.9050015856254576</v>
      </c>
      <c r="H16" s="110">
        <f>IF(SER_hh_tes!H16=0,"",SER_hh_tes!H16/SER_hh_fec!H16)</f>
        <v>1.9457037853442853</v>
      </c>
      <c r="I16" s="110">
        <f>IF(SER_hh_tes!I16=0,"",SER_hh_tes!I16/SER_hh_fec!I16)</f>
        <v>1.9888199158612725</v>
      </c>
      <c r="J16" s="110">
        <f>IF(SER_hh_tes!J16=0,"",SER_hh_tes!J16/SER_hh_fec!J16)</f>
        <v>2.0271005012215584</v>
      </c>
      <c r="K16" s="110">
        <f>IF(SER_hh_tes!K16=0,"",SER_hh_tes!K16/SER_hh_fec!K16)</f>
        <v>2.0682435696051225</v>
      </c>
      <c r="L16" s="110">
        <f>IF(SER_hh_tes!L16=0,"",SER_hh_tes!L16/SER_hh_fec!L16)</f>
        <v>2.1087794490158527</v>
      </c>
      <c r="M16" s="110">
        <f>IF(SER_hh_tes!M16=0,"",SER_hh_tes!M16/SER_hh_fec!M16)</f>
        <v>2.1556061753507207</v>
      </c>
      <c r="N16" s="110">
        <f>IF(SER_hh_tes!N16=0,"",SER_hh_tes!N16/SER_hh_fec!N16)</f>
        <v>2.2282163137604654</v>
      </c>
      <c r="O16" s="110">
        <f>IF(SER_hh_tes!O16=0,"",SER_hh_tes!O16/SER_hh_fec!O16)</f>
        <v>2.2983949043030685</v>
      </c>
      <c r="P16" s="110">
        <f>IF(SER_hh_tes!P16=0,"",SER_hh_tes!P16/SER_hh_fec!P16)</f>
        <v>2.4228977524061439</v>
      </c>
      <c r="Q16" s="110">
        <f>IF(SER_hh_tes!Q16=0,"",SER_hh_tes!Q16/SER_hh_fec!Q16)</f>
        <v>2.6144653291192705</v>
      </c>
    </row>
    <row r="17" spans="1:17" ht="12.95" customHeight="1" x14ac:dyDescent="0.25">
      <c r="A17" s="88" t="s">
        <v>101</v>
      </c>
      <c r="B17" s="113">
        <f>IF(SER_hh_tes!B17=0,"",SER_hh_tes!B17/SER_hh_fec!B17)</f>
        <v>1.7107147521139856</v>
      </c>
      <c r="C17" s="113">
        <f>IF(SER_hh_tes!C17=0,"",SER_hh_tes!C17/SER_hh_fec!C17)</f>
        <v>1.7517406404328173</v>
      </c>
      <c r="D17" s="113">
        <f>IF(SER_hh_tes!D17=0,"",SER_hh_tes!D17/SER_hh_fec!D17)</f>
        <v>1.8073639890323618</v>
      </c>
      <c r="E17" s="113">
        <f>IF(SER_hh_tes!E17=0,"",SER_hh_tes!E17/SER_hh_fec!E17)</f>
        <v>1.852571619243371</v>
      </c>
      <c r="F17" s="113">
        <f>IF(SER_hh_tes!F17=0,"",SER_hh_tes!F17/SER_hh_fec!F17)</f>
        <v>1.8925243408822183</v>
      </c>
      <c r="G17" s="113">
        <f>IF(SER_hh_tes!G17=0,"",SER_hh_tes!G17/SER_hh_fec!G17)</f>
        <v>1.9317815284711963</v>
      </c>
      <c r="H17" s="113">
        <f>IF(SER_hh_tes!H17=0,"",SER_hh_tes!H17/SER_hh_fec!H17)</f>
        <v>1.970342814771078</v>
      </c>
      <c r="I17" s="113">
        <f>IF(SER_hh_tes!I17=0,"",SER_hh_tes!I17/SER_hh_fec!I17)</f>
        <v>2.0140463136192475</v>
      </c>
      <c r="J17" s="113">
        <f>IF(SER_hh_tes!J17=0,"",SER_hh_tes!J17/SER_hh_fec!J17)</f>
        <v>2.0480587462107773</v>
      </c>
      <c r="K17" s="113">
        <f>IF(SER_hh_tes!K17=0,"",SER_hh_tes!K17/SER_hh_fec!K17)</f>
        <v>2.0917270914317219</v>
      </c>
      <c r="L17" s="113">
        <f>IF(SER_hh_tes!L17=0,"",SER_hh_tes!L17/SER_hh_fec!L17)</f>
        <v>2.1340093885865801</v>
      </c>
      <c r="M17" s="113">
        <f>IF(SER_hh_tes!M17=0,"",SER_hh_tes!M17/SER_hh_fec!M17)</f>
        <v>2.1901755031698946</v>
      </c>
      <c r="N17" s="113">
        <f>IF(SER_hh_tes!N17=0,"",SER_hh_tes!N17/SER_hh_fec!N17)</f>
        <v>2.2731288345067995</v>
      </c>
      <c r="O17" s="113">
        <f>IF(SER_hh_tes!O17=0,"",SER_hh_tes!O17/SER_hh_fec!O17)</f>
        <v>2.380249374633757</v>
      </c>
      <c r="P17" s="113">
        <f>IF(SER_hh_tes!P17=0,"",SER_hh_tes!P17/SER_hh_fec!P17)</f>
        <v>2.5115586907389842</v>
      </c>
      <c r="Q17" s="113">
        <f>IF(SER_hh_tes!Q17=0,"",SER_hh_tes!Q17/SER_hh_fec!Q17)</f>
        <v>2.6936977366425445</v>
      </c>
    </row>
    <row r="18" spans="1:17" ht="12" customHeight="1" x14ac:dyDescent="0.25">
      <c r="A18" s="88" t="s">
        <v>100</v>
      </c>
      <c r="B18" s="113">
        <f>IF(SER_hh_tes!B18=0,"",SER_hh_tes!B18/SER_hh_fec!B18)</f>
        <v>1.7107147521139858</v>
      </c>
      <c r="C18" s="113">
        <f>IF(SER_hh_tes!C18=0,"",SER_hh_tes!C18/SER_hh_fec!C18)</f>
        <v>1.7471806270682415</v>
      </c>
      <c r="D18" s="113">
        <f>IF(SER_hh_tes!D18=0,"",SER_hh_tes!D18/SER_hh_fec!D18)</f>
        <v>1.7901530693512064</v>
      </c>
      <c r="E18" s="113">
        <f>IF(SER_hh_tes!E18=0,"",SER_hh_tes!E18/SER_hh_fec!E18)</f>
        <v>1.825929859670357</v>
      </c>
      <c r="F18" s="113">
        <f>IF(SER_hh_tes!F18=0,"",SER_hh_tes!F18/SER_hh_fec!F18)</f>
        <v>1.8646078434345739</v>
      </c>
      <c r="G18" s="113">
        <f>IF(SER_hh_tes!G18=0,"",SER_hh_tes!G18/SER_hh_fec!G18)</f>
        <v>1.9049369693875373</v>
      </c>
      <c r="H18" s="113">
        <f>IF(SER_hh_tes!H18=0,"",SER_hh_tes!H18/SER_hh_fec!H18)</f>
        <v>1.9456383033684046</v>
      </c>
      <c r="I18" s="113">
        <f>IF(SER_hh_tes!I18=0,"",SER_hh_tes!I18/SER_hh_fec!I18)</f>
        <v>1.9887426987336581</v>
      </c>
      <c r="J18" s="113">
        <f>IF(SER_hh_tes!J18=0,"",SER_hh_tes!J18/SER_hh_fec!J18)</f>
        <v>2.0270308989346941</v>
      </c>
      <c r="K18" s="113">
        <f>IF(SER_hh_tes!K18=0,"",SER_hh_tes!K18/SER_hh_fec!K18)</f>
        <v>2.0681521187870104</v>
      </c>
      <c r="L18" s="113">
        <f>IF(SER_hh_tes!L18=0,"",SER_hh_tes!L18/SER_hh_fec!L18)</f>
        <v>2.1086704664057199</v>
      </c>
      <c r="M18" s="113">
        <f>IF(SER_hh_tes!M18=0,"",SER_hh_tes!M18/SER_hh_fec!M18)</f>
        <v>2.1554352839828042</v>
      </c>
      <c r="N18" s="113">
        <f>IF(SER_hh_tes!N18=0,"",SER_hh_tes!N18/SER_hh_fec!N18)</f>
        <v>2.2279676176724283</v>
      </c>
      <c r="O18" s="113">
        <f>IF(SER_hh_tes!O18=0,"",SER_hh_tes!O18/SER_hh_fec!O18)</f>
        <v>2.2978672593486493</v>
      </c>
      <c r="P18" s="113">
        <f>IF(SER_hh_tes!P18=0,"",SER_hh_tes!P18/SER_hh_fec!P18)</f>
        <v>2.422233270167927</v>
      </c>
      <c r="Q18" s="113">
        <f>IF(SER_hh_tes!Q18=0,"",SER_hh_tes!Q18/SER_hh_fec!Q18)</f>
        <v>2.6137760055596004</v>
      </c>
    </row>
    <row r="19" spans="1:17" ht="12.95" customHeight="1" x14ac:dyDescent="0.25">
      <c r="A19" s="90" t="s">
        <v>47</v>
      </c>
      <c r="B19" s="110">
        <f>IF(SER_hh_tes!B19=0,"",SER_hh_tes!B19/SER_hh_fec!B19)</f>
        <v>0.69083996146400672</v>
      </c>
      <c r="C19" s="110">
        <f>IF(SER_hh_tes!C19=0,"",SER_hh_tes!C19/SER_hh_fec!C19)</f>
        <v>0.68677902132372537</v>
      </c>
      <c r="D19" s="110">
        <f>IF(SER_hh_tes!D19=0,"",SER_hh_tes!D19/SER_hh_fec!D19)</f>
        <v>0.68309446706808385</v>
      </c>
      <c r="E19" s="110">
        <f>IF(SER_hh_tes!E19=0,"",SER_hh_tes!E19/SER_hh_fec!E19)</f>
        <v>0.68796290960145123</v>
      </c>
      <c r="F19" s="110">
        <f>IF(SER_hh_tes!F19=0,"",SER_hh_tes!F19/SER_hh_fec!F19)</f>
        <v>0.6922982869536316</v>
      </c>
      <c r="G19" s="110">
        <f>IF(SER_hh_tes!G19=0,"",SER_hh_tes!G19/SER_hh_fec!G19)</f>
        <v>0.68183060090108882</v>
      </c>
      <c r="H19" s="110">
        <f>IF(SER_hh_tes!H19=0,"",SER_hh_tes!H19/SER_hh_fec!H19)</f>
        <v>0.68723677686229956</v>
      </c>
      <c r="I19" s="110">
        <f>IF(SER_hh_tes!I19=0,"",SER_hh_tes!I19/SER_hh_fec!I19)</f>
        <v>0.70388125254452394</v>
      </c>
      <c r="J19" s="110">
        <f>IF(SER_hh_tes!J19=0,"",SER_hh_tes!J19/SER_hh_fec!J19)</f>
        <v>0.72054819761178901</v>
      </c>
      <c r="K19" s="110">
        <f>IF(SER_hh_tes!K19=0,"",SER_hh_tes!K19/SER_hh_fec!K19)</f>
        <v>0.71348922329212716</v>
      </c>
      <c r="L19" s="110">
        <f>IF(SER_hh_tes!L19=0,"",SER_hh_tes!L19/SER_hh_fec!L19)</f>
        <v>0.74290516818338237</v>
      </c>
      <c r="M19" s="110">
        <f>IF(SER_hh_tes!M19=0,"",SER_hh_tes!M19/SER_hh_fec!M19)</f>
        <v>0.75275508348648745</v>
      </c>
      <c r="N19" s="110">
        <f>IF(SER_hh_tes!N19=0,"",SER_hh_tes!N19/SER_hh_fec!N19)</f>
        <v>0.76488673031806131</v>
      </c>
      <c r="O19" s="110">
        <f>IF(SER_hh_tes!O19=0,"",SER_hh_tes!O19/SER_hh_fec!O19)</f>
        <v>0.76538499782681757</v>
      </c>
      <c r="P19" s="110">
        <f>IF(SER_hh_tes!P19=0,"",SER_hh_tes!P19/SER_hh_fec!P19)</f>
        <v>0.76812854121682006</v>
      </c>
      <c r="Q19" s="110">
        <f>IF(SER_hh_tes!Q19=0,"",SER_hh_tes!Q19/SER_hh_fec!Q19)</f>
        <v>0.77663083324230553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0.57705443865324746</v>
      </c>
      <c r="C21" s="109">
        <f>IF(SER_hh_tes!C21=0,"",SER_hh_tes!C21/SER_hh_fec!C21)</f>
        <v>0.59338264948935171</v>
      </c>
      <c r="D21" s="109">
        <f>IF(SER_hh_tes!D21=0,"",SER_hh_tes!D21/SER_hh_fec!D21)</f>
        <v>0.6036709759882074</v>
      </c>
      <c r="E21" s="109">
        <f>IF(SER_hh_tes!E21=0,"",SER_hh_tes!E21/SER_hh_fec!E21)</f>
        <v>0.61049941765498583</v>
      </c>
      <c r="F21" s="109">
        <f>IF(SER_hh_tes!F21=0,"",SER_hh_tes!F21/SER_hh_fec!F21)</f>
        <v>0.61328806272455405</v>
      </c>
      <c r="G21" s="109">
        <f>IF(SER_hh_tes!G21=0,"",SER_hh_tes!G21/SER_hh_fec!G21)</f>
        <v>0.61545996627202282</v>
      </c>
      <c r="H21" s="109">
        <f>IF(SER_hh_tes!H21=0,"",SER_hh_tes!H21/SER_hh_fec!H21)</f>
        <v>0.61743741741855196</v>
      </c>
      <c r="I21" s="109">
        <f>IF(SER_hh_tes!I21=0,"",SER_hh_tes!I21/SER_hh_fec!I21)</f>
        <v>0.62128611478162743</v>
      </c>
      <c r="J21" s="109">
        <f>IF(SER_hh_tes!J21=0,"",SER_hh_tes!J21/SER_hh_fec!J21)</f>
        <v>0.6255820583282341</v>
      </c>
      <c r="K21" s="109">
        <f>IF(SER_hh_tes!K21=0,"",SER_hh_tes!K21/SER_hh_fec!K21)</f>
        <v>0.63431889334376823</v>
      </c>
      <c r="L21" s="109">
        <f>IF(SER_hh_tes!L21=0,"",SER_hh_tes!L21/SER_hh_fec!L21)</f>
        <v>0.63526356446955512</v>
      </c>
      <c r="M21" s="109">
        <f>IF(SER_hh_tes!M21=0,"",SER_hh_tes!M21/SER_hh_fec!M21)</f>
        <v>0.6364569551656728</v>
      </c>
      <c r="N21" s="109">
        <f>IF(SER_hh_tes!N21=0,"",SER_hh_tes!N21/SER_hh_fec!N21)</f>
        <v>0.63704582826895095</v>
      </c>
      <c r="O21" s="109">
        <f>IF(SER_hh_tes!O21=0,"",SER_hh_tes!O21/SER_hh_fec!O21)</f>
        <v>0.63913839163712216</v>
      </c>
      <c r="P21" s="109">
        <f>IF(SER_hh_tes!P21=0,"",SER_hh_tes!P21/SER_hh_fec!P21)</f>
        <v>0.64638964236655916</v>
      </c>
      <c r="Q21" s="109">
        <f>IF(SER_hh_tes!Q21=0,"",SER_hh_tes!Q21/SER_hh_fec!Q21)</f>
        <v>0.65469798234976151</v>
      </c>
    </row>
    <row r="22" spans="1:17" ht="12" customHeight="1" x14ac:dyDescent="0.25">
      <c r="A22" s="88" t="s">
        <v>99</v>
      </c>
      <c r="B22" s="109">
        <f>IF(SER_hh_tes!B22=0,"",SER_hh_tes!B22/SER_hh_fec!B22)</f>
        <v>0.56102514869065734</v>
      </c>
      <c r="C22" s="109">
        <f>IF(SER_hh_tes!C22=0,"",SER_hh_tes!C22/SER_hh_fec!C22)</f>
        <v>0.56575626200599394</v>
      </c>
      <c r="D22" s="109">
        <f>IF(SER_hh_tes!D22=0,"",SER_hh_tes!D22/SER_hh_fec!D22)</f>
        <v>0.57087989646153048</v>
      </c>
      <c r="E22" s="109">
        <f>IF(SER_hh_tes!E22=0,"",SER_hh_tes!E22/SER_hh_fec!E22)</f>
        <v>0.57663365529316291</v>
      </c>
      <c r="F22" s="109">
        <f>IF(SER_hh_tes!F22=0,"",SER_hh_tes!F22/SER_hh_fec!F22)</f>
        <v>0.577852826759641</v>
      </c>
      <c r="G22" s="109">
        <f>IF(SER_hh_tes!G22=0,"",SER_hh_tes!G22/SER_hh_fec!G22)</f>
        <v>0.57956085176225314</v>
      </c>
      <c r="H22" s="109">
        <f>IF(SER_hh_tes!H22=0,"",SER_hh_tes!H22/SER_hh_fec!H22)</f>
        <v>0.58188567451328088</v>
      </c>
      <c r="I22" s="109">
        <f>IF(SER_hh_tes!I22=0,"",SER_hh_tes!I22/SER_hh_fec!I22)</f>
        <v>0.58495938770614031</v>
      </c>
      <c r="J22" s="109">
        <f>IF(SER_hh_tes!J22=0,"",SER_hh_tes!J22/SER_hh_fec!J22)</f>
        <v>0.58710587348854415</v>
      </c>
      <c r="K22" s="109">
        <f>IF(SER_hh_tes!K22=0,"",SER_hh_tes!K22/SER_hh_fec!K22)</f>
        <v>0.59110213734346095</v>
      </c>
      <c r="L22" s="109">
        <f>IF(SER_hh_tes!L22=0,"",SER_hh_tes!L22/SER_hh_fec!L22)</f>
        <v>0.59662785174159616</v>
      </c>
      <c r="M22" s="109">
        <f>IF(SER_hh_tes!M22=0,"",SER_hh_tes!M22/SER_hh_fec!M22)</f>
        <v>0.60253922494196877</v>
      </c>
      <c r="N22" s="109">
        <f>IF(SER_hh_tes!N22=0,"",SER_hh_tes!N22/SER_hh_fec!N22)</f>
        <v>0.61050295214717809</v>
      </c>
      <c r="O22" s="109">
        <f>IF(SER_hh_tes!O22=0,"",SER_hh_tes!O22/SER_hh_fec!O22)</f>
        <v>0.61678498347724597</v>
      </c>
      <c r="P22" s="109">
        <f>IF(SER_hh_tes!P22=0,"",SER_hh_tes!P22/SER_hh_fec!P22)</f>
        <v>0.62393776693752889</v>
      </c>
      <c r="Q22" s="109">
        <f>IF(SER_hh_tes!Q22=0,"",SER_hh_tes!Q22/SER_hh_fec!Q22)</f>
        <v>0.62618937690477539</v>
      </c>
    </row>
    <row r="23" spans="1:17" ht="12" customHeight="1" x14ac:dyDescent="0.25">
      <c r="A23" s="88" t="s">
        <v>98</v>
      </c>
      <c r="B23" s="109">
        <f>IF(SER_hh_tes!B23=0,"",SER_hh_tes!B23/SER_hh_fec!B23)</f>
        <v>0.60109837359713292</v>
      </c>
      <c r="C23" s="109">
        <f>IF(SER_hh_tes!C23=0,"",SER_hh_tes!C23/SER_hh_fec!C23)</f>
        <v>0.60433133460989852</v>
      </c>
      <c r="D23" s="109">
        <f>IF(SER_hh_tes!D23=0,"",SER_hh_tes!D23/SER_hh_fec!D23)</f>
        <v>0.6074191779820961</v>
      </c>
      <c r="E23" s="109">
        <f>IF(SER_hh_tes!E23=0,"",SER_hh_tes!E23/SER_hh_fec!E23)</f>
        <v>0.60879608272372021</v>
      </c>
      <c r="F23" s="109">
        <f>IF(SER_hh_tes!F23=0,"",SER_hh_tes!F23/SER_hh_fec!F23)</f>
        <v>0.61087886591877005</v>
      </c>
      <c r="G23" s="109">
        <f>IF(SER_hh_tes!G23=0,"",SER_hh_tes!G23/SER_hh_fec!G23)</f>
        <v>0.61282918594308944</v>
      </c>
      <c r="H23" s="109">
        <f>IF(SER_hh_tes!H23=0,"",SER_hh_tes!H23/SER_hh_fec!H23)</f>
        <v>0.61524381874250345</v>
      </c>
      <c r="I23" s="109">
        <f>IF(SER_hh_tes!I23=0,"",SER_hh_tes!I23/SER_hh_fec!I23)</f>
        <v>0.61760644797468578</v>
      </c>
      <c r="J23" s="109">
        <f>IF(SER_hh_tes!J23=0,"",SER_hh_tes!J23/SER_hh_fec!J23)</f>
        <v>0.61969825191512229</v>
      </c>
      <c r="K23" s="109">
        <f>IF(SER_hh_tes!K23=0,"",SER_hh_tes!K23/SER_hh_fec!K23)</f>
        <v>0.62216485900146989</v>
      </c>
      <c r="L23" s="109">
        <f>IF(SER_hh_tes!L23=0,"",SER_hh_tes!L23/SER_hh_fec!L23)</f>
        <v>0.62588928129407895</v>
      </c>
      <c r="M23" s="109">
        <f>IF(SER_hh_tes!M23=0,"",SER_hh_tes!M23/SER_hh_fec!M23)</f>
        <v>0.6292029337326821</v>
      </c>
      <c r="N23" s="109">
        <f>IF(SER_hh_tes!N23=0,"",SER_hh_tes!N23/SER_hh_fec!N23)</f>
        <v>0.63069902563624169</v>
      </c>
      <c r="O23" s="109">
        <f>IF(SER_hh_tes!O23=0,"",SER_hh_tes!O23/SER_hh_fec!O23)</f>
        <v>0.63311336283595288</v>
      </c>
      <c r="P23" s="109">
        <f>IF(SER_hh_tes!P23=0,"",SER_hh_tes!P23/SER_hh_fec!P23)</f>
        <v>0.6375827356404995</v>
      </c>
      <c r="Q23" s="109">
        <f>IF(SER_hh_tes!Q23=0,"",SER_hh_tes!Q23/SER_hh_fec!Q23)</f>
        <v>0.64087073560508967</v>
      </c>
    </row>
    <row r="24" spans="1:17" ht="12" customHeight="1" x14ac:dyDescent="0.25">
      <c r="A24" s="88" t="s">
        <v>34</v>
      </c>
      <c r="B24" s="109">
        <f>IF(SER_hh_tes!B24=0,"",SER_hh_tes!B24/SER_hh_fec!B24)</f>
        <v>0.4808786988777064</v>
      </c>
      <c r="C24" s="109">
        <f>IF(SER_hh_tes!C24=0,"",SER_hh_tes!C24/SER_hh_fec!C24)</f>
        <v>0.48404730930732326</v>
      </c>
      <c r="D24" s="109">
        <f>IF(SER_hh_tes!D24=0,"",SER_hh_tes!D24/SER_hh_fec!D24)</f>
        <v>0.48779646572905649</v>
      </c>
      <c r="E24" s="109">
        <f>IF(SER_hh_tes!E24=0,"",SER_hh_tes!E24/SER_hh_fec!E24)</f>
        <v>0.489120201805128</v>
      </c>
      <c r="F24" s="109">
        <f>IF(SER_hh_tes!F24=0,"",SER_hh_tes!F24/SER_hh_fec!F24)</f>
        <v>0.49248460310805559</v>
      </c>
      <c r="G24" s="109">
        <f>IF(SER_hh_tes!G24=0,"",SER_hh_tes!G24/SER_hh_fec!G24)</f>
        <v>0.49801196830934663</v>
      </c>
      <c r="H24" s="109">
        <f>IF(SER_hh_tes!H24=0,"",SER_hh_tes!H24/SER_hh_fec!H24)</f>
        <v>0.50068856428728536</v>
      </c>
      <c r="I24" s="109">
        <f>IF(SER_hh_tes!I24=0,"",SER_hh_tes!I24/SER_hh_fec!I24)</f>
        <v>0.50477391945843564</v>
      </c>
      <c r="J24" s="109">
        <f>IF(SER_hh_tes!J24=0,"",SER_hh_tes!J24/SER_hh_fec!J24)</f>
        <v>0.51078812516168037</v>
      </c>
      <c r="K24" s="109">
        <f>IF(SER_hh_tes!K24=0,"",SER_hh_tes!K24/SER_hh_fec!K24)</f>
        <v>0.52111481584682684</v>
      </c>
      <c r="L24" s="109">
        <f>IF(SER_hh_tes!L24=0,"",SER_hh_tes!L24/SER_hh_fec!L24)</f>
        <v>0.53435991876005939</v>
      </c>
      <c r="M24" s="109">
        <f>IF(SER_hh_tes!M24=0,"",SER_hh_tes!M24/SER_hh_fec!M24)</f>
        <v>0.54677303389790932</v>
      </c>
      <c r="N24" s="109">
        <f>IF(SER_hh_tes!N24=0,"",SER_hh_tes!N24/SER_hh_fec!N24)</f>
        <v>0.55449526690689965</v>
      </c>
      <c r="O24" s="109">
        <f>IF(SER_hh_tes!O24=0,"",SER_hh_tes!O24/SER_hh_fec!O24)</f>
        <v>0.56176913051568378</v>
      </c>
      <c r="P24" s="109">
        <f>IF(SER_hh_tes!P24=0,"",SER_hh_tes!P24/SER_hh_fec!P24)</f>
        <v>0.56752877292328074</v>
      </c>
      <c r="Q24" s="109">
        <f>IF(SER_hh_tes!Q24=0,"",SER_hh_tes!Q24/SER_hh_fec!Q24)</f>
        <v>0.56987855864693271</v>
      </c>
    </row>
    <row r="25" spans="1:17" ht="12" customHeight="1" x14ac:dyDescent="0.25">
      <c r="A25" s="88" t="s">
        <v>42</v>
      </c>
      <c r="B25" s="109">
        <f>IF(SER_hh_tes!B25=0,"",SER_hh_tes!B25/SER_hh_fec!B25)</f>
        <v>0.76329952202810525</v>
      </c>
      <c r="C25" s="109">
        <f>IF(SER_hh_tes!C25=0,"",SER_hh_tes!C25/SER_hh_fec!C25)</f>
        <v>0.76387120675738041</v>
      </c>
      <c r="D25" s="109">
        <f>IF(SER_hh_tes!D25=0,"",SER_hh_tes!D25/SER_hh_fec!D25)</f>
        <v>0.76559230945373424</v>
      </c>
      <c r="E25" s="109">
        <f>IF(SER_hh_tes!E25=0,"",SER_hh_tes!E25/SER_hh_fec!E25)</f>
        <v>0.76596132332757261</v>
      </c>
      <c r="F25" s="109">
        <f>IF(SER_hh_tes!F25=0,"",SER_hh_tes!F25/SER_hh_fec!F25)</f>
        <v>0.76808293505273506</v>
      </c>
      <c r="G25" s="109">
        <f>IF(SER_hh_tes!G25=0,"",SER_hh_tes!G25/SER_hh_fec!G25)</f>
        <v>0.77174538128762959</v>
      </c>
      <c r="H25" s="109">
        <f>IF(SER_hh_tes!H25=0,"",SER_hh_tes!H25/SER_hh_fec!H25)</f>
        <v>0.77979481884186941</v>
      </c>
      <c r="I25" s="109">
        <f>IF(SER_hh_tes!I25=0,"",SER_hh_tes!I25/SER_hh_fec!I25)</f>
        <v>0.78767574138271257</v>
      </c>
      <c r="J25" s="109">
        <f>IF(SER_hh_tes!J25=0,"",SER_hh_tes!J25/SER_hh_fec!J25)</f>
        <v>0.79235911434057149</v>
      </c>
      <c r="K25" s="109">
        <f>IF(SER_hh_tes!K25=0,"",SER_hh_tes!K25/SER_hh_fec!K25)</f>
        <v>0.79753415048589316</v>
      </c>
      <c r="L25" s="109">
        <f>IF(SER_hh_tes!L25=0,"",SER_hh_tes!L25/SER_hh_fec!L25)</f>
        <v>0.80575406842684183</v>
      </c>
      <c r="M25" s="109">
        <f>IF(SER_hh_tes!M25=0,"",SER_hh_tes!M25/SER_hh_fec!M25)</f>
        <v>0.8093615545290499</v>
      </c>
      <c r="N25" s="109">
        <f>IF(SER_hh_tes!N25=0,"",SER_hh_tes!N25/SER_hh_fec!N25)</f>
        <v>0.81303245326729512</v>
      </c>
      <c r="O25" s="109">
        <f>IF(SER_hh_tes!O25=0,"",SER_hh_tes!O25/SER_hh_fec!O25)</f>
        <v>0.81594220122107819</v>
      </c>
      <c r="P25" s="109">
        <f>IF(SER_hh_tes!P25=0,"",SER_hh_tes!P25/SER_hh_fec!P25)</f>
        <v>0.8181333463944408</v>
      </c>
      <c r="Q25" s="109">
        <f>IF(SER_hh_tes!Q25=0,"",SER_hh_tes!Q25/SER_hh_fec!Q25)</f>
        <v>0.8212696397366579</v>
      </c>
    </row>
    <row r="26" spans="1:17" ht="12" customHeight="1" x14ac:dyDescent="0.25">
      <c r="A26" s="88" t="s">
        <v>30</v>
      </c>
      <c r="B26" s="112">
        <f>IF(SER_hh_tes!B26=0,"",SER_hh_tes!B26/SER_hh_fec!B26)</f>
        <v>0.73734733827914944</v>
      </c>
      <c r="C26" s="112">
        <f>IF(SER_hh_tes!C26=0,"",SER_hh_tes!C26/SER_hh_fec!C26)</f>
        <v>0.73734733827914956</v>
      </c>
      <c r="D26" s="112">
        <f>IF(SER_hh_tes!D26=0,"",SER_hh_tes!D26/SER_hh_fec!D26)</f>
        <v>0.73734733827914956</v>
      </c>
      <c r="E26" s="112">
        <f>IF(SER_hh_tes!E26=0,"",SER_hh_tes!E26/SER_hh_fec!E26)</f>
        <v>0.73736348225861714</v>
      </c>
      <c r="F26" s="112">
        <f>IF(SER_hh_tes!F26=0,"",SER_hh_tes!F26/SER_hh_fec!F26)</f>
        <v>0.74745052543271306</v>
      </c>
      <c r="G26" s="112">
        <f>IF(SER_hh_tes!G26=0,"",SER_hh_tes!G26/SER_hh_fec!G26)</f>
        <v>0.75987692012296981</v>
      </c>
      <c r="H26" s="112">
        <f>IF(SER_hh_tes!H26=0,"",SER_hh_tes!H26/SER_hh_fec!H26)</f>
        <v>0.762724095271199</v>
      </c>
      <c r="I26" s="112">
        <f>IF(SER_hh_tes!I26=0,"",SER_hh_tes!I26/SER_hh_fec!I26)</f>
        <v>0.77057472955657036</v>
      </c>
      <c r="J26" s="112">
        <f>IF(SER_hh_tes!J26=0,"",SER_hh_tes!J26/SER_hh_fec!J26)</f>
        <v>0.77909082302534738</v>
      </c>
      <c r="K26" s="112">
        <f>IF(SER_hh_tes!K26=0,"",SER_hh_tes!K26/SER_hh_fec!K26)</f>
        <v>0.78795078806365415</v>
      </c>
      <c r="L26" s="112">
        <f>IF(SER_hh_tes!L26=0,"",SER_hh_tes!L26/SER_hh_fec!L26)</f>
        <v>0.80151741574556268</v>
      </c>
      <c r="M26" s="112">
        <f>IF(SER_hh_tes!M26=0,"",SER_hh_tes!M26/SER_hh_fec!M26)</f>
        <v>0.80450759369166613</v>
      </c>
      <c r="N26" s="112">
        <f>IF(SER_hh_tes!N26=0,"",SER_hh_tes!N26/SER_hh_fec!N26)</f>
        <v>0.81078854576847326</v>
      </c>
      <c r="O26" s="112">
        <f>IF(SER_hh_tes!O26=0,"",SER_hh_tes!O26/SER_hh_fec!O26)</f>
        <v>0.81581038140925333</v>
      </c>
      <c r="P26" s="112">
        <f>IF(SER_hh_tes!P26=0,"",SER_hh_tes!P26/SER_hh_fec!P26)</f>
        <v>0.81729458666867172</v>
      </c>
      <c r="Q26" s="112">
        <f>IF(SER_hh_tes!Q26=0,"",SER_hh_tes!Q26/SER_hh_fec!Q26)</f>
        <v>0.81759734615439927</v>
      </c>
    </row>
    <row r="27" spans="1:17" ht="12" customHeight="1" x14ac:dyDescent="0.25">
      <c r="A27" s="93" t="s">
        <v>33</v>
      </c>
      <c r="B27" s="111">
        <f>IF(SER_hh_tes!B27=0,"",SER_hh_tes!B27/SER_hh_fec!B27)</f>
        <v>1.0000000000000002</v>
      </c>
      <c r="C27" s="111">
        <f>IF(SER_hh_tes!C27=0,"",SER_hh_tes!C27/SER_hh_fec!C27)</f>
        <v>1</v>
      </c>
      <c r="D27" s="111">
        <f>IF(SER_hh_tes!D27=0,"",SER_hh_tes!D27/SER_hh_fec!D27)</f>
        <v>1.0000000000000002</v>
      </c>
      <c r="E27" s="111">
        <f>IF(SER_hh_tes!E27=0,"",SER_hh_tes!E27/SER_hh_fec!E27)</f>
        <v>1</v>
      </c>
      <c r="F27" s="111">
        <f>IF(SER_hh_tes!F27=0,"",SER_hh_tes!F27/SER_hh_fec!F27)</f>
        <v>1</v>
      </c>
      <c r="G27" s="111">
        <f>IF(SER_hh_tes!G27=0,"",SER_hh_tes!G27/SER_hh_fec!G27)</f>
        <v>1</v>
      </c>
      <c r="H27" s="111">
        <f>IF(SER_hh_tes!H27=0,"",SER_hh_tes!H27/SER_hh_fec!H27)</f>
        <v>1</v>
      </c>
      <c r="I27" s="111">
        <f>IF(SER_hh_tes!I27=0,"",SER_hh_tes!I27/SER_hh_fec!I27)</f>
        <v>0.99999999999999989</v>
      </c>
      <c r="J27" s="111">
        <f>IF(SER_hh_tes!J27=0,"",SER_hh_tes!J27/SER_hh_fec!J27)</f>
        <v>1</v>
      </c>
      <c r="K27" s="111">
        <f>IF(SER_hh_tes!K27=0,"",SER_hh_tes!K27/SER_hh_fec!K27)</f>
        <v>1</v>
      </c>
      <c r="L27" s="111">
        <f>IF(SER_hh_tes!L27=0,"",SER_hh_tes!L27/SER_hh_fec!L27)</f>
        <v>0.99999999999999978</v>
      </c>
      <c r="M27" s="111">
        <f>IF(SER_hh_tes!M27=0,"",SER_hh_tes!M27/SER_hh_fec!M27)</f>
        <v>1</v>
      </c>
      <c r="N27" s="111">
        <f>IF(SER_hh_tes!N27=0,"",SER_hh_tes!N27/SER_hh_fec!N27)</f>
        <v>0.99999999999999967</v>
      </c>
      <c r="O27" s="111">
        <f>IF(SER_hh_tes!O27=0,"",SER_hh_tes!O27/SER_hh_fec!O27)</f>
        <v>1</v>
      </c>
      <c r="P27" s="111">
        <f>IF(SER_hh_tes!P27=0,"",SER_hh_tes!P27/SER_hh_fec!P27)</f>
        <v>1.0000000000000002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0.58598278587667674</v>
      </c>
      <c r="C29" s="110">
        <f>IF(SER_hh_tes!C29=0,"",SER_hh_tes!C29/SER_hh_fec!C29)</f>
        <v>0.58151991428068506</v>
      </c>
      <c r="D29" s="110">
        <f>IF(SER_hh_tes!D29=0,"",SER_hh_tes!D29/SER_hh_fec!D29)</f>
        <v>0.56398485991652814</v>
      </c>
      <c r="E29" s="110">
        <f>IF(SER_hh_tes!E29=0,"",SER_hh_tes!E29/SER_hh_fec!E29)</f>
        <v>0.55946768948939918</v>
      </c>
      <c r="F29" s="110">
        <f>IF(SER_hh_tes!F29=0,"",SER_hh_tes!F29/SER_hh_fec!F29)</f>
        <v>0.55546624474977446</v>
      </c>
      <c r="G29" s="110">
        <f>IF(SER_hh_tes!G29=0,"",SER_hh_tes!G29/SER_hh_fec!G29)</f>
        <v>0.56997250032907698</v>
      </c>
      <c r="H29" s="110">
        <f>IF(SER_hh_tes!H29=0,"",SER_hh_tes!H29/SER_hh_fec!H29)</f>
        <v>0.5734238926206856</v>
      </c>
      <c r="I29" s="110">
        <f>IF(SER_hh_tes!I29=0,"",SER_hh_tes!I29/SER_hh_fec!I29)</f>
        <v>0.59469524361429915</v>
      </c>
      <c r="J29" s="110">
        <f>IF(SER_hh_tes!J29=0,"",SER_hh_tes!J29/SER_hh_fec!J29)</f>
        <v>0.60341469123976754</v>
      </c>
      <c r="K29" s="110">
        <f>IF(SER_hh_tes!K29=0,"",SER_hh_tes!K29/SER_hh_fec!K29)</f>
        <v>0.59794038265364868</v>
      </c>
      <c r="L29" s="110">
        <f>IF(SER_hh_tes!L29=0,"",SER_hh_tes!L29/SER_hh_fec!L29)</f>
        <v>0.59229348165239115</v>
      </c>
      <c r="M29" s="110">
        <f>IF(SER_hh_tes!M29=0,"",SER_hh_tes!M29/SER_hh_fec!M29)</f>
        <v>0.6099190624875932</v>
      </c>
      <c r="N29" s="110">
        <f>IF(SER_hh_tes!N29=0,"",SER_hh_tes!N29/SER_hh_fec!N29)</f>
        <v>0.6168566649443501</v>
      </c>
      <c r="O29" s="110">
        <f>IF(SER_hh_tes!O29=0,"",SER_hh_tes!O29/SER_hh_fec!O29)</f>
        <v>0.6301773532482845</v>
      </c>
      <c r="P29" s="110">
        <f>IF(SER_hh_tes!P29=0,"",SER_hh_tes!P29/SER_hh_fec!P29)</f>
        <v>0.62352212649480521</v>
      </c>
      <c r="Q29" s="110">
        <f>IF(SER_hh_tes!Q29=0,"",SER_hh_tes!Q29/SER_hh_fec!Q29)</f>
        <v>0.63107345872224296</v>
      </c>
    </row>
    <row r="30" spans="1:17" ht="12" customHeight="1" x14ac:dyDescent="0.25">
      <c r="A30" s="88" t="s">
        <v>66</v>
      </c>
      <c r="B30" s="109">
        <f>IF(SER_hh_tes!B30=0,"",SER_hh_tes!B30/SER_hh_fec!B30)</f>
        <v>0.43616770472346506</v>
      </c>
      <c r="C30" s="109">
        <f>IF(SER_hh_tes!C30=0,"",SER_hh_tes!C30/SER_hh_fec!C30)</f>
        <v>0.44628177125566754</v>
      </c>
      <c r="D30" s="109">
        <f>IF(SER_hh_tes!D30=0,"",SER_hh_tes!D30/SER_hh_fec!D30)</f>
        <v>0.46107823332217335</v>
      </c>
      <c r="E30" s="109">
        <f>IF(SER_hh_tes!E30=0,"",SER_hh_tes!E30/SER_hh_fec!E30)</f>
        <v>0.46333915305911139</v>
      </c>
      <c r="F30" s="109">
        <f>IF(SER_hh_tes!F30=0,"",SER_hh_tes!F30/SER_hh_fec!F30)</f>
        <v>0.46575734820341547</v>
      </c>
      <c r="G30" s="109">
        <f>IF(SER_hh_tes!G30=0,"",SER_hh_tes!G30/SER_hh_fec!G30)</f>
        <v>0.47027433087558107</v>
      </c>
      <c r="H30" s="109">
        <f>IF(SER_hh_tes!H30=0,"",SER_hh_tes!H30/SER_hh_fec!H30)</f>
        <v>0.47049250020973821</v>
      </c>
      <c r="I30" s="109">
        <f>IF(SER_hh_tes!I30=0,"",SER_hh_tes!I30/SER_hh_fec!I30)</f>
        <v>0.47286966324158231</v>
      </c>
      <c r="J30" s="109">
        <f>IF(SER_hh_tes!J30=0,"",SER_hh_tes!J30/SER_hh_fec!J30)</f>
        <v>0.4737654685010414</v>
      </c>
      <c r="K30" s="109">
        <f>IF(SER_hh_tes!K30=0,"",SER_hh_tes!K30/SER_hh_fec!K30)</f>
        <v>0.48042769552751913</v>
      </c>
      <c r="L30" s="109">
        <f>IF(SER_hh_tes!L30=0,"",SER_hh_tes!L30/SER_hh_fec!L30)</f>
        <v>0.48506032020559897</v>
      </c>
      <c r="M30" s="109">
        <f>IF(SER_hh_tes!M30=0,"",SER_hh_tes!M30/SER_hh_fec!M30)</f>
        <v>0.4901791963972274</v>
      </c>
      <c r="N30" s="109">
        <f>IF(SER_hh_tes!N30=0,"",SER_hh_tes!N30/SER_hh_fec!N30)</f>
        <v>0.49047781938041562</v>
      </c>
      <c r="O30" s="109">
        <f>IF(SER_hh_tes!O30=0,"",SER_hh_tes!O30/SER_hh_fec!O30)</f>
        <v>0.49118443837521869</v>
      </c>
      <c r="P30" s="109">
        <f>IF(SER_hh_tes!P30=0,"",SER_hh_tes!P30/SER_hh_fec!P30)</f>
        <v>0.49266195390224643</v>
      </c>
      <c r="Q30" s="109">
        <f>IF(SER_hh_tes!Q30=0,"",SER_hh_tes!Q30/SER_hh_fec!Q30)</f>
        <v>0.49383343858433576</v>
      </c>
    </row>
    <row r="31" spans="1:17" ht="12" customHeight="1" x14ac:dyDescent="0.25">
      <c r="A31" s="88" t="s">
        <v>98</v>
      </c>
      <c r="B31" s="109">
        <f>IF(SER_hh_tes!B31=0,"",SER_hh_tes!B31/SER_hh_fec!B31)</f>
        <v>0.46971906662526985</v>
      </c>
      <c r="C31" s="109">
        <f>IF(SER_hh_tes!C31=0,"",SER_hh_tes!C31/SER_hh_fec!C31)</f>
        <v>0.47681131992833697</v>
      </c>
      <c r="D31" s="109">
        <f>IF(SER_hh_tes!D31=0,"",SER_hh_tes!D31/SER_hh_fec!D31)</f>
        <v>0.48234891376911304</v>
      </c>
      <c r="E31" s="109">
        <f>IF(SER_hh_tes!E31=0,"",SER_hh_tes!E31/SER_hh_fec!E31)</f>
        <v>0.48661615401506086</v>
      </c>
      <c r="F31" s="109">
        <f>IF(SER_hh_tes!F31=0,"",SER_hh_tes!F31/SER_hh_fec!F31)</f>
        <v>0.49097261121778246</v>
      </c>
      <c r="G31" s="109">
        <f>IF(SER_hh_tes!G31=0,"",SER_hh_tes!G31/SER_hh_fec!G31)</f>
        <v>0.49438345318164134</v>
      </c>
      <c r="H31" s="109">
        <f>IF(SER_hh_tes!H31=0,"",SER_hh_tes!H31/SER_hh_fec!H31)</f>
        <v>0.49828383500320228</v>
      </c>
      <c r="I31" s="109">
        <f>IF(SER_hh_tes!I31=0,"",SER_hh_tes!I31/SER_hh_fec!I31)</f>
        <v>0.50209100819535446</v>
      </c>
      <c r="J31" s="109">
        <f>IF(SER_hh_tes!J31=0,"",SER_hh_tes!J31/SER_hh_fec!J31)</f>
        <v>0.50569374404633827</v>
      </c>
      <c r="K31" s="109">
        <f>IF(SER_hh_tes!K31=0,"",SER_hh_tes!K31/SER_hh_fec!K31)</f>
        <v>0.51030771191412638</v>
      </c>
      <c r="L31" s="109">
        <f>IF(SER_hh_tes!L31=0,"",SER_hh_tes!L31/SER_hh_fec!L31)</f>
        <v>0.51393048869165492</v>
      </c>
      <c r="M31" s="109">
        <f>IF(SER_hh_tes!M31=0,"",SER_hh_tes!M31/SER_hh_fec!M31)</f>
        <v>0.51653898228105954</v>
      </c>
      <c r="N31" s="109">
        <f>IF(SER_hh_tes!N31=0,"",SER_hh_tes!N31/SER_hh_fec!N31)</f>
        <v>0.51989504722808433</v>
      </c>
      <c r="O31" s="109">
        <f>IF(SER_hh_tes!O31=0,"",SER_hh_tes!O31/SER_hh_fec!O31)</f>
        <v>0.52645529683851344</v>
      </c>
      <c r="P31" s="109">
        <f>IF(SER_hh_tes!P31=0,"",SER_hh_tes!P31/SER_hh_fec!P31)</f>
        <v>0.53201433000026044</v>
      </c>
      <c r="Q31" s="109">
        <f>IF(SER_hh_tes!Q31=0,"",SER_hh_tes!Q31/SER_hh_fec!Q31)</f>
        <v>0.53471000069453511</v>
      </c>
    </row>
    <row r="32" spans="1:17" ht="12" customHeight="1" x14ac:dyDescent="0.25">
      <c r="A32" s="88" t="s">
        <v>34</v>
      </c>
      <c r="B32" s="109">
        <f>IF(SER_hh_tes!B32=0,"",SER_hh_tes!B32/SER_hh_fec!B32)</f>
        <v>0.33551361901804999</v>
      </c>
      <c r="C32" s="109">
        <f>IF(SER_hh_tes!C32=0,"",SER_hh_tes!C32/SER_hh_fec!C32)</f>
        <v>0.33637889346635069</v>
      </c>
      <c r="D32" s="109">
        <f>IF(SER_hh_tes!D32=0,"",SER_hh_tes!D32/SER_hh_fec!D32)</f>
        <v>0.3394235084078317</v>
      </c>
      <c r="E32" s="109">
        <f>IF(SER_hh_tes!E32=0,"",SER_hh_tes!E32/SER_hh_fec!E32)</f>
        <v>0.34175730380914804</v>
      </c>
      <c r="F32" s="109">
        <f>IF(SER_hh_tes!F32=0,"",SER_hh_tes!F32/SER_hh_fec!F32)</f>
        <v>0.34241837929735919</v>
      </c>
      <c r="G32" s="109">
        <f>IF(SER_hh_tes!G32=0,"",SER_hh_tes!G32/SER_hh_fec!G32)</f>
        <v>0.34377751721048094</v>
      </c>
      <c r="H32" s="109">
        <f>IF(SER_hh_tes!H32=0,"",SER_hh_tes!H32/SER_hh_fec!H32)</f>
        <v>0.34532449001707122</v>
      </c>
      <c r="I32" s="109">
        <f>IF(SER_hh_tes!I32=0,"",SER_hh_tes!I32/SER_hh_fec!I32)</f>
        <v>0.34701874290495888</v>
      </c>
      <c r="J32" s="109">
        <f>IF(SER_hh_tes!J32=0,"",SER_hh_tes!J32/SER_hh_fec!J32)</f>
        <v>0.34858871427330912</v>
      </c>
      <c r="K32" s="109">
        <f>IF(SER_hh_tes!K32=0,"",SER_hh_tes!K32/SER_hh_fec!K32)</f>
        <v>0.35119630074767699</v>
      </c>
      <c r="L32" s="109">
        <f>IF(SER_hh_tes!L32=0,"",SER_hh_tes!L32/SER_hh_fec!L32)</f>
        <v>0.35503563703458463</v>
      </c>
      <c r="M32" s="109">
        <f>IF(SER_hh_tes!M32=0,"",SER_hh_tes!M32/SER_hh_fec!M32)</f>
        <v>0.35697490697151629</v>
      </c>
      <c r="N32" s="109">
        <f>IF(SER_hh_tes!N32=0,"",SER_hh_tes!N32/SER_hh_fec!N32)</f>
        <v>0.35976998825594647</v>
      </c>
      <c r="O32" s="109">
        <f>IF(SER_hh_tes!O32=0,"",SER_hh_tes!O32/SER_hh_fec!O32)</f>
        <v>0.35978751278713544</v>
      </c>
      <c r="P32" s="109">
        <f>IF(SER_hh_tes!P32=0,"",SER_hh_tes!P32/SER_hh_fec!P32)</f>
        <v>0.36272141659848839</v>
      </c>
      <c r="Q32" s="109">
        <f>IF(SER_hh_tes!Q32=0,"",SER_hh_tes!Q32/SER_hh_fec!Q32)</f>
        <v>0.36634118473337113</v>
      </c>
    </row>
    <row r="33" spans="1:17" ht="12" customHeight="1" x14ac:dyDescent="0.25">
      <c r="A33" s="49" t="s">
        <v>30</v>
      </c>
      <c r="B33" s="108">
        <f>IF(SER_hh_tes!B33=0,"",SER_hh_tes!B33/SER_hh_fec!B33)</f>
        <v>0.63907356003438076</v>
      </c>
      <c r="C33" s="108">
        <f>IF(SER_hh_tes!C33=0,"",SER_hh_tes!C33/SER_hh_fec!C33)</f>
        <v>0.63996629688079198</v>
      </c>
      <c r="D33" s="108">
        <f>IF(SER_hh_tes!D33=0,"",SER_hh_tes!D33/SER_hh_fec!D33)</f>
        <v>0.64009349553144834</v>
      </c>
      <c r="E33" s="108">
        <f>IF(SER_hh_tes!E33=0,"",SER_hh_tes!E33/SER_hh_fec!E33)</f>
        <v>0.64156976499264662</v>
      </c>
      <c r="F33" s="108">
        <f>IF(SER_hh_tes!F33=0,"",SER_hh_tes!F33/SER_hh_fec!F33)</f>
        <v>0.64350390972281002</v>
      </c>
      <c r="G33" s="108">
        <f>IF(SER_hh_tes!G33=0,"",SER_hh_tes!G33/SER_hh_fec!G33)</f>
        <v>0.64980807529288243</v>
      </c>
      <c r="H33" s="108">
        <f>IF(SER_hh_tes!H33=0,"",SER_hh_tes!H33/SER_hh_fec!H33)</f>
        <v>0.65440233473111553</v>
      </c>
      <c r="I33" s="108">
        <f>IF(SER_hh_tes!I33=0,"",SER_hh_tes!I33/SER_hh_fec!I33)</f>
        <v>0.66185735093598008</v>
      </c>
      <c r="J33" s="108">
        <f>IF(SER_hh_tes!J33=0,"",SER_hh_tes!J33/SER_hh_fec!J33)</f>
        <v>0.66680572708588892</v>
      </c>
      <c r="K33" s="108">
        <f>IF(SER_hh_tes!K33=0,"",SER_hh_tes!K33/SER_hh_fec!K33)</f>
        <v>0.66930145277888542</v>
      </c>
      <c r="L33" s="108">
        <f>IF(SER_hh_tes!L33=0,"",SER_hh_tes!L33/SER_hh_fec!L33)</f>
        <v>0.67306144833312254</v>
      </c>
      <c r="M33" s="108">
        <f>IF(SER_hh_tes!M33=0,"",SER_hh_tes!M33/SER_hh_fec!M33)</f>
        <v>0.68013344980248414</v>
      </c>
      <c r="N33" s="108">
        <f>IF(SER_hh_tes!N33=0,"",SER_hh_tes!N33/SER_hh_fec!N33)</f>
        <v>0.68468788054679941</v>
      </c>
      <c r="O33" s="108">
        <f>IF(SER_hh_tes!O33=0,"",SER_hh_tes!O33/SER_hh_fec!O33)</f>
        <v>0.68561158165541347</v>
      </c>
      <c r="P33" s="108">
        <f>IF(SER_hh_tes!P33=0,"",SER_hh_tes!P33/SER_hh_fec!P33)</f>
        <v>0.68676905124368048</v>
      </c>
      <c r="Q33" s="108">
        <f>IF(SER_hh_tes!Q33=0,"",SER_hh_tes!Q33/SER_hh_fec!Q33)</f>
        <v>0.68729227557618555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2951.3967501107704</v>
      </c>
      <c r="C3" s="106">
        <f t="shared" ref="C3:Q3" si="1">SUM(C4,C16,C19,C29)</f>
        <v>3940.7380492198336</v>
      </c>
      <c r="D3" s="106">
        <f t="shared" si="1"/>
        <v>3807.2508781183551</v>
      </c>
      <c r="E3" s="106">
        <f t="shared" si="1"/>
        <v>4473.7714260860757</v>
      </c>
      <c r="F3" s="106">
        <f t="shared" si="1"/>
        <v>4326.2004515469107</v>
      </c>
      <c r="G3" s="106">
        <f t="shared" si="1"/>
        <v>4545.6602099418933</v>
      </c>
      <c r="H3" s="106">
        <f t="shared" si="1"/>
        <v>4477.7520237158651</v>
      </c>
      <c r="I3" s="106">
        <f t="shared" si="1"/>
        <v>3111.2306632964519</v>
      </c>
      <c r="J3" s="106">
        <f t="shared" si="1"/>
        <v>3718.9987070841007</v>
      </c>
      <c r="K3" s="106">
        <f t="shared" si="1"/>
        <v>3325.2959543143679</v>
      </c>
      <c r="L3" s="106">
        <f t="shared" si="1"/>
        <v>3031.026490812696</v>
      </c>
      <c r="M3" s="106">
        <f t="shared" si="1"/>
        <v>2444.543121530357</v>
      </c>
      <c r="N3" s="106">
        <f t="shared" si="1"/>
        <v>2013.4196150657265</v>
      </c>
      <c r="O3" s="106">
        <f t="shared" si="1"/>
        <v>1969.0256790870947</v>
      </c>
      <c r="P3" s="106">
        <f t="shared" si="1"/>
        <v>2174.2655260981501</v>
      </c>
      <c r="Q3" s="106">
        <f t="shared" si="1"/>
        <v>1926.7984001562165</v>
      </c>
    </row>
    <row r="4" spans="1:17" ht="12.95" customHeight="1" x14ac:dyDescent="0.25">
      <c r="A4" s="90" t="s">
        <v>44</v>
      </c>
      <c r="B4" s="101">
        <f t="shared" ref="B4" si="2">SUM(B5:B15)</f>
        <v>2458.2894113255429</v>
      </c>
      <c r="C4" s="101">
        <f t="shared" ref="C4:Q4" si="3">SUM(C5:C15)</f>
        <v>3377.2005251716391</v>
      </c>
      <c r="D4" s="101">
        <f t="shared" si="3"/>
        <v>3117.8401433433501</v>
      </c>
      <c r="E4" s="101">
        <f t="shared" si="3"/>
        <v>3728.911986178593</v>
      </c>
      <c r="F4" s="101">
        <f t="shared" si="3"/>
        <v>3531.7569813943287</v>
      </c>
      <c r="G4" s="101">
        <f t="shared" si="3"/>
        <v>3758.349029553483</v>
      </c>
      <c r="H4" s="101">
        <f t="shared" si="3"/>
        <v>3691.5831037381317</v>
      </c>
      <c r="I4" s="101">
        <f t="shared" si="3"/>
        <v>2433.3931956827269</v>
      </c>
      <c r="J4" s="101">
        <f t="shared" si="3"/>
        <v>3086.4962349532479</v>
      </c>
      <c r="K4" s="101">
        <f t="shared" si="3"/>
        <v>2649.6233065468118</v>
      </c>
      <c r="L4" s="101">
        <f t="shared" si="3"/>
        <v>2369.5121492520429</v>
      </c>
      <c r="M4" s="101">
        <f t="shared" si="3"/>
        <v>1853.2550384326782</v>
      </c>
      <c r="N4" s="101">
        <f t="shared" si="3"/>
        <v>1468.3216354346882</v>
      </c>
      <c r="O4" s="101">
        <f t="shared" si="3"/>
        <v>1470.2422471972411</v>
      </c>
      <c r="P4" s="101">
        <f t="shared" si="3"/>
        <v>1611.312660607389</v>
      </c>
      <c r="Q4" s="101">
        <f t="shared" si="3"/>
        <v>1430.1567570231448</v>
      </c>
    </row>
    <row r="5" spans="1:17" ht="12" customHeight="1" x14ac:dyDescent="0.25">
      <c r="A5" s="88" t="s">
        <v>38</v>
      </c>
      <c r="B5" s="100">
        <v>114.64960764167783</v>
      </c>
      <c r="C5" s="100">
        <v>122.73507803116797</v>
      </c>
      <c r="D5" s="100">
        <v>84.577926165947972</v>
      </c>
      <c r="E5" s="100">
        <v>117.77688885261597</v>
      </c>
      <c r="F5" s="100">
        <v>84.634121856096016</v>
      </c>
      <c r="G5" s="100">
        <v>97.936030063034494</v>
      </c>
      <c r="H5" s="100">
        <v>76.398472310616015</v>
      </c>
      <c r="I5" s="100">
        <v>46.178858861460007</v>
      </c>
      <c r="J5" s="100">
        <v>39.932877619728011</v>
      </c>
      <c r="K5" s="100">
        <v>16.60804039764</v>
      </c>
      <c r="L5" s="100">
        <v>21.699309429032201</v>
      </c>
      <c r="M5" s="100">
        <v>16.644797164653721</v>
      </c>
      <c r="N5" s="100">
        <v>12.755313752003261</v>
      </c>
      <c r="O5" s="100">
        <v>10.798318127155666</v>
      </c>
      <c r="P5" s="100">
        <v>10.801820714454783</v>
      </c>
      <c r="Q5" s="100">
        <v>10.79388182638192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1130.4644990284901</v>
      </c>
      <c r="C7" s="100">
        <v>1512.047287547578</v>
      </c>
      <c r="D7" s="100">
        <v>1500.5771799688885</v>
      </c>
      <c r="E7" s="100">
        <v>1848.686365358587</v>
      </c>
      <c r="F7" s="100">
        <v>1331.4759341694548</v>
      </c>
      <c r="G7" s="100">
        <v>1833.2404904440355</v>
      </c>
      <c r="H7" s="100">
        <v>1681.5150136350499</v>
      </c>
      <c r="I7" s="100">
        <v>860.00578748511543</v>
      </c>
      <c r="J7" s="100">
        <v>1384.4708648711842</v>
      </c>
      <c r="K7" s="100">
        <v>1204.1335315034398</v>
      </c>
      <c r="L7" s="100">
        <v>896.2796106296687</v>
      </c>
      <c r="M7" s="100">
        <v>702.16177033982308</v>
      </c>
      <c r="N7" s="100">
        <v>327.15174984713008</v>
      </c>
      <c r="O7" s="100">
        <v>543.37772100681855</v>
      </c>
      <c r="P7" s="100">
        <v>706.94068293691225</v>
      </c>
      <c r="Q7" s="100">
        <v>681.59874581258703</v>
      </c>
    </row>
    <row r="8" spans="1:17" ht="12" customHeight="1" x14ac:dyDescent="0.25">
      <c r="A8" s="88" t="s">
        <v>101</v>
      </c>
      <c r="B8" s="100">
        <v>0.84521141098938213</v>
      </c>
      <c r="C8" s="100">
        <v>1.1143214561366892</v>
      </c>
      <c r="D8" s="100">
        <v>1.0426485306906295</v>
      </c>
      <c r="E8" s="100">
        <v>1.252792960443228</v>
      </c>
      <c r="F8" s="100">
        <v>1.2861179858809217</v>
      </c>
      <c r="G8" s="100">
        <v>1.2574174687358532</v>
      </c>
      <c r="H8" s="100">
        <v>1.4289617645340174</v>
      </c>
      <c r="I8" s="100">
        <v>1.1281195036004776</v>
      </c>
      <c r="J8" s="100">
        <v>1.3779367945794165</v>
      </c>
      <c r="K8" s="100">
        <v>1.2741222770098484</v>
      </c>
      <c r="L8" s="100">
        <v>1.4440716691818762</v>
      </c>
      <c r="M8" s="100">
        <v>1.2632287806514706</v>
      </c>
      <c r="N8" s="100">
        <v>1.334550096237354</v>
      </c>
      <c r="O8" s="100">
        <v>1.357253274071818</v>
      </c>
      <c r="P8" s="100">
        <v>1.4137347463225851</v>
      </c>
      <c r="Q8" s="100">
        <v>1.5574653202021453</v>
      </c>
    </row>
    <row r="9" spans="1:17" ht="12" customHeight="1" x14ac:dyDescent="0.25">
      <c r="A9" s="88" t="s">
        <v>106</v>
      </c>
      <c r="B9" s="100">
        <v>1143.6795019911542</v>
      </c>
      <c r="C9" s="100">
        <v>1663.6935726385013</v>
      </c>
      <c r="D9" s="100">
        <v>1455.8780544652675</v>
      </c>
      <c r="E9" s="100">
        <v>1679.285901561296</v>
      </c>
      <c r="F9" s="100">
        <v>2047.7318925137029</v>
      </c>
      <c r="G9" s="100">
        <v>1779.1772448606519</v>
      </c>
      <c r="H9" s="100">
        <v>1900.2740040459855</v>
      </c>
      <c r="I9" s="100">
        <v>1507.3717184904256</v>
      </c>
      <c r="J9" s="100">
        <v>1658.0586258451447</v>
      </c>
      <c r="K9" s="100">
        <v>1420.8320479263443</v>
      </c>
      <c r="L9" s="100">
        <v>1442.6275975126941</v>
      </c>
      <c r="M9" s="100">
        <v>1130.4916198783833</v>
      </c>
      <c r="N9" s="100">
        <v>1124.1466256412041</v>
      </c>
      <c r="O9" s="100">
        <v>911.78050106866795</v>
      </c>
      <c r="P9" s="100">
        <v>889.58724896041178</v>
      </c>
      <c r="Q9" s="100">
        <v>733.3360853891304</v>
      </c>
    </row>
    <row r="10" spans="1:17" ht="12" customHeight="1" x14ac:dyDescent="0.25">
      <c r="A10" s="88" t="s">
        <v>34</v>
      </c>
      <c r="B10" s="100">
        <v>68.650591253231653</v>
      </c>
      <c r="C10" s="100">
        <v>77.610265498254975</v>
      </c>
      <c r="D10" s="100">
        <v>75.764334212555866</v>
      </c>
      <c r="E10" s="100">
        <v>81.910037445650985</v>
      </c>
      <c r="F10" s="100">
        <v>66.628914869194062</v>
      </c>
      <c r="G10" s="100">
        <v>46.737846717025391</v>
      </c>
      <c r="H10" s="100">
        <v>31.966651981946178</v>
      </c>
      <c r="I10" s="100">
        <v>18.70871134212549</v>
      </c>
      <c r="J10" s="100">
        <v>2.6559298226116632</v>
      </c>
      <c r="K10" s="100">
        <v>6.7755644423779104</v>
      </c>
      <c r="L10" s="100">
        <v>7.4615600114662222</v>
      </c>
      <c r="M10" s="100">
        <v>2.6936222691665281</v>
      </c>
      <c r="N10" s="100">
        <v>2.933396098113382</v>
      </c>
      <c r="O10" s="100">
        <v>2.9284537205272567</v>
      </c>
      <c r="P10" s="100">
        <v>2.5691732492876067</v>
      </c>
      <c r="Q10" s="100">
        <v>2.8705786748431823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9.1592199936101043E-2</v>
      </c>
      <c r="C16" s="101">
        <f t="shared" ref="C16:Q16" si="5">SUM(C17:C18)</f>
        <v>9.8737193669760651E-2</v>
      </c>
      <c r="D16" s="101">
        <f t="shared" si="5"/>
        <v>0.11865895179222749</v>
      </c>
      <c r="E16" s="101">
        <f t="shared" si="5"/>
        <v>0.13643098188183198</v>
      </c>
      <c r="F16" s="101">
        <f t="shared" si="5"/>
        <v>0.15646359647247934</v>
      </c>
      <c r="G16" s="101">
        <f t="shared" si="5"/>
        <v>0.18295176303785435</v>
      </c>
      <c r="H16" s="101">
        <f t="shared" si="5"/>
        <v>0.21439011040192288</v>
      </c>
      <c r="I16" s="101">
        <f t="shared" si="5"/>
        <v>0.26629055421130043</v>
      </c>
      <c r="J16" s="101">
        <f t="shared" si="5"/>
        <v>0.30163695270413748</v>
      </c>
      <c r="K16" s="101">
        <f t="shared" si="5"/>
        <v>0.36188857893928988</v>
      </c>
      <c r="L16" s="101">
        <f t="shared" si="5"/>
        <v>0.408964181448778</v>
      </c>
      <c r="M16" s="101">
        <f t="shared" si="5"/>
        <v>0.46758450283273917</v>
      </c>
      <c r="N16" s="101">
        <f t="shared" si="5"/>
        <v>0.51315154587741862</v>
      </c>
      <c r="O16" s="101">
        <f t="shared" si="5"/>
        <v>0.57917495601323343</v>
      </c>
      <c r="P16" s="101">
        <f t="shared" si="5"/>
        <v>0.65882673145931381</v>
      </c>
      <c r="Q16" s="101">
        <f t="shared" si="5"/>
        <v>0.73890026115244523</v>
      </c>
    </row>
    <row r="17" spans="1:17" ht="12.95" customHeight="1" x14ac:dyDescent="0.25">
      <c r="A17" s="88" t="s">
        <v>101</v>
      </c>
      <c r="B17" s="103">
        <v>9.1592199936101043E-2</v>
      </c>
      <c r="C17" s="103">
        <v>9.8737193669760651E-2</v>
      </c>
      <c r="D17" s="103">
        <v>0.11865895179222749</v>
      </c>
      <c r="E17" s="103">
        <v>0.13643098188183198</v>
      </c>
      <c r="F17" s="103">
        <v>0.15646359647247934</v>
      </c>
      <c r="G17" s="103">
        <v>0.18295176303785435</v>
      </c>
      <c r="H17" s="103">
        <v>0.21439011040192288</v>
      </c>
      <c r="I17" s="103">
        <v>0.26629055421130043</v>
      </c>
      <c r="J17" s="103">
        <v>0.30163695270413748</v>
      </c>
      <c r="K17" s="103">
        <v>0.36188857893928988</v>
      </c>
      <c r="L17" s="103">
        <v>0.408964181448778</v>
      </c>
      <c r="M17" s="103">
        <v>0.46758450283273917</v>
      </c>
      <c r="N17" s="103">
        <v>0.51315154587741862</v>
      </c>
      <c r="O17" s="103">
        <v>0.57917495601323343</v>
      </c>
      <c r="P17" s="103">
        <v>0.65882673145931381</v>
      </c>
      <c r="Q17" s="103">
        <v>0.73890026115244523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329.24712795161275</v>
      </c>
      <c r="C19" s="101">
        <f t="shared" ref="C19:Q19" si="7">SUM(C20:C27)</f>
        <v>371.19061118693799</v>
      </c>
      <c r="D19" s="101">
        <f t="shared" si="7"/>
        <v>412.67786657690738</v>
      </c>
      <c r="E19" s="101">
        <f t="shared" si="7"/>
        <v>434.74647658425403</v>
      </c>
      <c r="F19" s="101">
        <f t="shared" si="7"/>
        <v>434.12868700227443</v>
      </c>
      <c r="G19" s="101">
        <f t="shared" si="7"/>
        <v>464.71194559268793</v>
      </c>
      <c r="H19" s="101">
        <f t="shared" si="7"/>
        <v>458.73638252840902</v>
      </c>
      <c r="I19" s="101">
        <f t="shared" si="7"/>
        <v>419.09677831069388</v>
      </c>
      <c r="J19" s="101">
        <f t="shared" si="7"/>
        <v>386.96307753276534</v>
      </c>
      <c r="K19" s="101">
        <f t="shared" si="7"/>
        <v>393.7191722545669</v>
      </c>
      <c r="L19" s="101">
        <f t="shared" si="7"/>
        <v>332.99161635193599</v>
      </c>
      <c r="M19" s="101">
        <f t="shared" si="7"/>
        <v>310.56660127773841</v>
      </c>
      <c r="N19" s="101">
        <f t="shared" si="7"/>
        <v>274.2554571167509</v>
      </c>
      <c r="O19" s="101">
        <f t="shared" si="7"/>
        <v>272.70348967896939</v>
      </c>
      <c r="P19" s="101">
        <f t="shared" si="7"/>
        <v>300.21324528696647</v>
      </c>
      <c r="Q19" s="101">
        <f t="shared" si="7"/>
        <v>269.97285872854201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41.278354129562246</v>
      </c>
      <c r="C21" s="100">
        <v>56.432584718921021</v>
      </c>
      <c r="D21" s="100">
        <v>71.304696291114567</v>
      </c>
      <c r="E21" s="100">
        <v>83.160553130082945</v>
      </c>
      <c r="F21" s="100">
        <v>86.326030586308136</v>
      </c>
      <c r="G21" s="100">
        <v>89.295339947504743</v>
      </c>
      <c r="H21" s="100">
        <v>84.864825533838768</v>
      </c>
      <c r="I21" s="100">
        <v>76.149851164992128</v>
      </c>
      <c r="J21" s="100">
        <v>67.475437864790123</v>
      </c>
      <c r="K21" s="100">
        <v>48.660453867351343</v>
      </c>
      <c r="L21" s="100">
        <v>34.027956268398668</v>
      </c>
      <c r="M21" s="100">
        <v>23.966055147472073</v>
      </c>
      <c r="N21" s="100">
        <v>21.518565494323216</v>
      </c>
      <c r="O21" s="100">
        <v>9.289357170928934</v>
      </c>
      <c r="P21" s="100">
        <v>8.0432896794508189</v>
      </c>
      <c r="Q21" s="100">
        <v>7.6725768437571409</v>
      </c>
    </row>
    <row r="22" spans="1:17" ht="12" customHeight="1" x14ac:dyDescent="0.25">
      <c r="A22" s="88" t="s">
        <v>99</v>
      </c>
      <c r="B22" s="100">
        <v>154.22663654489364</v>
      </c>
      <c r="C22" s="100">
        <v>164.85820124402647</v>
      </c>
      <c r="D22" s="100">
        <v>176.70174299621095</v>
      </c>
      <c r="E22" s="100">
        <v>191.16524004643685</v>
      </c>
      <c r="F22" s="100">
        <v>183.79631844305212</v>
      </c>
      <c r="G22" s="100">
        <v>193.13264574054818</v>
      </c>
      <c r="H22" s="100">
        <v>189.87563264053048</v>
      </c>
      <c r="I22" s="100">
        <v>162.1267825407723</v>
      </c>
      <c r="J22" s="100">
        <v>144.55913969100354</v>
      </c>
      <c r="K22" s="100">
        <v>153.57673553017196</v>
      </c>
      <c r="L22" s="100">
        <v>116.84375197509824</v>
      </c>
      <c r="M22" s="100">
        <v>108.91037200962901</v>
      </c>
      <c r="N22" s="100">
        <v>81.974334986220725</v>
      </c>
      <c r="O22" s="100">
        <v>95.905645463955281</v>
      </c>
      <c r="P22" s="100">
        <v>118.67501522807171</v>
      </c>
      <c r="Q22" s="100">
        <v>108.75256223305394</v>
      </c>
    </row>
    <row r="23" spans="1:17" ht="12" customHeight="1" x14ac:dyDescent="0.25">
      <c r="A23" s="88" t="s">
        <v>98</v>
      </c>
      <c r="B23" s="100">
        <v>125.1887427944251</v>
      </c>
      <c r="C23" s="100">
        <v>140.91630849461765</v>
      </c>
      <c r="D23" s="100">
        <v>155.84532033451515</v>
      </c>
      <c r="E23" s="100">
        <v>153.84055032692552</v>
      </c>
      <c r="F23" s="100">
        <v>159.06563043000659</v>
      </c>
      <c r="G23" s="100">
        <v>175.61556731862021</v>
      </c>
      <c r="H23" s="100">
        <v>179.67392604466914</v>
      </c>
      <c r="I23" s="100">
        <v>179.46326616217988</v>
      </c>
      <c r="J23" s="100">
        <v>174.72995384808635</v>
      </c>
      <c r="K23" s="100">
        <v>190.81363268055074</v>
      </c>
      <c r="L23" s="100">
        <v>181.51810777316888</v>
      </c>
      <c r="M23" s="100">
        <v>177.37358500878869</v>
      </c>
      <c r="N23" s="100">
        <v>170.43612036353275</v>
      </c>
      <c r="O23" s="100">
        <v>167.17301889725996</v>
      </c>
      <c r="P23" s="100">
        <v>173.10963148587439</v>
      </c>
      <c r="Q23" s="100">
        <v>153.20795537364762</v>
      </c>
    </row>
    <row r="24" spans="1:17" ht="12" customHeight="1" x14ac:dyDescent="0.25">
      <c r="A24" s="88" t="s">
        <v>34</v>
      </c>
      <c r="B24" s="100">
        <v>8.5533944827317843</v>
      </c>
      <c r="C24" s="100">
        <v>8.9835167293727984</v>
      </c>
      <c r="D24" s="100">
        <v>8.8261069550667504</v>
      </c>
      <c r="E24" s="100">
        <v>6.5801330808087117</v>
      </c>
      <c r="F24" s="100">
        <v>4.9407075429076306</v>
      </c>
      <c r="G24" s="100">
        <v>6.6683925860148401</v>
      </c>
      <c r="H24" s="100">
        <v>4.3219983093706622</v>
      </c>
      <c r="I24" s="100">
        <v>1.3568784427495681</v>
      </c>
      <c r="J24" s="100">
        <v>0.19854612888528683</v>
      </c>
      <c r="K24" s="100">
        <v>0.66835017649290229</v>
      </c>
      <c r="L24" s="100">
        <v>0.60180033527021015</v>
      </c>
      <c r="M24" s="100">
        <v>0.31658911184862992</v>
      </c>
      <c r="N24" s="100">
        <v>0.32643627267421199</v>
      </c>
      <c r="O24" s="100">
        <v>0.3354681468251734</v>
      </c>
      <c r="P24" s="100">
        <v>0.3853088935695303</v>
      </c>
      <c r="Q24" s="100">
        <v>0.33976427808331572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163.76861863367876</v>
      </c>
      <c r="C29" s="101">
        <f t="shared" ref="C29:Q29" si="9">SUM(C30:C33)</f>
        <v>192.24817566758674</v>
      </c>
      <c r="D29" s="101">
        <f t="shared" si="9"/>
        <v>276.61420924630522</v>
      </c>
      <c r="E29" s="101">
        <f t="shared" si="9"/>
        <v>309.97653234134685</v>
      </c>
      <c r="F29" s="101">
        <f t="shared" si="9"/>
        <v>360.15831955383538</v>
      </c>
      <c r="G29" s="101">
        <f t="shared" si="9"/>
        <v>322.4162830326851</v>
      </c>
      <c r="H29" s="101">
        <f t="shared" si="9"/>
        <v>327.21814733892268</v>
      </c>
      <c r="I29" s="101">
        <f t="shared" si="9"/>
        <v>258.47439874882002</v>
      </c>
      <c r="J29" s="101">
        <f t="shared" si="9"/>
        <v>245.23775764538311</v>
      </c>
      <c r="K29" s="101">
        <f t="shared" si="9"/>
        <v>281.59158693405027</v>
      </c>
      <c r="L29" s="101">
        <f t="shared" si="9"/>
        <v>328.11376102726797</v>
      </c>
      <c r="M29" s="101">
        <f t="shared" si="9"/>
        <v>280.25389731710743</v>
      </c>
      <c r="N29" s="101">
        <f t="shared" si="9"/>
        <v>270.32937096840988</v>
      </c>
      <c r="O29" s="101">
        <f t="shared" si="9"/>
        <v>225.50076725487085</v>
      </c>
      <c r="P29" s="101">
        <f t="shared" si="9"/>
        <v>262.0807934723353</v>
      </c>
      <c r="Q29" s="101">
        <f t="shared" si="9"/>
        <v>225.92988414337742</v>
      </c>
    </row>
    <row r="30" spans="1:17" ht="12" customHeight="1" x14ac:dyDescent="0.25">
      <c r="A30" s="88" t="s">
        <v>66</v>
      </c>
      <c r="B30" s="100">
        <v>28.38297571400944</v>
      </c>
      <c r="C30" s="100">
        <v>39.468778350018994</v>
      </c>
      <c r="D30" s="100">
        <v>108.76550804267353</v>
      </c>
      <c r="E30" s="100">
        <v>131.62166718164912</v>
      </c>
      <c r="F30" s="100">
        <v>166.07003659008791</v>
      </c>
      <c r="G30" s="100">
        <v>125.49790951186432</v>
      </c>
      <c r="H30" s="100">
        <v>127.11381506622523</v>
      </c>
      <c r="I30" s="100">
        <v>57.310698461759898</v>
      </c>
      <c r="J30" s="100">
        <v>39.971798836221893</v>
      </c>
      <c r="K30" s="100">
        <v>67.440389151308679</v>
      </c>
      <c r="L30" s="100">
        <v>111.10296502077114</v>
      </c>
      <c r="M30" s="100">
        <v>71.819767265654377</v>
      </c>
      <c r="N30" s="100">
        <v>62.891297404498516</v>
      </c>
      <c r="O30" s="100">
        <v>22.722089432803671</v>
      </c>
      <c r="P30" s="100">
        <v>50.162742598963163</v>
      </c>
      <c r="Q30" s="100">
        <v>18.515239310021158</v>
      </c>
    </row>
    <row r="31" spans="1:17" ht="12" customHeight="1" x14ac:dyDescent="0.25">
      <c r="A31" s="88" t="s">
        <v>98</v>
      </c>
      <c r="B31" s="100">
        <v>132.36662865563289</v>
      </c>
      <c r="C31" s="100">
        <v>149.56775645495554</v>
      </c>
      <c r="D31" s="100">
        <v>163.8705393569343</v>
      </c>
      <c r="E31" s="100">
        <v>174.04299716267744</v>
      </c>
      <c r="F31" s="100">
        <v>190.81711910988912</v>
      </c>
      <c r="G31" s="100">
        <v>193.41076172922936</v>
      </c>
      <c r="H31" s="100">
        <v>197.47679630649426</v>
      </c>
      <c r="I31" s="100">
        <v>200.27429620069515</v>
      </c>
      <c r="J31" s="100">
        <v>205.12681288941818</v>
      </c>
      <c r="K31" s="100">
        <v>213.81388682377244</v>
      </c>
      <c r="L31" s="100">
        <v>216.63715635323325</v>
      </c>
      <c r="M31" s="100">
        <v>208.29834674842735</v>
      </c>
      <c r="N31" s="100">
        <v>207.26591792608676</v>
      </c>
      <c r="O31" s="100">
        <v>202.61060263112549</v>
      </c>
      <c r="P31" s="100">
        <v>211.72653301622927</v>
      </c>
      <c r="Q31" s="100">
        <v>207.19298778628277</v>
      </c>
    </row>
    <row r="32" spans="1:17" ht="12" customHeight="1" x14ac:dyDescent="0.25">
      <c r="A32" s="88" t="s">
        <v>34</v>
      </c>
      <c r="B32" s="100">
        <v>3.0190142640364197</v>
      </c>
      <c r="C32" s="100">
        <v>3.2116408626122115</v>
      </c>
      <c r="D32" s="100">
        <v>3.9781618466973949</v>
      </c>
      <c r="E32" s="100">
        <v>4.3118679970203386</v>
      </c>
      <c r="F32" s="100">
        <v>3.2711638538583263</v>
      </c>
      <c r="G32" s="100">
        <v>3.5076117915914335</v>
      </c>
      <c r="H32" s="100">
        <v>2.627535966203169</v>
      </c>
      <c r="I32" s="100">
        <v>0.88940408636495538</v>
      </c>
      <c r="J32" s="100">
        <v>0.13914591974304982</v>
      </c>
      <c r="K32" s="100">
        <v>0.33731095896918672</v>
      </c>
      <c r="L32" s="100">
        <v>0.37363965326359533</v>
      </c>
      <c r="M32" s="100">
        <v>0.13578330302572897</v>
      </c>
      <c r="N32" s="100">
        <v>0.17215563782462107</v>
      </c>
      <c r="O32" s="100">
        <v>0.16807519094168882</v>
      </c>
      <c r="P32" s="100">
        <v>0.19151785714285707</v>
      </c>
      <c r="Q32" s="100">
        <v>0.22165704707350087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75257.541458391395</v>
      </c>
      <c r="C3" s="106">
        <f>IF(SER_hh_fec!C3=0,0,1000000/0.086*SER_hh_fec!C3/SER_hh_num!C3)</f>
        <v>89908.911943237836</v>
      </c>
      <c r="D3" s="106">
        <f>IF(SER_hh_fec!D3=0,0,1000000/0.086*SER_hh_fec!D3/SER_hh_num!D3)</f>
        <v>84911.237520589828</v>
      </c>
      <c r="E3" s="106">
        <f>IF(SER_hh_fec!E3=0,0,1000000/0.086*SER_hh_fec!E3/SER_hh_num!E3)</f>
        <v>95730.989700234612</v>
      </c>
      <c r="F3" s="106">
        <f>IF(SER_hh_fec!F3=0,0,1000000/0.086*SER_hh_fec!F3/SER_hh_num!F3)</f>
        <v>92965.855272831264</v>
      </c>
      <c r="G3" s="106">
        <f>IF(SER_hh_fec!G3=0,0,1000000/0.086*SER_hh_fec!G3/SER_hh_num!G3)</f>
        <v>92041.589176097899</v>
      </c>
      <c r="H3" s="106">
        <f>IF(SER_hh_fec!H3=0,0,1000000/0.086*SER_hh_fec!H3/SER_hh_num!H3)</f>
        <v>97140.863607825304</v>
      </c>
      <c r="I3" s="106">
        <f>IF(SER_hh_fec!I3=0,0,1000000/0.086*SER_hh_fec!I3/SER_hh_num!I3)</f>
        <v>78826.030671073211</v>
      </c>
      <c r="J3" s="106">
        <f>IF(SER_hh_fec!J3=0,0,1000000/0.086*SER_hh_fec!J3/SER_hh_num!J3)</f>
        <v>89523.034532168778</v>
      </c>
      <c r="K3" s="106">
        <f>IF(SER_hh_fec!K3=0,0,1000000/0.086*SER_hh_fec!K3/SER_hh_num!K3)</f>
        <v>81851.03042384224</v>
      </c>
      <c r="L3" s="106">
        <f>IF(SER_hh_fec!L3=0,0,1000000/0.086*SER_hh_fec!L3/SER_hh_num!L3)</f>
        <v>86175.211926044605</v>
      </c>
      <c r="M3" s="106">
        <f>IF(SER_hh_fec!M3=0,0,1000000/0.086*SER_hh_fec!M3/SER_hh_num!M3)</f>
        <v>74621.840368731719</v>
      </c>
      <c r="N3" s="106">
        <f>IF(SER_hh_fec!N3=0,0,1000000/0.086*SER_hh_fec!N3/SER_hh_num!N3)</f>
        <v>73537.46447881576</v>
      </c>
      <c r="O3" s="106">
        <f>IF(SER_hh_fec!O3=0,0,1000000/0.086*SER_hh_fec!O3/SER_hh_num!O3)</f>
        <v>69619.543672237967</v>
      </c>
      <c r="P3" s="106">
        <f>IF(SER_hh_fec!P3=0,0,1000000/0.086*SER_hh_fec!P3/SER_hh_num!P3)</f>
        <v>66497.24611358573</v>
      </c>
      <c r="Q3" s="106">
        <f>IF(SER_hh_fec!Q3=0,0,1000000/0.086*SER_hh_fec!Q3/SER_hh_num!Q3)</f>
        <v>63372.685039876029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55848.153155285072</v>
      </c>
      <c r="C4" s="101">
        <f>IF(SER_hh_fec!C4=0,0,1000000/0.086*SER_hh_fec!C4/SER_hh_num!C4)</f>
        <v>70261.282370822926</v>
      </c>
      <c r="D4" s="101">
        <f>IF(SER_hh_fec!D4=0,0,1000000/0.086*SER_hh_fec!D4/SER_hh_num!D4)</f>
        <v>64756.040321793836</v>
      </c>
      <c r="E4" s="101">
        <f>IF(SER_hh_fec!E4=0,0,1000000/0.086*SER_hh_fec!E4/SER_hh_num!E4)</f>
        <v>75244.783980473367</v>
      </c>
      <c r="F4" s="101">
        <f>IF(SER_hh_fec!F4=0,0,1000000/0.086*SER_hh_fec!F4/SER_hh_num!F4)</f>
        <v>71918.844526274974</v>
      </c>
      <c r="G4" s="101">
        <f>IF(SER_hh_fec!G4=0,0,1000000/0.086*SER_hh_fec!G4/SER_hh_num!G4)</f>
        <v>70870.86725348582</v>
      </c>
      <c r="H4" s="101">
        <f>IF(SER_hh_fec!H4=0,0,1000000/0.086*SER_hh_fec!H4/SER_hh_num!H4)</f>
        <v>76124.839213109735</v>
      </c>
      <c r="I4" s="101">
        <f>IF(SER_hh_fec!I4=0,0,1000000/0.086*SER_hh_fec!I4/SER_hh_num!I4)</f>
        <v>58210.211299998664</v>
      </c>
      <c r="J4" s="101">
        <f>IF(SER_hh_fec!J4=0,0,1000000/0.086*SER_hh_fec!J4/SER_hh_num!J4)</f>
        <v>68861.038159103293</v>
      </c>
      <c r="K4" s="101">
        <f>IF(SER_hh_fec!K4=0,0,1000000/0.086*SER_hh_fec!K4/SER_hh_num!K4)</f>
        <v>60849.455303014678</v>
      </c>
      <c r="L4" s="101">
        <f>IF(SER_hh_fec!L4=0,0,1000000/0.086*SER_hh_fec!L4/SER_hh_num!L4)</f>
        <v>65413.347082154098</v>
      </c>
      <c r="M4" s="101">
        <f>IF(SER_hh_fec!M4=0,0,1000000/0.086*SER_hh_fec!M4/SER_hh_num!M4)</f>
        <v>54026.119350405701</v>
      </c>
      <c r="N4" s="101">
        <f>IF(SER_hh_fec!N4=0,0,1000000/0.086*SER_hh_fec!N4/SER_hh_num!N4)</f>
        <v>52869.465925938748</v>
      </c>
      <c r="O4" s="101">
        <f>IF(SER_hh_fec!O4=0,0,1000000/0.086*SER_hh_fec!O4/SER_hh_num!O4)</f>
        <v>48832.958427580386</v>
      </c>
      <c r="P4" s="101">
        <f>IF(SER_hh_fec!P4=0,0,1000000/0.086*SER_hh_fec!P4/SER_hh_num!P4)</f>
        <v>45779.609923465803</v>
      </c>
      <c r="Q4" s="101">
        <f>IF(SER_hh_fec!Q4=0,0,1000000/0.086*SER_hh_fec!Q4/SER_hh_num!Q4)</f>
        <v>43076.848097391259</v>
      </c>
    </row>
    <row r="5" spans="1:17" ht="12" customHeight="1" x14ac:dyDescent="0.25">
      <c r="A5" s="88" t="s">
        <v>38</v>
      </c>
      <c r="B5" s="100">
        <f>IF(SER_hh_fec!B5=0,0,1000000/0.086*SER_hh_fec!B5/SER_hh_num!B5)</f>
        <v>70946.574274646759</v>
      </c>
      <c r="C5" s="100">
        <f>IF(SER_hh_fec!C5=0,0,1000000/0.086*SER_hh_fec!C5/SER_hh_num!C5)</f>
        <v>88648.505371225547</v>
      </c>
      <c r="D5" s="100">
        <f>IF(SER_hh_fec!D5=0,0,1000000/0.086*SER_hh_fec!D5/SER_hh_num!D5)</f>
        <v>72973.742163977658</v>
      </c>
      <c r="E5" s="100">
        <f>IF(SER_hh_fec!E5=0,0,1000000/0.086*SER_hh_fec!E5/SER_hh_num!E5)</f>
        <v>103392.36108408477</v>
      </c>
      <c r="F5" s="100">
        <f>IF(SER_hh_fec!F5=0,0,1000000/0.086*SER_hh_fec!F5/SER_hh_num!F5)</f>
        <v>84383.948482394015</v>
      </c>
      <c r="G5" s="100">
        <f>IF(SER_hh_fec!G5=0,0,1000000/0.086*SER_hh_fec!G5/SER_hh_num!G5)</f>
        <v>95679.849620403169</v>
      </c>
      <c r="H5" s="100">
        <f>IF(SER_hh_fec!H5=0,0,1000000/0.086*SER_hh_fec!H5/SER_hh_num!H5)</f>
        <v>97363.512242305893</v>
      </c>
      <c r="I5" s="100">
        <f>IF(SER_hh_fec!I5=0,0,1000000/0.086*SER_hh_fec!I5/SER_hh_num!I5)</f>
        <v>75167.410451030912</v>
      </c>
      <c r="J5" s="100">
        <f>IF(SER_hh_fec!J5=0,0,1000000/0.086*SER_hh_fec!J5/SER_hh_num!J5)</f>
        <v>88791.21425637012</v>
      </c>
      <c r="K5" s="100">
        <f>IF(SER_hh_fec!K5=0,0,1000000/0.086*SER_hh_fec!K5/SER_hh_num!K5)</f>
        <v>69379.223745300274</v>
      </c>
      <c r="L5" s="100">
        <f>IF(SER_hh_fec!L5=0,0,1000000/0.086*SER_hh_fec!L5/SER_hh_num!L5)</f>
        <v>91491.221994513224</v>
      </c>
      <c r="M5" s="100">
        <f>IF(SER_hh_fec!M5=0,0,1000000/0.086*SER_hh_fec!M5/SER_hh_num!M5)</f>
        <v>71818.080746294858</v>
      </c>
      <c r="N5" s="100">
        <f>IF(SER_hh_fec!N5=0,0,1000000/0.086*SER_hh_fec!N5/SER_hh_num!N5)</f>
        <v>71451.382840396516</v>
      </c>
      <c r="O5" s="100">
        <f>IF(SER_hh_fec!O5=0,0,1000000/0.086*SER_hh_fec!O5/SER_hh_num!O5)</f>
        <v>65781.676794891522</v>
      </c>
      <c r="P5" s="100">
        <f>IF(SER_hh_fec!P5=0,0,1000000/0.086*SER_hh_fec!P5/SER_hh_num!P5)</f>
        <v>61546.446414195583</v>
      </c>
      <c r="Q5" s="100">
        <f>IF(SER_hh_fec!Q5=0,0,1000000/0.086*SER_hh_fec!Q5/SER_hh_num!Q5)</f>
        <v>58775.489402752864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60884.217008242565</v>
      </c>
      <c r="C7" s="100">
        <f>IF(SER_hh_fec!C7=0,0,1000000/0.086*SER_hh_fec!C7/SER_hh_num!C7)</f>
        <v>76070.034027756948</v>
      </c>
      <c r="D7" s="100">
        <f>IF(SER_hh_fec!D7=0,0,1000000/0.086*SER_hh_fec!D7/SER_hh_num!D7)</f>
        <v>70140.72208548474</v>
      </c>
      <c r="E7" s="100">
        <f>IF(SER_hh_fec!E7=0,0,1000000/0.086*SER_hh_fec!E7/SER_hh_num!E7)</f>
        <v>89700.041641534961</v>
      </c>
      <c r="F7" s="100">
        <f>IF(SER_hh_fec!F7=0,0,1000000/0.086*SER_hh_fec!F7/SER_hh_num!F7)</f>
        <v>67299.915146069223</v>
      </c>
      <c r="G7" s="100">
        <f>IF(SER_hh_fec!G7=0,0,1000000/0.086*SER_hh_fec!G7/SER_hh_num!G7)</f>
        <v>86387.001684943272</v>
      </c>
      <c r="H7" s="100">
        <f>IF(SER_hh_fec!H7=0,0,1000000/0.086*SER_hh_fec!H7/SER_hh_num!H7)</f>
        <v>83543.08859157408</v>
      </c>
      <c r="I7" s="100">
        <f>IF(SER_hh_fec!I7=0,0,1000000/0.086*SER_hh_fec!I7/SER_hh_num!I7)</f>
        <v>64494.018344998127</v>
      </c>
      <c r="J7" s="100">
        <f>IF(SER_hh_fec!J7=0,0,1000000/0.086*SER_hh_fec!J7/SER_hh_num!J7)</f>
        <v>76186.635904899202</v>
      </c>
      <c r="K7" s="100">
        <f>IF(SER_hh_fec!K7=0,0,1000000/0.086*SER_hh_fec!K7/SER_hh_num!K7)</f>
        <v>67597.867756066786</v>
      </c>
      <c r="L7" s="100">
        <f>IF(SER_hh_fec!L7=0,0,1000000/0.086*SER_hh_fec!L7/SER_hh_num!L7)</f>
        <v>74012.003342471668</v>
      </c>
      <c r="M7" s="100">
        <f>IF(SER_hh_fec!M7=0,0,1000000/0.086*SER_hh_fec!M7/SER_hh_num!M7)</f>
        <v>61497.806015920032</v>
      </c>
      <c r="N7" s="100">
        <f>IF(SER_hh_fec!N7=0,0,1000000/0.086*SER_hh_fec!N7/SER_hh_num!N7)</f>
        <v>60962.916018966251</v>
      </c>
      <c r="O7" s="100">
        <f>IF(SER_hh_fec!O7=0,0,1000000/0.086*SER_hh_fec!O7/SER_hh_num!O7)</f>
        <v>55880.476290431965</v>
      </c>
      <c r="P7" s="100">
        <f>IF(SER_hh_fec!P7=0,0,1000000/0.086*SER_hh_fec!P7/SER_hh_num!P7)</f>
        <v>52039.068665398438</v>
      </c>
      <c r="Q7" s="100">
        <f>IF(SER_hh_fec!Q7=0,0,1000000/0.086*SER_hh_fec!Q7/SER_hh_num!Q7)</f>
        <v>49414.847930174707</v>
      </c>
    </row>
    <row r="8" spans="1:17" ht="12" customHeight="1" x14ac:dyDescent="0.25">
      <c r="A8" s="88" t="s">
        <v>101</v>
      </c>
      <c r="B8" s="100">
        <f>IF(SER_hh_fec!B8=0,0,1000000/0.086*SER_hh_fec!B8/SER_hh_num!B8)</f>
        <v>38017.138768556324</v>
      </c>
      <c r="C8" s="100">
        <f>IF(SER_hh_fec!C8=0,0,1000000/0.086*SER_hh_fec!C8/SER_hh_num!C8)</f>
        <v>47504.549073848611</v>
      </c>
      <c r="D8" s="100">
        <f>IF(SER_hh_fec!D8=0,0,1000000/0.086*SER_hh_fec!D8/SER_hh_num!D8)</f>
        <v>43800.868622268034</v>
      </c>
      <c r="E8" s="100">
        <f>IF(SER_hh_fec!E8=0,0,1000000/0.086*SER_hh_fec!E8/SER_hh_num!E8)</f>
        <v>50698.027764144201</v>
      </c>
      <c r="F8" s="100">
        <f>IF(SER_hh_fec!F8=0,0,1000000/0.086*SER_hh_fec!F8/SER_hh_num!F8)</f>
        <v>48644.18718051711</v>
      </c>
      <c r="G8" s="100">
        <f>IF(SER_hh_fec!G8=0,0,1000000/0.086*SER_hh_fec!G8/SER_hh_num!G8)</f>
        <v>47173.796875672524</v>
      </c>
      <c r="H8" s="100">
        <f>IF(SER_hh_fec!H8=0,0,1000000/0.086*SER_hh_fec!H8/SER_hh_num!H8)</f>
        <v>52176.407528939257</v>
      </c>
      <c r="I8" s="100">
        <f>IF(SER_hh_fec!I8=0,0,1000000/0.086*SER_hh_fec!I8/SER_hh_num!I8)</f>
        <v>40282.826842589879</v>
      </c>
      <c r="J8" s="100">
        <f>IF(SER_hh_fec!J8=0,0,1000000/0.086*SER_hh_fec!J8/SER_hh_num!J8)</f>
        <v>47582.880023838254</v>
      </c>
      <c r="K8" s="100">
        <f>IF(SER_hh_fec!K8=0,0,1000000/0.086*SER_hh_fec!K8/SER_hh_num!K8)</f>
        <v>42217.121533346843</v>
      </c>
      <c r="L8" s="100">
        <f>IF(SER_hh_fec!L8=0,0,1000000/0.086*SER_hh_fec!L8/SER_hh_num!L8)</f>
        <v>46222.137624449868</v>
      </c>
      <c r="M8" s="100">
        <f>IF(SER_hh_fec!M8=0,0,1000000/0.086*SER_hh_fec!M8/SER_hh_num!M8)</f>
        <v>38444.025350092787</v>
      </c>
      <c r="N8" s="100">
        <f>IF(SER_hh_fec!N8=0,0,1000000/0.086*SER_hh_fec!N8/SER_hh_num!N8)</f>
        <v>38112.040239795817</v>
      </c>
      <c r="O8" s="100">
        <f>IF(SER_hh_fec!O8=0,0,1000000/0.086*SER_hh_fec!O8/SER_hh_num!O8)</f>
        <v>34889.789860377743</v>
      </c>
      <c r="P8" s="100">
        <f>IF(SER_hh_fec!P8=0,0,1000000/0.086*SER_hh_fec!P8/SER_hh_num!P8)</f>
        <v>32402.245010560062</v>
      </c>
      <c r="Q8" s="100">
        <f>IF(SER_hh_fec!Q8=0,0,1000000/0.086*SER_hh_fec!Q8/SER_hh_num!Q8)</f>
        <v>30648.613527239093</v>
      </c>
    </row>
    <row r="9" spans="1:17" ht="12" customHeight="1" x14ac:dyDescent="0.25">
      <c r="A9" s="88" t="s">
        <v>106</v>
      </c>
      <c r="B9" s="100">
        <f>IF(SER_hh_fec!B9=0,0,1000000/0.086*SER_hh_fec!B9/SER_hh_num!B9)</f>
        <v>56874.040502778465</v>
      </c>
      <c r="C9" s="100">
        <f>IF(SER_hh_fec!C9=0,0,1000000/0.086*SER_hh_fec!C9/SER_hh_num!C9)</f>
        <v>71282.793054327471</v>
      </c>
      <c r="D9" s="100">
        <f>IF(SER_hh_fec!D9=0,0,1000000/0.086*SER_hh_fec!D9/SER_hh_num!D9)</f>
        <v>65610.921996798628</v>
      </c>
      <c r="E9" s="100">
        <f>IF(SER_hh_fec!E9=0,0,1000000/0.086*SER_hh_fec!E9/SER_hh_num!E9)</f>
        <v>74491.85980024829</v>
      </c>
      <c r="F9" s="100">
        <f>IF(SER_hh_fec!F9=0,0,1000000/0.086*SER_hh_fec!F9/SER_hh_num!F9)</f>
        <v>78734.117059707816</v>
      </c>
      <c r="G9" s="100">
        <f>IF(SER_hh_fec!G9=0,0,1000000/0.086*SER_hh_fec!G9/SER_hh_num!G9)</f>
        <v>66264.313574242362</v>
      </c>
      <c r="H9" s="100">
        <f>IF(SER_hh_fec!H9=0,0,1000000/0.086*SER_hh_fec!H9/SER_hh_num!H9)</f>
        <v>78262.625807015589</v>
      </c>
      <c r="I9" s="100">
        <f>IF(SER_hh_fec!I9=0,0,1000000/0.086*SER_hh_fec!I9/SER_hh_num!I9)</f>
        <v>60328.316600264399</v>
      </c>
      <c r="J9" s="100">
        <f>IF(SER_hh_fec!J9=0,0,1000000/0.086*SER_hh_fec!J9/SER_hh_num!J9)</f>
        <v>71373.830186522595</v>
      </c>
      <c r="K9" s="100">
        <f>IF(SER_hh_fec!K9=0,0,1000000/0.086*SER_hh_fec!K9/SER_hh_num!K9)</f>
        <v>63318.155939363853</v>
      </c>
      <c r="L9" s="100">
        <f>IF(SER_hh_fec!L9=0,0,1000000/0.086*SER_hh_fec!L9/SER_hh_num!L9)</f>
        <v>69048.762636079293</v>
      </c>
      <c r="M9" s="100">
        <f>IF(SER_hh_fec!M9=0,0,1000000/0.086*SER_hh_fec!M9/SER_hh_num!M9)</f>
        <v>57857.906000568983</v>
      </c>
      <c r="N9" s="100">
        <f>IF(SER_hh_fec!N9=0,0,1000000/0.086*SER_hh_fec!N9/SER_hh_num!N9)</f>
        <v>56928.012845983809</v>
      </c>
      <c r="O9" s="100">
        <f>IF(SER_hh_fec!O9=0,0,1000000/0.086*SER_hh_fec!O9/SER_hh_num!O9)</f>
        <v>52449.53668836422</v>
      </c>
      <c r="P9" s="100">
        <f>IF(SER_hh_fec!P9=0,0,1000000/0.086*SER_hh_fec!P9/SER_hh_num!P9)</f>
        <v>49062.77009728719</v>
      </c>
      <c r="Q9" s="100">
        <f>IF(SER_hh_fec!Q9=0,0,1000000/0.086*SER_hh_fec!Q9/SER_hh_num!Q9)</f>
        <v>46565.958838173377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74379.473029871559</v>
      </c>
      <c r="C10" s="100">
        <f>IF(SER_hh_fec!C10=0,0,1000000/0.086*SER_hh_fec!C10/SER_hh_num!C10)</f>
        <v>92937.949179510673</v>
      </c>
      <c r="D10" s="100">
        <f>IF(SER_hh_fec!D10=0,0,1000000/0.086*SER_hh_fec!D10/SER_hh_num!D10)</f>
        <v>85692.66930406561</v>
      </c>
      <c r="E10" s="100">
        <f>IF(SER_hh_fec!E10=0,0,1000000/0.086*SER_hh_fec!E10/SER_hh_num!E10)</f>
        <v>99185.92884662353</v>
      </c>
      <c r="F10" s="100">
        <f>IF(SER_hh_fec!F10=0,0,1000000/0.086*SER_hh_fec!F10/SER_hh_num!F10)</f>
        <v>95163.741929354976</v>
      </c>
      <c r="G10" s="100">
        <f>IF(SER_hh_fec!G10=0,0,1000000/0.086*SER_hh_fec!G10/SER_hh_num!G10)</f>
        <v>93708.179636376721</v>
      </c>
      <c r="H10" s="100">
        <f>IF(SER_hh_fec!H10=0,0,1000000/0.086*SER_hh_fec!H10/SER_hh_num!H10)</f>
        <v>102074.64993144976</v>
      </c>
      <c r="I10" s="100">
        <f>IF(SER_hh_fec!I10=0,0,1000000/0.086*SER_hh_fec!I10/SER_hh_num!I10)</f>
        <v>78804.543214790509</v>
      </c>
      <c r="J10" s="100">
        <f>IF(SER_hh_fec!J10=0,0,1000000/0.086*SER_hh_fec!J10/SER_hh_num!J10)</f>
        <v>93087.563333291255</v>
      </c>
      <c r="K10" s="100">
        <f>IF(SER_hh_fec!K10=0,0,1000000/0.086*SER_hh_fec!K10/SER_hh_num!K10)</f>
        <v>82591.441507192489</v>
      </c>
      <c r="L10" s="100">
        <f>IF(SER_hh_fec!L10=0,0,1000000/0.086*SER_hh_fec!L10/SER_hh_num!L10)</f>
        <v>93373.785005389946</v>
      </c>
      <c r="M10" s="100">
        <f>IF(SER_hh_fec!M10=0,0,1000000/0.086*SER_hh_fec!M10/SER_hh_num!M10)</f>
        <v>72456.968997356074</v>
      </c>
      <c r="N10" s="100">
        <f>IF(SER_hh_fec!N10=0,0,1000000/0.086*SER_hh_fec!N10/SER_hh_num!N10)</f>
        <v>73743.738803462649</v>
      </c>
      <c r="O10" s="100">
        <f>IF(SER_hh_fec!O10=0,0,1000000/0.086*SER_hh_fec!O10/SER_hh_num!O10)</f>
        <v>67158.640348621222</v>
      </c>
      <c r="P10" s="100">
        <f>IF(SER_hh_fec!P10=0,0,1000000/0.086*SER_hh_fec!P10/SER_hh_num!P10)</f>
        <v>62119.941333971401</v>
      </c>
      <c r="Q10" s="100">
        <f>IF(SER_hh_fec!Q10=0,0,1000000/0.086*SER_hh_fec!Q10/SER_hh_num!Q10)</f>
        <v>58635.004647722482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62395.992801327746</v>
      </c>
      <c r="C11" s="100">
        <f>IF(SER_hh_fec!C11=0,0,1000000/0.086*SER_hh_fec!C11/SER_hh_num!C11)</f>
        <v>55224.368324689931</v>
      </c>
      <c r="D11" s="100">
        <f>IF(SER_hh_fec!D11=0,0,1000000/0.086*SER_hh_fec!D11/SER_hh_num!D11)</f>
        <v>82894.661878929925</v>
      </c>
      <c r="E11" s="100">
        <f>IF(SER_hh_fec!E11=0,0,1000000/0.086*SER_hh_fec!E11/SER_hh_num!E11)</f>
        <v>61946.288209436963</v>
      </c>
      <c r="F11" s="100">
        <f>IF(SER_hh_fec!F11=0,0,1000000/0.086*SER_hh_fec!F11/SER_hh_num!F11)</f>
        <v>59643.638028188616</v>
      </c>
      <c r="G11" s="100">
        <f>IF(SER_hh_fec!G11=0,0,1000000/0.086*SER_hh_fec!G11/SER_hh_num!G11)</f>
        <v>66249.217201552034</v>
      </c>
      <c r="H11" s="100">
        <f>IF(SER_hh_fec!H11=0,0,1000000/0.086*SER_hh_fec!H11/SER_hh_num!H11)</f>
        <v>64145.082050363068</v>
      </c>
      <c r="I11" s="100">
        <f>IF(SER_hh_fec!I11=0,0,1000000/0.086*SER_hh_fec!I11/SER_hh_num!I11)</f>
        <v>58080.788929718452</v>
      </c>
      <c r="J11" s="100">
        <f>IF(SER_hh_fec!J11=0,0,1000000/0.086*SER_hh_fec!J11/SER_hh_num!J11)</f>
        <v>58797.173105384303</v>
      </c>
      <c r="K11" s="100">
        <f>IF(SER_hh_fec!K11=0,0,1000000/0.086*SER_hh_fec!K11/SER_hh_num!K11)</f>
        <v>56882.016381772635</v>
      </c>
      <c r="L11" s="100">
        <f>IF(SER_hh_fec!L11=0,0,1000000/0.086*SER_hh_fec!L11/SER_hh_num!L11)</f>
        <v>62278.248588732458</v>
      </c>
      <c r="M11" s="100">
        <f>IF(SER_hh_fec!M11=0,0,1000000/0.086*SER_hh_fec!M11/SER_hh_num!M11)</f>
        <v>51713.613207868861</v>
      </c>
      <c r="N11" s="100">
        <f>IF(SER_hh_fec!N11=0,0,1000000/0.086*SER_hh_fec!N11/SER_hh_num!N11)</f>
        <v>61010.098004374078</v>
      </c>
      <c r="O11" s="100">
        <f>IF(SER_hh_fec!O11=0,0,1000000/0.086*SER_hh_fec!O11/SER_hh_num!O11)</f>
        <v>55516.306590003907</v>
      </c>
      <c r="P11" s="100">
        <f>IF(SER_hh_fec!P11=0,0,1000000/0.086*SER_hh_fec!P11/SER_hh_num!P11)</f>
        <v>39094.787882597826</v>
      </c>
      <c r="Q11" s="100">
        <f>IF(SER_hh_fec!Q11=0,0,1000000/0.086*SER_hh_fec!Q11/SER_hh_num!Q11)</f>
        <v>41503.461143669127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48661.937623752121</v>
      </c>
      <c r="C12" s="100">
        <f>IF(SER_hh_fec!C12=0,0,1000000/0.086*SER_hh_fec!C12/SER_hh_num!C12)</f>
        <v>60805.822814526233</v>
      </c>
      <c r="D12" s="100">
        <f>IF(SER_hh_fec!D12=0,0,1000000/0.086*SER_hh_fec!D12/SER_hh_num!D12)</f>
        <v>56065.111836503143</v>
      </c>
      <c r="E12" s="100">
        <f>IF(SER_hh_fec!E12=0,0,1000000/0.086*SER_hh_fec!E12/SER_hh_num!E12)</f>
        <v>60898.247146716829</v>
      </c>
      <c r="F12" s="100">
        <f>IF(SER_hh_fec!F12=0,0,1000000/0.086*SER_hh_fec!F12/SER_hh_num!F12)</f>
        <v>62264.55959106185</v>
      </c>
      <c r="G12" s="100">
        <f>IF(SER_hh_fec!G12=0,0,1000000/0.086*SER_hh_fec!G12/SER_hh_num!G12)</f>
        <v>61311.722441210346</v>
      </c>
      <c r="H12" s="100">
        <f>IF(SER_hh_fec!H12=0,0,1000000/0.086*SER_hh_fec!H12/SER_hh_num!H12)</f>
        <v>66785.801637042241</v>
      </c>
      <c r="I12" s="100">
        <f>IF(SER_hh_fec!I12=0,0,1000000/0.086*SER_hh_fec!I12/SER_hh_num!I12)</f>
        <v>51562.018358515015</v>
      </c>
      <c r="J12" s="100">
        <f>IF(SER_hh_fec!J12=0,0,1000000/0.086*SER_hh_fec!J12/SER_hh_num!J12)</f>
        <v>60906.0864305129</v>
      </c>
      <c r="K12" s="100">
        <f>IF(SER_hh_fec!K12=0,0,1000000/0.086*SER_hh_fec!K12/SER_hh_num!K12)</f>
        <v>54037.915562684</v>
      </c>
      <c r="L12" s="100">
        <f>IF(SER_hh_fec!L12=0,0,1000000/0.086*SER_hh_fec!L12/SER_hh_num!L12)</f>
        <v>59164.336159295846</v>
      </c>
      <c r="M12" s="100">
        <f>IF(SER_hh_fec!M12=0,0,1000000/0.086*SER_hh_fec!M12/SER_hh_num!M12)</f>
        <v>49273.822747522914</v>
      </c>
      <c r="N12" s="100">
        <f>IF(SER_hh_fec!N12=0,0,1000000/0.086*SER_hh_fec!N12/SER_hh_num!N12)</f>
        <v>49031.340108624652</v>
      </c>
      <c r="O12" s="100">
        <f>IF(SER_hh_fec!O12=0,0,1000000/0.086*SER_hh_fec!O12/SER_hh_num!O12)</f>
        <v>45142.954842945626</v>
      </c>
      <c r="P12" s="100">
        <f>IF(SER_hh_fec!P12=0,0,1000000/0.086*SER_hh_fec!P12/SER_hh_num!P12)</f>
        <v>42232.537528514265</v>
      </c>
      <c r="Q12" s="100">
        <f>IF(SER_hh_fec!Q12=0,0,1000000/0.086*SER_hh_fec!Q12/SER_hh_num!Q12)</f>
        <v>40324.196845375584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31054.447059308324</v>
      </c>
      <c r="C13" s="100">
        <f>IF(SER_hh_fec!C13=0,0,1000000/0.086*SER_hh_fec!C13/SER_hh_num!C13)</f>
        <v>38807.505585826169</v>
      </c>
      <c r="D13" s="100">
        <f>IF(SER_hh_fec!D13=0,0,1000000/0.086*SER_hh_fec!D13/SER_hh_num!D13)</f>
        <v>35781.858931628674</v>
      </c>
      <c r="E13" s="100">
        <f>IF(SER_hh_fec!E13=0,0,1000000/0.086*SER_hh_fec!E13/SER_hh_num!E13)</f>
        <v>41417.210395754526</v>
      </c>
      <c r="F13" s="100">
        <f>IF(SER_hh_fec!F13=0,0,1000000/0.086*SER_hh_fec!F13/SER_hh_num!F13)</f>
        <v>39744.880478554995</v>
      </c>
      <c r="G13" s="100">
        <f>IF(SER_hh_fec!G13=0,0,1000000/0.086*SER_hh_fec!G13/SER_hh_num!G13)</f>
        <v>39136.121329300287</v>
      </c>
      <c r="H13" s="100">
        <f>IF(SER_hh_fec!H13=0,0,1000000/0.086*SER_hh_fec!H13/SER_hh_num!H13)</f>
        <v>42625.446940935173</v>
      </c>
      <c r="I13" s="100">
        <f>IF(SER_hh_fec!I13=0,0,1000000/0.086*SER_hh_fec!I13/SER_hh_num!I13)</f>
        <v>32908.581561421481</v>
      </c>
      <c r="J13" s="100">
        <f>IF(SER_hh_fec!J13=0,0,1000000/0.086*SER_hh_fec!J13/SER_hh_num!J13)</f>
        <v>38872.707661442189</v>
      </c>
      <c r="K13" s="100">
        <f>IF(SER_hh_fec!K13=0,0,1000000/0.086*SER_hh_fec!K13/SER_hh_num!K13)</f>
        <v>34490.11680676262</v>
      </c>
      <c r="L13" s="100">
        <f>IF(SER_hh_fec!L13=0,0,1000000/0.086*SER_hh_fec!L13/SER_hh_num!L13)</f>
        <v>37762.100592857612</v>
      </c>
      <c r="M13" s="100">
        <f>IF(SER_hh_fec!M13=0,0,1000000/0.086*SER_hh_fec!M13/SER_hh_num!M13)</f>
        <v>28609.452779959465</v>
      </c>
      <c r="N13" s="100">
        <f>IF(SER_hh_fec!N13=0,0,1000000/0.086*SER_hh_fec!N13/SER_hh_num!N13)</f>
        <v>26514.650468197226</v>
      </c>
      <c r="O13" s="100">
        <f>IF(SER_hh_fec!O13=0,0,1000000/0.086*SER_hh_fec!O13/SER_hh_num!O13)</f>
        <v>21243.480197454301</v>
      </c>
      <c r="P13" s="100">
        <f>IF(SER_hh_fec!P13=0,0,1000000/0.086*SER_hh_fec!P13/SER_hh_num!P13)</f>
        <v>19291.311603661092</v>
      </c>
      <c r="Q13" s="100">
        <f>IF(SER_hh_fec!Q13=0,0,1000000/0.086*SER_hh_fec!Q13/SER_hh_num!Q13)</f>
        <v>15756.240073506193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51485.004335169047</v>
      </c>
      <c r="C14" s="22">
        <f>IF(SER_hh_fec!C14=0,0,1000000/0.086*SER_hh_fec!C14/SER_hh_num!C14)</f>
        <v>64338.759260711813</v>
      </c>
      <c r="D14" s="22">
        <f>IF(SER_hh_fec!D14=0,0,1000000/0.086*SER_hh_fec!D14/SER_hh_num!D14)</f>
        <v>59322.555597173865</v>
      </c>
      <c r="E14" s="22">
        <f>IF(SER_hh_fec!E14=0,0,1000000/0.086*SER_hh_fec!E14/SER_hh_num!E14)</f>
        <v>68665.375129803608</v>
      </c>
      <c r="F14" s="22">
        <f>IF(SER_hh_fec!F14=0,0,1000000/0.086*SER_hh_fec!F14/SER_hh_num!F14)</f>
        <v>65892.828161814861</v>
      </c>
      <c r="G14" s="22">
        <f>IF(SER_hh_fec!G14=0,0,1000000/0.086*SER_hh_fec!G14/SER_hh_num!G14)</f>
        <v>64883.569572260982</v>
      </c>
      <c r="H14" s="22">
        <f>IF(SER_hh_fec!H14=0,0,1000000/0.086*SER_hh_fec!H14/SER_hh_num!H14)</f>
        <v>70668.504138918826</v>
      </c>
      <c r="I14" s="22">
        <f>IF(SER_hh_fec!I14=0,0,1000000/0.086*SER_hh_fec!I14/SER_hh_num!I14)</f>
        <v>54558.964167619852</v>
      </c>
      <c r="J14" s="22">
        <f>IF(SER_hh_fec!J14=0,0,1000000/0.086*SER_hh_fec!J14/SER_hh_num!J14)</f>
        <v>64446.857438706742</v>
      </c>
      <c r="K14" s="22">
        <f>IF(SER_hh_fec!K14=0,0,1000000/0.086*SER_hh_fec!K14/SER_hh_num!K14)</f>
        <v>57180.983127001193</v>
      </c>
      <c r="L14" s="22">
        <f>IF(SER_hh_fec!L14=0,0,1000000/0.086*SER_hh_fec!L14/SER_hh_num!L14)</f>
        <v>62605.587825000795</v>
      </c>
      <c r="M14" s="22">
        <f>IF(SER_hh_fec!M14=0,0,1000000/0.086*SER_hh_fec!M14/SER_hh_num!M14)</f>
        <v>52091.53106175585</v>
      </c>
      <c r="N14" s="22">
        <f>IF(SER_hh_fec!N14=0,0,1000000/0.086*SER_hh_fec!N14/SER_hh_num!N14)</f>
        <v>51776.791400412476</v>
      </c>
      <c r="O14" s="22">
        <f>IF(SER_hh_fec!O14=0,0,1000000/0.086*SER_hh_fec!O14/SER_hh_num!O14)</f>
        <v>47606.11733047141</v>
      </c>
      <c r="P14" s="22">
        <f>IF(SER_hh_fec!P14=0,0,1000000/0.086*SER_hh_fec!P14/SER_hh_num!P14)</f>
        <v>44482.602960038756</v>
      </c>
      <c r="Q14" s="22">
        <f>IF(SER_hh_fec!Q14=0,0,1000000/0.086*SER_hh_fec!Q14/SER_hh_num!Q14)</f>
        <v>42420.904603493109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534.12276965812066</v>
      </c>
      <c r="C15" s="104">
        <f>IF(SER_hh_fec!C15=0,0,1000000/0.086*SER_hh_fec!C15/SER_hh_num!C15)</f>
        <v>717.4447104019473</v>
      </c>
      <c r="D15" s="104">
        <f>IF(SER_hh_fec!D15=0,0,1000000/0.086*SER_hh_fec!D15/SER_hh_num!D15)</f>
        <v>662.05922685887958</v>
      </c>
      <c r="E15" s="104">
        <f>IF(SER_hh_fec!E15=0,0,1000000/0.086*SER_hh_fec!E15/SER_hh_num!E15)</f>
        <v>786.11315553970758</v>
      </c>
      <c r="F15" s="104">
        <f>IF(SER_hh_fec!F15=0,0,1000000/0.086*SER_hh_fec!F15/SER_hh_num!F15)</f>
        <v>755.4942034063356</v>
      </c>
      <c r="G15" s="104">
        <f>IF(SER_hh_fec!G15=0,0,1000000/0.086*SER_hh_fec!G15/SER_hh_num!G15)</f>
        <v>755.66518783573576</v>
      </c>
      <c r="H15" s="104">
        <f>IF(SER_hh_fec!H15=0,0,1000000/0.086*SER_hh_fec!H15/SER_hh_num!H15)</f>
        <v>816.65602706682091</v>
      </c>
      <c r="I15" s="104">
        <f>IF(SER_hh_fec!I15=0,0,1000000/0.086*SER_hh_fec!I15/SER_hh_num!I15)</f>
        <v>594.5924729335236</v>
      </c>
      <c r="J15" s="104">
        <f>IF(SER_hh_fec!J15=0,0,1000000/0.086*SER_hh_fec!J15/SER_hh_num!J15)</f>
        <v>707.52361036460422</v>
      </c>
      <c r="K15" s="104">
        <f>IF(SER_hh_fec!K15=0,0,1000000/0.086*SER_hh_fec!K15/SER_hh_num!K15)</f>
        <v>609.48855538819237</v>
      </c>
      <c r="L15" s="104">
        <f>IF(SER_hh_fec!L15=0,0,1000000/0.086*SER_hh_fec!L15/SER_hh_num!L15)</f>
        <v>603.93228091223455</v>
      </c>
      <c r="M15" s="104">
        <f>IF(SER_hh_fec!M15=0,0,1000000/0.086*SER_hh_fec!M15/SER_hh_num!M15)</f>
        <v>487.17975645174698</v>
      </c>
      <c r="N15" s="104">
        <f>IF(SER_hh_fec!N15=0,0,1000000/0.086*SER_hh_fec!N15/SER_hh_num!N15)</f>
        <v>453.23168955661163</v>
      </c>
      <c r="O15" s="104">
        <f>IF(SER_hh_fec!O15=0,0,1000000/0.086*SER_hh_fec!O15/SER_hh_num!O15)</f>
        <v>434.78005626499879</v>
      </c>
      <c r="P15" s="104">
        <f>IF(SER_hh_fec!P15=0,0,1000000/0.086*SER_hh_fec!P15/SER_hh_num!P15)</f>
        <v>423.28499717482941</v>
      </c>
      <c r="Q15" s="104">
        <f>IF(SER_hh_fec!Q15=0,0,1000000/0.086*SER_hh_fec!Q15/SER_hh_num!Q15)</f>
        <v>387.60553851389068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6579.6487096772835</v>
      </c>
      <c r="C16" s="101">
        <f>IF(SER_hh_fec!C16=0,0,1000000/0.086*SER_hh_fec!C16/SER_hh_num!C16)</f>
        <v>6466.790989007095</v>
      </c>
      <c r="D16" s="101">
        <f>IF(SER_hh_fec!D16=0,0,1000000/0.086*SER_hh_fec!D16/SER_hh_num!D16)</f>
        <v>6333.7963544345394</v>
      </c>
      <c r="E16" s="101">
        <f>IF(SER_hh_fec!E16=0,0,1000000/0.086*SER_hh_fec!E16/SER_hh_num!E16)</f>
        <v>6231.3228575866769</v>
      </c>
      <c r="F16" s="101">
        <f>IF(SER_hh_fec!F16=0,0,1000000/0.086*SER_hh_fec!F16/SER_hh_num!F16)</f>
        <v>6143.4104292147622</v>
      </c>
      <c r="G16" s="101">
        <f>IF(SER_hh_fec!G16=0,0,1000000/0.086*SER_hh_fec!G16/SER_hh_num!G16)</f>
        <v>6059.8016477073998</v>
      </c>
      <c r="H16" s="101">
        <f>IF(SER_hh_fec!H16=0,0,1000000/0.086*SER_hh_fec!H16/SER_hh_num!H16)</f>
        <v>5980.4640240161389</v>
      </c>
      <c r="I16" s="101">
        <f>IF(SER_hh_fec!I16=0,0,1000000/0.086*SER_hh_fec!I16/SER_hh_num!I16)</f>
        <v>5905.4752016047341</v>
      </c>
      <c r="J16" s="101">
        <f>IF(SER_hh_fec!J16=0,0,1000000/0.086*SER_hh_fec!J16/SER_hh_num!J16)</f>
        <v>5858.0255832675784</v>
      </c>
      <c r="K16" s="101">
        <f>IF(SER_hh_fec!K16=0,0,1000000/0.086*SER_hh_fec!K16/SER_hh_num!K16)</f>
        <v>5693.2428441265884</v>
      </c>
      <c r="L16" s="101">
        <f>IF(SER_hh_fec!L16=0,0,1000000/0.086*SER_hh_fec!L16/SER_hh_num!L16)</f>
        <v>5625.5389530767443</v>
      </c>
      <c r="M16" s="101">
        <f>IF(SER_hh_fec!M16=0,0,1000000/0.086*SER_hh_fec!M16/SER_hh_num!M16)</f>
        <v>5515.9808071262605</v>
      </c>
      <c r="N16" s="101">
        <f>IF(SER_hh_fec!N16=0,0,1000000/0.086*SER_hh_fec!N16/SER_hh_num!N16)</f>
        <v>5421.1626415196961</v>
      </c>
      <c r="O16" s="101">
        <f>IF(SER_hh_fec!O16=0,0,1000000/0.086*SER_hh_fec!O16/SER_hh_num!O16)</f>
        <v>5319.0959262371362</v>
      </c>
      <c r="P16" s="101">
        <f>IF(SER_hh_fec!P16=0,0,1000000/0.086*SER_hh_fec!P16/SER_hh_num!P16)</f>
        <v>5195.8868713261536</v>
      </c>
      <c r="Q16" s="101">
        <f>IF(SER_hh_fec!Q16=0,0,1000000/0.086*SER_hh_fec!Q16/SER_hh_num!Q16)</f>
        <v>4975.707081428629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1193.189804104614</v>
      </c>
      <c r="C17" s="103">
        <f>IF(SER_hh_fec!C17=0,0,1000000/0.086*SER_hh_fec!C17/SER_hh_num!C17)</f>
        <v>1211.6873469140755</v>
      </c>
      <c r="D17" s="103">
        <f>IF(SER_hh_fec!D17=0,0,1000000/0.086*SER_hh_fec!D17/SER_hh_num!D17)</f>
        <v>1263.4484226651541</v>
      </c>
      <c r="E17" s="103">
        <f>IF(SER_hh_fec!E17=0,0,1000000/0.086*SER_hh_fec!E17/SER_hh_num!E17)</f>
        <v>1290.5717293384653</v>
      </c>
      <c r="F17" s="103">
        <f>IF(SER_hh_fec!F17=0,0,1000000/0.086*SER_hh_fec!F17/SER_hh_num!F17)</f>
        <v>1330.7767514978207</v>
      </c>
      <c r="G17" s="103">
        <f>IF(SER_hh_fec!G17=0,0,1000000/0.086*SER_hh_fec!G17/SER_hh_num!G17)</f>
        <v>1387.1230282110541</v>
      </c>
      <c r="H17" s="103">
        <f>IF(SER_hh_fec!H17=0,0,1000000/0.086*SER_hh_fec!H17/SER_hh_num!H17)</f>
        <v>1442.7200187928242</v>
      </c>
      <c r="I17" s="103">
        <f>IF(SER_hh_fec!I17=0,0,1000000/0.086*SER_hh_fec!I17/SER_hh_num!I17)</f>
        <v>1522.2479832454096</v>
      </c>
      <c r="J17" s="103">
        <f>IF(SER_hh_fec!J17=0,0,1000000/0.086*SER_hh_fec!J17/SER_hh_num!J17)</f>
        <v>1571.0940866232916</v>
      </c>
      <c r="K17" s="103">
        <f>IF(SER_hh_fec!K17=0,0,1000000/0.086*SER_hh_fec!K17/SER_hh_num!K17)</f>
        <v>1638.7838403240094</v>
      </c>
      <c r="L17" s="103">
        <f>IF(SER_hh_fec!L17=0,0,1000000/0.086*SER_hh_fec!L17/SER_hh_num!L17)</f>
        <v>1650.4600480088698</v>
      </c>
      <c r="M17" s="103">
        <f>IF(SER_hh_fec!M17=0,0,1000000/0.086*SER_hh_fec!M17/SER_hh_num!M17)</f>
        <v>1671.4812192271634</v>
      </c>
      <c r="N17" s="103">
        <f>IF(SER_hh_fec!N17=0,0,1000000/0.086*SER_hh_fec!N17/SER_hh_num!N17)</f>
        <v>1686.4434893147884</v>
      </c>
      <c r="O17" s="103">
        <f>IF(SER_hh_fec!O17=0,0,1000000/0.086*SER_hh_fec!O17/SER_hh_num!O17)</f>
        <v>1698.2554792641556</v>
      </c>
      <c r="P17" s="103">
        <f>IF(SER_hh_fec!P17=0,0,1000000/0.086*SER_hh_fec!P17/SER_hh_num!P17)</f>
        <v>1738.4535088079206</v>
      </c>
      <c r="Q17" s="103">
        <f>IF(SER_hh_fec!Q17=0,0,1000000/0.086*SER_hh_fec!Q17/SER_hh_num!Q17)</f>
        <v>1743.9753445832757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6624.1758525026316</v>
      </c>
      <c r="C18" s="103">
        <f>IF(SER_hh_fec!C18=0,0,1000000/0.086*SER_hh_fec!C18/SER_hh_num!C18)</f>
        <v>6511.0990075117561</v>
      </c>
      <c r="D18" s="103">
        <f>IF(SER_hh_fec!D18=0,0,1000000/0.086*SER_hh_fec!D18/SER_hh_num!D18)</f>
        <v>6379.6008779758158</v>
      </c>
      <c r="E18" s="103">
        <f>IF(SER_hh_fec!E18=0,0,1000000/0.086*SER_hh_fec!E18/SER_hh_num!E18)</f>
        <v>6279.3674688546207</v>
      </c>
      <c r="F18" s="103">
        <f>IF(SER_hh_fec!F18=0,0,1000000/0.086*SER_hh_fec!F18/SER_hh_num!F18)</f>
        <v>6192.3999544129802</v>
      </c>
      <c r="G18" s="103">
        <f>IF(SER_hh_fec!G18=0,0,1000000/0.086*SER_hh_fec!G18/SER_hh_num!G18)</f>
        <v>6109.4592476774096</v>
      </c>
      <c r="H18" s="103">
        <f>IF(SER_hh_fec!H18=0,0,1000000/0.086*SER_hh_fec!H18/SER_hh_num!H18)</f>
        <v>6030.8763267546519</v>
      </c>
      <c r="I18" s="103">
        <f>IF(SER_hh_fec!I18=0,0,1000000/0.086*SER_hh_fec!I18/SER_hh_num!I18)</f>
        <v>5957.9881758934998</v>
      </c>
      <c r="J18" s="103">
        <f>IF(SER_hh_fec!J18=0,0,1000000/0.086*SER_hh_fec!J18/SER_hh_num!J18)</f>
        <v>5911.5950873196334</v>
      </c>
      <c r="K18" s="103">
        <f>IF(SER_hh_fec!K18=0,0,1000000/0.086*SER_hh_fec!K18/SER_hh_num!K18)</f>
        <v>5748.6288280663503</v>
      </c>
      <c r="L18" s="103">
        <f>IF(SER_hh_fec!L18=0,0,1000000/0.086*SER_hh_fec!L18/SER_hh_num!L18)</f>
        <v>5684.6798275576748</v>
      </c>
      <c r="M18" s="103">
        <f>IF(SER_hh_fec!M18=0,0,1000000/0.086*SER_hh_fec!M18/SER_hh_num!M18)</f>
        <v>5579.4198396243346</v>
      </c>
      <c r="N18" s="103">
        <f>IF(SER_hh_fec!N18=0,0,1000000/0.086*SER_hh_fec!N18/SER_hh_num!N18)</f>
        <v>5488.4663013415366</v>
      </c>
      <c r="O18" s="103">
        <f>IF(SER_hh_fec!O18=0,0,1000000/0.086*SER_hh_fec!O18/SER_hh_num!O18)</f>
        <v>5393.2190667678533</v>
      </c>
      <c r="P18" s="103">
        <f>IF(SER_hh_fec!P18=0,0,1000000/0.086*SER_hh_fec!P18/SER_hh_num!P18)</f>
        <v>5274.5051464569506</v>
      </c>
      <c r="Q18" s="103">
        <f>IF(SER_hh_fec!Q18=0,0,1000000/0.086*SER_hh_fec!Q18/SER_hh_num!Q18)</f>
        <v>5057.2392000444688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9646.3187582634018</v>
      </c>
      <c r="C19" s="101">
        <f>IF(SER_hh_fec!C19=0,0,1000000/0.086*SER_hh_fec!C19/SER_hh_num!C19)</f>
        <v>9754.7977514530085</v>
      </c>
      <c r="D19" s="101">
        <f>IF(SER_hh_fec!D19=0,0,1000000/0.086*SER_hh_fec!D19/SER_hh_num!D19)</f>
        <v>9830.7618411980784</v>
      </c>
      <c r="E19" s="101">
        <f>IF(SER_hh_fec!E19=0,0,1000000/0.086*SER_hh_fec!E19/SER_hh_num!E19)</f>
        <v>9922.6150326388561</v>
      </c>
      <c r="F19" s="101">
        <f>IF(SER_hh_fec!F19=0,0,1000000/0.086*SER_hh_fec!F19/SER_hh_num!F19)</f>
        <v>9936.5052906193105</v>
      </c>
      <c r="G19" s="101">
        <f>IF(SER_hh_fec!G19=0,0,1000000/0.086*SER_hh_fec!G19/SER_hh_num!G19)</f>
        <v>10237.982558508409</v>
      </c>
      <c r="H19" s="101">
        <f>IF(SER_hh_fec!H19=0,0,1000000/0.086*SER_hh_fec!H19/SER_hh_num!H19)</f>
        <v>10117.756331217473</v>
      </c>
      <c r="I19" s="101">
        <f>IF(SER_hh_fec!I19=0,0,1000000/0.086*SER_hh_fec!I19/SER_hh_num!I19)</f>
        <v>10008.458766355177</v>
      </c>
      <c r="J19" s="101">
        <f>IF(SER_hh_fec!J19=0,0,1000000/0.086*SER_hh_fec!J19/SER_hh_num!J19)</f>
        <v>9946.3797064631053</v>
      </c>
      <c r="K19" s="101">
        <f>IF(SER_hh_fec!K19=0,0,1000000/0.086*SER_hh_fec!K19/SER_hh_num!K19)</f>
        <v>10153.469088438018</v>
      </c>
      <c r="L19" s="101">
        <f>IF(SER_hh_fec!L19=0,0,1000000/0.086*SER_hh_fec!L19/SER_hh_num!L19)</f>
        <v>9666.7497639574194</v>
      </c>
      <c r="M19" s="101">
        <f>IF(SER_hh_fec!M19=0,0,1000000/0.086*SER_hh_fec!M19/SER_hh_num!M19)</f>
        <v>9608.2143712947091</v>
      </c>
      <c r="N19" s="101">
        <f>IF(SER_hh_fec!N19=0,0,1000000/0.086*SER_hh_fec!N19/SER_hh_num!N19)</f>
        <v>9529.6055855729537</v>
      </c>
      <c r="O19" s="101">
        <f>IF(SER_hh_fec!O19=0,0,1000000/0.086*SER_hh_fec!O19/SER_hh_num!O19)</f>
        <v>9726.6459740436858</v>
      </c>
      <c r="P19" s="101">
        <f>IF(SER_hh_fec!P19=0,0,1000000/0.086*SER_hh_fec!P19/SER_hh_num!P19)</f>
        <v>9748.6474057869691</v>
      </c>
      <c r="Q19" s="101">
        <f>IF(SER_hh_fec!Q19=0,0,1000000/0.086*SER_hh_fec!Q19/SER_hh_num!Q19)</f>
        <v>9711.3085741889572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9887.322905373032</v>
      </c>
      <c r="C21" s="100">
        <f>IF(SER_hh_fec!C21=0,0,1000000/0.086*SER_hh_fec!C21/SER_hh_num!C21)</f>
        <v>9837.6851421639767</v>
      </c>
      <c r="D21" s="100">
        <f>IF(SER_hh_fec!D21=0,0,1000000/0.086*SER_hh_fec!D21/SER_hh_num!D21)</f>
        <v>9791.5197601979744</v>
      </c>
      <c r="E21" s="100">
        <f>IF(SER_hh_fec!E21=0,0,1000000/0.086*SER_hh_fec!E21/SER_hh_num!E21)</f>
        <v>9602.3395032509634</v>
      </c>
      <c r="F21" s="100">
        <f>IF(SER_hh_fec!F21=0,0,1000000/0.086*SER_hh_fec!F21/SER_hh_num!F21)</f>
        <v>9590.450661077426</v>
      </c>
      <c r="G21" s="100">
        <f>IF(SER_hh_fec!G21=0,0,1000000/0.086*SER_hh_fec!G21/SER_hh_num!G21)</f>
        <v>10496.764713010714</v>
      </c>
      <c r="H21" s="100">
        <f>IF(SER_hh_fec!H21=0,0,1000000/0.086*SER_hh_fec!H21/SER_hh_num!H21)</f>
        <v>10501.421431976425</v>
      </c>
      <c r="I21" s="100">
        <f>IF(SER_hh_fec!I21=0,0,1000000/0.086*SER_hh_fec!I21/SER_hh_num!I21)</f>
        <v>10370.643038290689</v>
      </c>
      <c r="J21" s="100">
        <f>IF(SER_hh_fec!J21=0,0,1000000/0.086*SER_hh_fec!J21/SER_hh_num!J21)</f>
        <v>10078.935516906256</v>
      </c>
      <c r="K21" s="100">
        <f>IF(SER_hh_fec!K21=0,0,1000000/0.086*SER_hh_fec!K21/SER_hh_num!K21)</f>
        <v>10875.33751849671</v>
      </c>
      <c r="L21" s="100">
        <f>IF(SER_hh_fec!L21=0,0,1000000/0.086*SER_hh_fec!L21/SER_hh_num!L21)</f>
        <v>9733.4441184844636</v>
      </c>
      <c r="M21" s="100">
        <f>IF(SER_hh_fec!M21=0,0,1000000/0.086*SER_hh_fec!M21/SER_hh_num!M21)</f>
        <v>9596.5889470384191</v>
      </c>
      <c r="N21" s="100">
        <f>IF(SER_hh_fec!N21=0,0,1000000/0.086*SER_hh_fec!N21/SER_hh_num!N21)</f>
        <v>9531.4039121693386</v>
      </c>
      <c r="O21" s="100">
        <f>IF(SER_hh_fec!O21=0,0,1000000/0.086*SER_hh_fec!O21/SER_hh_num!O21)</f>
        <v>10002.486173607336</v>
      </c>
      <c r="P21" s="100">
        <f>IF(SER_hh_fec!P21=0,0,1000000/0.086*SER_hh_fec!P21/SER_hh_num!P21)</f>
        <v>9559.5281317605568</v>
      </c>
      <c r="Q21" s="100">
        <f>IF(SER_hh_fec!Q21=0,0,1000000/0.086*SER_hh_fec!Q21/SER_hh_num!Q21)</f>
        <v>9672.4200874525468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10169.817845526548</v>
      </c>
      <c r="C22" s="100">
        <f>IF(SER_hh_fec!C22=0,0,1000000/0.086*SER_hh_fec!C22/SER_hh_num!C22)</f>
        <v>10118.761860511524</v>
      </c>
      <c r="D22" s="100">
        <f>IF(SER_hh_fec!D22=0,0,1000000/0.086*SER_hh_fec!D22/SER_hh_num!D22)</f>
        <v>10071.277467632197</v>
      </c>
      <c r="E22" s="100">
        <f>IF(SER_hh_fec!E22=0,0,1000000/0.086*SER_hh_fec!E22/SER_hh_num!E22)</f>
        <v>9876.6920604867046</v>
      </c>
      <c r="F22" s="100">
        <f>IF(SER_hh_fec!F22=0,0,1000000/0.086*SER_hh_fec!F22/SER_hh_num!F22)</f>
        <v>9864.4635371082095</v>
      </c>
      <c r="G22" s="100">
        <f>IF(SER_hh_fec!G22=0,0,1000000/0.086*SER_hh_fec!G22/SER_hh_num!G22)</f>
        <v>10796.672276239586</v>
      </c>
      <c r="H22" s="100">
        <f>IF(SER_hh_fec!H22=0,0,1000000/0.086*SER_hh_fec!H22/SER_hh_num!H22)</f>
        <v>10801.462044318607</v>
      </c>
      <c r="I22" s="100">
        <f>IF(SER_hh_fec!I22=0,0,1000000/0.086*SER_hh_fec!I22/SER_hh_num!I22)</f>
        <v>10666.94712509899</v>
      </c>
      <c r="J22" s="100">
        <f>IF(SER_hh_fec!J22=0,0,1000000/0.086*SER_hh_fec!J22/SER_hh_num!J22)</f>
        <v>10366.905103103572</v>
      </c>
      <c r="K22" s="100">
        <f>IF(SER_hh_fec!K22=0,0,1000000/0.086*SER_hh_fec!K22/SER_hh_num!K22)</f>
        <v>11186.061447596619</v>
      </c>
      <c r="L22" s="100">
        <f>IF(SER_hh_fec!L22=0,0,1000000/0.086*SER_hh_fec!L22/SER_hh_num!L22)</f>
        <v>10011.542521869733</v>
      </c>
      <c r="M22" s="100">
        <f>IF(SER_hh_fec!M22=0,0,1000000/0.086*SER_hh_fec!M22/SER_hh_num!M22)</f>
        <v>9873.0469920413107</v>
      </c>
      <c r="N22" s="100">
        <f>IF(SER_hh_fec!N22=0,0,1000000/0.086*SER_hh_fec!N22/SER_hh_num!N22)</f>
        <v>9806.9415785465517</v>
      </c>
      <c r="O22" s="100">
        <f>IF(SER_hh_fec!O22=0,0,1000000/0.086*SER_hh_fec!O22/SER_hh_num!O22)</f>
        <v>10292.299442620846</v>
      </c>
      <c r="P22" s="100">
        <f>IF(SER_hh_fec!P22=0,0,1000000/0.086*SER_hh_fec!P22/SER_hh_num!P22)</f>
        <v>9836.8347191646335</v>
      </c>
      <c r="Q22" s="100">
        <f>IF(SER_hh_fec!Q22=0,0,1000000/0.086*SER_hh_fec!Q22/SER_hh_num!Q22)</f>
        <v>9951.2576818016951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9491.82998915811</v>
      </c>
      <c r="C23" s="100">
        <f>IF(SER_hh_fec!C23=0,0,1000000/0.086*SER_hh_fec!C23/SER_hh_num!C23)</f>
        <v>9444.1777364774152</v>
      </c>
      <c r="D23" s="100">
        <f>IF(SER_hh_fec!D23=0,0,1000000/0.086*SER_hh_fec!D23/SER_hh_num!D23)</f>
        <v>9399.8589697900479</v>
      </c>
      <c r="E23" s="100">
        <f>IF(SER_hh_fec!E23=0,0,1000000/0.086*SER_hh_fec!E23/SER_hh_num!E23)</f>
        <v>9218.2459231209214</v>
      </c>
      <c r="F23" s="100">
        <f>IF(SER_hh_fec!F23=0,0,1000000/0.086*SER_hh_fec!F23/SER_hh_num!F23)</f>
        <v>9206.8326346343274</v>
      </c>
      <c r="G23" s="100">
        <f>IF(SER_hh_fec!G23=0,0,1000000/0.086*SER_hh_fec!G23/SER_hh_num!G23)</f>
        <v>10076.894124490285</v>
      </c>
      <c r="H23" s="100">
        <f>IF(SER_hh_fec!H23=0,0,1000000/0.086*SER_hh_fec!H23/SER_hh_num!H23)</f>
        <v>10081.364574697369</v>
      </c>
      <c r="I23" s="100">
        <f>IF(SER_hh_fec!I23=0,0,1000000/0.086*SER_hh_fec!I23/SER_hh_num!I23)</f>
        <v>9955.8173167590667</v>
      </c>
      <c r="J23" s="100">
        <f>IF(SER_hh_fec!J23=0,0,1000000/0.086*SER_hh_fec!J23/SER_hh_num!J23)</f>
        <v>9675.7780962300094</v>
      </c>
      <c r="K23" s="100">
        <f>IF(SER_hh_fec!K23=0,0,1000000/0.086*SER_hh_fec!K23/SER_hh_num!K23)</f>
        <v>10440.324017756842</v>
      </c>
      <c r="L23" s="100">
        <f>IF(SER_hh_fec!L23=0,0,1000000/0.086*SER_hh_fec!L23/SER_hh_num!L23)</f>
        <v>9344.1063537450827</v>
      </c>
      <c r="M23" s="100">
        <f>IF(SER_hh_fec!M23=0,0,1000000/0.086*SER_hh_fec!M23/SER_hh_num!M23)</f>
        <v>9226.2429203119027</v>
      </c>
      <c r="N23" s="100">
        <f>IF(SER_hh_fec!N23=0,0,1000000/0.086*SER_hh_fec!N23/SER_hh_num!N23)</f>
        <v>9184.9227533580106</v>
      </c>
      <c r="O23" s="100">
        <f>IF(SER_hh_fec!O23=0,0,1000000/0.086*SER_hh_fec!O23/SER_hh_num!O23)</f>
        <v>9666.8839926234014</v>
      </c>
      <c r="P23" s="100">
        <f>IF(SER_hh_fec!P23=0,0,1000000/0.086*SER_hh_fec!P23/SER_hh_num!P23)</f>
        <v>9266.8588108762633</v>
      </c>
      <c r="Q23" s="100">
        <f>IF(SER_hh_fec!Q23=0,0,1000000/0.086*SER_hh_fec!Q23/SER_hh_num!Q23)</f>
        <v>9409.3295342654146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11864.78748644764</v>
      </c>
      <c r="C24" s="100">
        <f>IF(SER_hh_fec!C24=0,0,1000000/0.086*SER_hh_fec!C24/SER_hh_num!C24)</f>
        <v>11805.222170596773</v>
      </c>
      <c r="D24" s="100">
        <f>IF(SER_hh_fec!D24=0,0,1000000/0.086*SER_hh_fec!D24/SER_hh_num!D24)</f>
        <v>11749.823712237565</v>
      </c>
      <c r="E24" s="100">
        <f>IF(SER_hh_fec!E24=0,0,1000000/0.086*SER_hh_fec!E24/SER_hh_num!E24)</f>
        <v>11522.807403901159</v>
      </c>
      <c r="F24" s="100">
        <f>IF(SER_hh_fec!F24=0,0,1000000/0.086*SER_hh_fec!F24/SER_hh_num!F24)</f>
        <v>11858.363047991901</v>
      </c>
      <c r="G24" s="100">
        <f>IF(SER_hh_fec!G24=0,0,1000000/0.086*SER_hh_fec!G24/SER_hh_num!G24)</f>
        <v>12596.117655612858</v>
      </c>
      <c r="H24" s="100">
        <f>IF(SER_hh_fec!H24=0,0,1000000/0.086*SER_hh_fec!H24/SER_hh_num!H24)</f>
        <v>12601.705718371708</v>
      </c>
      <c r="I24" s="100">
        <f>IF(SER_hh_fec!I24=0,0,1000000/0.086*SER_hh_fec!I24/SER_hh_num!I24)</f>
        <v>12444.771645948831</v>
      </c>
      <c r="J24" s="100">
        <f>IF(SER_hh_fec!J24=0,0,1000000/0.086*SER_hh_fec!J24/SER_hh_num!J24)</f>
        <v>12094.722620287504</v>
      </c>
      <c r="K24" s="100">
        <f>IF(SER_hh_fec!K24=0,0,1000000/0.086*SER_hh_fec!K24/SER_hh_num!K24)</f>
        <v>13050.405022196057</v>
      </c>
      <c r="L24" s="100">
        <f>IF(SER_hh_fec!L24=0,0,1000000/0.086*SER_hh_fec!L24/SER_hh_num!L24)</f>
        <v>11680.132942181352</v>
      </c>
      <c r="M24" s="100">
        <f>IF(SER_hh_fec!M24=0,0,1000000/0.086*SER_hh_fec!M24/SER_hh_num!M24)</f>
        <v>11478.608788518506</v>
      </c>
      <c r="N24" s="100">
        <f>IF(SER_hh_fec!N24=0,0,1000000/0.086*SER_hh_fec!N24/SER_hh_num!N24)</f>
        <v>11342.821861816541</v>
      </c>
      <c r="O24" s="100">
        <f>IF(SER_hh_fec!O24=0,0,1000000/0.086*SER_hh_fec!O24/SER_hh_num!O24)</f>
        <v>11837.210032958259</v>
      </c>
      <c r="P24" s="100">
        <f>IF(SER_hh_fec!P24=0,0,1000000/0.086*SER_hh_fec!P24/SER_hh_num!P24)</f>
        <v>11246.673176278942</v>
      </c>
      <c r="Q24" s="100">
        <f>IF(SER_hh_fec!Q24=0,0,1000000/0.086*SER_hh_fec!Q24/SER_hh_num!Q24)</f>
        <v>11316.388853912042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7474.8161164620105</v>
      </c>
      <c r="C25" s="100">
        <f>IF(SER_hh_fec!C25=0,0,1000000/0.086*SER_hh_fec!C25/SER_hh_num!C25)</f>
        <v>7320.0375816335782</v>
      </c>
      <c r="D25" s="100">
        <f>IF(SER_hh_fec!D25=0,0,1000000/0.086*SER_hh_fec!D25/SER_hh_num!D25)</f>
        <v>7402.388938709666</v>
      </c>
      <c r="E25" s="100">
        <f>IF(SER_hh_fec!E25=0,0,1000000/0.086*SER_hh_fec!E25/SER_hh_num!E25)</f>
        <v>7259.3686644577265</v>
      </c>
      <c r="F25" s="100">
        <f>IF(SER_hh_fec!F25=0,0,1000000/0.086*SER_hh_fec!F25/SER_hh_num!F25)</f>
        <v>7250.3806997745342</v>
      </c>
      <c r="G25" s="100">
        <f>IF(SER_hh_fec!G25=0,0,1000000/0.086*SER_hh_fec!G25/SER_hh_num!G25)</f>
        <v>7935.5541230361005</v>
      </c>
      <c r="H25" s="100">
        <f>IF(SER_hh_fec!H25=0,0,1000000/0.086*SER_hh_fec!H25/SER_hh_num!H25)</f>
        <v>7939.0746025741773</v>
      </c>
      <c r="I25" s="100">
        <f>IF(SER_hh_fec!I25=0,0,1000000/0.086*SER_hh_fec!I25/SER_hh_num!I25)</f>
        <v>7840.2061369477597</v>
      </c>
      <c r="J25" s="100">
        <f>IF(SER_hh_fec!J25=0,0,1000000/0.086*SER_hh_fec!J25/SER_hh_num!J25)</f>
        <v>7619.6752507811252</v>
      </c>
      <c r="K25" s="100">
        <f>IF(SER_hh_fec!K25=0,0,1000000/0.086*SER_hh_fec!K25/SER_hh_num!K25)</f>
        <v>8221.7551639835146</v>
      </c>
      <c r="L25" s="100">
        <f>IF(SER_hh_fec!L25=0,0,1000000/0.086*SER_hh_fec!L25/SER_hh_num!L25)</f>
        <v>7358.4837535742508</v>
      </c>
      <c r="M25" s="100">
        <f>IF(SER_hh_fec!M25=0,0,1000000/0.086*SER_hh_fec!M25/SER_hh_num!M25)</f>
        <v>7272.5444979491804</v>
      </c>
      <c r="N25" s="100">
        <f>IF(SER_hh_fec!N25=0,0,1000000/0.086*SER_hh_fec!N25/SER_hh_num!N25)</f>
        <v>7249.8926772372224</v>
      </c>
      <c r="O25" s="100">
        <f>IF(SER_hh_fec!O25=0,0,1000000/0.086*SER_hh_fec!O25/SER_hh_num!O25)</f>
        <v>7555.830487219856</v>
      </c>
      <c r="P25" s="100">
        <f>IF(SER_hh_fec!P25=0,0,1000000/0.086*SER_hh_fec!P25/SER_hh_num!P25)</f>
        <v>7412.2516326028481</v>
      </c>
      <c r="Q25" s="100">
        <f>IF(SER_hh_fec!Q25=0,0,1000000/0.086*SER_hh_fec!Q25/SER_hh_num!Q25)</f>
        <v>7457.5382418019481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7738.7761825318639</v>
      </c>
      <c r="C26" s="22">
        <f>IF(SER_hh_fec!C26=0,0,1000000/0.086*SER_hh_fec!C26/SER_hh_num!C26)</f>
        <v>7912.9478435643887</v>
      </c>
      <c r="D26" s="22">
        <f>IF(SER_hh_fec!D26=0,0,1000000/0.086*SER_hh_fec!D26/SER_hh_num!D26)</f>
        <v>7664.1964468677406</v>
      </c>
      <c r="E26" s="22">
        <f>IF(SER_hh_fec!E26=0,0,1000000/0.086*SER_hh_fec!E26/SER_hh_num!E26)</f>
        <v>7516.2499785249483</v>
      </c>
      <c r="F26" s="22">
        <f>IF(SER_hh_fec!F26=0,0,1000000/0.086*SER_hh_fec!F26/SER_hh_num!F26)</f>
        <v>7468.2977662684707</v>
      </c>
      <c r="G26" s="22">
        <f>IF(SER_hh_fec!G26=0,0,1000000/0.086*SER_hh_fec!G26/SER_hh_num!G26)</f>
        <v>8217.105794125695</v>
      </c>
      <c r="H26" s="22">
        <f>IF(SER_hh_fec!H26=0,0,1000000/0.086*SER_hh_fec!H26/SER_hh_num!H26)</f>
        <v>8219.8105956232102</v>
      </c>
      <c r="I26" s="22">
        <f>IF(SER_hh_fec!I26=0,0,1000000/0.086*SER_hh_fec!I26/SER_hh_num!I26)</f>
        <v>8117.1080210710807</v>
      </c>
      <c r="J26" s="22">
        <f>IF(SER_hh_fec!J26=0,0,1000000/0.086*SER_hh_fec!J26/SER_hh_num!J26)</f>
        <v>7889.0529067257758</v>
      </c>
      <c r="K26" s="22">
        <f>IF(SER_hh_fec!K26=0,0,1000000/0.086*SER_hh_fec!K26/SER_hh_num!K26)</f>
        <v>8512.7615919635682</v>
      </c>
      <c r="L26" s="22">
        <f>IF(SER_hh_fec!L26=0,0,1000000/0.086*SER_hh_fec!L26/SER_hh_num!L26)</f>
        <v>7618.9824933000573</v>
      </c>
      <c r="M26" s="22">
        <f>IF(SER_hh_fec!M26=0,0,1000000/0.086*SER_hh_fec!M26/SER_hh_num!M26)</f>
        <v>7568.3476419540193</v>
      </c>
      <c r="N26" s="22">
        <f>IF(SER_hh_fec!N26=0,0,1000000/0.086*SER_hh_fec!N26/SER_hh_num!N26)</f>
        <v>7582.8800318378235</v>
      </c>
      <c r="O26" s="22">
        <f>IF(SER_hh_fec!O26=0,0,1000000/0.086*SER_hh_fec!O26/SER_hh_num!O26)</f>
        <v>8482.7424375957107</v>
      </c>
      <c r="P26" s="22">
        <f>IF(SER_hh_fec!P26=0,0,1000000/0.086*SER_hh_fec!P26/SER_hh_num!P26)</f>
        <v>6940.0655304889169</v>
      </c>
      <c r="Q26" s="22">
        <f>IF(SER_hh_fec!Q26=0,0,1000000/0.086*SER_hh_fec!Q26/SER_hh_num!Q26)</f>
        <v>7931.9090953703299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958.40038952826671</v>
      </c>
      <c r="C27" s="116">
        <f>IF(SER_hh_fec!C27=0,0,1000000/0.086*SER_hh_fec!C27/SER_hh_num!C19)</f>
        <v>991.13515901166886</v>
      </c>
      <c r="D27" s="116">
        <f>IF(SER_hh_fec!D27=0,0,1000000/0.086*SER_hh_fec!D27/SER_hh_num!D19)</f>
        <v>996.53811493745434</v>
      </c>
      <c r="E27" s="116">
        <f>IF(SER_hh_fec!E27=0,0,1000000/0.086*SER_hh_fec!E27/SER_hh_num!E19)</f>
        <v>1187.5344203739221</v>
      </c>
      <c r="F27" s="116">
        <f>IF(SER_hh_fec!F27=0,0,1000000/0.086*SER_hh_fec!F27/SER_hh_num!F19)</f>
        <v>1223.1782432304428</v>
      </c>
      <c r="G27" s="116">
        <f>IF(SER_hh_fec!G27=0,0,1000000/0.086*SER_hh_fec!G27/SER_hh_num!G19)</f>
        <v>759.18759217092895</v>
      </c>
      <c r="H27" s="116">
        <f>IF(SER_hh_fec!H27=0,0,1000000/0.086*SER_hh_fec!H27/SER_hh_num!H19)</f>
        <v>699.06204424343036</v>
      </c>
      <c r="I27" s="116">
        <f>IF(SER_hh_fec!I27=0,0,1000000/0.086*SER_hh_fec!I27/SER_hh_num!I19)</f>
        <v>829.07687437926484</v>
      </c>
      <c r="J27" s="116">
        <f>IF(SER_hh_fec!J27=0,0,1000000/0.086*SER_hh_fec!J27/SER_hh_num!J19)</f>
        <v>1093.2592167078903</v>
      </c>
      <c r="K27" s="116">
        <f>IF(SER_hh_fec!K27=0,0,1000000/0.086*SER_hh_fec!K27/SER_hh_num!K19)</f>
        <v>654.62718135863418</v>
      </c>
      <c r="L27" s="116">
        <f>IF(SER_hh_fec!L27=0,0,1000000/0.086*SER_hh_fec!L27/SER_hh_num!L19)</f>
        <v>1244.2102799716604</v>
      </c>
      <c r="M27" s="116">
        <f>IF(SER_hh_fec!M27=0,0,1000000/0.086*SER_hh_fec!M27/SER_hh_num!M19)</f>
        <v>1338.4079149362524</v>
      </c>
      <c r="N27" s="116">
        <f>IF(SER_hh_fec!N27=0,0,1000000/0.086*SER_hh_fec!N27/SER_hh_num!N19)</f>
        <v>1387.7950273217309</v>
      </c>
      <c r="O27" s="116">
        <f>IF(SER_hh_fec!O27=0,0,1000000/0.086*SER_hh_fec!O27/SER_hh_num!O19)</f>
        <v>1185.7309848927073</v>
      </c>
      <c r="P27" s="116">
        <f>IF(SER_hh_fec!P27=0,0,1000000/0.086*SER_hh_fec!P27/SER_hh_num!P19)</f>
        <v>1469.8798231258938</v>
      </c>
      <c r="Q27" s="116">
        <f>IF(SER_hh_fec!Q27=0,0,1000000/0.086*SER_hh_fec!Q27/SER_hh_num!Q19)</f>
        <v>1367.9069026826267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2448.9920547383504</v>
      </c>
      <c r="C28" s="117">
        <f>IF(SER_hh_fec!C27=0,0,1000000/0.086*SER_hh_fec!C27/SER_hh_num!C27)</f>
        <v>2466.0846633022425</v>
      </c>
      <c r="D28" s="117">
        <f>IF(SER_hh_fec!D27=0,0,1000000/0.086*SER_hh_fec!D27/SER_hh_num!D27)</f>
        <v>2474.9972816774584</v>
      </c>
      <c r="E28" s="117">
        <f>IF(SER_hh_fec!E27=0,0,1000000/0.086*SER_hh_fec!E27/SER_hh_num!E27)</f>
        <v>2923.2117056271427</v>
      </c>
      <c r="F28" s="117">
        <f>IF(SER_hh_fec!F27=0,0,1000000/0.086*SER_hh_fec!F27/SER_hh_num!F27)</f>
        <v>2931.3242515348593</v>
      </c>
      <c r="G28" s="117">
        <f>IF(SER_hh_fec!G27=0,0,1000000/0.086*SER_hh_fec!G27/SER_hh_num!G27)</f>
        <v>1844.2988561305813</v>
      </c>
      <c r="H28" s="117">
        <f>IF(SER_hh_fec!H27=0,0,1000000/0.086*SER_hh_fec!H27/SER_hh_num!H27)</f>
        <v>1720.9596927358725</v>
      </c>
      <c r="I28" s="117">
        <f>IF(SER_hh_fec!I27=0,0,1000000/0.086*SER_hh_fec!I27/SER_hh_num!I27)</f>
        <v>2086.4130926311636</v>
      </c>
      <c r="J28" s="117">
        <f>IF(SER_hh_fec!J27=0,0,1000000/0.086*SER_hh_fec!J27/SER_hh_num!J27)</f>
        <v>2690.9258291613655</v>
      </c>
      <c r="K28" s="117">
        <f>IF(SER_hh_fec!K27=0,0,1000000/0.086*SER_hh_fec!K27/SER_hh_num!K27)</f>
        <v>1526.8107623525984</v>
      </c>
      <c r="L28" s="117">
        <f>IF(SER_hh_fec!L27=0,0,1000000/0.086*SER_hh_fec!L27/SER_hh_num!L27)</f>
        <v>2738.994044340051</v>
      </c>
      <c r="M28" s="117">
        <f>IF(SER_hh_fec!M27=0,0,1000000/0.086*SER_hh_fec!M27/SER_hh_num!M27)</f>
        <v>2670.3013355315093</v>
      </c>
      <c r="N28" s="117">
        <f>IF(SER_hh_fec!N27=0,0,1000000/0.086*SER_hh_fec!N27/SER_hh_num!N27)</f>
        <v>2721.7261234813291</v>
      </c>
      <c r="O28" s="117">
        <f>IF(SER_hh_fec!O27=0,0,1000000/0.086*SER_hh_fec!O27/SER_hh_num!O27)</f>
        <v>2262.9075854533362</v>
      </c>
      <c r="P28" s="117">
        <f>IF(SER_hh_fec!P27=0,0,1000000/0.086*SER_hh_fec!P27/SER_hh_num!P27)</f>
        <v>2763.0540418893097</v>
      </c>
      <c r="Q28" s="117">
        <f>IF(SER_hh_fec!Q27=0,0,1000000/0.086*SER_hh_fec!Q27/SER_hh_num!Q27)</f>
        <v>2578.6497229521888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8793.0959664985639</v>
      </c>
      <c r="C29" s="101">
        <f>IF(SER_hh_fec!C29=0,0,1000000/0.086*SER_hh_fec!C29/SER_hh_num!C29)</f>
        <v>8907.8064058470191</v>
      </c>
      <c r="D29" s="101">
        <f>IF(SER_hh_fec!D29=0,0,1000000/0.086*SER_hh_fec!D29/SER_hh_num!D29)</f>
        <v>9297.2892467098609</v>
      </c>
      <c r="E29" s="101">
        <f>IF(SER_hh_fec!E29=0,0,1000000/0.086*SER_hh_fec!E29/SER_hh_num!E29)</f>
        <v>9514.3531091932637</v>
      </c>
      <c r="F29" s="101">
        <f>IF(SER_hh_fec!F29=0,0,1000000/0.086*SER_hh_fec!F29/SER_hh_num!F29)</f>
        <v>10028.542946994045</v>
      </c>
      <c r="G29" s="101">
        <f>IF(SER_hh_fec!G29=0,0,1000000/0.086*SER_hh_fec!G29/SER_hh_num!G29)</f>
        <v>9804.9182088056223</v>
      </c>
      <c r="H29" s="101">
        <f>IF(SER_hh_fec!H29=0,0,1000000/0.086*SER_hh_fec!H29/SER_hh_num!H29)</f>
        <v>9725.1894040029892</v>
      </c>
      <c r="I29" s="101">
        <f>IF(SER_hh_fec!I29=0,0,1000000/0.086*SER_hh_fec!I29/SER_hh_num!I29)</f>
        <v>9369.5245700014148</v>
      </c>
      <c r="J29" s="101">
        <f>IF(SER_hh_fec!J29=0,0,1000000/0.086*SER_hh_fec!J29/SER_hh_num!J29)</f>
        <v>9437.9989124766289</v>
      </c>
      <c r="K29" s="101">
        <f>IF(SER_hh_fec!K29=0,0,1000000/0.086*SER_hh_fec!K29/SER_hh_num!K29)</f>
        <v>9515.300629303385</v>
      </c>
      <c r="L29" s="101">
        <f>IF(SER_hh_fec!L29=0,0,1000000/0.086*SER_hh_fec!L29/SER_hh_num!L29)</f>
        <v>9752.7073973074785</v>
      </c>
      <c r="M29" s="101">
        <f>IF(SER_hh_fec!M29=0,0,1000000/0.086*SER_hh_fec!M29/SER_hh_num!M29)</f>
        <v>9656.9401966215028</v>
      </c>
      <c r="N29" s="101">
        <f>IF(SER_hh_fec!N29=0,0,1000000/0.086*SER_hh_fec!N29/SER_hh_num!N29)</f>
        <v>9838.1003848410546</v>
      </c>
      <c r="O29" s="101">
        <f>IF(SER_hh_fec!O29=0,0,1000000/0.086*SER_hh_fec!O29/SER_hh_num!O29)</f>
        <v>9799.6829814516041</v>
      </c>
      <c r="P29" s="101">
        <f>IF(SER_hh_fec!P29=0,0,1000000/0.086*SER_hh_fec!P29/SER_hh_num!P29)</f>
        <v>9730.1124910198541</v>
      </c>
      <c r="Q29" s="101">
        <f>IF(SER_hh_fec!Q29=0,0,1000000/0.086*SER_hh_fec!Q29/SER_hh_num!Q29)</f>
        <v>9392.075158865744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11827.72029785111</v>
      </c>
      <c r="C30" s="100">
        <f>IF(SER_hh_fec!C30=0,0,1000000/0.086*SER_hh_fec!C30/SER_hh_num!C30)</f>
        <v>11823.61345996463</v>
      </c>
      <c r="D30" s="100">
        <f>IF(SER_hh_fec!D30=0,0,1000000/0.086*SER_hh_fec!D30/SER_hh_num!D30)</f>
        <v>11858.88590427465</v>
      </c>
      <c r="E30" s="100">
        <f>IF(SER_hh_fec!E30=0,0,1000000/0.086*SER_hh_fec!E30/SER_hh_num!E30)</f>
        <v>11971.593438867578</v>
      </c>
      <c r="F30" s="100">
        <f>IF(SER_hh_fec!F30=0,0,1000000/0.086*SER_hh_fec!F30/SER_hh_num!F30)</f>
        <v>12432.85115427173</v>
      </c>
      <c r="G30" s="100">
        <f>IF(SER_hh_fec!G30=0,0,1000000/0.086*SER_hh_fec!G30/SER_hh_num!G30)</f>
        <v>12262.292922316232</v>
      </c>
      <c r="H30" s="100">
        <f>IF(SER_hh_fec!H30=0,0,1000000/0.086*SER_hh_fec!H30/SER_hh_num!H30)</f>
        <v>12433.452302088835</v>
      </c>
      <c r="I30" s="100">
        <f>IF(SER_hh_fec!I30=0,0,1000000/0.086*SER_hh_fec!I30/SER_hh_num!I30)</f>
        <v>12212.565292348638</v>
      </c>
      <c r="J30" s="100">
        <f>IF(SER_hh_fec!J30=0,0,1000000/0.086*SER_hh_fec!J30/SER_hh_num!J30)</f>
        <v>12399.876477497141</v>
      </c>
      <c r="K30" s="100">
        <f>IF(SER_hh_fec!K30=0,0,1000000/0.086*SER_hh_fec!K30/SER_hh_num!K30)</f>
        <v>12292.233220504055</v>
      </c>
      <c r="L30" s="100">
        <f>IF(SER_hh_fec!L30=0,0,1000000/0.086*SER_hh_fec!L30/SER_hh_num!L30)</f>
        <v>12379.940761482985</v>
      </c>
      <c r="M30" s="100">
        <f>IF(SER_hh_fec!M30=0,0,1000000/0.086*SER_hh_fec!M30/SER_hh_num!M30)</f>
        <v>12507.259670114983</v>
      </c>
      <c r="N30" s="100">
        <f>IF(SER_hh_fec!N30=0,0,1000000/0.086*SER_hh_fec!N30/SER_hh_num!N30)</f>
        <v>12764.674576732448</v>
      </c>
      <c r="O30" s="100">
        <f>IF(SER_hh_fec!O30=0,0,1000000/0.086*SER_hh_fec!O30/SER_hh_num!O30)</f>
        <v>12937.662294191894</v>
      </c>
      <c r="P30" s="100">
        <f>IF(SER_hh_fec!P30=0,0,1000000/0.086*SER_hh_fec!P30/SER_hh_num!P30)</f>
        <v>12631.16594161791</v>
      </c>
      <c r="Q30" s="100">
        <f>IF(SER_hh_fec!Q30=0,0,1000000/0.086*SER_hh_fec!Q30/SER_hh_num!Q30)</f>
        <v>12224.363005969168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10982.883133718888</v>
      </c>
      <c r="C31" s="100">
        <f>IF(SER_hh_fec!C31=0,0,1000000/0.086*SER_hh_fec!C31/SER_hh_num!C31)</f>
        <v>10979.069641395725</v>
      </c>
      <c r="D31" s="100">
        <f>IF(SER_hh_fec!D31=0,0,1000000/0.086*SER_hh_fec!D31/SER_hh_num!D31)</f>
        <v>11011.82262539789</v>
      </c>
      <c r="E31" s="100">
        <f>IF(SER_hh_fec!E31=0,0,1000000/0.086*SER_hh_fec!E31/SER_hh_num!E31)</f>
        <v>11116.479621805611</v>
      </c>
      <c r="F31" s="100">
        <f>IF(SER_hh_fec!F31=0,0,1000000/0.086*SER_hh_fec!F31/SER_hh_num!F31)</f>
        <v>11544.790357538041</v>
      </c>
      <c r="G31" s="100">
        <f>IF(SER_hh_fec!G31=0,0,1000000/0.086*SER_hh_fec!G31/SER_hh_num!G31)</f>
        <v>11514.220421310371</v>
      </c>
      <c r="H31" s="100">
        <f>IF(SER_hh_fec!H31=0,0,1000000/0.086*SER_hh_fec!H31/SER_hh_num!H31)</f>
        <v>11418.470386471012</v>
      </c>
      <c r="I31" s="100">
        <f>IF(SER_hh_fec!I31=0,0,1000000/0.086*SER_hh_fec!I31/SER_hh_num!I31)</f>
        <v>11340.239200038026</v>
      </c>
      <c r="J31" s="100">
        <f>IF(SER_hh_fec!J31=0,0,1000000/0.086*SER_hh_fec!J31/SER_hh_num!J31)</f>
        <v>11514.171014818769</v>
      </c>
      <c r="K31" s="100">
        <f>IF(SER_hh_fec!K31=0,0,1000000/0.086*SER_hh_fec!K31/SER_hh_num!K31)</f>
        <v>11414.216561896612</v>
      </c>
      <c r="L31" s="100">
        <f>IF(SER_hh_fec!L31=0,0,1000000/0.086*SER_hh_fec!L31/SER_hh_num!L31)</f>
        <v>11495.659278519917</v>
      </c>
      <c r="M31" s="100">
        <f>IF(SER_hh_fec!M31=0,0,1000000/0.086*SER_hh_fec!M31/SER_hh_num!M31)</f>
        <v>11607.370170228074</v>
      </c>
      <c r="N31" s="100">
        <f>IF(SER_hh_fec!N31=0,0,1000000/0.086*SER_hh_fec!N31/SER_hh_num!N31)</f>
        <v>11837.257238333008</v>
      </c>
      <c r="O31" s="100">
        <f>IF(SER_hh_fec!O31=0,0,1000000/0.086*SER_hh_fec!O31/SER_hh_num!O31)</f>
        <v>11986.737054314044</v>
      </c>
      <c r="P31" s="100">
        <f>IF(SER_hh_fec!P31=0,0,1000000/0.086*SER_hh_fec!P31/SER_hh_num!P31)</f>
        <v>11691.142792470138</v>
      </c>
      <c r="Q31" s="100">
        <f>IF(SER_hh_fec!Q31=0,0,1000000/0.086*SER_hh_fec!Q31/SER_hh_num!Q31)</f>
        <v>11303.922712654514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15376.036387206443</v>
      </c>
      <c r="C32" s="100">
        <f>IF(SER_hh_fec!C32=0,0,1000000/0.086*SER_hh_fec!C32/SER_hh_num!C32)</f>
        <v>15370.697497954025</v>
      </c>
      <c r="D32" s="100">
        <f>IF(SER_hh_fec!D32=0,0,1000000/0.086*SER_hh_fec!D32/SER_hh_num!D32)</f>
        <v>15416.551675557046</v>
      </c>
      <c r="E32" s="100">
        <f>IF(SER_hh_fec!E32=0,0,1000000/0.086*SER_hh_fec!E32/SER_hh_num!E32)</f>
        <v>15563.071470527853</v>
      </c>
      <c r="F32" s="100">
        <f>IF(SER_hh_fec!F32=0,0,1000000/0.086*SER_hh_fec!F32/SER_hh_num!F32)</f>
        <v>16162.706500553257</v>
      </c>
      <c r="G32" s="100">
        <f>IF(SER_hh_fec!G32=0,0,1000000/0.086*SER_hh_fec!G32/SER_hh_num!G32)</f>
        <v>16119.908589834509</v>
      </c>
      <c r="H32" s="100">
        <f>IF(SER_hh_fec!H32=0,0,1000000/0.086*SER_hh_fec!H32/SER_hh_num!H32)</f>
        <v>15985.858541059402</v>
      </c>
      <c r="I32" s="100">
        <f>IF(SER_hh_fec!I32=0,0,1000000/0.086*SER_hh_fec!I32/SER_hh_num!I32)</f>
        <v>15876.334880053233</v>
      </c>
      <c r="J32" s="100">
        <f>IF(SER_hh_fec!J32=0,0,1000000/0.086*SER_hh_fec!J32/SER_hh_num!J32)</f>
        <v>16119.839420746292</v>
      </c>
      <c r="K32" s="100">
        <f>IF(SER_hh_fec!K32=0,0,1000000/0.086*SER_hh_fec!K32/SER_hh_num!K32)</f>
        <v>15979.903186655261</v>
      </c>
      <c r="L32" s="100">
        <f>IF(SER_hh_fec!L32=0,0,1000000/0.086*SER_hh_fec!L32/SER_hh_num!L32)</f>
        <v>16093.922989927883</v>
      </c>
      <c r="M32" s="100">
        <f>IF(SER_hh_fec!M32=0,0,1000000/0.086*SER_hh_fec!M32/SER_hh_num!M32)</f>
        <v>16292.100651289426</v>
      </c>
      <c r="N32" s="100">
        <f>IF(SER_hh_fec!N32=0,0,1000000/0.086*SER_hh_fec!N32/SER_hh_num!N32)</f>
        <v>17008.030634265386</v>
      </c>
      <c r="O32" s="100">
        <f>IF(SER_hh_fec!O32=0,0,1000000/0.086*SER_hh_fec!O32/SER_hh_num!O32)</f>
        <v>16963.476846016743</v>
      </c>
      <c r="P32" s="100">
        <f>IF(SER_hh_fec!P32=0,0,1000000/0.086*SER_hh_fec!P32/SER_hh_num!P32)</f>
        <v>16295.800105654622</v>
      </c>
      <c r="Q32" s="100">
        <f>IF(SER_hh_fec!Q32=0,0,1000000/0.086*SER_hh_fec!Q32/SER_hh_num!Q32)</f>
        <v>16144.148858409968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8059.6760957524584</v>
      </c>
      <c r="C33" s="18">
        <f>IF(SER_hh_fec!C33=0,0,1000000/0.086*SER_hh_fec!C33/SER_hh_num!C33)</f>
        <v>8059.9974556160305</v>
      </c>
      <c r="D33" s="18">
        <f>IF(SER_hh_fec!D33=0,0,1000000/0.086*SER_hh_fec!D33/SER_hh_num!D33)</f>
        <v>8084.009722551682</v>
      </c>
      <c r="E33" s="18">
        <f>IF(SER_hh_fec!E33=0,0,1000000/0.086*SER_hh_fec!E33/SER_hh_num!E33)</f>
        <v>8155.6549699946609</v>
      </c>
      <c r="F33" s="18">
        <f>IF(SER_hh_fec!F33=0,0,1000000/0.086*SER_hh_fec!F33/SER_hh_num!F33)</f>
        <v>8480.8581163519066</v>
      </c>
      <c r="G33" s="18">
        <f>IF(SER_hh_fec!G33=0,0,1000000/0.086*SER_hh_fec!G33/SER_hh_num!G33)</f>
        <v>8474.7579569440204</v>
      </c>
      <c r="H33" s="18">
        <f>IF(SER_hh_fec!H33=0,0,1000000/0.086*SER_hh_fec!H33/SER_hh_num!H33)</f>
        <v>8361.5148617390969</v>
      </c>
      <c r="I33" s="18">
        <f>IF(SER_hh_fec!I33=0,0,1000000/0.086*SER_hh_fec!I33/SER_hh_num!I33)</f>
        <v>8325.6813707212896</v>
      </c>
      <c r="J33" s="18">
        <f>IF(SER_hh_fec!J33=0,0,1000000/0.086*SER_hh_fec!J33/SER_hh_num!J33)</f>
        <v>8458.5309249122784</v>
      </c>
      <c r="K33" s="18">
        <f>IF(SER_hh_fec!K33=0,0,1000000/0.086*SER_hh_fec!K33/SER_hh_num!K33)</f>
        <v>8385.305839735418</v>
      </c>
      <c r="L33" s="18">
        <f>IF(SER_hh_fec!L33=0,0,1000000/0.086*SER_hh_fec!L33/SER_hh_num!L33)</f>
        <v>8436.5521663980599</v>
      </c>
      <c r="M33" s="18">
        <f>IF(SER_hh_fec!M33=0,0,1000000/0.086*SER_hh_fec!M33/SER_hh_num!M33)</f>
        <v>8565.1635503627531</v>
      </c>
      <c r="N33" s="18">
        <f>IF(SER_hh_fec!N33=0,0,1000000/0.086*SER_hh_fec!N33/SER_hh_num!N33)</f>
        <v>8793.4327541698149</v>
      </c>
      <c r="O33" s="18">
        <f>IF(SER_hh_fec!O33=0,0,1000000/0.086*SER_hh_fec!O33/SER_hh_num!O33)</f>
        <v>8937.6350225931037</v>
      </c>
      <c r="P33" s="18">
        <f>IF(SER_hh_fec!P33=0,0,1000000/0.086*SER_hh_fec!P33/SER_hh_num!P33)</f>
        <v>8738.7149925036283</v>
      </c>
      <c r="Q33" s="18">
        <f>IF(SER_hh_fec!Q33=0,0,1000000/0.086*SER_hh_fec!Q33/SER_hh_num!Q33)</f>
        <v>8559.3298926597563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2018-07-16T15:34:53Z</dcterms:created>
  <dcterms:modified xsi:type="dcterms:W3CDTF">2018-07-16T15:34:53Z</dcterms:modified>
</cp:coreProperties>
</file>