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N14" i="35"/>
  <c r="J14" i="35"/>
  <c r="F14" i="35"/>
  <c r="N14" i="34"/>
  <c r="J14" i="34"/>
  <c r="F14" i="34"/>
  <c r="P10" i="33"/>
  <c r="L10" i="33"/>
  <c r="O14" i="33"/>
  <c r="N14" i="33"/>
  <c r="K14" i="33"/>
  <c r="J14" i="33"/>
  <c r="G14" i="33"/>
  <c r="F14" i="33"/>
  <c r="O14" i="32"/>
  <c r="N14" i="32"/>
  <c r="K14" i="32"/>
  <c r="J14" i="32"/>
  <c r="G14" i="32"/>
  <c r="F14" i="32"/>
  <c r="O14" i="31"/>
  <c r="N14" i="31"/>
  <c r="K14" i="31"/>
  <c r="J14" i="31"/>
  <c r="G14" i="31"/>
  <c r="F14" i="31"/>
  <c r="O14" i="30"/>
  <c r="N14" i="30"/>
  <c r="K14" i="30"/>
  <c r="J14" i="30"/>
  <c r="G14" i="30"/>
  <c r="F14" i="30"/>
  <c r="C14" i="32"/>
  <c r="B14" i="33"/>
  <c r="C14" i="30" l="1"/>
  <c r="G14" i="34"/>
  <c r="K14" i="34"/>
  <c r="O14" i="34"/>
  <c r="G14" i="35"/>
  <c r="K14" i="35"/>
  <c r="O14" i="35"/>
  <c r="B14" i="30"/>
  <c r="D10" i="33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F36" i="29" l="1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F5" i="37" s="1"/>
  <c r="J9" i="37"/>
  <c r="J5" i="37" s="1"/>
  <c r="N9" i="37"/>
  <c r="N5" i="37" s="1"/>
  <c r="B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11" i="4"/>
  <c r="B4" i="4"/>
  <c r="B16" i="4"/>
  <c r="B7" i="4"/>
  <c r="B21" i="4"/>
  <c r="B20" i="4"/>
  <c r="B28" i="4"/>
  <c r="B14" i="4"/>
  <c r="B38" i="4"/>
  <c r="B15" i="4"/>
  <c r="B17" i="4"/>
  <c r="B29" i="4"/>
  <c r="B42" i="4"/>
  <c r="B9" i="4"/>
  <c r="B43" i="4"/>
  <c r="B26" i="4"/>
  <c r="B34" i="4"/>
  <c r="B37" i="4"/>
  <c r="B27" i="4"/>
  <c r="B36" i="4"/>
  <c r="B45" i="4"/>
  <c r="B10" i="4"/>
  <c r="B12" i="4"/>
  <c r="B35" i="4"/>
  <c r="B24" i="4"/>
  <c r="B13" i="4"/>
  <c r="B8" i="4"/>
  <c r="B33" i="4"/>
  <c r="B30" i="4"/>
  <c r="B22" i="4"/>
  <c r="B23" i="4"/>
  <c r="B39" i="4"/>
  <c r="B44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<sst xmlns="http://schemas.openxmlformats.org/spreadsheetml/2006/main" count="1166" uniqueCount="231">
  <si>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</si>
  <si>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</si>
  <si>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</si>
  <si>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</si>
  <si>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</si>
  <si>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</si>
  <si>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</si>
  <si>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</si>
  <si>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</si>
  <si>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</si>
  <si>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</si>
  <si>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</si>
  <si>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</si>
  <si>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</si>
  <si>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</si>
  <si>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</si>
  <si>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</si>
  <si>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</si>
  <si>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</si>
  <si>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</si>
  <si>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</si>
  <si>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</si>
  <si>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</si>
  <si>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</si>
  <si>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</si>
  <si>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</si>
  <si>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</si>
  <si>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</si>
  <si>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</si>
  <si>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</si>
  <si>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</si>
  <si>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</si>
  <si>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</si>
  <si>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</si>
  <si>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</si>
  <si>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</si>
  <si>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</si>
  <si>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</si>
  <si>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</si>
  <si>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</si>
  <si>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</si>
  <si>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</si>
  <si>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</si>
  <si>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</si>
  <si>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</si>
  <si>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</si>
  <si>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</si>
  <si>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</si>
  <si>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</si>
  <si>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</si>
  <si>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</si>
  <si>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</si>
  <si>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</si>
  <si>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</si>
  <si>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</si>
  <si>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</si>
  <si>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</si>
  <si>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</si>
  <si>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</si>
  <si>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</si>
  <si>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</si>
  <si>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</si>
  <si>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</si>
  <si>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</si>
  <si>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</si>
  <si>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</si>
  <si>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</si>
  <si>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</si>
  <si>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</si>
  <si>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</si>
  <si>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</si>
  <si>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</si>
  <si>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</si>
  <si>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</si>
  <si>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</si>
  <si>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</si>
  <si>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</si>
  <si>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</si>
  <si>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</si>
  <si>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</si>
  <si>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</si>
  <si>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</si>
  <si>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</si>
  <si>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</si>
  <si>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</si>
  <si>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</si>
  <si>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</si>
  <si>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</si>
  <si>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</si>
  <si>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</si>
  <si>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</si>
  <si>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</si>
  <si>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</si>
  <si>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</si>
  <si>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</si>
  <si>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</si>
  <si>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</si>
  <si>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</si>
  <si>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</si>
  <si>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</si>
  <si>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</si>
  <si>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</si>
  <si>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</si>
  <si>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</si>
  <si>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</si>
  <si>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</si>
  <si>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</si>
  <si>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</si>
  <si>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</si>
  <si>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</si>
  <si>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</si>
  <si>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</si>
  <si>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</si>
  <si>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</si>
  <si>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</si>
  <si>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</si>
  <si>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</si>
  <si>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</si>
  <si>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</si>
  <si>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</si>
  <si>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</si>
  <si>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</si>
  <si>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</si>
  <si>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</si>
  <si>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</si>
  <si>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</si>
  <si>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</si>
  <si>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</si>
  <si>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</si>
  <si>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</si>
  <si>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</si>
  <si>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</si>
  <si>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</si>
  <si>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</si>
  <si>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</si>
  <si>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</si>
  <si>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</si>
  <si>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</si>
  <si>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</si>
  <si>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</si>
  <si>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</si>
  <si>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</si>
  <si>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</si>
  <si>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</si>
  <si>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</si>
  <si>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</si>
  <si>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</si>
  <si>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</si>
  <si>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</si>
  <si>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</si>
  <si>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</si>
  <si>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</si>
  <si>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</si>
  <si>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</si>
  <si>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</si>
  <si>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</si>
  <si>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</si>
  <si>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</si>
  <si>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</si>
  <si>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</si>
  <si>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</si>
  <si>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</si>
  <si>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</si>
  <si>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</si>
  <si>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</si>
  <si>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</si>
  <si>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</si>
  <si>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</si>
  <si>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</si>
  <si>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</si>
  <si>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</si>
  <si>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</si>
  <si>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</si>
  <si>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</si>
  <si>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</si>
  <si>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</si>
  <si>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</si>
  <si>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</si>
  <si>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</si>
  <si>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</si>
  <si>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</si>
  <si>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</si>
  <si>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</si>
  <si>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</si>
  <si>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</si>
  <si>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</si>
  <si>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</si>
  <si>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</si>
  <si>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</si>
  <si>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</si>
  <si>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</si>
  <si>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</si>
  <si>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</si>
  <si>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</si>
  <si>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</si>
  <si>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DK</t>
  </si>
  <si>
    <t>Denmark</t>
  </si>
  <si>
    <t>DK - Services sector summary</t>
  </si>
  <si>
    <t>DK - Number of buildings</t>
  </si>
  <si>
    <t>DK - Final energy consumption</t>
  </si>
  <si>
    <t>DK - Thermal energy service</t>
  </si>
  <si>
    <t>DK - System efficiency indicators of total stock</t>
  </si>
  <si>
    <t>DK - CO2 emissions</t>
  </si>
  <si>
    <t>DK - Final energy consumption per building</t>
  </si>
  <si>
    <t>DK - Thermal energy service per building</t>
  </si>
  <si>
    <t>DK - CO2 emissions per building</t>
  </si>
  <si>
    <t>DK - Final energy consumption per useful surface area</t>
  </si>
  <si>
    <t>DK - Thermal energy service per useful surface area</t>
  </si>
  <si>
    <t>DK - CO2 emissions per useful surface area</t>
  </si>
  <si>
    <t>DK - Number of new and renovated buildings</t>
  </si>
  <si>
    <t>DK - Final energy consumption in new and renovated buildings</t>
  </si>
  <si>
    <t>DK - Thermal energy service in new and renovated buildings</t>
  </si>
  <si>
    <t>DK - System efficiency indicators in new and renovated buildings</t>
  </si>
  <si>
    <t>DK - CO2 emissions in new and renovated buildings</t>
  </si>
  <si>
    <t>DK - Final energy consumption in new and renovated buildings (per building)</t>
  </si>
  <si>
    <t>DK - Thermal energy service in new and renovated buildings (per building)</t>
  </si>
  <si>
    <t>DK - CO2 emissions in new and renovated buildings (per building)</t>
  </si>
  <si>
    <t>DK - Final energy consumption in new and renovated buildings (per surface area)</t>
  </si>
  <si>
    <t>DK - Thermal energy service in new and renovated buildings (per surface area)</t>
  </si>
  <si>
    <t>DK - CO2 emissions in new and renovated buildings (per surface area)</t>
  </si>
  <si>
    <t>DK - Specific electric uses in services</t>
  </si>
  <si>
    <t>DK - Ventilation and others</t>
  </si>
  <si>
    <t>DK - Street lighting</t>
  </si>
  <si>
    <t>DK - Building lighting</t>
  </si>
  <si>
    <t>DK - Commercial refrigeration</t>
  </si>
  <si>
    <t>DK - Miscellaneous building technologies</t>
  </si>
  <si>
    <t>DK - ICT and multimedia</t>
  </si>
  <si>
    <t>DK - Agriculture</t>
  </si>
  <si>
    <t>DK - Agriculture - final energy consumption</t>
  </si>
  <si>
    <t>DK - Agriculture - useful energy demand</t>
  </si>
  <si>
    <t>DK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</si>
</sst>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43297.734571759262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46459.689088478168</v>
      </c>
      <c r="C3" s="106">
        <f>IF(SER_hh_tes!C3=0,0,1000000/0.086*SER_hh_tes!C3/SER_hh_num!C3)</f>
        <v>47827.592597601863</v>
      </c>
      <c r="D3" s="106">
        <f>IF(SER_hh_tes!D3=0,0,1000000/0.086*SER_hh_tes!D3/SER_hh_num!D3)</f>
        <v>47381.873754495573</v>
      </c>
      <c r="E3" s="106">
        <f>IF(SER_hh_tes!E3=0,0,1000000/0.086*SER_hh_tes!E3/SER_hh_num!E3)</f>
        <v>48342.84543016825</v>
      </c>
      <c r="F3" s="106">
        <f>IF(SER_hh_tes!F3=0,0,1000000/0.086*SER_hh_tes!F3/SER_hh_num!F3)</f>
        <v>48085.175621152004</v>
      </c>
      <c r="G3" s="106">
        <f>IF(SER_hh_tes!G3=0,0,1000000/0.086*SER_hh_tes!G3/SER_hh_num!G3)</f>
        <v>47281.18519320515</v>
      </c>
      <c r="H3" s="106">
        <f>IF(SER_hh_tes!H3=0,0,1000000/0.086*SER_hh_tes!H3/SER_hh_num!H3)</f>
        <v>47641.293086314239</v>
      </c>
      <c r="I3" s="106">
        <f>IF(SER_hh_tes!I3=0,0,1000000/0.086*SER_hh_tes!I3/SER_hh_num!I3)</f>
        <v>45647.931543339146</v>
      </c>
      <c r="J3" s="106">
        <f>IF(SER_hh_tes!J3=0,0,1000000/0.086*SER_hh_tes!J3/SER_hh_num!J3)</f>
        <v>45636.881040410655</v>
      </c>
      <c r="K3" s="106">
        <f>IF(SER_hh_tes!K3=0,0,1000000/0.086*SER_hh_tes!K3/SER_hh_num!K3)</f>
        <v>44433.81444478246</v>
      </c>
      <c r="L3" s="106">
        <f>IF(SER_hh_tes!L3=0,0,1000000/0.086*SER_hh_tes!L3/SER_hh_num!L3)</f>
        <v>47934.166863327475</v>
      </c>
      <c r="M3" s="106">
        <f>IF(SER_hh_tes!M3=0,0,1000000/0.086*SER_hh_tes!M3/SER_hh_num!M3)</f>
        <v>42633.640738004389</v>
      </c>
      <c r="N3" s="106">
        <f>IF(SER_hh_tes!N3=0,0,1000000/0.086*SER_hh_tes!N3/SER_hh_num!N3)</f>
        <v>43975.035063602299</v>
      </c>
      <c r="O3" s="106">
        <f>IF(SER_hh_tes!O3=0,0,1000000/0.086*SER_hh_tes!O3/SER_hh_num!O3)</f>
        <v>43827.768916473673</v>
      </c>
      <c r="P3" s="106">
        <f>IF(SER_hh_tes!P3=0,0,1000000/0.086*SER_hh_tes!P3/SER_hh_num!P3)</f>
        <v>39187.124018789815</v>
      </c>
      <c r="Q3" s="106">
        <f>IF(SER_hh_tes!Q3=0,0,1000000/0.086*SER_hh_tes!Q3/SER_hh_num!Q3)</f>
        <v>40882.386246930262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35784.16229854527</v>
      </c>
      <c r="C4" s="101">
        <f>IF(SER_hh_tes!C4=0,0,1000000/0.086*SER_hh_tes!C4/SER_hh_num!C4)</f>
        <v>37108.236341687792</v>
      </c>
      <c r="D4" s="101">
        <f>IF(SER_hh_tes!D4=0,0,1000000/0.086*SER_hh_tes!D4/SER_hh_num!D4)</f>
        <v>36570.674211453836</v>
      </c>
      <c r="E4" s="101">
        <f>IF(SER_hh_tes!E4=0,0,1000000/0.086*SER_hh_tes!E4/SER_hh_num!E4)</f>
        <v>37463.593356711732</v>
      </c>
      <c r="F4" s="101">
        <f>IF(SER_hh_tes!F4=0,0,1000000/0.086*SER_hh_tes!F4/SER_hh_num!F4)</f>
        <v>37107.347908834374</v>
      </c>
      <c r="G4" s="101">
        <f>IF(SER_hh_tes!G4=0,0,1000000/0.086*SER_hh_tes!G4/SER_hh_num!G4)</f>
        <v>36187.642745366727</v>
      </c>
      <c r="H4" s="101">
        <f>IF(SER_hh_tes!H4=0,0,1000000/0.086*SER_hh_tes!H4/SER_hh_num!H4)</f>
        <v>36431.49082915749</v>
      </c>
      <c r="I4" s="101">
        <f>IF(SER_hh_tes!I4=0,0,1000000/0.086*SER_hh_tes!I4/SER_hh_num!I4)</f>
        <v>34322.396910129748</v>
      </c>
      <c r="J4" s="101">
        <f>IF(SER_hh_tes!J4=0,0,1000000/0.086*SER_hh_tes!J4/SER_hh_num!J4)</f>
        <v>34186.960680991244</v>
      </c>
      <c r="K4" s="101">
        <f>IF(SER_hh_tes!K4=0,0,1000000/0.086*SER_hh_tes!K4/SER_hh_num!K4)</f>
        <v>32907.471246330519</v>
      </c>
      <c r="L4" s="101">
        <f>IF(SER_hh_tes!L4=0,0,1000000/0.086*SER_hh_tes!L4/SER_hh_num!L4)</f>
        <v>36408.371829836389</v>
      </c>
      <c r="M4" s="101">
        <f>IF(SER_hh_tes!M4=0,0,1000000/0.086*SER_hh_tes!M4/SER_hh_num!M4)</f>
        <v>30923.514785479223</v>
      </c>
      <c r="N4" s="101">
        <f>IF(SER_hh_tes!N4=0,0,1000000/0.086*SER_hh_tes!N4/SER_hh_num!N4)</f>
        <v>32069.958869557631</v>
      </c>
      <c r="O4" s="101">
        <f>IF(SER_hh_tes!O4=0,0,1000000/0.086*SER_hh_tes!O4/SER_hh_num!O4)</f>
        <v>31767.868636081137</v>
      </c>
      <c r="P4" s="101">
        <f>IF(SER_hh_tes!P4=0,0,1000000/0.086*SER_hh_tes!P4/SER_hh_num!P4)</f>
        <v>26950.132582941009</v>
      </c>
      <c r="Q4" s="101">
        <f>IF(SER_hh_tes!Q4=0,0,1000000/0.086*SER_hh_tes!Q4/SER_hh_num!Q4)</f>
        <v>28515.442297859485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0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35082.653339941629</v>
      </c>
      <c r="C7" s="100">
        <f>IF(SER_hh_tes!C7=0,0,1000000/0.086*SER_hh_tes!C7/SER_hh_num!C7)</f>
        <v>36244.613507643873</v>
      </c>
      <c r="D7" s="100">
        <f>IF(SER_hh_tes!D7=0,0,1000000/0.086*SER_hh_tes!D7/SER_hh_num!D7)</f>
        <v>35559.804179052298</v>
      </c>
      <c r="E7" s="100">
        <f>IF(SER_hh_tes!E7=0,0,1000000/0.086*SER_hh_tes!E7/SER_hh_num!E7)</f>
        <v>35924.07339876717</v>
      </c>
      <c r="F7" s="100">
        <f>IF(SER_hh_tes!F7=0,0,1000000/0.086*SER_hh_tes!F7/SER_hh_num!F7)</f>
        <v>37623.254614031815</v>
      </c>
      <c r="G7" s="100">
        <f>IF(SER_hh_tes!G7=0,0,1000000/0.086*SER_hh_tes!G7/SER_hh_num!G7)</f>
        <v>35266.926127347993</v>
      </c>
      <c r="H7" s="100">
        <f>IF(SER_hh_tes!H7=0,0,1000000/0.086*SER_hh_tes!H7/SER_hh_num!H7)</f>
        <v>35397.157869367809</v>
      </c>
      <c r="I7" s="100">
        <f>IF(SER_hh_tes!I7=0,0,1000000/0.086*SER_hh_tes!I7/SER_hh_num!I7)</f>
        <v>32991.131015359184</v>
      </c>
      <c r="J7" s="100">
        <f>IF(SER_hh_tes!J7=0,0,1000000/0.086*SER_hh_tes!J7/SER_hh_num!J7)</f>
        <v>34175.304157564286</v>
      </c>
      <c r="K7" s="100">
        <f>IF(SER_hh_tes!K7=0,0,1000000/0.086*SER_hh_tes!K7/SER_hh_num!K7)</f>
        <v>32653.104834588619</v>
      </c>
      <c r="L7" s="100">
        <f>IF(SER_hh_tes!L7=0,0,1000000/0.086*SER_hh_tes!L7/SER_hh_num!L7)</f>
        <v>36202.800834454792</v>
      </c>
      <c r="M7" s="100">
        <f>IF(SER_hh_tes!M7=0,0,1000000/0.086*SER_hh_tes!M7/SER_hh_num!M7)</f>
        <v>30761.154113102708</v>
      </c>
      <c r="N7" s="100">
        <f>IF(SER_hh_tes!N7=0,0,1000000/0.086*SER_hh_tes!N7/SER_hh_num!N7)</f>
        <v>33782.777518156967</v>
      </c>
      <c r="O7" s="100">
        <f>IF(SER_hh_tes!O7=0,0,1000000/0.086*SER_hh_tes!O7/SER_hh_num!O7)</f>
        <v>31205.282583178629</v>
      </c>
      <c r="P7" s="100">
        <f>IF(SER_hh_tes!P7=0,0,1000000/0.086*SER_hh_tes!P7/SER_hh_num!P7)</f>
        <v>27789.496897259487</v>
      </c>
      <c r="Q7" s="100">
        <f>IF(SER_hh_tes!Q7=0,0,1000000/0.086*SER_hh_tes!Q7/SER_hh_num!Q7)</f>
        <v>29095.239913972691</v>
      </c>
    </row>
    <row r="8" spans="1:17" ht="12" customHeight="1" x14ac:dyDescent="0.25">
      <c r="A8" s="88" t="s">
        <v>101</v>
      </c>
      <c r="B8" s="100">
        <f>IF(SER_hh_tes!B8=0,0,1000000/0.086*SER_hh_tes!B8/SER_hh_num!B8)</f>
        <v>35606.275031582642</v>
      </c>
      <c r="C8" s="100">
        <f>IF(SER_hh_tes!C8=0,0,1000000/0.086*SER_hh_tes!C8/SER_hh_num!C8)</f>
        <v>36917.820059729092</v>
      </c>
      <c r="D8" s="100">
        <f>IF(SER_hh_tes!D8=0,0,1000000/0.086*SER_hh_tes!D8/SER_hh_num!D8)</f>
        <v>36407.770186940295</v>
      </c>
      <c r="E8" s="100">
        <f>IF(SER_hh_tes!E8=0,0,1000000/0.086*SER_hh_tes!E8/SER_hh_num!E8)</f>
        <v>37379.959085794944</v>
      </c>
      <c r="F8" s="100">
        <f>IF(SER_hh_tes!F8=0,0,1000000/0.086*SER_hh_tes!F8/SER_hh_num!F8)</f>
        <v>36972.523710531088</v>
      </c>
      <c r="G8" s="100">
        <f>IF(SER_hh_tes!G8=0,0,1000000/0.086*SER_hh_tes!G8/SER_hh_num!G8)</f>
        <v>36051.946791159782</v>
      </c>
      <c r="H8" s="100">
        <f>IF(SER_hh_tes!H8=0,0,1000000/0.086*SER_hh_tes!H8/SER_hh_num!H8)</f>
        <v>36194.187589224704</v>
      </c>
      <c r="I8" s="100">
        <f>IF(SER_hh_tes!I8=0,0,1000000/0.086*SER_hh_tes!I8/SER_hh_num!I8)</f>
        <v>34131.297746635959</v>
      </c>
      <c r="J8" s="100">
        <f>IF(SER_hh_tes!J8=0,0,1000000/0.086*SER_hh_tes!J8/SER_hh_num!J8)</f>
        <v>33969.001593174173</v>
      </c>
      <c r="K8" s="100">
        <f>IF(SER_hh_tes!K8=0,0,1000000/0.086*SER_hh_tes!K8/SER_hh_num!K8)</f>
        <v>32635.499075963307</v>
      </c>
      <c r="L8" s="100">
        <f>IF(SER_hh_tes!L8=0,0,1000000/0.086*SER_hh_tes!L8/SER_hh_num!L8)</f>
        <v>35985.004760885909</v>
      </c>
      <c r="M8" s="100">
        <f>IF(SER_hh_tes!M8=0,0,1000000/0.086*SER_hh_tes!M8/SER_hh_num!M8)</f>
        <v>30475.785549937515</v>
      </c>
      <c r="N8" s="100">
        <f>IF(SER_hh_tes!N8=0,0,1000000/0.086*SER_hh_tes!N8/SER_hh_num!N8)</f>
        <v>31402.893432596084</v>
      </c>
      <c r="O8" s="100">
        <f>IF(SER_hh_tes!O8=0,0,1000000/0.086*SER_hh_tes!O8/SER_hh_num!O8)</f>
        <v>30894.921093703259</v>
      </c>
      <c r="P8" s="100">
        <f>IF(SER_hh_tes!P8=0,0,1000000/0.086*SER_hh_tes!P8/SER_hh_num!P8)</f>
        <v>26325.032816548617</v>
      </c>
      <c r="Q8" s="100">
        <f>IF(SER_hh_tes!Q8=0,0,1000000/0.086*SER_hh_tes!Q8/SER_hh_num!Q8)</f>
        <v>27750.616732688708</v>
      </c>
    </row>
    <row r="9" spans="1:17" ht="12" customHeight="1" x14ac:dyDescent="0.25">
      <c r="A9" s="88" t="s">
        <v>106</v>
      </c>
      <c r="B9" s="100">
        <f>IF(SER_hh_tes!B9=0,0,1000000/0.086*SER_hh_tes!B9/SER_hh_num!B9)</f>
        <v>34731.01557690381</v>
      </c>
      <c r="C9" s="100">
        <f>IF(SER_hh_tes!C9=0,0,1000000/0.086*SER_hh_tes!C9/SER_hh_num!C9)</f>
        <v>37452.448796468292</v>
      </c>
      <c r="D9" s="100">
        <f>IF(SER_hh_tes!D9=0,0,1000000/0.086*SER_hh_tes!D9/SER_hh_num!D9)</f>
        <v>36309.984884540529</v>
      </c>
      <c r="E9" s="100">
        <f>IF(SER_hh_tes!E9=0,0,1000000/0.086*SER_hh_tes!E9/SER_hh_num!E9)</f>
        <v>37871.131157893666</v>
      </c>
      <c r="F9" s="100">
        <f>IF(SER_hh_tes!F9=0,0,1000000/0.086*SER_hh_tes!F9/SER_hh_num!F9)</f>
        <v>37636.581668226718</v>
      </c>
      <c r="G9" s="100">
        <f>IF(SER_hh_tes!G9=0,0,1000000/0.086*SER_hh_tes!G9/SER_hh_num!G9)</f>
        <v>36975.194760995328</v>
      </c>
      <c r="H9" s="100">
        <f>IF(SER_hh_tes!H9=0,0,1000000/0.086*SER_hh_tes!H9/SER_hh_num!H9)</f>
        <v>37513.72535242961</v>
      </c>
      <c r="I9" s="100">
        <f>IF(SER_hh_tes!I9=0,0,1000000/0.086*SER_hh_tes!I9/SER_hh_num!I9)</f>
        <v>35292.993516238581</v>
      </c>
      <c r="J9" s="100">
        <f>IF(SER_hh_tes!J9=0,0,1000000/0.086*SER_hh_tes!J9/SER_hh_num!J9)</f>
        <v>35179.463513993076</v>
      </c>
      <c r="K9" s="100">
        <f>IF(SER_hh_tes!K9=0,0,1000000/0.086*SER_hh_tes!K9/SER_hh_num!K9)</f>
        <v>33924.367124711855</v>
      </c>
      <c r="L9" s="100">
        <f>IF(SER_hh_tes!L9=0,0,1000000/0.086*SER_hh_tes!L9/SER_hh_num!L9)</f>
        <v>37676.1086346866</v>
      </c>
      <c r="M9" s="100">
        <f>IF(SER_hh_tes!M9=0,0,1000000/0.086*SER_hh_tes!M9/SER_hh_num!M9)</f>
        <v>32042.311270769642</v>
      </c>
      <c r="N9" s="100">
        <f>IF(SER_hh_tes!N9=0,0,1000000/0.086*SER_hh_tes!N9/SER_hh_num!N9)</f>
        <v>33292.651064626458</v>
      </c>
      <c r="O9" s="100">
        <f>IF(SER_hh_tes!O9=0,0,1000000/0.086*SER_hh_tes!O9/SER_hh_num!O9)</f>
        <v>32999.45657853868</v>
      </c>
      <c r="P9" s="100">
        <f>IF(SER_hh_tes!P9=0,0,1000000/0.086*SER_hh_tes!P9/SER_hh_num!P9)</f>
        <v>27939.053837040276</v>
      </c>
      <c r="Q9" s="100">
        <f>IF(SER_hh_tes!Q9=0,0,1000000/0.086*SER_hh_tes!Q9/SER_hh_num!Q9)</f>
        <v>29440.777486836123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37821.763258498511</v>
      </c>
      <c r="C10" s="100">
        <f>IF(SER_hh_tes!C10=0,0,1000000/0.086*SER_hh_tes!C10/SER_hh_num!C10)</f>
        <v>31468.408648602497</v>
      </c>
      <c r="D10" s="100">
        <f>IF(SER_hh_tes!D10=0,0,1000000/0.086*SER_hh_tes!D10/SER_hh_num!D10)</f>
        <v>39531.743007215868</v>
      </c>
      <c r="E10" s="100">
        <f>IF(SER_hh_tes!E10=0,0,1000000/0.086*SER_hh_tes!E10/SER_hh_num!E10)</f>
        <v>40061.741107899346</v>
      </c>
      <c r="F10" s="100">
        <f>IF(SER_hh_tes!F10=0,0,1000000/0.086*SER_hh_tes!F10/SER_hh_num!F10)</f>
        <v>33809.939479350563</v>
      </c>
      <c r="G10" s="100">
        <f>IF(SER_hh_tes!G10=0,0,1000000/0.086*SER_hh_tes!G10/SER_hh_num!G10)</f>
        <v>36215.455172555936</v>
      </c>
      <c r="H10" s="100">
        <f>IF(SER_hh_tes!H10=0,0,1000000/0.086*SER_hh_tes!H10/SER_hh_num!H10)</f>
        <v>39228.971431446531</v>
      </c>
      <c r="I10" s="100">
        <f>IF(SER_hh_tes!I10=0,0,1000000/0.086*SER_hh_tes!I10/SER_hh_num!I10)</f>
        <v>34831.813252215114</v>
      </c>
      <c r="J10" s="100">
        <f>IF(SER_hh_tes!J10=0,0,1000000/0.086*SER_hh_tes!J10/SER_hh_num!J10)</f>
        <v>34821.855279443007</v>
      </c>
      <c r="K10" s="100">
        <f>IF(SER_hh_tes!K10=0,0,1000000/0.086*SER_hh_tes!K10/SER_hh_num!K10)</f>
        <v>33697.353709220995</v>
      </c>
      <c r="L10" s="100">
        <f>IF(SER_hh_tes!L10=0,0,1000000/0.086*SER_hh_tes!L10/SER_hh_num!L10)</f>
        <v>37457.913477990653</v>
      </c>
      <c r="M10" s="100">
        <f>IF(SER_hh_tes!M10=0,0,1000000/0.086*SER_hh_tes!M10/SER_hh_num!M10)</f>
        <v>34832.303331873562</v>
      </c>
      <c r="N10" s="100">
        <f>IF(SER_hh_tes!N10=0,0,1000000/0.086*SER_hh_tes!N10/SER_hh_num!N10)</f>
        <v>30737.356191512368</v>
      </c>
      <c r="O10" s="100">
        <f>IF(SER_hh_tes!O10=0,0,1000000/0.086*SER_hh_tes!O10/SER_hh_num!O10)</f>
        <v>32698.859830373149</v>
      </c>
      <c r="P10" s="100">
        <f>IF(SER_hh_tes!P10=0,0,1000000/0.086*SER_hh_tes!P10/SER_hh_num!P10)</f>
        <v>38930.156880281756</v>
      </c>
      <c r="Q10" s="100">
        <f>IF(SER_hh_tes!Q10=0,0,1000000/0.086*SER_hh_tes!Q10/SER_hh_num!Q10)</f>
        <v>28561.111780165331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35554.993819144547</v>
      </c>
      <c r="C12" s="100">
        <f>IF(SER_hh_tes!C12=0,0,1000000/0.086*SER_hh_tes!C12/SER_hh_num!C12)</f>
        <v>36984.889095565683</v>
      </c>
      <c r="D12" s="100">
        <f>IF(SER_hh_tes!D12=0,0,1000000/0.086*SER_hh_tes!D12/SER_hh_num!D12)</f>
        <v>36166.943802970716</v>
      </c>
      <c r="E12" s="100">
        <f>IF(SER_hh_tes!E12=0,0,1000000/0.086*SER_hh_tes!E12/SER_hh_num!E12)</f>
        <v>37000.132857503733</v>
      </c>
      <c r="F12" s="100">
        <f>IF(SER_hh_tes!F12=0,0,1000000/0.086*SER_hh_tes!F12/SER_hh_num!F12)</f>
        <v>36598.443216196443</v>
      </c>
      <c r="G12" s="100">
        <f>IF(SER_hh_tes!G12=0,0,1000000/0.086*SER_hh_tes!G12/SER_hh_num!G12)</f>
        <v>35657.924790237012</v>
      </c>
      <c r="H12" s="100">
        <f>IF(SER_hh_tes!H12=0,0,1000000/0.086*SER_hh_tes!H12/SER_hh_num!H12)</f>
        <v>35623.002674087969</v>
      </c>
      <c r="I12" s="100">
        <f>IF(SER_hh_tes!I12=0,0,1000000/0.086*SER_hh_tes!I12/SER_hh_num!I12)</f>
        <v>33722.628741328197</v>
      </c>
      <c r="J12" s="100">
        <f>IF(SER_hh_tes!J12=0,0,1000000/0.086*SER_hh_tes!J12/SER_hh_num!J12)</f>
        <v>33515.056651825311</v>
      </c>
      <c r="K12" s="100">
        <f>IF(SER_hh_tes!K12=0,0,1000000/0.086*SER_hh_tes!K12/SER_hh_num!K12)</f>
        <v>32272.226729110407</v>
      </c>
      <c r="L12" s="100">
        <f>IF(SER_hh_tes!L12=0,0,1000000/0.086*SER_hh_tes!L12/SER_hh_num!L12)</f>
        <v>35759.059395287652</v>
      </c>
      <c r="M12" s="100">
        <f>IF(SER_hh_tes!M12=0,0,1000000/0.086*SER_hh_tes!M12/SER_hh_num!M12)</f>
        <v>30070.561640155316</v>
      </c>
      <c r="N12" s="100">
        <f>IF(SER_hh_tes!N12=0,0,1000000/0.086*SER_hh_tes!N12/SER_hh_num!N12)</f>
        <v>31132.636878828169</v>
      </c>
      <c r="O12" s="100">
        <f>IF(SER_hh_tes!O12=0,0,1000000/0.086*SER_hh_tes!O12/SER_hh_num!O12)</f>
        <v>30853.85814854506</v>
      </c>
      <c r="P12" s="100">
        <f>IF(SER_hh_tes!P12=0,0,1000000/0.086*SER_hh_tes!P12/SER_hh_num!P12)</f>
        <v>25815.936753626767</v>
      </c>
      <c r="Q12" s="100">
        <f>IF(SER_hh_tes!Q12=0,0,1000000/0.086*SER_hh_tes!Q12/SER_hh_num!Q12)</f>
        <v>27726.869254843972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35784.826262256815</v>
      </c>
      <c r="C13" s="100">
        <f>IF(SER_hh_tes!C13=0,0,1000000/0.086*SER_hh_tes!C13/SER_hh_num!C13)</f>
        <v>37637.642088749657</v>
      </c>
      <c r="D13" s="100">
        <f>IF(SER_hh_tes!D13=0,0,1000000/0.086*SER_hh_tes!D13/SER_hh_num!D13)</f>
        <v>37217.847421482657</v>
      </c>
      <c r="E13" s="100">
        <f>IF(SER_hh_tes!E13=0,0,1000000/0.086*SER_hh_tes!E13/SER_hh_num!E13)</f>
        <v>38009.946606681413</v>
      </c>
      <c r="F13" s="100">
        <f>IF(SER_hh_tes!F13=0,0,1000000/0.086*SER_hh_tes!F13/SER_hh_num!F13)</f>
        <v>37631.29818013023</v>
      </c>
      <c r="G13" s="100">
        <f>IF(SER_hh_tes!G13=0,0,1000000/0.086*SER_hh_tes!G13/SER_hh_num!G13)</f>
        <v>36568.881430654736</v>
      </c>
      <c r="H13" s="100">
        <f>IF(SER_hh_tes!H13=0,0,1000000/0.086*SER_hh_tes!H13/SER_hh_num!H13)</f>
        <v>36612.394742708711</v>
      </c>
      <c r="I13" s="100">
        <f>IF(SER_hh_tes!I13=0,0,1000000/0.086*SER_hh_tes!I13/SER_hh_num!I13)</f>
        <v>34351.859923590673</v>
      </c>
      <c r="J13" s="100">
        <f>IF(SER_hh_tes!J13=0,0,1000000/0.086*SER_hh_tes!J13/SER_hh_num!J13)</f>
        <v>34035.571951324913</v>
      </c>
      <c r="K13" s="100">
        <f>IF(SER_hh_tes!K13=0,0,1000000/0.086*SER_hh_tes!K13/SER_hh_num!K13)</f>
        <v>32495.232917635956</v>
      </c>
      <c r="L13" s="100">
        <f>IF(SER_hh_tes!L13=0,0,1000000/0.086*SER_hh_tes!L13/SER_hh_num!L13)</f>
        <v>36487.370872094769</v>
      </c>
      <c r="M13" s="100">
        <f>IF(SER_hh_tes!M13=0,0,1000000/0.086*SER_hh_tes!M13/SER_hh_num!M13)</f>
        <v>33702.00121728587</v>
      </c>
      <c r="N13" s="100">
        <f>IF(SER_hh_tes!N13=0,0,1000000/0.086*SER_hh_tes!N13/SER_hh_num!N13)</f>
        <v>35103.316992409382</v>
      </c>
      <c r="O13" s="100">
        <f>IF(SER_hh_tes!O13=0,0,1000000/0.086*SER_hh_tes!O13/SER_hh_num!O13)</f>
        <v>34770.155177913541</v>
      </c>
      <c r="P13" s="100">
        <f>IF(SER_hh_tes!P13=0,0,1000000/0.086*SER_hh_tes!P13/SER_hh_num!P13)</f>
        <v>29488.954461160054</v>
      </c>
      <c r="Q13" s="100">
        <f>IF(SER_hh_tes!Q13=0,0,1000000/0.086*SER_hh_tes!Q13/SER_hh_num!Q13)</f>
        <v>31189.760077537132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35784.826262256807</v>
      </c>
      <c r="C14" s="22">
        <f>IF(SER_hh_tes!C14=0,0,1000000/0.086*SER_hh_tes!C14/SER_hh_num!C14)</f>
        <v>37136.186225145306</v>
      </c>
      <c r="D14" s="22">
        <f>IF(SER_hh_tes!D14=0,0,1000000/0.086*SER_hh_tes!D14/SER_hh_num!D14)</f>
        <v>36435.526752558464</v>
      </c>
      <c r="E14" s="22">
        <f>IF(SER_hh_tes!E14=0,0,1000000/0.086*SER_hh_tes!E14/SER_hh_num!E14)</f>
        <v>37069.506992780698</v>
      </c>
      <c r="F14" s="22">
        <f>IF(SER_hh_tes!F14=0,0,1000000/0.086*SER_hh_tes!F14/SER_hh_num!F14)</f>
        <v>37057.735923927023</v>
      </c>
      <c r="G14" s="22">
        <f>IF(SER_hh_tes!G14=0,0,1000000/0.086*SER_hh_tes!G14/SER_hh_num!G14)</f>
        <v>35872.064087325554</v>
      </c>
      <c r="H14" s="22">
        <f>IF(SER_hh_tes!H14=0,0,1000000/0.086*SER_hh_tes!H14/SER_hh_num!H14)</f>
        <v>36167.333862972017</v>
      </c>
      <c r="I14" s="22">
        <f>IF(SER_hh_tes!I14=0,0,1000000/0.086*SER_hh_tes!I14/SER_hh_num!I14)</f>
        <v>34267.772124585783</v>
      </c>
      <c r="J14" s="22">
        <f>IF(SER_hh_tes!J14=0,0,1000000/0.086*SER_hh_tes!J14/SER_hh_num!J14)</f>
        <v>34052.637091047909</v>
      </c>
      <c r="K14" s="22">
        <f>IF(SER_hh_tes!K14=0,0,1000000/0.086*SER_hh_tes!K14/SER_hh_num!K14)</f>
        <v>32909.987892433135</v>
      </c>
      <c r="L14" s="22">
        <f>IF(SER_hh_tes!L14=0,0,1000000/0.086*SER_hh_tes!L14/SER_hh_num!L14)</f>
        <v>36103.141801952093</v>
      </c>
      <c r="M14" s="22">
        <f>IF(SER_hh_tes!M14=0,0,1000000/0.086*SER_hh_tes!M14/SER_hh_num!M14)</f>
        <v>31014.646635454326</v>
      </c>
      <c r="N14" s="22">
        <f>IF(SER_hh_tes!N14=0,0,1000000/0.086*SER_hh_tes!N14/SER_hh_num!N14)</f>
        <v>32099.018671908041</v>
      </c>
      <c r="O14" s="22">
        <f>IF(SER_hh_tes!O14=0,0,1000000/0.086*SER_hh_tes!O14/SER_hh_num!O14)</f>
        <v>31728.567111983237</v>
      </c>
      <c r="P14" s="22">
        <f>IF(SER_hh_tes!P14=0,0,1000000/0.086*SER_hh_tes!P14/SER_hh_num!P14)</f>
        <v>26834.363397807738</v>
      </c>
      <c r="Q14" s="22">
        <f>IF(SER_hh_tes!Q14=0,0,1000000/0.086*SER_hh_tes!Q14/SER_hh_num!Q14)</f>
        <v>28581.884572833194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323.19293007763673</v>
      </c>
      <c r="C15" s="104">
        <f>IF(SER_hh_tes!C15=0,0,1000000/0.086*SER_hh_tes!C15/SER_hh_num!C15)</f>
        <v>323.46748744574427</v>
      </c>
      <c r="D15" s="104">
        <f>IF(SER_hh_tes!D15=0,0,1000000/0.086*SER_hh_tes!D15/SER_hh_num!D15)</f>
        <v>319.5371971266577</v>
      </c>
      <c r="E15" s="104">
        <f>IF(SER_hh_tes!E15=0,0,1000000/0.086*SER_hh_tes!E15/SER_hh_num!E15)</f>
        <v>337.07343344733039</v>
      </c>
      <c r="F15" s="104">
        <f>IF(SER_hh_tes!F15=0,0,1000000/0.086*SER_hh_tes!F15/SER_hh_num!F15)</f>
        <v>336.13759251166385</v>
      </c>
      <c r="G15" s="104">
        <f>IF(SER_hh_tes!G15=0,0,1000000/0.086*SER_hh_tes!G15/SER_hh_num!G15)</f>
        <v>329.28513341293734</v>
      </c>
      <c r="H15" s="104">
        <f>IF(SER_hh_tes!H15=0,0,1000000/0.086*SER_hh_tes!H15/SER_hh_num!H15)</f>
        <v>336.51594523899979</v>
      </c>
      <c r="I15" s="104">
        <f>IF(SER_hh_tes!I15=0,0,1000000/0.086*SER_hh_tes!I15/SER_hh_num!I15)</f>
        <v>308.7820196039371</v>
      </c>
      <c r="J15" s="104">
        <f>IF(SER_hh_tes!J15=0,0,1000000/0.086*SER_hh_tes!J15/SER_hh_num!J15)</f>
        <v>305.30910585625963</v>
      </c>
      <c r="K15" s="104">
        <f>IF(SER_hh_tes!K15=0,0,1000000/0.086*SER_hh_tes!K15/SER_hh_num!K15)</f>
        <v>290.27704239398082</v>
      </c>
      <c r="L15" s="104">
        <f>IF(SER_hh_tes!L15=0,0,1000000/0.086*SER_hh_tes!L15/SER_hh_num!L15)</f>
        <v>303.34112228298471</v>
      </c>
      <c r="M15" s="104">
        <f>IF(SER_hh_tes!M15=0,0,1000000/0.086*SER_hh_tes!M15/SER_hh_num!M15)</f>
        <v>246.8740044676338</v>
      </c>
      <c r="N15" s="104">
        <f>IF(SER_hh_tes!N15=0,0,1000000/0.086*SER_hh_tes!N15/SER_hh_num!N15)</f>
        <v>266.5997108764999</v>
      </c>
      <c r="O15" s="104">
        <f>IF(SER_hh_tes!O15=0,0,1000000/0.086*SER_hh_tes!O15/SER_hh_num!O15)</f>
        <v>266.79325021316555</v>
      </c>
      <c r="P15" s="104">
        <f>IF(SER_hh_tes!P15=0,0,1000000/0.086*SER_hh_tes!P15/SER_hh_num!P15)</f>
        <v>213.46816178351162</v>
      </c>
      <c r="Q15" s="104">
        <f>IF(SER_hh_tes!Q15=0,0,1000000/0.086*SER_hh_tes!Q15/SER_hh_num!Q15)</f>
        <v>229.52233270963646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10332.609884135909</v>
      </c>
      <c r="C16" s="101">
        <f>IF(SER_hh_tes!C16=0,0,1000000/0.086*SER_hh_tes!C16/SER_hh_num!C16)</f>
        <v>10372.899744596763</v>
      </c>
      <c r="D16" s="101">
        <f>IF(SER_hh_tes!D16=0,0,1000000/0.086*SER_hh_tes!D16/SER_hh_num!D16)</f>
        <v>10411.222110154655</v>
      </c>
      <c r="E16" s="101">
        <f>IF(SER_hh_tes!E16=0,0,1000000/0.086*SER_hh_tes!E16/SER_hh_num!E16)</f>
        <v>10451.6501068492</v>
      </c>
      <c r="F16" s="101">
        <f>IF(SER_hh_tes!F16=0,0,1000000/0.086*SER_hh_tes!F16/SER_hh_num!F16)</f>
        <v>10520.911949923435</v>
      </c>
      <c r="G16" s="101">
        <f>IF(SER_hh_tes!G16=0,0,1000000/0.086*SER_hh_tes!G16/SER_hh_num!G16)</f>
        <v>10599.227118738409</v>
      </c>
      <c r="H16" s="101">
        <f>IF(SER_hh_tes!H16=0,0,1000000/0.086*SER_hh_tes!H16/SER_hh_num!H16)</f>
        <v>10693.086519982862</v>
      </c>
      <c r="I16" s="101">
        <f>IF(SER_hh_tes!I16=0,0,1000000/0.086*SER_hh_tes!I16/SER_hh_num!I16)</f>
        <v>10805.562224380748</v>
      </c>
      <c r="J16" s="101">
        <f>IF(SER_hh_tes!J16=0,0,1000000/0.086*SER_hh_tes!J16/SER_hh_num!J16)</f>
        <v>10939.851334718387</v>
      </c>
      <c r="K16" s="101">
        <f>IF(SER_hh_tes!K16=0,0,1000000/0.086*SER_hh_tes!K16/SER_hh_num!K16)</f>
        <v>10850.768357661293</v>
      </c>
      <c r="L16" s="101">
        <f>IF(SER_hh_tes!L16=0,0,1000000/0.086*SER_hh_tes!L16/SER_hh_num!L16)</f>
        <v>10896.818131248543</v>
      </c>
      <c r="M16" s="101">
        <f>IF(SER_hh_tes!M16=0,0,1000000/0.086*SER_hh_tes!M16/SER_hh_num!M16)</f>
        <v>11039.859663160094</v>
      </c>
      <c r="N16" s="101">
        <f>IF(SER_hh_tes!N16=0,0,1000000/0.086*SER_hh_tes!N16/SER_hh_num!N16)</f>
        <v>11252.480941506961</v>
      </c>
      <c r="O16" s="101">
        <f>IF(SER_hh_tes!O16=0,0,1000000/0.086*SER_hh_tes!O16/SER_hh_num!O16)</f>
        <v>11424.959071756506</v>
      </c>
      <c r="P16" s="101">
        <f>IF(SER_hh_tes!P16=0,0,1000000/0.086*SER_hh_tes!P16/SER_hh_num!P16)</f>
        <v>11714.472747209516</v>
      </c>
      <c r="Q16" s="101">
        <f>IF(SER_hh_tes!Q16=0,0,1000000/0.086*SER_hh_tes!Q16/SER_hh_num!Q16)</f>
        <v>11993.521591724768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2314.4150158668581</v>
      </c>
      <c r="C17" s="103">
        <f>IF(SER_hh_tes!C17=0,0,1000000/0.086*SER_hh_tes!C17/SER_hh_num!C17)</f>
        <v>2371.2177191351984</v>
      </c>
      <c r="D17" s="103">
        <f>IF(SER_hh_tes!D17=0,0,1000000/0.086*SER_hh_tes!D17/SER_hh_num!D17)</f>
        <v>2479.3358937165808</v>
      </c>
      <c r="E17" s="103">
        <f>IF(SER_hh_tes!E17=0,0,1000000/0.086*SER_hh_tes!E17/SER_hh_num!E17)</f>
        <v>2516.9734804515665</v>
      </c>
      <c r="F17" s="103">
        <f>IF(SER_hh_tes!F17=0,0,1000000/0.086*SER_hh_tes!F17/SER_hh_num!F17)</f>
        <v>2604.7052712817876</v>
      </c>
      <c r="G17" s="103">
        <f>IF(SER_hh_tes!G17=0,0,1000000/0.086*SER_hh_tes!G17/SER_hh_num!G17)</f>
        <v>2707.2045490888859</v>
      </c>
      <c r="H17" s="103">
        <f>IF(SER_hh_tes!H17=0,0,1000000/0.086*SER_hh_tes!H17/SER_hh_num!H17)</f>
        <v>2823.1794257165143</v>
      </c>
      <c r="I17" s="103">
        <f>IF(SER_hh_tes!I17=0,0,1000000/0.086*SER_hh_tes!I17/SER_hh_num!I17)</f>
        <v>2958.0467605027961</v>
      </c>
      <c r="J17" s="103">
        <f>IF(SER_hh_tes!J17=0,0,1000000/0.086*SER_hh_tes!J17/SER_hh_num!J17)</f>
        <v>3069.1332599751568</v>
      </c>
      <c r="K17" s="103">
        <f>IF(SER_hh_tes!K17=0,0,1000000/0.086*SER_hh_tes!K17/SER_hh_num!K17)</f>
        <v>3112.7062347196834</v>
      </c>
      <c r="L17" s="103">
        <f>IF(SER_hh_tes!L17=0,0,1000000/0.086*SER_hh_tes!L17/SER_hh_num!L17)</f>
        <v>3109.1326187841441</v>
      </c>
      <c r="M17" s="103">
        <f>IF(SER_hh_tes!M17=0,0,1000000/0.086*SER_hh_tes!M17/SER_hh_num!M17)</f>
        <v>3295.9981021472554</v>
      </c>
      <c r="N17" s="103">
        <f>IF(SER_hh_tes!N17=0,0,1000000/0.086*SER_hh_tes!N17/SER_hh_num!N17)</f>
        <v>3540.7555932377613</v>
      </c>
      <c r="O17" s="103">
        <f>IF(SER_hh_tes!O17=0,0,1000000/0.086*SER_hh_tes!O17/SER_hh_num!O17)</f>
        <v>3848.839860810695</v>
      </c>
      <c r="P17" s="103">
        <f>IF(SER_hh_tes!P17=0,0,1000000/0.086*SER_hh_tes!P17/SER_hh_num!P17)</f>
        <v>4373.0105803413599</v>
      </c>
      <c r="Q17" s="103">
        <f>IF(SER_hh_tes!Q17=0,0,1000000/0.086*SER_hh_tes!Q17/SER_hh_num!Q17)</f>
        <v>4994.6756720355006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10382.400287317365</v>
      </c>
      <c r="C18" s="103">
        <f>IF(SER_hh_tes!C18=0,0,1000000/0.086*SER_hh_tes!C18/SER_hh_num!C18)</f>
        <v>10423.028027085555</v>
      </c>
      <c r="D18" s="103">
        <f>IF(SER_hh_tes!D18=0,0,1000000/0.086*SER_hh_tes!D18/SER_hh_num!D18)</f>
        <v>10461.312348713453</v>
      </c>
      <c r="E18" s="103">
        <f>IF(SER_hh_tes!E18=0,0,1000000/0.086*SER_hh_tes!E18/SER_hh_num!E18)</f>
        <v>10501.423616038846</v>
      </c>
      <c r="F18" s="103">
        <f>IF(SER_hh_tes!F18=0,0,1000000/0.086*SER_hh_tes!F18/SER_hh_num!F18)</f>
        <v>10572.342962569634</v>
      </c>
      <c r="G18" s="103">
        <f>IF(SER_hh_tes!G18=0,0,1000000/0.086*SER_hh_tes!G18/SER_hh_num!G18)</f>
        <v>10652.341885318341</v>
      </c>
      <c r="H18" s="103">
        <f>IF(SER_hh_tes!H18=0,0,1000000/0.086*SER_hh_tes!H18/SER_hh_num!H18)</f>
        <v>10745.354294277442</v>
      </c>
      <c r="I18" s="103">
        <f>IF(SER_hh_tes!I18=0,0,1000000/0.086*SER_hh_tes!I18/SER_hh_num!I18)</f>
        <v>10855.540540448857</v>
      </c>
      <c r="J18" s="103">
        <f>IF(SER_hh_tes!J18=0,0,1000000/0.086*SER_hh_tes!J18/SER_hh_num!J18)</f>
        <v>10989.790839246623</v>
      </c>
      <c r="K18" s="103">
        <f>IF(SER_hh_tes!K18=0,0,1000000/0.086*SER_hh_tes!K18/SER_hh_num!K18)</f>
        <v>10899.530469523908</v>
      </c>
      <c r="L18" s="103">
        <f>IF(SER_hh_tes!L18=0,0,1000000/0.086*SER_hh_tes!L18/SER_hh_num!L18)</f>
        <v>10950.970055815735</v>
      </c>
      <c r="M18" s="103">
        <f>IF(SER_hh_tes!M18=0,0,1000000/0.086*SER_hh_tes!M18/SER_hh_num!M18)</f>
        <v>11095.321543001581</v>
      </c>
      <c r="N18" s="103">
        <f>IF(SER_hh_tes!N18=0,0,1000000/0.086*SER_hh_tes!N18/SER_hh_num!N18)</f>
        <v>11313.296115971896</v>
      </c>
      <c r="O18" s="103">
        <f>IF(SER_hh_tes!O18=0,0,1000000/0.086*SER_hh_tes!O18/SER_hh_num!O18)</f>
        <v>11494.1943646277</v>
      </c>
      <c r="P18" s="103">
        <f>IF(SER_hh_tes!P18=0,0,1000000/0.086*SER_hh_tes!P18/SER_hh_num!P18)</f>
        <v>11795.341533239638</v>
      </c>
      <c r="Q18" s="103">
        <f>IF(SER_hh_tes!Q18=0,0,1000000/0.086*SER_hh_tes!Q18/SER_hh_num!Q18)</f>
        <v>12091.39554475407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4723.421854445699</v>
      </c>
      <c r="C19" s="101">
        <f>IF(SER_hh_tes!C19=0,0,1000000/0.086*SER_hh_tes!C19/SER_hh_num!C19)</f>
        <v>4713.7086284187908</v>
      </c>
      <c r="D19" s="101">
        <f>IF(SER_hh_tes!D19=0,0,1000000/0.086*SER_hh_tes!D19/SER_hh_num!D19)</f>
        <v>4692.3292203323253</v>
      </c>
      <c r="E19" s="101">
        <f>IF(SER_hh_tes!E19=0,0,1000000/0.086*SER_hh_tes!E19/SER_hh_num!E19)</f>
        <v>4684.5190443102274</v>
      </c>
      <c r="F19" s="101">
        <f>IF(SER_hh_tes!F19=0,0,1000000/0.086*SER_hh_tes!F19/SER_hh_num!F19)</f>
        <v>4678.0382497658293</v>
      </c>
      <c r="G19" s="101">
        <f>IF(SER_hh_tes!G19=0,0,1000000/0.086*SER_hh_tes!G19/SER_hh_num!G19)</f>
        <v>4687.7218558972418</v>
      </c>
      <c r="H19" s="101">
        <f>IF(SER_hh_tes!H19=0,0,1000000/0.086*SER_hh_tes!H19/SER_hh_num!H19)</f>
        <v>4685.5806428967499</v>
      </c>
      <c r="I19" s="101">
        <f>IF(SER_hh_tes!I19=0,0,1000000/0.086*SER_hh_tes!I19/SER_hh_num!I19)</f>
        <v>4680.6012093823974</v>
      </c>
      <c r="J19" s="101">
        <f>IF(SER_hh_tes!J19=0,0,1000000/0.086*SER_hh_tes!J19/SER_hh_num!J19)</f>
        <v>4707.6659588861257</v>
      </c>
      <c r="K19" s="101">
        <f>IF(SER_hh_tes!K19=0,0,1000000/0.086*SER_hh_tes!K19/SER_hh_num!K19)</f>
        <v>4717.0939410913061</v>
      </c>
      <c r="L19" s="101">
        <f>IF(SER_hh_tes!L19=0,0,1000000/0.086*SER_hh_tes!L19/SER_hh_num!L19)</f>
        <v>4718.5556445392331</v>
      </c>
      <c r="M19" s="101">
        <f>IF(SER_hh_tes!M19=0,0,1000000/0.086*SER_hh_tes!M19/SER_hh_num!M19)</f>
        <v>4775.9755718804563</v>
      </c>
      <c r="N19" s="101">
        <f>IF(SER_hh_tes!N19=0,0,1000000/0.086*SER_hh_tes!N19/SER_hh_num!N19)</f>
        <v>4823.9337446969002</v>
      </c>
      <c r="O19" s="101">
        <f>IF(SER_hh_tes!O19=0,0,1000000/0.086*SER_hh_tes!O19/SER_hh_num!O19)</f>
        <v>4859.8280656807065</v>
      </c>
      <c r="P19" s="101">
        <f>IF(SER_hh_tes!P19=0,0,1000000/0.086*SER_hh_tes!P19/SER_hh_num!P19)</f>
        <v>4876.2554808549266</v>
      </c>
      <c r="Q19" s="101">
        <f>IF(SER_hh_tes!Q19=0,0,1000000/0.086*SER_hh_tes!Q19/SER_hh_num!Q19)</f>
        <v>4900.8910084113895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4669.1021454002775</v>
      </c>
      <c r="C22" s="100">
        <f>IF(SER_hh_tes!C22=0,0,1000000/0.086*SER_hh_tes!C22/SER_hh_num!C22)</f>
        <v>4660.4010254707073</v>
      </c>
      <c r="D22" s="100">
        <f>IF(SER_hh_tes!D22=0,0,1000000/0.086*SER_hh_tes!D22/SER_hh_num!D22)</f>
        <v>4644.895015609166</v>
      </c>
      <c r="E22" s="100">
        <f>IF(SER_hh_tes!E22=0,0,1000000/0.086*SER_hh_tes!E22/SER_hh_num!E22)</f>
        <v>4646.6864383239408</v>
      </c>
      <c r="F22" s="100">
        <f>IF(SER_hh_tes!F22=0,0,1000000/0.086*SER_hh_tes!F22/SER_hh_num!F22)</f>
        <v>4651.0030602528559</v>
      </c>
      <c r="G22" s="100">
        <f>IF(SER_hh_tes!G22=0,0,1000000/0.086*SER_hh_tes!G22/SER_hh_num!G22)</f>
        <v>4654.2398076625686</v>
      </c>
      <c r="H22" s="100">
        <f>IF(SER_hh_tes!H22=0,0,1000000/0.086*SER_hh_tes!H22/SER_hh_num!H22)</f>
        <v>4636.4957136472813</v>
      </c>
      <c r="I22" s="100">
        <f>IF(SER_hh_tes!I22=0,0,1000000/0.086*SER_hh_tes!I22/SER_hh_num!I22)</f>
        <v>4617.0092919379103</v>
      </c>
      <c r="J22" s="100">
        <f>IF(SER_hh_tes!J22=0,0,1000000/0.086*SER_hh_tes!J22/SER_hh_num!J22)</f>
        <v>4680.0379768779685</v>
      </c>
      <c r="K22" s="100">
        <f>IF(SER_hh_tes!K22=0,0,1000000/0.086*SER_hh_tes!K22/SER_hh_num!K22)</f>
        <v>4720.9745666136741</v>
      </c>
      <c r="L22" s="100">
        <f>IF(SER_hh_tes!L22=0,0,1000000/0.086*SER_hh_tes!L22/SER_hh_num!L22)</f>
        <v>4735.2648305757984</v>
      </c>
      <c r="M22" s="100">
        <f>IF(SER_hh_tes!M22=0,0,1000000/0.086*SER_hh_tes!M22/SER_hh_num!M22)</f>
        <v>4800.6563748883964</v>
      </c>
      <c r="N22" s="100">
        <f>IF(SER_hh_tes!N22=0,0,1000000/0.086*SER_hh_tes!N22/SER_hh_num!N22)</f>
        <v>4892.0847477651214</v>
      </c>
      <c r="O22" s="100">
        <f>IF(SER_hh_tes!O22=0,0,1000000/0.086*SER_hh_tes!O22/SER_hh_num!O22)</f>
        <v>4978.083216941327</v>
      </c>
      <c r="P22" s="100">
        <f>IF(SER_hh_tes!P22=0,0,1000000/0.086*SER_hh_tes!P22/SER_hh_num!P22)</f>
        <v>5055.6473034407763</v>
      </c>
      <c r="Q22" s="100">
        <f>IF(SER_hh_tes!Q22=0,0,1000000/0.086*SER_hh_tes!Q22/SER_hh_num!Q22)</f>
        <v>5096.540309774673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4669.1021454002775</v>
      </c>
      <c r="C23" s="100">
        <f>IF(SER_hh_tes!C23=0,0,1000000/0.086*SER_hh_tes!C23/SER_hh_num!C23)</f>
        <v>4668.6123301382813</v>
      </c>
      <c r="D23" s="100">
        <f>IF(SER_hh_tes!D23=0,0,1000000/0.086*SER_hh_tes!D23/SER_hh_num!D23)</f>
        <v>4673.6954058234187</v>
      </c>
      <c r="E23" s="100">
        <f>IF(SER_hh_tes!E23=0,0,1000000/0.086*SER_hh_tes!E23/SER_hh_num!E23)</f>
        <v>4723.1716273078619</v>
      </c>
      <c r="F23" s="100">
        <f>IF(SER_hh_tes!F23=0,0,1000000/0.086*SER_hh_tes!F23/SER_hh_num!F23)</f>
        <v>4719.0432214839429</v>
      </c>
      <c r="G23" s="100">
        <f>IF(SER_hh_tes!G23=0,0,1000000/0.086*SER_hh_tes!G23/SER_hh_num!G23)</f>
        <v>4751.0334149388218</v>
      </c>
      <c r="H23" s="100">
        <f>IF(SER_hh_tes!H23=0,0,1000000/0.086*SER_hh_tes!H23/SER_hh_num!H23)</f>
        <v>4756.7632465968563</v>
      </c>
      <c r="I23" s="100">
        <f>IF(SER_hh_tes!I23=0,0,1000000/0.086*SER_hh_tes!I23/SER_hh_num!I23)</f>
        <v>4737.5986202738695</v>
      </c>
      <c r="J23" s="100">
        <f>IF(SER_hh_tes!J23=0,0,1000000/0.086*SER_hh_tes!J23/SER_hh_num!J23)</f>
        <v>4757.9522514256496</v>
      </c>
      <c r="K23" s="100">
        <f>IF(SER_hh_tes!K23=0,0,1000000/0.086*SER_hh_tes!K23/SER_hh_num!K23)</f>
        <v>4760.1043631889315</v>
      </c>
      <c r="L23" s="100">
        <f>IF(SER_hh_tes!L23=0,0,1000000/0.086*SER_hh_tes!L23/SER_hh_num!L23)</f>
        <v>4753.093796714872</v>
      </c>
      <c r="M23" s="100">
        <f>IF(SER_hh_tes!M23=0,0,1000000/0.086*SER_hh_tes!M23/SER_hh_num!M23)</f>
        <v>4843.9357702049083</v>
      </c>
      <c r="N23" s="100">
        <f>IF(SER_hh_tes!N23=0,0,1000000/0.086*SER_hh_tes!N23/SER_hh_num!N23)</f>
        <v>4874.8122475033106</v>
      </c>
      <c r="O23" s="100">
        <f>IF(SER_hh_tes!O23=0,0,1000000/0.086*SER_hh_tes!O23/SER_hh_num!O23)</f>
        <v>4888.7941228108293</v>
      </c>
      <c r="P23" s="100">
        <f>IF(SER_hh_tes!P23=0,0,1000000/0.086*SER_hh_tes!P23/SER_hh_num!P23)</f>
        <v>4890.0078709543504</v>
      </c>
      <c r="Q23" s="100">
        <f>IF(SER_hh_tes!Q23=0,0,1000000/0.086*SER_hh_tes!Q23/SER_hh_num!Q23)</f>
        <v>4899.4901634940979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4669.1021454002757</v>
      </c>
      <c r="C24" s="100">
        <f>IF(SER_hh_tes!C24=0,0,1000000/0.086*SER_hh_tes!C24/SER_hh_num!C24)</f>
        <v>4708.0830621596779</v>
      </c>
      <c r="D24" s="100">
        <f>IF(SER_hh_tes!D24=0,0,1000000/0.086*SER_hh_tes!D24/SER_hh_num!D24)</f>
        <v>4702.8040240745904</v>
      </c>
      <c r="E24" s="100">
        <f>IF(SER_hh_tes!E24=0,0,1000000/0.086*SER_hh_tes!E24/SER_hh_num!E24)</f>
        <v>4702.9646838232375</v>
      </c>
      <c r="F24" s="100">
        <f>IF(SER_hh_tes!F24=0,0,1000000/0.086*SER_hh_tes!F24/SER_hh_num!F24)</f>
        <v>4710.1527754510798</v>
      </c>
      <c r="G24" s="100">
        <f>IF(SER_hh_tes!G24=0,0,1000000/0.086*SER_hh_tes!G24/SER_hh_num!G24)</f>
        <v>4741.2804689377663</v>
      </c>
      <c r="H24" s="100">
        <f>IF(SER_hh_tes!H24=0,0,1000000/0.086*SER_hh_tes!H24/SER_hh_num!H24)</f>
        <v>4747.9857566664696</v>
      </c>
      <c r="I24" s="100">
        <f>IF(SER_hh_tes!I24=0,0,1000000/0.086*SER_hh_tes!I24/SER_hh_num!I24)</f>
        <v>4756.5679303819998</v>
      </c>
      <c r="J24" s="100">
        <f>IF(SER_hh_tes!J24=0,0,1000000/0.086*SER_hh_tes!J24/SER_hh_num!J24)</f>
        <v>4798.9895956623104</v>
      </c>
      <c r="K24" s="100">
        <f>IF(SER_hh_tes!K24=0,0,1000000/0.086*SER_hh_tes!K24/SER_hh_num!K24)</f>
        <v>4826.8783049628564</v>
      </c>
      <c r="L24" s="100">
        <f>IF(SER_hh_tes!L24=0,0,1000000/0.086*SER_hh_tes!L24/SER_hh_num!L24)</f>
        <v>4843.6200807651594</v>
      </c>
      <c r="M24" s="100">
        <f>IF(SER_hh_tes!M24=0,0,1000000/0.086*SER_hh_tes!M24/SER_hh_num!M24)</f>
        <v>4892.884357323358</v>
      </c>
      <c r="N24" s="100">
        <f>IF(SER_hh_tes!N24=0,0,1000000/0.086*SER_hh_tes!N24/SER_hh_num!N24)</f>
        <v>4926.6394081033568</v>
      </c>
      <c r="O24" s="100">
        <f>IF(SER_hh_tes!O24=0,0,1000000/0.086*SER_hh_tes!O24/SER_hh_num!O24)</f>
        <v>4945.5744441253682</v>
      </c>
      <c r="P24" s="100">
        <f>IF(SER_hh_tes!P24=0,0,1000000/0.086*SER_hh_tes!P24/SER_hh_num!P24)</f>
        <v>4957.1828657267351</v>
      </c>
      <c r="Q24" s="100">
        <f>IF(SER_hh_tes!Q24=0,0,1000000/0.086*SER_hh_tes!Q24/SER_hh_num!Q24)</f>
        <v>4978.18560895665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4669.1021454002748</v>
      </c>
      <c r="C25" s="100">
        <f>IF(SER_hh_tes!C25=0,0,1000000/0.086*SER_hh_tes!C25/SER_hh_num!C25)</f>
        <v>4661.971893045964</v>
      </c>
      <c r="D25" s="100">
        <f>IF(SER_hh_tes!D25=0,0,1000000/0.086*SER_hh_tes!D25/SER_hh_num!D25)</f>
        <v>4628.8044746112555</v>
      </c>
      <c r="E25" s="100">
        <f>IF(SER_hh_tes!E25=0,0,1000000/0.086*SER_hh_tes!E25/SER_hh_num!E25)</f>
        <v>4608.5440883109904</v>
      </c>
      <c r="F25" s="100">
        <f>IF(SER_hh_tes!F25=0,0,1000000/0.086*SER_hh_tes!F25/SER_hh_num!F25)</f>
        <v>4590.7906880420605</v>
      </c>
      <c r="G25" s="100">
        <f>IF(SER_hh_tes!G25=0,0,1000000/0.086*SER_hh_tes!G25/SER_hh_num!G25)</f>
        <v>4587.7750951425933</v>
      </c>
      <c r="H25" s="100">
        <f>IF(SER_hh_tes!H25=0,0,1000000/0.086*SER_hh_tes!H25/SER_hh_num!H25)</f>
        <v>4565.5820749235709</v>
      </c>
      <c r="I25" s="100">
        <f>IF(SER_hh_tes!I25=0,0,1000000/0.086*SER_hh_tes!I25/SER_hh_num!I25)</f>
        <v>4552.4081964691331</v>
      </c>
      <c r="J25" s="100">
        <f>IF(SER_hh_tes!J25=0,0,1000000/0.086*SER_hh_tes!J25/SER_hh_num!J25)</f>
        <v>4575.0808788169306</v>
      </c>
      <c r="K25" s="100">
        <f>IF(SER_hh_tes!K25=0,0,1000000/0.086*SER_hh_tes!K25/SER_hh_num!K25)</f>
        <v>4588.4805018633133</v>
      </c>
      <c r="L25" s="100">
        <f>IF(SER_hh_tes!L25=0,0,1000000/0.086*SER_hh_tes!L25/SER_hh_num!L25)</f>
        <v>4594.0557523724692</v>
      </c>
      <c r="M25" s="100">
        <f>IF(SER_hh_tes!M25=0,0,1000000/0.086*SER_hh_tes!M25/SER_hh_num!M25)</f>
        <v>4631.4540265457581</v>
      </c>
      <c r="N25" s="100">
        <f>IF(SER_hh_tes!N25=0,0,1000000/0.086*SER_hh_tes!N25/SER_hh_num!N25)</f>
        <v>4656.9604495669946</v>
      </c>
      <c r="O25" s="100">
        <f>IF(SER_hh_tes!O25=0,0,1000000/0.086*SER_hh_tes!O25/SER_hh_num!O25)</f>
        <v>4679.1884763469225</v>
      </c>
      <c r="P25" s="100">
        <f>IF(SER_hh_tes!P25=0,0,1000000/0.086*SER_hh_tes!P25/SER_hh_num!P25)</f>
        <v>4698.1074122177279</v>
      </c>
      <c r="Q25" s="100">
        <f>IF(SER_hh_tes!Q25=0,0,1000000/0.086*SER_hh_tes!Q25/SER_hh_num!Q25)</f>
        <v>4720.7182568987237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4669.1699756518537</v>
      </c>
      <c r="C26" s="22">
        <f>IF(SER_hh_tes!C26=0,0,1000000/0.086*SER_hh_tes!C26/SER_hh_num!C26)</f>
        <v>4652.4801357078641</v>
      </c>
      <c r="D26" s="22">
        <f>IF(SER_hh_tes!D26=0,0,1000000/0.086*SER_hh_tes!D26/SER_hh_num!D26)</f>
        <v>4648.1709741607747</v>
      </c>
      <c r="E26" s="22">
        <f>IF(SER_hh_tes!E26=0,0,1000000/0.086*SER_hh_tes!E26/SER_hh_num!E26)</f>
        <v>4625.1235193243756</v>
      </c>
      <c r="F26" s="22">
        <f>IF(SER_hh_tes!F26=0,0,1000000/0.086*SER_hh_tes!F26/SER_hh_num!F26)</f>
        <v>4640.917443528594</v>
      </c>
      <c r="G26" s="22">
        <f>IF(SER_hh_tes!G26=0,0,1000000/0.086*SER_hh_tes!G26/SER_hh_num!G26)</f>
        <v>4652.7119261519065</v>
      </c>
      <c r="H26" s="22">
        <f>IF(SER_hh_tes!H26=0,0,1000000/0.086*SER_hh_tes!H26/SER_hh_num!H26)</f>
        <v>4672.549060892713</v>
      </c>
      <c r="I26" s="22">
        <f>IF(SER_hh_tes!I26=0,0,1000000/0.086*SER_hh_tes!I26/SER_hh_num!I26)</f>
        <v>4685.494892209249</v>
      </c>
      <c r="J26" s="22">
        <f>IF(SER_hh_tes!J26=0,0,1000000/0.086*SER_hh_tes!J26/SER_hh_num!J26)</f>
        <v>4708.9732520706975</v>
      </c>
      <c r="K26" s="22">
        <f>IF(SER_hh_tes!K26=0,0,1000000/0.086*SER_hh_tes!K26/SER_hh_num!K26)</f>
        <v>4709.9620022008921</v>
      </c>
      <c r="L26" s="22">
        <f>IF(SER_hh_tes!L26=0,0,1000000/0.086*SER_hh_tes!L26/SER_hh_num!L26)</f>
        <v>4716.23958589827</v>
      </c>
      <c r="M26" s="22">
        <f>IF(SER_hh_tes!M26=0,0,1000000/0.086*SER_hh_tes!M26/SER_hh_num!M26)</f>
        <v>4808.7203768130821</v>
      </c>
      <c r="N26" s="22">
        <f>IF(SER_hh_tes!N26=0,0,1000000/0.086*SER_hh_tes!N26/SER_hh_num!N26)</f>
        <v>4913.5428595191415</v>
      </c>
      <c r="O26" s="22">
        <f>IF(SER_hh_tes!O26=0,0,1000000/0.086*SER_hh_tes!O26/SER_hh_num!O26)</f>
        <v>4988.2571640973183</v>
      </c>
      <c r="P26" s="22">
        <f>IF(SER_hh_tes!P26=0,0,1000000/0.086*SER_hh_tes!P26/SER_hh_num!P26)</f>
        <v>5015.4869581120547</v>
      </c>
      <c r="Q26" s="22">
        <f>IF(SER_hh_tes!Q26=0,0,1000000/0.086*SER_hh_tes!Q26/SER_hh_num!Q26)</f>
        <v>5053.3496148956592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54.299632964867321</v>
      </c>
      <c r="C27" s="116">
        <f>IF(SER_hh_tes!C27=0,0,1000000/0.086*SER_hh_tes!C27/SER_hh_num!C19)</f>
        <v>53.168287369691043</v>
      </c>
      <c r="D27" s="116">
        <f>IF(SER_hh_tes!D27=0,0,1000000/0.086*SER_hh_tes!D27/SER_hh_num!D19)</f>
        <v>51.747655989853534</v>
      </c>
      <c r="E27" s="116">
        <f>IF(SER_hh_tes!E27=0,0,1000000/0.086*SER_hh_tes!E27/SER_hh_num!E19)</f>
        <v>55.182502505406852</v>
      </c>
      <c r="F27" s="116">
        <f>IF(SER_hh_tes!F27=0,0,1000000/0.086*SER_hh_tes!F27/SER_hh_num!F19)</f>
        <v>54.131686749337526</v>
      </c>
      <c r="G27" s="116">
        <f>IF(SER_hh_tes!G27=0,0,1000000/0.086*SER_hh_tes!G27/SER_hh_num!G19)</f>
        <v>57.002564095575586</v>
      </c>
      <c r="H27" s="116">
        <f>IF(SER_hh_tes!H27=0,0,1000000/0.086*SER_hh_tes!H27/SER_hh_num!H19)</f>
        <v>59.976697639463779</v>
      </c>
      <c r="I27" s="116">
        <f>IF(SER_hh_tes!I27=0,0,1000000/0.086*SER_hh_tes!I27/SER_hh_num!I19)</f>
        <v>62.425196597399008</v>
      </c>
      <c r="J27" s="116">
        <f>IF(SER_hh_tes!J27=0,0,1000000/0.086*SER_hh_tes!J27/SER_hh_num!J19)</f>
        <v>66.338829996797287</v>
      </c>
      <c r="K27" s="116">
        <f>IF(SER_hh_tes!K27=0,0,1000000/0.086*SER_hh_tes!K27/SER_hh_num!K19)</f>
        <v>69.040218228458656</v>
      </c>
      <c r="L27" s="116">
        <f>IF(SER_hh_tes!L27=0,0,1000000/0.086*SER_hh_tes!L27/SER_hh_num!L19)</f>
        <v>70.275570091762674</v>
      </c>
      <c r="M27" s="116">
        <f>IF(SER_hh_tes!M27=0,0,1000000/0.086*SER_hh_tes!M27/SER_hh_num!M19)</f>
        <v>73.559591230493766</v>
      </c>
      <c r="N27" s="116">
        <f>IF(SER_hh_tes!N27=0,0,1000000/0.086*SER_hh_tes!N27/SER_hh_num!N19)</f>
        <v>75.187191555089441</v>
      </c>
      <c r="O27" s="116">
        <f>IF(SER_hh_tes!O27=0,0,1000000/0.086*SER_hh_tes!O27/SER_hh_num!O19)</f>
        <v>77.643820509270284</v>
      </c>
      <c r="P27" s="116">
        <f>IF(SER_hh_tes!P27=0,0,1000000/0.086*SER_hh_tes!P27/SER_hh_num!P19)</f>
        <v>78.966995547049606</v>
      </c>
      <c r="Q27" s="116">
        <f>IF(SER_hh_tes!Q27=0,0,1000000/0.086*SER_hh_tes!Q27/SER_hh_num!Q19)</f>
        <v>80.251287650595245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1735.8501535491687</v>
      </c>
      <c r="C28" s="117">
        <f>IF(SER_hh_tes!C27=0,0,1000000/0.086*SER_hh_tes!C27/SER_hh_num!C27)</f>
        <v>1694.6499109102906</v>
      </c>
      <c r="D28" s="117">
        <f>IF(SER_hh_tes!D27=0,0,1000000/0.086*SER_hh_tes!D27/SER_hh_num!D27)</f>
        <v>1646.4768437619935</v>
      </c>
      <c r="E28" s="117">
        <f>IF(SER_hh_tes!E27=0,0,1000000/0.086*SER_hh_tes!E27/SER_hh_num!E27)</f>
        <v>1745.166474137196</v>
      </c>
      <c r="F28" s="117">
        <f>IF(SER_hh_tes!F27=0,0,1000000/0.086*SER_hh_tes!F27/SER_hh_num!F27)</f>
        <v>1747.9112035107198</v>
      </c>
      <c r="G28" s="117">
        <f>IF(SER_hh_tes!G27=0,0,1000000/0.086*SER_hh_tes!G27/SER_hh_num!G27)</f>
        <v>1756.7584372778097</v>
      </c>
      <c r="H28" s="117">
        <f>IF(SER_hh_tes!H27=0,0,1000000/0.086*SER_hh_tes!H27/SER_hh_num!H27)</f>
        <v>1759.0869887161289</v>
      </c>
      <c r="I28" s="117">
        <f>IF(SER_hh_tes!I27=0,0,1000000/0.086*SER_hh_tes!I27/SER_hh_num!I27)</f>
        <v>1763.1698830804742</v>
      </c>
      <c r="J28" s="117">
        <f>IF(SER_hh_tes!J27=0,0,1000000/0.086*SER_hh_tes!J27/SER_hh_num!J27)</f>
        <v>1777.3730249174212</v>
      </c>
      <c r="K28" s="117">
        <f>IF(SER_hh_tes!K27=0,0,1000000/0.086*SER_hh_tes!K27/SER_hh_num!K27)</f>
        <v>1786.3504082621484</v>
      </c>
      <c r="L28" s="117">
        <f>IF(SER_hh_tes!L27=0,0,1000000/0.086*SER_hh_tes!L27/SER_hh_num!L27)</f>
        <v>1791.1885798462565</v>
      </c>
      <c r="M28" s="117">
        <f>IF(SER_hh_tes!M27=0,0,1000000/0.086*SER_hh_tes!M27/SER_hh_num!M27)</f>
        <v>1797.4370277665594</v>
      </c>
      <c r="N28" s="117">
        <f>IF(SER_hh_tes!N27=0,0,1000000/0.086*SER_hh_tes!N27/SER_hh_num!N27)</f>
        <v>1801.5176220170713</v>
      </c>
      <c r="O28" s="117">
        <f>IF(SER_hh_tes!O27=0,0,1000000/0.086*SER_hh_tes!O27/SER_hh_num!O27)</f>
        <v>1804.3962932900049</v>
      </c>
      <c r="P28" s="117">
        <f>IF(SER_hh_tes!P27=0,0,1000000/0.086*SER_hh_tes!P27/SER_hh_num!P27)</f>
        <v>1805.247778417611</v>
      </c>
      <c r="Q28" s="117">
        <f>IF(SER_hh_tes!Q27=0,0,1000000/0.086*SER_hh_tes!Q27/SER_hh_num!Q27)</f>
        <v>1809.9849732692276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4070.6964053657048</v>
      </c>
      <c r="C29" s="101">
        <f>IF(SER_hh_tes!C29=0,0,1000000/0.086*SER_hh_tes!C29/SER_hh_num!C29)</f>
        <v>4080.2996661514435</v>
      </c>
      <c r="D29" s="101">
        <f>IF(SER_hh_tes!D29=0,0,1000000/0.086*SER_hh_tes!D29/SER_hh_num!D29)</f>
        <v>4107.0903085018635</v>
      </c>
      <c r="E29" s="101">
        <f>IF(SER_hh_tes!E29=0,0,1000000/0.086*SER_hh_tes!E29/SER_hh_num!E29)</f>
        <v>4150.3012315415626</v>
      </c>
      <c r="F29" s="101">
        <f>IF(SER_hh_tes!F29=0,0,1000000/0.086*SER_hh_tes!F29/SER_hh_num!F29)</f>
        <v>4190.5284656487638</v>
      </c>
      <c r="G29" s="101">
        <f>IF(SER_hh_tes!G29=0,0,1000000/0.086*SER_hh_tes!G29/SER_hh_num!G29)</f>
        <v>4217.9409952864535</v>
      </c>
      <c r="H29" s="101">
        <f>IF(SER_hh_tes!H29=0,0,1000000/0.086*SER_hh_tes!H29/SER_hh_num!H29)</f>
        <v>4236.611451419084</v>
      </c>
      <c r="I29" s="101">
        <f>IF(SER_hh_tes!I29=0,0,1000000/0.086*SER_hh_tes!I29/SER_hh_num!I29)</f>
        <v>4237.1318375826004</v>
      </c>
      <c r="J29" s="101">
        <f>IF(SER_hh_tes!J29=0,0,1000000/0.086*SER_hh_tes!J29/SER_hh_num!J29)</f>
        <v>4242.4407607667063</v>
      </c>
      <c r="K29" s="101">
        <f>IF(SER_hh_tes!K29=0,0,1000000/0.086*SER_hh_tes!K29/SER_hh_num!K29)</f>
        <v>4271.8019882732369</v>
      </c>
      <c r="L29" s="101">
        <f>IF(SER_hh_tes!L29=0,0,1000000/0.086*SER_hh_tes!L29/SER_hh_num!L29)</f>
        <v>4295.9904254851735</v>
      </c>
      <c r="M29" s="101">
        <f>IF(SER_hh_tes!M29=0,0,1000000/0.086*SER_hh_tes!M29/SER_hh_num!M29)</f>
        <v>4338.3468577004396</v>
      </c>
      <c r="N29" s="101">
        <f>IF(SER_hh_tes!N29=0,0,1000000/0.086*SER_hh_tes!N29/SER_hh_num!N29)</f>
        <v>4407.0540151548112</v>
      </c>
      <c r="O29" s="101">
        <f>IF(SER_hh_tes!O29=0,0,1000000/0.086*SER_hh_tes!O29/SER_hh_num!O29)</f>
        <v>4438.413167824192</v>
      </c>
      <c r="P29" s="101">
        <f>IF(SER_hh_tes!P29=0,0,1000000/0.086*SER_hh_tes!P29/SER_hh_num!P29)</f>
        <v>4433.8936032039164</v>
      </c>
      <c r="Q29" s="101">
        <f>IF(SER_hh_tes!Q29=0,0,1000000/0.086*SER_hh_tes!Q29/SER_hh_num!Q29)</f>
        <v>4354.5176057600675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4070.6459749194064</v>
      </c>
      <c r="C30" s="100">
        <f>IF(SER_hh_tes!C30=0,0,1000000/0.086*SER_hh_tes!C30/SER_hh_num!C30)</f>
        <v>4089.8211185784089</v>
      </c>
      <c r="D30" s="100">
        <f>IF(SER_hh_tes!D30=0,0,1000000/0.086*SER_hh_tes!D30/SER_hh_num!D30)</f>
        <v>4123.1769802199942</v>
      </c>
      <c r="E30" s="100">
        <f>IF(SER_hh_tes!E30=0,0,1000000/0.086*SER_hh_tes!E30/SER_hh_num!E30)</f>
        <v>4283.105914926261</v>
      </c>
      <c r="F30" s="100">
        <f>IF(SER_hh_tes!F30=0,0,1000000/0.086*SER_hh_tes!F30/SER_hh_num!F30)</f>
        <v>4383.9962746575247</v>
      </c>
      <c r="G30" s="100">
        <f>IF(SER_hh_tes!G30=0,0,1000000/0.086*SER_hh_tes!G30/SER_hh_num!G30)</f>
        <v>4440.9380046009364</v>
      </c>
      <c r="H30" s="100">
        <f>IF(SER_hh_tes!H30=0,0,1000000/0.086*SER_hh_tes!H30/SER_hh_num!H30)</f>
        <v>4443.2931868590122</v>
      </c>
      <c r="I30" s="100">
        <f>IF(SER_hh_tes!I30=0,0,1000000/0.086*SER_hh_tes!I30/SER_hh_num!I30)</f>
        <v>4425.7376254239161</v>
      </c>
      <c r="J30" s="100">
        <f>IF(SER_hh_tes!J30=0,0,1000000/0.086*SER_hh_tes!J30/SER_hh_num!J30)</f>
        <v>4417.1519400501129</v>
      </c>
      <c r="K30" s="100">
        <f>IF(SER_hh_tes!K30=0,0,1000000/0.086*SER_hh_tes!K30/SER_hh_num!K30)</f>
        <v>4431.0382423571018</v>
      </c>
      <c r="L30" s="100">
        <f>IF(SER_hh_tes!L30=0,0,1000000/0.086*SER_hh_tes!L30/SER_hh_num!L30)</f>
        <v>4799.5754979753601</v>
      </c>
      <c r="M30" s="100">
        <f>IF(SER_hh_tes!M30=0,0,1000000/0.086*SER_hh_tes!M30/SER_hh_num!M30)</f>
        <v>4186.2154845014129</v>
      </c>
      <c r="N30" s="100">
        <f>IF(SER_hh_tes!N30=0,0,1000000/0.086*SER_hh_tes!N30/SER_hh_num!N30)</f>
        <v>4155.9399339375241</v>
      </c>
      <c r="O30" s="100">
        <f>IF(SER_hh_tes!O30=0,0,1000000/0.086*SER_hh_tes!O30/SER_hh_num!O30)</f>
        <v>4853.2773416050768</v>
      </c>
      <c r="P30" s="100">
        <f>IF(SER_hh_tes!P30=0,0,1000000/0.086*SER_hh_tes!P30/SER_hh_num!P30)</f>
        <v>4500.9534609168113</v>
      </c>
      <c r="Q30" s="100">
        <f>IF(SER_hh_tes!Q30=0,0,1000000/0.086*SER_hh_tes!Q30/SER_hh_num!Q30)</f>
        <v>4516.3202461916944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4070.6459749194073</v>
      </c>
      <c r="C31" s="100">
        <f>IF(SER_hh_tes!C31=0,0,1000000/0.086*SER_hh_tes!C31/SER_hh_num!C31)</f>
        <v>4092.8573377806601</v>
      </c>
      <c r="D31" s="100">
        <f>IF(SER_hh_tes!D31=0,0,1000000/0.086*SER_hh_tes!D31/SER_hh_num!D31)</f>
        <v>4135.5132155693618</v>
      </c>
      <c r="E31" s="100">
        <f>IF(SER_hh_tes!E31=0,0,1000000/0.086*SER_hh_tes!E31/SER_hh_num!E31)</f>
        <v>4197.5258442710556</v>
      </c>
      <c r="F31" s="100">
        <f>IF(SER_hh_tes!F31=0,0,1000000/0.086*SER_hh_tes!F31/SER_hh_num!F31)</f>
        <v>4249.9492101851756</v>
      </c>
      <c r="G31" s="100">
        <f>IF(SER_hh_tes!G31=0,0,1000000/0.086*SER_hh_tes!G31/SER_hh_num!G31)</f>
        <v>4315.8427788396884</v>
      </c>
      <c r="H31" s="100">
        <f>IF(SER_hh_tes!H31=0,0,1000000/0.086*SER_hh_tes!H31/SER_hh_num!H31)</f>
        <v>4347.6231798073823</v>
      </c>
      <c r="I31" s="100">
        <f>IF(SER_hh_tes!I31=0,0,1000000/0.086*SER_hh_tes!I31/SER_hh_num!I31)</f>
        <v>4354.3589830144492</v>
      </c>
      <c r="J31" s="100">
        <f>IF(SER_hh_tes!J31=0,0,1000000/0.086*SER_hh_tes!J31/SER_hh_num!J31)</f>
        <v>4368.0204628635329</v>
      </c>
      <c r="K31" s="100">
        <f>IF(SER_hh_tes!K31=0,0,1000000/0.086*SER_hh_tes!K31/SER_hh_num!K31)</f>
        <v>4405.621601610821</v>
      </c>
      <c r="L31" s="100">
        <f>IF(SER_hh_tes!L31=0,0,1000000/0.086*SER_hh_tes!L31/SER_hh_num!L31)</f>
        <v>4431.0392986655779</v>
      </c>
      <c r="M31" s="100">
        <f>IF(SER_hh_tes!M31=0,0,1000000/0.086*SER_hh_tes!M31/SER_hh_num!M31)</f>
        <v>4471.7564238312152</v>
      </c>
      <c r="N31" s="100">
        <f>IF(SER_hh_tes!N31=0,0,1000000/0.086*SER_hh_tes!N31/SER_hh_num!N31)</f>
        <v>4501.533173388636</v>
      </c>
      <c r="O31" s="100">
        <f>IF(SER_hh_tes!O31=0,0,1000000/0.086*SER_hh_tes!O31/SER_hh_num!O31)</f>
        <v>4486.9250865019258</v>
      </c>
      <c r="P31" s="100">
        <f>IF(SER_hh_tes!P31=0,0,1000000/0.086*SER_hh_tes!P31/SER_hh_num!P31)</f>
        <v>4467.2790132176578</v>
      </c>
      <c r="Q31" s="100">
        <f>IF(SER_hh_tes!Q31=0,0,1000000/0.086*SER_hh_tes!Q31/SER_hh_num!Q31)</f>
        <v>4462.706643726071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4070.7051111156111</v>
      </c>
      <c r="C33" s="18">
        <f>IF(SER_hh_tes!C33=0,0,1000000/0.086*SER_hh_tes!C33/SER_hh_num!C33)</f>
        <v>4078.2105345321374</v>
      </c>
      <c r="D33" s="18">
        <f>IF(SER_hh_tes!D33=0,0,1000000/0.086*SER_hh_tes!D33/SER_hh_num!D33)</f>
        <v>4102.4794926447075</v>
      </c>
      <c r="E33" s="18">
        <f>IF(SER_hh_tes!E33=0,0,1000000/0.086*SER_hh_tes!E33/SER_hh_num!E33)</f>
        <v>4139.8677818115111</v>
      </c>
      <c r="F33" s="18">
        <f>IF(SER_hh_tes!F33=0,0,1000000/0.086*SER_hh_tes!F33/SER_hh_num!F33)</f>
        <v>4175.7214184200375</v>
      </c>
      <c r="G33" s="18">
        <f>IF(SER_hh_tes!G33=0,0,1000000/0.086*SER_hh_tes!G33/SER_hh_num!G33)</f>
        <v>4193.4919781517056</v>
      </c>
      <c r="H33" s="18">
        <f>IF(SER_hh_tes!H33=0,0,1000000/0.086*SER_hh_tes!H33/SER_hh_num!H33)</f>
        <v>4210.271127587288</v>
      </c>
      <c r="I33" s="18">
        <f>IF(SER_hh_tes!I33=0,0,1000000/0.086*SER_hh_tes!I33/SER_hh_num!I33)</f>
        <v>4210.5895741904669</v>
      </c>
      <c r="J33" s="18">
        <f>IF(SER_hh_tes!J33=0,0,1000000/0.086*SER_hh_tes!J33/SER_hh_num!J33)</f>
        <v>4214.7695468735874</v>
      </c>
      <c r="K33" s="18">
        <f>IF(SER_hh_tes!K33=0,0,1000000/0.086*SER_hh_tes!K33/SER_hh_num!K33)</f>
        <v>4243.1134794943564</v>
      </c>
      <c r="L33" s="18">
        <f>IF(SER_hh_tes!L33=0,0,1000000/0.086*SER_hh_tes!L33/SER_hh_num!L33)</f>
        <v>4252.0549284993067</v>
      </c>
      <c r="M33" s="18">
        <f>IF(SER_hh_tes!M33=0,0,1000000/0.086*SER_hh_tes!M33/SER_hh_num!M33)</f>
        <v>4322.0941088724776</v>
      </c>
      <c r="N33" s="18">
        <f>IF(SER_hh_tes!N33=0,0,1000000/0.086*SER_hh_tes!N33/SER_hh_num!N33)</f>
        <v>4400.2247243746815</v>
      </c>
      <c r="O33" s="18">
        <f>IF(SER_hh_tes!O33=0,0,1000000/0.086*SER_hh_tes!O33/SER_hh_num!O33)</f>
        <v>4416.0593305351886</v>
      </c>
      <c r="P33" s="18">
        <f>IF(SER_hh_tes!P33=0,0,1000000/0.086*SER_hh_tes!P33/SER_hh_num!P33)</f>
        <v>4427.328023812398</v>
      </c>
      <c r="Q33" s="18">
        <f>IF(SER_hh_tes!Q33=0,0,1000000/0.086*SER_hh_tes!Q33/SER_hh_num!Q33)</f>
        <v>4330.9942852184431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3752.0386768215708</v>
      </c>
      <c r="C3" s="106">
        <f>IF(SER_hh_emi!C3=0,0,1000000*SER_hh_emi!C3/SER_hh_num!C3)</f>
        <v>3521.8904311180158</v>
      </c>
      <c r="D3" s="106">
        <f>IF(SER_hh_emi!D3=0,0,1000000*SER_hh_emi!D3/SER_hh_num!D3)</f>
        <v>3489.0762115326329</v>
      </c>
      <c r="E3" s="106">
        <f>IF(SER_hh_emi!E3=0,0,1000000*SER_hh_emi!E3/SER_hh_num!E3)</f>
        <v>3771.861968940821</v>
      </c>
      <c r="F3" s="106">
        <f>IF(SER_hh_emi!F3=0,0,1000000*SER_hh_emi!F3/SER_hh_num!F3)</f>
        <v>3679.2467308881328</v>
      </c>
      <c r="G3" s="106">
        <f>IF(SER_hh_emi!G3=0,0,1000000*SER_hh_emi!G3/SER_hh_num!G3)</f>
        <v>3573.6846660372912</v>
      </c>
      <c r="H3" s="106">
        <f>IF(SER_hh_emi!H3=0,0,1000000*SER_hh_emi!H3/SER_hh_num!H3)</f>
        <v>3522.3044940711893</v>
      </c>
      <c r="I3" s="106">
        <f>IF(SER_hh_emi!I3=0,0,1000000*SER_hh_emi!I3/SER_hh_num!I3)</f>
        <v>3104.3604987799777</v>
      </c>
      <c r="J3" s="106">
        <f>IF(SER_hh_emi!J3=0,0,1000000*SER_hh_emi!J3/SER_hh_num!J3)</f>
        <v>3012.2695630548792</v>
      </c>
      <c r="K3" s="106">
        <f>IF(SER_hh_emi!K3=0,0,1000000*SER_hh_emi!K3/SER_hh_num!K3)</f>
        <v>2865.4950538493372</v>
      </c>
      <c r="L3" s="106">
        <f>IF(SER_hh_emi!L3=0,0,1000000*SER_hh_emi!L3/SER_hh_num!L3)</f>
        <v>2767.4370756872736</v>
      </c>
      <c r="M3" s="106">
        <f>IF(SER_hh_emi!M3=0,0,1000000*SER_hh_emi!M3/SER_hh_num!M3)</f>
        <v>2206.8802782738367</v>
      </c>
      <c r="N3" s="106">
        <f>IF(SER_hh_emi!N3=0,0,1000000*SER_hh_emi!N3/SER_hh_num!N3)</f>
        <v>2448.6593440619981</v>
      </c>
      <c r="O3" s="106">
        <f>IF(SER_hh_emi!O3=0,0,1000000*SER_hh_emi!O3/SER_hh_num!O3)</f>
        <v>2455.5181697093435</v>
      </c>
      <c r="P3" s="106">
        <f>IF(SER_hh_emi!P3=0,0,1000000*SER_hh_emi!P3/SER_hh_num!P3)</f>
        <v>1949.5816733666304</v>
      </c>
      <c r="Q3" s="106">
        <f>IF(SER_hh_emi!Q3=0,0,1000000*SER_hh_emi!Q3/SER_hh_num!Q3)</f>
        <v>2108.5254259078688</v>
      </c>
    </row>
    <row r="4" spans="1:17" ht="12.95" customHeight="1" x14ac:dyDescent="0.25">
      <c r="A4" s="90" t="s">
        <v>44</v>
      </c>
      <c r="B4" s="101">
        <f>IF(SER_hh_emi!B4=0,0,1000000*SER_hh_emi!B4/SER_hh_num!B4)</f>
        <v>3141.7178435686228</v>
      </c>
      <c r="C4" s="101">
        <f>IF(SER_hh_emi!C4=0,0,1000000*SER_hh_emi!C4/SER_hh_num!C4)</f>
        <v>2931.1399029304239</v>
      </c>
      <c r="D4" s="101">
        <f>IF(SER_hh_emi!D4=0,0,1000000*SER_hh_emi!D4/SER_hh_num!D4)</f>
        <v>2903.115772707853</v>
      </c>
      <c r="E4" s="101">
        <f>IF(SER_hh_emi!E4=0,0,1000000*SER_hh_emi!E4/SER_hh_num!E4)</f>
        <v>3146.2635146726002</v>
      </c>
      <c r="F4" s="101">
        <f>IF(SER_hh_emi!F4=0,0,1000000*SER_hh_emi!F4/SER_hh_num!F4)</f>
        <v>3055.1003110298757</v>
      </c>
      <c r="G4" s="101">
        <f>IF(SER_hh_emi!G4=0,0,1000000*SER_hh_emi!G4/SER_hh_num!G4)</f>
        <v>2915.1190285215903</v>
      </c>
      <c r="H4" s="101">
        <f>IF(SER_hh_emi!H4=0,0,1000000*SER_hh_emi!H4/SER_hh_num!H4)</f>
        <v>2873.0184541352332</v>
      </c>
      <c r="I4" s="101">
        <f>IF(SER_hh_emi!I4=0,0,1000000*SER_hh_emi!I4/SER_hh_num!I4)</f>
        <v>2480.8946901421109</v>
      </c>
      <c r="J4" s="101">
        <f>IF(SER_hh_emi!J4=0,0,1000000*SER_hh_emi!J4/SER_hh_num!J4)</f>
        <v>2394.8572550579097</v>
      </c>
      <c r="K4" s="101">
        <f>IF(SER_hh_emi!K4=0,0,1000000*SER_hh_emi!K4/SER_hh_num!K4)</f>
        <v>2256.1417679764245</v>
      </c>
      <c r="L4" s="101">
        <f>IF(SER_hh_emi!L4=0,0,1000000*SER_hh_emi!L4/SER_hh_num!L4)</f>
        <v>2158.038666395923</v>
      </c>
      <c r="M4" s="101">
        <f>IF(SER_hh_emi!M4=0,0,1000000*SER_hh_emi!M4/SER_hh_num!M4)</f>
        <v>1656.3173026945399</v>
      </c>
      <c r="N4" s="101">
        <f>IF(SER_hh_emi!N4=0,0,1000000*SER_hh_emi!N4/SER_hh_num!N4)</f>
        <v>1914.5806954081006</v>
      </c>
      <c r="O4" s="101">
        <f>IF(SER_hh_emi!O4=0,0,1000000*SER_hh_emi!O4/SER_hh_num!O4)</f>
        <v>1924.4821313231068</v>
      </c>
      <c r="P4" s="101">
        <f>IF(SER_hh_emi!P4=0,0,1000000*SER_hh_emi!P4/SER_hh_num!P4)</f>
        <v>1472.0594401355627</v>
      </c>
      <c r="Q4" s="101">
        <f>IF(SER_hh_emi!Q4=0,0,1000000*SER_hh_emi!Q4/SER_hh_num!Q4)</f>
        <v>1602.7481519381647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0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15800.010723464833</v>
      </c>
      <c r="C7" s="100">
        <f>IF(SER_hh_emi!C7=0,0,1000000*SER_hh_emi!C7/SER_hh_num!C7)</f>
        <v>16304.16207722824</v>
      </c>
      <c r="D7" s="100">
        <f>IF(SER_hh_emi!D7=0,0,1000000*SER_hh_emi!D7/SER_hh_num!D7)</f>
        <v>16015.357463384647</v>
      </c>
      <c r="E7" s="100">
        <f>IF(SER_hh_emi!E7=0,0,1000000*SER_hh_emi!E7/SER_hh_num!E7)</f>
        <v>15977.682695540649</v>
      </c>
      <c r="F7" s="100">
        <f>IF(SER_hh_emi!F7=0,0,1000000*SER_hh_emi!F7/SER_hh_num!F7)</f>
        <v>16551.946456001377</v>
      </c>
      <c r="G7" s="100">
        <f>IF(SER_hh_emi!G7=0,0,1000000*SER_hh_emi!G7/SER_hh_num!G7)</f>
        <v>15549.256045381979</v>
      </c>
      <c r="H7" s="100">
        <f>IF(SER_hh_emi!H7=0,0,1000000*SER_hh_emi!H7/SER_hh_num!H7)</f>
        <v>15497.327578813658</v>
      </c>
      <c r="I7" s="100">
        <f>IF(SER_hh_emi!I7=0,0,1000000*SER_hh_emi!I7/SER_hh_num!I7)</f>
        <v>14369.471149357983</v>
      </c>
      <c r="J7" s="100">
        <f>IF(SER_hh_emi!J7=0,0,1000000*SER_hh_emi!J7/SER_hh_num!J7)</f>
        <v>14648.842161602633</v>
      </c>
      <c r="K7" s="100">
        <f>IF(SER_hh_emi!K7=0,0,1000000*SER_hh_emi!K7/SER_hh_num!K7)</f>
        <v>13679.875560784649</v>
      </c>
      <c r="L7" s="100">
        <f>IF(SER_hh_emi!L7=0,0,1000000*SER_hh_emi!L7/SER_hh_num!L7)</f>
        <v>15019.560850495402</v>
      </c>
      <c r="M7" s="100">
        <f>IF(SER_hh_emi!M7=0,0,1000000*SER_hh_emi!M7/SER_hh_num!M7)</f>
        <v>12575.261294102094</v>
      </c>
      <c r="N7" s="100">
        <f>IF(SER_hh_emi!N7=0,0,1000000*SER_hh_emi!N7/SER_hh_num!N7)</f>
        <v>13387.444300950523</v>
      </c>
      <c r="O7" s="100">
        <f>IF(SER_hh_emi!O7=0,0,1000000*SER_hh_emi!O7/SER_hh_num!O7)</f>
        <v>12093.625216985796</v>
      </c>
      <c r="P7" s="100">
        <f>IF(SER_hh_emi!P7=0,0,1000000*SER_hh_emi!P7/SER_hh_num!P7)</f>
        <v>10577.937718395402</v>
      </c>
      <c r="Q7" s="100">
        <f>IF(SER_hh_emi!Q7=0,0,1000000*SER_hh_emi!Q7/SER_hh_num!Q7)</f>
        <v>11045.387933189681</v>
      </c>
    </row>
    <row r="8" spans="1:17" ht="12" customHeight="1" x14ac:dyDescent="0.25">
      <c r="A8" s="88" t="s">
        <v>101</v>
      </c>
      <c r="B8" s="100">
        <f>IF(SER_hh_emi!B8=0,0,1000000*SER_hh_emi!B8/SER_hh_num!B8)</f>
        <v>7128.6891790991349</v>
      </c>
      <c r="C8" s="100">
        <f>IF(SER_hh_emi!C8=0,0,1000000*SER_hh_emi!C8/SER_hh_num!C8)</f>
        <v>7322.8860421273703</v>
      </c>
      <c r="D8" s="100">
        <f>IF(SER_hh_emi!D8=0,0,1000000*SER_hh_emi!D8/SER_hh_num!D8)</f>
        <v>7123.7141466855064</v>
      </c>
      <c r="E8" s="100">
        <f>IF(SER_hh_emi!E8=0,0,1000000*SER_hh_emi!E8/SER_hh_num!E8)</f>
        <v>7381.3617968927738</v>
      </c>
      <c r="F8" s="100">
        <f>IF(SER_hh_emi!F8=0,0,1000000*SER_hh_emi!F8/SER_hh_num!F8)</f>
        <v>7193.0726824534631</v>
      </c>
      <c r="G8" s="100">
        <f>IF(SER_hh_emi!G8=0,0,1000000*SER_hh_emi!G8/SER_hh_num!G8)</f>
        <v>6967.6526117272742</v>
      </c>
      <c r="H8" s="100">
        <f>IF(SER_hh_emi!H8=0,0,1000000*SER_hh_emi!H8/SER_hh_num!H8)</f>
        <v>6951.8041659608261</v>
      </c>
      <c r="I8" s="100">
        <f>IF(SER_hh_emi!I8=0,0,1000000*SER_hh_emi!I8/SER_hh_num!I8)</f>
        <v>6584.0397522331159</v>
      </c>
      <c r="J8" s="100">
        <f>IF(SER_hh_emi!J8=0,0,1000000*SER_hh_emi!J8/SER_hh_num!J8)</f>
        <v>6513.9075896956501</v>
      </c>
      <c r="K8" s="100">
        <f>IF(SER_hh_emi!K8=0,0,1000000*SER_hh_emi!K8/SER_hh_num!K8)</f>
        <v>6249.4945660018966</v>
      </c>
      <c r="L8" s="100">
        <f>IF(SER_hh_emi!L8=0,0,1000000*SER_hh_emi!L8/SER_hh_num!L8)</f>
        <v>6829.3999246673729</v>
      </c>
      <c r="M8" s="100">
        <f>IF(SER_hh_emi!M8=0,0,1000000*SER_hh_emi!M8/SER_hh_num!M8)</f>
        <v>5713.7598961777221</v>
      </c>
      <c r="N8" s="100">
        <f>IF(SER_hh_emi!N8=0,0,1000000*SER_hh_emi!N8/SER_hh_num!N8)</f>
        <v>5831.1303199454451</v>
      </c>
      <c r="O8" s="100">
        <f>IF(SER_hh_emi!O8=0,0,1000000*SER_hh_emi!O8/SER_hh_num!O8)</f>
        <v>5618.3118045479496</v>
      </c>
      <c r="P8" s="100">
        <f>IF(SER_hh_emi!P8=0,0,1000000*SER_hh_emi!P8/SER_hh_num!P8)</f>
        <v>4742.6643191602852</v>
      </c>
      <c r="Q8" s="100">
        <f>IF(SER_hh_emi!Q8=0,0,1000000*SER_hh_emi!Q8/SER_hh_num!Q8)</f>
        <v>4981.8322422500123</v>
      </c>
    </row>
    <row r="9" spans="1:17" ht="12" customHeight="1" x14ac:dyDescent="0.25">
      <c r="A9" s="88" t="s">
        <v>106</v>
      </c>
      <c r="B9" s="100">
        <f>IF(SER_hh_emi!B9=0,0,1000000*SER_hh_emi!B9/SER_hh_num!B9)</f>
        <v>10578.954926804156</v>
      </c>
      <c r="C9" s="100">
        <f>IF(SER_hh_emi!C9=0,0,1000000*SER_hh_emi!C9/SER_hh_num!C9)</f>
        <v>11325.798103559595</v>
      </c>
      <c r="D9" s="100">
        <f>IF(SER_hh_emi!D9=0,0,1000000*SER_hh_emi!D9/SER_hh_num!D9)</f>
        <v>10679.725591691838</v>
      </c>
      <c r="E9" s="100">
        <f>IF(SER_hh_emi!E9=0,0,1000000*SER_hh_emi!E9/SER_hh_num!E9)</f>
        <v>11065.560429810286</v>
      </c>
      <c r="F9" s="100">
        <f>IF(SER_hh_emi!F9=0,0,1000000*SER_hh_emi!F9/SER_hh_num!F9)</f>
        <v>10783.439864650632</v>
      </c>
      <c r="G9" s="100">
        <f>IF(SER_hh_emi!G9=0,0,1000000*SER_hh_emi!G9/SER_hh_num!G9)</f>
        <v>10445.522783028136</v>
      </c>
      <c r="H9" s="100">
        <f>IF(SER_hh_emi!H9=0,0,1000000*SER_hh_emi!H9/SER_hh_num!H9)</f>
        <v>10421.373352450879</v>
      </c>
      <c r="I9" s="100">
        <f>IF(SER_hh_emi!I9=0,0,1000000*SER_hh_emi!I9/SER_hh_num!I9)</f>
        <v>9870.9018998797274</v>
      </c>
      <c r="J9" s="100">
        <f>IF(SER_hh_emi!J9=0,0,1000000*SER_hh_emi!J9/SER_hh_num!J9)</f>
        <v>9765.8065579241102</v>
      </c>
      <c r="K9" s="100">
        <f>IF(SER_hh_emi!K9=0,0,1000000*SER_hh_emi!K9/SER_hh_num!K9)</f>
        <v>9369.3741370292064</v>
      </c>
      <c r="L9" s="100">
        <f>IF(SER_hh_emi!L9=0,0,1000000*SER_hh_emi!L9/SER_hh_num!L9)</f>
        <v>10239.148592063526</v>
      </c>
      <c r="M9" s="100">
        <f>IF(SER_hh_emi!M9=0,0,1000000*SER_hh_emi!M9/SER_hh_num!M9)</f>
        <v>8578.1913559078675</v>
      </c>
      <c r="N9" s="100">
        <f>IF(SER_hh_emi!N9=0,0,1000000*SER_hh_emi!N9/SER_hh_num!N9)</f>
        <v>8765.6847600482524</v>
      </c>
      <c r="O9" s="100">
        <f>IF(SER_hh_emi!O9=0,0,1000000*SER_hh_emi!O9/SER_hh_num!O9)</f>
        <v>8475.8500943344407</v>
      </c>
      <c r="P9" s="100">
        <f>IF(SER_hh_emi!P9=0,0,1000000*SER_hh_emi!P9/SER_hh_num!P9)</f>
        <v>7198.7557256580749</v>
      </c>
      <c r="Q9" s="100">
        <f>IF(SER_hh_emi!Q9=0,0,1000000*SER_hh_emi!Q9/SER_hh_num!Q9)</f>
        <v>7619.5366950665903</v>
      </c>
    </row>
    <row r="10" spans="1:17" ht="12" customHeight="1" x14ac:dyDescent="0.25">
      <c r="A10" s="88" t="s">
        <v>34</v>
      </c>
      <c r="B10" s="100">
        <f>IF(SER_hh_emi!B10=0,0,1000000*SER_hh_emi!B10/SER_hh_num!B10)</f>
        <v>7385.4210703203335</v>
      </c>
      <c r="C10" s="100">
        <f>IF(SER_hh_emi!C10=0,0,1000000*SER_hh_emi!C10/SER_hh_num!C10)</f>
        <v>6040.4311477313058</v>
      </c>
      <c r="D10" s="100">
        <f>IF(SER_hh_emi!D10=0,0,1000000*SER_hh_emi!D10/SER_hh_num!D10)</f>
        <v>8399.7425047976994</v>
      </c>
      <c r="E10" s="100">
        <f>IF(SER_hh_emi!E10=0,0,1000000*SER_hh_emi!E10/SER_hh_num!E10)</f>
        <v>8453.064196796091</v>
      </c>
      <c r="F10" s="100">
        <f>IF(SER_hh_emi!F10=0,0,1000000*SER_hh_emi!F10/SER_hh_num!F10)</f>
        <v>6581.6144716955441</v>
      </c>
      <c r="G10" s="100">
        <f>IF(SER_hh_emi!G10=0,0,1000000*SER_hh_emi!G10/SER_hh_num!G10)</f>
        <v>6560.1566878597223</v>
      </c>
      <c r="H10" s="100">
        <f>IF(SER_hh_emi!H10=0,0,1000000*SER_hh_emi!H10/SER_hh_num!H10)</f>
        <v>6719.9474923425751</v>
      </c>
      <c r="I10" s="100">
        <f>IF(SER_hh_emi!I10=0,0,1000000*SER_hh_emi!I10/SER_hh_num!I10)</f>
        <v>4880.1389995011477</v>
      </c>
      <c r="J10" s="100">
        <f>IF(SER_hh_emi!J10=0,0,1000000*SER_hh_emi!J10/SER_hh_num!J10)</f>
        <v>3791.5312268322573</v>
      </c>
      <c r="K10" s="100">
        <f>IF(SER_hh_emi!K10=0,0,1000000*SER_hh_emi!K10/SER_hh_num!K10)</f>
        <v>2647.2518522455202</v>
      </c>
      <c r="L10" s="100">
        <f>IF(SER_hh_emi!L10=0,0,1000000*SER_hh_emi!L10/SER_hh_num!L10)</f>
        <v>2985.6239575799577</v>
      </c>
      <c r="M10" s="100">
        <f>IF(SER_hh_emi!M10=0,0,1000000*SER_hh_emi!M10/SER_hh_num!M10)</f>
        <v>3607.6524324570605</v>
      </c>
      <c r="N10" s="100">
        <f>IF(SER_hh_emi!N10=0,0,1000000*SER_hh_emi!N10/SER_hh_num!N10)</f>
        <v>3044.6954244072563</v>
      </c>
      <c r="O10" s="100">
        <f>IF(SER_hh_emi!O10=0,0,1000000*SER_hh_emi!O10/SER_hh_num!O10)</f>
        <v>2838.0042949986546</v>
      </c>
      <c r="P10" s="100">
        <f>IF(SER_hh_emi!P10=0,0,1000000*SER_hh_emi!P10/SER_hh_num!P10)</f>
        <v>3980.6242484757686</v>
      </c>
      <c r="Q10" s="100">
        <f>IF(SER_hh_emi!Q10=0,0,1000000*SER_hh_emi!Q10/SER_hh_num!Q10)</f>
        <v>1929.1515532557437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1.6509460445783917</v>
      </c>
      <c r="C16" s="101">
        <f>IF(SER_hh_emi!C16=0,0,1000000*SER_hh_emi!C16/SER_hh_num!C16)</f>
        <v>1.6591244251403547</v>
      </c>
      <c r="D16" s="101">
        <f>IF(SER_hh_emi!D16=0,0,1000000*SER_hh_emi!D16/SER_hh_num!D16)</f>
        <v>1.6952385264958441</v>
      </c>
      <c r="E16" s="101">
        <f>IF(SER_hh_emi!E16=0,0,1000000*SER_hh_emi!E16/SER_hh_num!E16)</f>
        <v>1.7117829311936739</v>
      </c>
      <c r="F16" s="101">
        <f>IF(SER_hh_emi!F16=0,0,1000000*SER_hh_emi!F16/SER_hh_num!F16)</f>
        <v>1.7740081518103388</v>
      </c>
      <c r="G16" s="101">
        <f>IF(SER_hh_emi!G16=0,0,1000000*SER_hh_emi!G16/SER_hh_num!G16)</f>
        <v>1.8672456753238293</v>
      </c>
      <c r="H16" s="101">
        <f>IF(SER_hh_emi!H16=0,0,1000000*SER_hh_emi!H16/SER_hh_num!H16)</f>
        <v>1.8851000047521482</v>
      </c>
      <c r="I16" s="101">
        <f>IF(SER_hh_emi!I16=0,0,1000000*SER_hh_emi!I16/SER_hh_num!I16)</f>
        <v>1.8823535679259187</v>
      </c>
      <c r="J16" s="101">
        <f>IF(SER_hh_emi!J16=0,0,1000000*SER_hh_emi!J16/SER_hh_num!J16)</f>
        <v>1.9076953323885222</v>
      </c>
      <c r="K16" s="101">
        <f>IF(SER_hh_emi!K16=0,0,1000000*SER_hh_emi!K16/SER_hh_num!K16)</f>
        <v>1.8931096621385544</v>
      </c>
      <c r="L16" s="101">
        <f>IF(SER_hh_emi!L16=0,0,1000000*SER_hh_emi!L16/SER_hh_num!L16)</f>
        <v>2.0176954112059948</v>
      </c>
      <c r="M16" s="101">
        <f>IF(SER_hh_emi!M16=0,0,1000000*SER_hh_emi!M16/SER_hh_num!M16)</f>
        <v>2.1384170337179036</v>
      </c>
      <c r="N16" s="101">
        <f>IF(SER_hh_emi!N16=0,0,1000000*SER_hh_emi!N16/SER_hh_num!N16)</f>
        <v>2.4118214931179156</v>
      </c>
      <c r="O16" s="101">
        <f>IF(SER_hh_emi!O16=0,0,1000000*SER_hh_emi!O16/SER_hh_num!O16)</f>
        <v>2.8601075950079822</v>
      </c>
      <c r="P16" s="101">
        <f>IF(SER_hh_emi!P16=0,0,1000000*SER_hh_emi!P16/SER_hh_num!P16)</f>
        <v>3.6535127667528093</v>
      </c>
      <c r="Q16" s="101">
        <f>IF(SER_hh_emi!Q16=0,0,1000000*SER_hh_emi!Q16/SER_hh_num!Q16)</f>
        <v>4.836481323177102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267.51758412308493</v>
      </c>
      <c r="C17" s="103">
        <f>IF(SER_hh_emi!C17=0,0,1000000*SER_hh_emi!C17/SER_hh_num!C17)</f>
        <v>266.49536918613228</v>
      </c>
      <c r="D17" s="103">
        <f>IF(SER_hh_emi!D17=0,0,1000000*SER_hh_emi!D17/SER_hh_num!D17)</f>
        <v>270.13954002654282</v>
      </c>
      <c r="E17" s="103">
        <f>IF(SER_hh_emi!E17=0,0,1000000*SER_hh_emi!E17/SER_hh_num!E17)</f>
        <v>274.59678209525538</v>
      </c>
      <c r="F17" s="103">
        <f>IF(SER_hh_emi!F17=0,0,1000000*SER_hh_emi!F17/SER_hh_num!F17)</f>
        <v>274.82745308265521</v>
      </c>
      <c r="G17" s="103">
        <f>IF(SER_hh_emi!G17=0,0,1000000*SER_hh_emi!G17/SER_hh_num!G17)</f>
        <v>279.31071312537063</v>
      </c>
      <c r="H17" s="103">
        <f>IF(SER_hh_emi!H17=0,0,1000000*SER_hh_emi!H17/SER_hh_num!H17)</f>
        <v>285.72274377330479</v>
      </c>
      <c r="I17" s="103">
        <f>IF(SER_hh_emi!I17=0,0,1000000*SER_hh_emi!I17/SER_hh_num!I17)</f>
        <v>297.44650808354464</v>
      </c>
      <c r="J17" s="103">
        <f>IF(SER_hh_emi!J17=0,0,1000000*SER_hh_emi!J17/SER_hh_num!J17)</f>
        <v>302.57011230217586</v>
      </c>
      <c r="K17" s="103">
        <f>IF(SER_hh_emi!K17=0,0,1000000*SER_hh_emi!K17/SER_hh_num!K17)</f>
        <v>302.31078255625334</v>
      </c>
      <c r="L17" s="103">
        <f>IF(SER_hh_emi!L17=0,0,1000000*SER_hh_emi!L17/SER_hh_num!L17)</f>
        <v>292.18609566664344</v>
      </c>
      <c r="M17" s="103">
        <f>IF(SER_hh_emi!M17=0,0,1000000*SER_hh_emi!M17/SER_hh_num!M17)</f>
        <v>300.71476381734055</v>
      </c>
      <c r="N17" s="103">
        <f>IF(SER_hh_emi!N17=0,0,1000000*SER_hh_emi!N17/SER_hh_num!N17)</f>
        <v>308.24511240477761</v>
      </c>
      <c r="O17" s="103">
        <f>IF(SER_hh_emi!O17=0,0,1000000*SER_hh_emi!O17/SER_hh_num!O17)</f>
        <v>315.8293346657253</v>
      </c>
      <c r="P17" s="103">
        <f>IF(SER_hh_emi!P17=0,0,1000000*SER_hh_emi!P17/SER_hh_num!P17)</f>
        <v>335.32815597575944</v>
      </c>
      <c r="Q17" s="103">
        <f>IF(SER_hh_emi!Q17=0,0,1000000*SER_hh_emi!Q17/SER_hh_num!Q17)</f>
        <v>350.68730809255027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332.21074897207257</v>
      </c>
      <c r="C19" s="101">
        <f>IF(SER_hh_emi!C19=0,0,1000000*SER_hh_emi!C19/SER_hh_num!C19)</f>
        <v>318.38342993891246</v>
      </c>
      <c r="D19" s="101">
        <f>IF(SER_hh_emi!D19=0,0,1000000*SER_hh_emi!D19/SER_hh_num!D19)</f>
        <v>317.29842374986339</v>
      </c>
      <c r="E19" s="101">
        <f>IF(SER_hh_emi!E19=0,0,1000000*SER_hh_emi!E19/SER_hh_num!E19)</f>
        <v>339.25669212567556</v>
      </c>
      <c r="F19" s="101">
        <f>IF(SER_hh_emi!F19=0,0,1000000*SER_hh_emi!F19/SER_hh_num!F19)</f>
        <v>331.02755685856181</v>
      </c>
      <c r="G19" s="101">
        <f>IF(SER_hh_emi!G19=0,0,1000000*SER_hh_emi!G19/SER_hh_num!G19)</f>
        <v>337.55162291820079</v>
      </c>
      <c r="H19" s="101">
        <f>IF(SER_hh_emi!H19=0,0,1000000*SER_hh_emi!H19/SER_hh_num!H19)</f>
        <v>327.67695342304785</v>
      </c>
      <c r="I19" s="101">
        <f>IF(SER_hh_emi!I19=0,0,1000000*SER_hh_emi!I19/SER_hh_num!I19)</f>
        <v>304.88049019458731</v>
      </c>
      <c r="J19" s="101">
        <f>IF(SER_hh_emi!J19=0,0,1000000*SER_hh_emi!J19/SER_hh_num!J19)</f>
        <v>300.28084467619402</v>
      </c>
      <c r="K19" s="101">
        <f>IF(SER_hh_emi!K19=0,0,1000000*SER_hh_emi!K19/SER_hh_num!K19)</f>
        <v>291.15849030577743</v>
      </c>
      <c r="L19" s="101">
        <f>IF(SER_hh_emi!L19=0,0,1000000*SER_hh_emi!L19/SER_hh_num!L19)</f>
        <v>278.75904552457604</v>
      </c>
      <c r="M19" s="101">
        <f>IF(SER_hh_emi!M19=0,0,1000000*SER_hh_emi!M19/SER_hh_num!M19)</f>
        <v>237.3323950711173</v>
      </c>
      <c r="N19" s="101">
        <f>IF(SER_hh_emi!N19=0,0,1000000*SER_hh_emi!N19/SER_hh_num!N19)</f>
        <v>234.6470651328851</v>
      </c>
      <c r="O19" s="101">
        <f>IF(SER_hh_emi!O19=0,0,1000000*SER_hh_emi!O19/SER_hh_num!O19)</f>
        <v>228.86666954282089</v>
      </c>
      <c r="P19" s="101">
        <f>IF(SER_hh_emi!P19=0,0,1000000*SER_hh_emi!P19/SER_hh_num!P19)</f>
        <v>213.47553302963925</v>
      </c>
      <c r="Q19" s="101">
        <f>IF(SER_hh_emi!Q19=0,0,1000000*SER_hh_emi!Q19/SER_hh_num!Q19)</f>
        <v>207.82797969861821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2352.8886298366956</v>
      </c>
      <c r="C22" s="100">
        <f>IF(SER_hh_emi!C22=0,0,1000000*SER_hh_emi!C22/SER_hh_num!C22)</f>
        <v>2336.1549131685415</v>
      </c>
      <c r="D22" s="100">
        <f>IF(SER_hh_emi!D22=0,0,1000000*SER_hh_emi!D22/SER_hh_num!D22)</f>
        <v>2318.1897125670152</v>
      </c>
      <c r="E22" s="100">
        <f>IF(SER_hh_emi!E22=0,0,1000000*SER_hh_emi!E22/SER_hh_num!E22)</f>
        <v>2291.9659057727308</v>
      </c>
      <c r="F22" s="100">
        <f>IF(SER_hh_emi!F22=0,0,1000000*SER_hh_emi!F22/SER_hh_num!F22)</f>
        <v>2272.6686110987412</v>
      </c>
      <c r="G22" s="100">
        <f>IF(SER_hh_emi!G22=0,0,1000000*SER_hh_emi!G22/SER_hh_num!G22)</f>
        <v>2272.0298285932058</v>
      </c>
      <c r="H22" s="100">
        <f>IF(SER_hh_emi!H22=0,0,1000000*SER_hh_emi!H22/SER_hh_num!H22)</f>
        <v>2247.2033056312407</v>
      </c>
      <c r="I22" s="100">
        <f>IF(SER_hh_emi!I22=0,0,1000000*SER_hh_emi!I22/SER_hh_num!I22)</f>
        <v>2235.7200528193143</v>
      </c>
      <c r="J22" s="100">
        <f>IF(SER_hh_emi!J22=0,0,1000000*SER_hh_emi!J22/SER_hh_num!J22)</f>
        <v>2235.0043095725559</v>
      </c>
      <c r="K22" s="100">
        <f>IF(SER_hh_emi!K22=0,0,1000000*SER_hh_emi!K22/SER_hh_num!K22)</f>
        <v>2207.4410254124427</v>
      </c>
      <c r="L22" s="100">
        <f>IF(SER_hh_emi!L22=0,0,1000000*SER_hh_emi!L22/SER_hh_num!L22)</f>
        <v>2191.7037010353779</v>
      </c>
      <c r="M22" s="100">
        <f>IF(SER_hh_emi!M22=0,0,1000000*SER_hh_emi!M22/SER_hh_num!M22)</f>
        <v>2195.0837271102077</v>
      </c>
      <c r="N22" s="100">
        <f>IF(SER_hh_emi!N22=0,0,1000000*SER_hh_emi!N22/SER_hh_num!N22)</f>
        <v>2197.3601000816634</v>
      </c>
      <c r="O22" s="100">
        <f>IF(SER_hh_emi!O22=0,0,1000000*SER_hh_emi!O22/SER_hh_num!O22)</f>
        <v>2189.1940827269036</v>
      </c>
      <c r="P22" s="100">
        <f>IF(SER_hh_emi!P22=0,0,1000000*SER_hh_emi!P22/SER_hh_num!P22)</f>
        <v>2184.4405195391582</v>
      </c>
      <c r="Q22" s="100">
        <f>IF(SER_hh_emi!Q22=0,0,1000000*SER_hh_emi!Q22/SER_hh_num!Q22)</f>
        <v>2173.7470733632999</v>
      </c>
    </row>
    <row r="23" spans="1:17" ht="12" customHeight="1" x14ac:dyDescent="0.25">
      <c r="A23" s="88" t="s">
        <v>98</v>
      </c>
      <c r="B23" s="100">
        <f>IF(SER_hh_emi!B23=0,0,1000000*SER_hh_emi!B23/SER_hh_num!B23)</f>
        <v>1586.7764357435669</v>
      </c>
      <c r="C23" s="100">
        <f>IF(SER_hh_emi!C23=0,0,1000000*SER_hh_emi!C23/SER_hh_num!C23)</f>
        <v>1568.4939319799621</v>
      </c>
      <c r="D23" s="100">
        <f>IF(SER_hh_emi!D23=0,0,1000000*SER_hh_emi!D23/SER_hh_num!D23)</f>
        <v>1541.4394461388372</v>
      </c>
      <c r="E23" s="100">
        <f>IF(SER_hh_emi!E23=0,0,1000000*SER_hh_emi!E23/SER_hh_num!E23)</f>
        <v>1558.2174512754398</v>
      </c>
      <c r="F23" s="100">
        <f>IF(SER_hh_emi!F23=0,0,1000000*SER_hh_emi!F23/SER_hh_num!F23)</f>
        <v>1529.9935395623556</v>
      </c>
      <c r="G23" s="100">
        <f>IF(SER_hh_emi!G23=0,0,1000000*SER_hh_emi!G23/SER_hh_num!G23)</f>
        <v>1521.9088110904565</v>
      </c>
      <c r="H23" s="100">
        <f>IF(SER_hh_emi!H23=0,0,1000000*SER_hh_emi!H23/SER_hh_num!H23)</f>
        <v>1506.8309916582223</v>
      </c>
      <c r="I23" s="100">
        <f>IF(SER_hh_emi!I23=0,0,1000000*SER_hh_emi!I23/SER_hh_num!I23)</f>
        <v>1509.6555696744954</v>
      </c>
      <c r="J23" s="100">
        <f>IF(SER_hh_emi!J23=0,0,1000000*SER_hh_emi!J23/SER_hh_num!J23)</f>
        <v>1506.8690030135645</v>
      </c>
      <c r="K23" s="100">
        <f>IF(SER_hh_emi!K23=0,0,1000000*SER_hh_emi!K23/SER_hh_num!K23)</f>
        <v>1507.5495012288181</v>
      </c>
      <c r="L23" s="100">
        <f>IF(SER_hh_emi!L23=0,0,1000000*SER_hh_emi!L23/SER_hh_num!L23)</f>
        <v>1489.8498064342712</v>
      </c>
      <c r="M23" s="100">
        <f>IF(SER_hh_emi!M23=0,0,1000000*SER_hh_emi!M23/SER_hh_num!M23)</f>
        <v>1492.0160589364459</v>
      </c>
      <c r="N23" s="100">
        <f>IF(SER_hh_emi!N23=0,0,1000000*SER_hh_emi!N23/SER_hh_num!N23)</f>
        <v>1490.9892382914234</v>
      </c>
      <c r="O23" s="100">
        <f>IF(SER_hh_emi!O23=0,0,1000000*SER_hh_emi!O23/SER_hh_num!O23)</f>
        <v>1471.6846872443894</v>
      </c>
      <c r="P23" s="100">
        <f>IF(SER_hh_emi!P23=0,0,1000000*SER_hh_emi!P23/SER_hh_num!P23)</f>
        <v>1484.1762067841235</v>
      </c>
      <c r="Q23" s="100">
        <f>IF(SER_hh_emi!Q23=0,0,1000000*SER_hh_emi!Q23/SER_hh_num!Q23)</f>
        <v>1497.2451212996752</v>
      </c>
    </row>
    <row r="24" spans="1:17" ht="12" customHeight="1" x14ac:dyDescent="0.25">
      <c r="A24" s="88" t="s">
        <v>34</v>
      </c>
      <c r="B24" s="100">
        <f>IF(SER_hh_emi!B24=0,0,1000000*SER_hh_emi!B24/SER_hh_num!B24)</f>
        <v>983.89131365377784</v>
      </c>
      <c r="C24" s="100">
        <f>IF(SER_hh_emi!C24=0,0,1000000*SER_hh_emi!C24/SER_hh_num!C24)</f>
        <v>969.81472608402964</v>
      </c>
      <c r="D24" s="100">
        <f>IF(SER_hh_emi!D24=0,0,1000000*SER_hh_emi!D24/SER_hh_num!D24)</f>
        <v>1080.5730972250917</v>
      </c>
      <c r="E24" s="100">
        <f>IF(SER_hh_emi!E24=0,0,1000000*SER_hh_emi!E24/SER_hh_num!E24)</f>
        <v>1074.0139963764302</v>
      </c>
      <c r="F24" s="100">
        <f>IF(SER_hh_emi!F24=0,0,1000000*SER_hh_emi!F24/SER_hh_num!F24)</f>
        <v>991.71665082904144</v>
      </c>
      <c r="G24" s="100">
        <f>IF(SER_hh_emi!G24=0,0,1000000*SER_hh_emi!G24/SER_hh_num!G24)</f>
        <v>926.76099066965401</v>
      </c>
      <c r="H24" s="100">
        <f>IF(SER_hh_emi!H24=0,0,1000000*SER_hh_emi!H24/SER_hh_num!H24)</f>
        <v>878.02427966227731</v>
      </c>
      <c r="I24" s="100">
        <f>IF(SER_hh_emi!I24=0,0,1000000*SER_hh_emi!I24/SER_hh_num!I24)</f>
        <v>714.88304217548955</v>
      </c>
      <c r="J24" s="100">
        <f>IF(SER_hh_emi!J24=0,0,1000000*SER_hh_emi!J24/SER_hh_num!J24)</f>
        <v>560.35751328579306</v>
      </c>
      <c r="K24" s="100">
        <f>IF(SER_hh_emi!K24=0,0,1000000*SER_hh_emi!K24/SER_hh_num!K24)</f>
        <v>407.98001099218584</v>
      </c>
      <c r="L24" s="100">
        <f>IF(SER_hh_emi!L24=0,0,1000000*SER_hh_emi!L24/SER_hh_num!L24)</f>
        <v>416.10863938502075</v>
      </c>
      <c r="M24" s="100">
        <f>IF(SER_hh_emi!M24=0,0,1000000*SER_hh_emi!M24/SER_hh_num!M24)</f>
        <v>556.55654122406668</v>
      </c>
      <c r="N24" s="100">
        <f>IF(SER_hh_emi!N24=0,0,1000000*SER_hh_emi!N24/SER_hh_num!N24)</f>
        <v>539.09142267305424</v>
      </c>
      <c r="O24" s="100">
        <f>IF(SER_hh_emi!O24=0,0,1000000*SER_hh_emi!O24/SER_hh_num!O24)</f>
        <v>474.39093022678674</v>
      </c>
      <c r="P24" s="100">
        <f>IF(SER_hh_emi!P24=0,0,1000000*SER_hh_emi!P24/SER_hh_num!P24)</f>
        <v>556.34724887945777</v>
      </c>
      <c r="Q24" s="100">
        <f>IF(SER_hh_emi!Q24=0,0,1000000*SER_hh_emi!Q24/SER_hh_num!Q24)</f>
        <v>367.18585711289319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277.80947252780686</v>
      </c>
      <c r="C29" s="101">
        <f>IF(SER_hh_emi!C29=0,0,1000000*SER_hh_emi!C29/SER_hh_num!C29)</f>
        <v>272.05914271953924</v>
      </c>
      <c r="D29" s="101">
        <f>IF(SER_hh_emi!D29=0,0,1000000*SER_hh_emi!D29/SER_hh_num!D29)</f>
        <v>268.33444094857168</v>
      </c>
      <c r="E29" s="101">
        <f>IF(SER_hh_emi!E29=0,0,1000000*SER_hh_emi!E29/SER_hh_num!E29)</f>
        <v>286.00692281867327</v>
      </c>
      <c r="F29" s="101">
        <f>IF(SER_hh_emi!F29=0,0,1000000*SER_hh_emi!F29/SER_hh_num!F29)</f>
        <v>292.763205028161</v>
      </c>
      <c r="G29" s="101">
        <f>IF(SER_hh_emi!G29=0,0,1000000*SER_hh_emi!G29/SER_hh_num!G29)</f>
        <v>320.62858001163659</v>
      </c>
      <c r="H29" s="101">
        <f>IF(SER_hh_emi!H29=0,0,1000000*SER_hh_emi!H29/SER_hh_num!H29)</f>
        <v>321.20580034097048</v>
      </c>
      <c r="I29" s="101">
        <f>IF(SER_hh_emi!I29=0,0,1000000*SER_hh_emi!I29/SER_hh_num!I29)</f>
        <v>318.16587391900458</v>
      </c>
      <c r="J29" s="101">
        <f>IF(SER_hh_emi!J29=0,0,1000000*SER_hh_emi!J29/SER_hh_num!J29)</f>
        <v>316.69554489130934</v>
      </c>
      <c r="K29" s="101">
        <f>IF(SER_hh_emi!K29=0,0,1000000*SER_hh_emi!K29/SER_hh_num!K29)</f>
        <v>317.75209272951747</v>
      </c>
      <c r="L29" s="101">
        <f>IF(SER_hh_emi!L29=0,0,1000000*SER_hh_emi!L29/SER_hh_num!L29)</f>
        <v>330.17437155997129</v>
      </c>
      <c r="M29" s="101">
        <f>IF(SER_hh_emi!M29=0,0,1000000*SER_hh_emi!M29/SER_hh_num!M29)</f>
        <v>312.72777425529051</v>
      </c>
      <c r="N29" s="101">
        <f>IF(SER_hh_emi!N29=0,0,1000000*SER_hh_emi!N29/SER_hh_num!N29)</f>
        <v>298.85842778819148</v>
      </c>
      <c r="O29" s="101">
        <f>IF(SER_hh_emi!O29=0,0,1000000*SER_hh_emi!O29/SER_hh_num!O29)</f>
        <v>301.47801914446148</v>
      </c>
      <c r="P29" s="101">
        <f>IF(SER_hh_emi!P29=0,0,1000000*SER_hh_emi!P29/SER_hh_num!P29)</f>
        <v>263.13387585762001</v>
      </c>
      <c r="Q29" s="101">
        <f>IF(SER_hh_emi!Q29=0,0,1000000*SER_hh_emi!Q29/SER_hh_num!Q29)</f>
        <v>296.69454332754106</v>
      </c>
    </row>
    <row r="30" spans="1:17" ht="12" customHeight="1" x14ac:dyDescent="0.25">
      <c r="A30" s="88" t="s">
        <v>66</v>
      </c>
      <c r="B30" s="100">
        <f>IF(SER_hh_emi!B30=0,0,1000000*SER_hh_emi!B30/SER_hh_num!B30)</f>
        <v>2321.806480759677</v>
      </c>
      <c r="C30" s="100">
        <f>IF(SER_hh_emi!C30=0,0,1000000*SER_hh_emi!C30/SER_hh_num!C30)</f>
        <v>2305.993416371618</v>
      </c>
      <c r="D30" s="100">
        <f>IF(SER_hh_emi!D30=0,0,1000000*SER_hh_emi!D30/SER_hh_num!D30)</f>
        <v>2298.4684668119985</v>
      </c>
      <c r="E30" s="100">
        <f>IF(SER_hh_emi!E30=0,0,1000000*SER_hh_emi!E30/SER_hh_num!E30)</f>
        <v>2299.2115508896163</v>
      </c>
      <c r="F30" s="100">
        <f>IF(SER_hh_emi!F30=0,0,1000000*SER_hh_emi!F30/SER_hh_num!F30)</f>
        <v>2298.0866338674982</v>
      </c>
      <c r="G30" s="100">
        <f>IF(SER_hh_emi!G30=0,0,1000000*SER_hh_emi!G30/SER_hh_num!G30)</f>
        <v>2288.2655282572919</v>
      </c>
      <c r="H30" s="100">
        <f>IF(SER_hh_emi!H30=0,0,1000000*SER_hh_emi!H30/SER_hh_num!H30)</f>
        <v>2274.6335078118295</v>
      </c>
      <c r="I30" s="100">
        <f>IF(SER_hh_emi!I30=0,0,1000000*SER_hh_emi!I30/SER_hh_num!I30)</f>
        <v>2249.9017880877609</v>
      </c>
      <c r="J30" s="100">
        <f>IF(SER_hh_emi!J30=0,0,1000000*SER_hh_emi!J30/SER_hh_num!J30)</f>
        <v>2229.8776830677366</v>
      </c>
      <c r="K30" s="100">
        <f>IF(SER_hh_emi!K30=0,0,1000000*SER_hh_emi!K30/SER_hh_num!K30)</f>
        <v>2221.2941686181957</v>
      </c>
      <c r="L30" s="100">
        <f>IF(SER_hh_emi!L30=0,0,1000000*SER_hh_emi!L30/SER_hh_num!L30)</f>
        <v>2366.7262699281582</v>
      </c>
      <c r="M30" s="100">
        <f>IF(SER_hh_emi!M30=0,0,1000000*SER_hh_emi!M30/SER_hh_num!M30)</f>
        <v>2052.081129468103</v>
      </c>
      <c r="N30" s="100">
        <f>IF(SER_hh_emi!N30=0,0,1000000*SER_hh_emi!N30/SER_hh_num!N30)</f>
        <v>2021.6191957377782</v>
      </c>
      <c r="O30" s="100">
        <f>IF(SER_hh_emi!O30=0,0,1000000*SER_hh_emi!O30/SER_hh_num!O30)</f>
        <v>2360.7786824071782</v>
      </c>
      <c r="P30" s="100">
        <f>IF(SER_hh_emi!P30=0,0,1000000*SER_hh_emi!P30/SER_hh_num!P30)</f>
        <v>2164.7211902397162</v>
      </c>
      <c r="Q30" s="100">
        <f>IF(SER_hh_emi!Q30=0,0,1000000*SER_hh_emi!Q30/SER_hh_num!Q30)</f>
        <v>2152.1026950511477</v>
      </c>
    </row>
    <row r="31" spans="1:17" ht="12" customHeight="1" x14ac:dyDescent="0.25">
      <c r="A31" s="88" t="s">
        <v>98</v>
      </c>
      <c r="B31" s="100">
        <f>IF(SER_hh_emi!B31=0,0,1000000*SER_hh_emi!B31/SER_hh_num!B31)</f>
        <v>1834.3104982907441</v>
      </c>
      <c r="C31" s="100">
        <f>IF(SER_hh_emi!C31=0,0,1000000*SER_hh_emi!C31/SER_hh_num!C31)</f>
        <v>1811.5978244509311</v>
      </c>
      <c r="D31" s="100">
        <f>IF(SER_hh_emi!D31=0,0,1000000*SER_hh_emi!D31/SER_hh_num!D31)</f>
        <v>1793.255149730697</v>
      </c>
      <c r="E31" s="100">
        <f>IF(SER_hh_emi!E31=0,0,1000000*SER_hh_emi!E31/SER_hh_num!E31)</f>
        <v>1828.5510736232036</v>
      </c>
      <c r="F31" s="100">
        <f>IF(SER_hh_emi!F31=0,0,1000000*SER_hh_emi!F31/SER_hh_num!F31)</f>
        <v>1808.5757888162525</v>
      </c>
      <c r="G31" s="100">
        <f>IF(SER_hh_emi!G31=0,0,1000000*SER_hh_emi!G31/SER_hh_num!G31)</f>
        <v>1800.3701115157955</v>
      </c>
      <c r="H31" s="100">
        <f>IF(SER_hh_emi!H31=0,0,1000000*SER_hh_emi!H31/SER_hh_num!H31)</f>
        <v>1787.6421280785746</v>
      </c>
      <c r="I31" s="100">
        <f>IF(SER_hh_emi!I31=0,0,1000000*SER_hh_emi!I31/SER_hh_num!I31)</f>
        <v>1787.8494206563107</v>
      </c>
      <c r="J31" s="100">
        <f>IF(SER_hh_emi!J31=0,0,1000000*SER_hh_emi!J31/SER_hh_num!J31)</f>
        <v>1770.6524098380094</v>
      </c>
      <c r="K31" s="100">
        <f>IF(SER_hh_emi!K31=0,0,1000000*SER_hh_emi!K31/SER_hh_num!K31)</f>
        <v>1773.5154751316222</v>
      </c>
      <c r="L31" s="100">
        <f>IF(SER_hh_emi!L31=0,0,1000000*SER_hh_emi!L31/SER_hh_num!L31)</f>
        <v>1755.6014817992675</v>
      </c>
      <c r="M31" s="100">
        <f>IF(SER_hh_emi!M31=0,0,1000000*SER_hh_emi!M31/SER_hh_num!M31)</f>
        <v>1751.9232538585209</v>
      </c>
      <c r="N31" s="100">
        <f>IF(SER_hh_emi!N31=0,0,1000000*SER_hh_emi!N31/SER_hh_num!N31)</f>
        <v>1742.2647941926546</v>
      </c>
      <c r="O31" s="100">
        <f>IF(SER_hh_emi!O31=0,0,1000000*SER_hh_emi!O31/SER_hh_num!O31)</f>
        <v>1706.1799484625676</v>
      </c>
      <c r="P31" s="100">
        <f>IF(SER_hh_emi!P31=0,0,1000000*SER_hh_emi!P31/SER_hh_num!P31)</f>
        <v>1708.5695088079965</v>
      </c>
      <c r="Q31" s="100">
        <f>IF(SER_hh_emi!Q31=0,0,1000000*SER_hh_emi!Q31/SER_hh_num!Q31)</f>
        <v>1713.0898237318356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147.12360943041975</v>
      </c>
      <c r="C3" s="106">
        <f>IF(SER_hh_fech!C3=0,0,SER_hh_fech!C3/SER_summary!C$26)</f>
        <v>149.61938146765903</v>
      </c>
      <c r="D3" s="106">
        <f>IF(SER_hh_fech!D3=0,0,SER_hh_fech!D3/SER_summary!D$26)</f>
        <v>147.30764665682977</v>
      </c>
      <c r="E3" s="106">
        <f>IF(SER_hh_fech!E3=0,0,SER_hh_fech!E3/SER_summary!E$26)</f>
        <v>149.20743370982879</v>
      </c>
      <c r="F3" s="106">
        <f>IF(SER_hh_fech!F3=0,0,SER_hh_fech!F3/SER_summary!F$26)</f>
        <v>146.92560084005501</v>
      </c>
      <c r="G3" s="106">
        <f>IF(SER_hh_fech!G3=0,0,SER_hh_fech!G3/SER_summary!G$26)</f>
        <v>143.26491094757867</v>
      </c>
      <c r="H3" s="106">
        <f>IF(SER_hh_fech!H3=0,0,SER_hh_fech!H3/SER_summary!H$26)</f>
        <v>142.82397518682146</v>
      </c>
      <c r="I3" s="106">
        <f>IF(SER_hh_fech!I3=0,0,SER_hh_fech!I3/SER_summary!I$26)</f>
        <v>134.8576995804483</v>
      </c>
      <c r="J3" s="106">
        <f>IF(SER_hh_fech!J3=0,0,SER_hh_fech!J3/SER_summary!J$26)</f>
        <v>133.39822744282699</v>
      </c>
      <c r="K3" s="106">
        <f>IF(SER_hh_fech!K3=0,0,SER_hh_fech!K3/SER_summary!K$26)</f>
        <v>128.2685582649795</v>
      </c>
      <c r="L3" s="106">
        <f>IF(SER_hh_fech!L3=0,0,SER_hh_fech!L3/SER_summary!L$26)</f>
        <v>136.56500147682513</v>
      </c>
      <c r="M3" s="106">
        <f>IF(SER_hh_fech!M3=0,0,SER_hh_fech!M3/SER_summary!M$26)</f>
        <v>119.38689177809306</v>
      </c>
      <c r="N3" s="106">
        <f>IF(SER_hh_fech!N3=0,0,SER_hh_fech!N3/SER_summary!N$26)</f>
        <v>121.39814504153787</v>
      </c>
      <c r="O3" s="106">
        <f>IF(SER_hh_fech!O3=0,0,SER_hh_fech!O3/SER_summary!O$26)</f>
        <v>119.47369378195613</v>
      </c>
      <c r="P3" s="106">
        <f>IF(SER_hh_fech!P3=0,0,SER_hh_fech!P3/SER_summary!P$26)</f>
        <v>105.22176169509345</v>
      </c>
      <c r="Q3" s="106">
        <f>IF(SER_hh_fech!Q3=0,0,SER_hh_fech!Q3/SER_summary!Q$26)</f>
        <v>108.37784816458368</v>
      </c>
    </row>
    <row r="4" spans="1:17" ht="12.95" customHeight="1" x14ac:dyDescent="0.25">
      <c r="A4" s="90" t="s">
        <v>44</v>
      </c>
      <c r="B4" s="101">
        <f>IF(SER_hh_fech!B4=0,0,SER_hh_fech!B4/SER_summary!B$26)</f>
        <v>112.77715122713519</v>
      </c>
      <c r="C4" s="101">
        <f>IF(SER_hh_fech!C4=0,0,SER_hh_fech!C4/SER_summary!C$26)</f>
        <v>115.51146804008546</v>
      </c>
      <c r="D4" s="101">
        <f>IF(SER_hh_fech!D4=0,0,SER_hh_fech!D4/SER_summary!D$26)</f>
        <v>113.36428576861715</v>
      </c>
      <c r="E4" s="101">
        <f>IF(SER_hh_fech!E4=0,0,SER_hh_fech!E4/SER_summary!E$26)</f>
        <v>115.29844670479557</v>
      </c>
      <c r="F4" s="101">
        <f>IF(SER_hh_fech!F4=0,0,SER_hh_fech!F4/SER_summary!F$26)</f>
        <v>113.08987064451183</v>
      </c>
      <c r="G4" s="101">
        <f>IF(SER_hh_fech!G4=0,0,SER_hh_fech!G4/SER_summary!G$26)</f>
        <v>109.41416703527324</v>
      </c>
      <c r="H4" s="101">
        <f>IF(SER_hh_fech!H4=0,0,SER_hh_fech!H4/SER_summary!H$26)</f>
        <v>109.12788750250087</v>
      </c>
      <c r="I4" s="101">
        <f>IF(SER_hh_fech!I4=0,0,SER_hh_fech!I4/SER_summary!I$26)</f>
        <v>101.43823381144352</v>
      </c>
      <c r="J4" s="101">
        <f>IF(SER_hh_fech!J4=0,0,SER_hh_fech!J4/SER_summary!J$26)</f>
        <v>100.08412132873021</v>
      </c>
      <c r="K4" s="101">
        <f>IF(SER_hh_fech!K4=0,0,SER_hh_fech!K4/SER_summary!K$26)</f>
        <v>95.122386597964748</v>
      </c>
      <c r="L4" s="101">
        <f>IF(SER_hh_fech!L4=0,0,SER_hh_fech!L4/SER_summary!L$26)</f>
        <v>103.67531382267583</v>
      </c>
      <c r="M4" s="101">
        <f>IF(SER_hh_fech!M4=0,0,SER_hh_fech!M4/SER_summary!M$26)</f>
        <v>86.581323972998973</v>
      </c>
      <c r="N4" s="101">
        <f>IF(SER_hh_fech!N4=0,0,SER_hh_fech!N4/SER_summary!N$26)</f>
        <v>88.524620966110234</v>
      </c>
      <c r="O4" s="101">
        <f>IF(SER_hh_fech!O4=0,0,SER_hh_fech!O4/SER_summary!O$26)</f>
        <v>86.578364134812986</v>
      </c>
      <c r="P4" s="101">
        <f>IF(SER_hh_fech!P4=0,0,SER_hh_fech!P4/SER_summary!P$26)</f>
        <v>72.622337323933309</v>
      </c>
      <c r="Q4" s="101">
        <f>IF(SER_hh_fech!Q4=0,0,SER_hh_fech!Q4/SER_summary!Q$26)</f>
        <v>76.066061115439794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0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131.24444199604628</v>
      </c>
      <c r="C7" s="100">
        <f>IF(SER_hh_fech!C7=0,0,SER_hh_fech!C7/SER_summary!C$26)</f>
        <v>135.59134279496871</v>
      </c>
      <c r="D7" s="100">
        <f>IF(SER_hh_fech!D7=0,0,SER_hh_fech!D7/SER_summary!D$26)</f>
        <v>132.8209537455979</v>
      </c>
      <c r="E7" s="100">
        <f>IF(SER_hh_fech!E7=0,0,SER_hh_fech!E7/SER_summary!E$26)</f>
        <v>132.91118827243835</v>
      </c>
      <c r="F7" s="100">
        <f>IF(SER_hh_fech!F7=0,0,SER_hh_fech!F7/SER_summary!F$26)</f>
        <v>137.78065352342645</v>
      </c>
      <c r="G7" s="100">
        <f>IF(SER_hh_fech!G7=0,0,SER_hh_fech!G7/SER_summary!G$26)</f>
        <v>128.82045881034844</v>
      </c>
      <c r="H7" s="100">
        <f>IF(SER_hh_fech!H7=0,0,SER_hh_fech!H7/SER_summary!H$26)</f>
        <v>128.66660564247846</v>
      </c>
      <c r="I7" s="100">
        <f>IF(SER_hh_fech!I7=0,0,SER_hh_fech!I7/SER_summary!I$26)</f>
        <v>118.82008513979423</v>
      </c>
      <c r="J7" s="100">
        <f>IF(SER_hh_fech!J7=0,0,SER_hh_fech!J7/SER_summary!J$26)</f>
        <v>121.03310099885955</v>
      </c>
      <c r="K7" s="100">
        <f>IF(SER_hh_fech!K7=0,0,SER_hh_fech!K7/SER_summary!K$26)</f>
        <v>113.86538342413606</v>
      </c>
      <c r="L7" s="100">
        <f>IF(SER_hh_fech!L7=0,0,SER_hh_fech!L7/SER_summary!L$26)</f>
        <v>125.01638182745829</v>
      </c>
      <c r="M7" s="100">
        <f>IF(SER_hh_fech!M7=0,0,SER_hh_fech!M7/SER_summary!M$26)</f>
        <v>104.65261654904835</v>
      </c>
      <c r="N7" s="100">
        <f>IF(SER_hh_fech!N7=0,0,SER_hh_fech!N7/SER_summary!N$26)</f>
        <v>111.19747235058067</v>
      </c>
      <c r="O7" s="100">
        <f>IF(SER_hh_fech!O7=0,0,SER_hh_fech!O7/SER_summary!O$26)</f>
        <v>100.57664396485235</v>
      </c>
      <c r="P7" s="100">
        <f>IF(SER_hh_fech!P7=0,0,SER_hh_fech!P7/SER_summary!P$26)</f>
        <v>87.814031564420787</v>
      </c>
      <c r="Q7" s="100">
        <f>IF(SER_hh_fech!Q7=0,0,SER_hh_fech!Q7/SER_summary!Q$26)</f>
        <v>91.923678189348919</v>
      </c>
    </row>
    <row r="8" spans="1:17" ht="12" customHeight="1" x14ac:dyDescent="0.25">
      <c r="A8" s="88" t="s">
        <v>101</v>
      </c>
      <c r="B8" s="100">
        <f>IF(SER_hh_fech!B8=0,0,SER_hh_fech!B8/SER_summary!B$26)</f>
        <v>81.951257799537046</v>
      </c>
      <c r="C8" s="100">
        <f>IF(SER_hh_fech!C8=0,0,SER_hh_fech!C8/SER_summary!C$26)</f>
        <v>84.658647356159889</v>
      </c>
      <c r="D8" s="100">
        <f>IF(SER_hh_fech!D8=0,0,SER_hh_fech!D8/SER_summary!D$26)</f>
        <v>82.926956059589045</v>
      </c>
      <c r="E8" s="100">
        <f>IF(SER_hh_fech!E8=0,0,SER_hh_fech!E8/SER_summary!E$26)</f>
        <v>84.29486258986438</v>
      </c>
      <c r="F8" s="100">
        <f>IF(SER_hh_fech!F8=0,0,SER_hh_fech!F8/SER_summary!F$26)</f>
        <v>83.011241595905105</v>
      </c>
      <c r="G8" s="100">
        <f>IF(SER_hh_fech!G8=0,0,SER_hh_fech!G8/SER_summary!G$26)</f>
        <v>80.431078162700587</v>
      </c>
      <c r="H8" s="100">
        <f>IF(SER_hh_fech!H8=0,0,SER_hh_fech!H8/SER_summary!H$26)</f>
        <v>80.338026290443679</v>
      </c>
      <c r="I8" s="100">
        <f>IF(SER_hh_fech!I8=0,0,SER_hh_fech!I8/SER_summary!I$26)</f>
        <v>75.251964849821249</v>
      </c>
      <c r="J8" s="100">
        <f>IF(SER_hh_fech!J8=0,0,SER_hh_fech!J8/SER_summary!J$26)</f>
        <v>74.504429954819344</v>
      </c>
      <c r="K8" s="100">
        <f>IF(SER_hh_fech!K8=0,0,SER_hh_fech!K8/SER_summary!K$26)</f>
        <v>71.09004117871531</v>
      </c>
      <c r="L8" s="100">
        <f>IF(SER_hh_fech!L8=0,0,SER_hh_fech!L8/SER_summary!L$26)</f>
        <v>78.049183665959632</v>
      </c>
      <c r="M8" s="100">
        <f>IF(SER_hh_fech!M8=0,0,SER_hh_fech!M8/SER_summary!M$26)</f>
        <v>65.372291087870522</v>
      </c>
      <c r="N8" s="100">
        <f>IF(SER_hh_fech!N8=0,0,SER_hh_fech!N8/SER_summary!N$26)</f>
        <v>66.79812773587166</v>
      </c>
      <c r="O8" s="100">
        <f>IF(SER_hh_fech!O8=0,0,SER_hh_fech!O8/SER_summary!O$26)</f>
        <v>65.149744503141619</v>
      </c>
      <c r="P8" s="100">
        <f>IF(SER_hh_fech!P8=0,0,SER_hh_fech!P8/SER_summary!P$26)</f>
        <v>54.399733363758131</v>
      </c>
      <c r="Q8" s="100">
        <f>IF(SER_hh_fech!Q8=0,0,SER_hh_fech!Q8/SER_summary!Q$26)</f>
        <v>56.608770751165494</v>
      </c>
    </row>
    <row r="9" spans="1:17" ht="12" customHeight="1" x14ac:dyDescent="0.25">
      <c r="A9" s="88" t="s">
        <v>106</v>
      </c>
      <c r="B9" s="100">
        <f>IF(SER_hh_fech!B9=0,0,SER_hh_fech!B9/SER_summary!B$26)</f>
        <v>121.61543878194014</v>
      </c>
      <c r="C9" s="100">
        <f>IF(SER_hh_fech!C9=0,0,SER_hh_fech!C9/SER_summary!C$26)</f>
        <v>130.93563687326855</v>
      </c>
      <c r="D9" s="100">
        <f>IF(SER_hh_fech!D9=0,0,SER_hh_fech!D9/SER_summary!D$26)</f>
        <v>124.32238529430091</v>
      </c>
      <c r="E9" s="100">
        <f>IF(SER_hh_fech!E9=0,0,SER_hh_fech!E9/SER_summary!E$26)</f>
        <v>126.36826666636955</v>
      </c>
      <c r="F9" s="100">
        <f>IF(SER_hh_fech!F9=0,0,SER_hh_fech!F9/SER_summary!F$26)</f>
        <v>124.44566756888445</v>
      </c>
      <c r="G9" s="100">
        <f>IF(SER_hh_fech!G9=0,0,SER_hh_fech!G9/SER_summary!G$26)</f>
        <v>120.5778626216175</v>
      </c>
      <c r="H9" s="100">
        <f>IF(SER_hh_fech!H9=0,0,SER_hh_fech!H9/SER_summary!H$26)</f>
        <v>120.43385377154277</v>
      </c>
      <c r="I9" s="100">
        <f>IF(SER_hh_fech!I9=0,0,SER_hh_fech!I9/SER_summary!I$26)</f>
        <v>112.81899726590277</v>
      </c>
      <c r="J9" s="100">
        <f>IF(SER_hh_fech!J9=0,0,SER_hh_fech!J9/SER_summary!J$26)</f>
        <v>111.69882910192891</v>
      </c>
      <c r="K9" s="100">
        <f>IF(SER_hh_fech!K9=0,0,SER_hh_fech!K9/SER_summary!K$26)</f>
        <v>106.5796899550411</v>
      </c>
      <c r="L9" s="100">
        <f>IF(SER_hh_fech!L9=0,0,SER_hh_fech!L9/SER_summary!L$26)</f>
        <v>117.01719006943952</v>
      </c>
      <c r="M9" s="100">
        <f>IF(SER_hh_fech!M9=0,0,SER_hh_fech!M9/SER_summary!M$26)</f>
        <v>98.144835015031092</v>
      </c>
      <c r="N9" s="100">
        <f>IF(SER_hh_fech!N9=0,0,SER_hh_fech!N9/SER_summary!N$26)</f>
        <v>100.41472204647364</v>
      </c>
      <c r="O9" s="100">
        <f>IF(SER_hh_fech!O9=0,0,SER_hh_fech!O9/SER_summary!O$26)</f>
        <v>98.285657205037879</v>
      </c>
      <c r="P9" s="100">
        <f>IF(SER_hh_fech!P9=0,0,SER_hh_fech!P9/SER_summary!P$26)</f>
        <v>82.57181315669483</v>
      </c>
      <c r="Q9" s="100">
        <f>IF(SER_hh_fech!Q9=0,0,SER_hh_fech!Q9/SER_summary!Q$26)</f>
        <v>86.581118156300903</v>
      </c>
    </row>
    <row r="10" spans="1:17" ht="12" customHeight="1" x14ac:dyDescent="0.25">
      <c r="A10" s="88" t="s">
        <v>34</v>
      </c>
      <c r="B10" s="100">
        <f>IF(SER_hh_fech!B10=0,0,SER_hh_fech!B10/SER_summary!B$26)</f>
        <v>171.15903703508863</v>
      </c>
      <c r="C10" s="100">
        <f>IF(SER_hh_fech!C10=0,0,SER_hh_fech!C10/SER_summary!C$26)</f>
        <v>141.17606393228357</v>
      </c>
      <c r="D10" s="100">
        <f>IF(SER_hh_fech!D10=0,0,SER_hh_fech!D10/SER_summary!D$26)</f>
        <v>174.35625965740735</v>
      </c>
      <c r="E10" s="100">
        <f>IF(SER_hh_fech!E10=0,0,SER_hh_fech!E10/SER_summary!E$26)</f>
        <v>175.06805928406541</v>
      </c>
      <c r="F10" s="100">
        <f>IF(SER_hh_fech!F10=0,0,SER_hh_fech!F10/SER_summary!F$26)</f>
        <v>146.47614621409988</v>
      </c>
      <c r="G10" s="100">
        <f>IF(SER_hh_fech!G10=0,0,SER_hh_fech!G10/SER_summary!G$26)</f>
        <v>155.44705993314363</v>
      </c>
      <c r="H10" s="100">
        <f>IF(SER_hh_fech!H10=0,0,SER_hh_fech!H10/SER_summary!H$26)</f>
        <v>166.59330328892995</v>
      </c>
      <c r="I10" s="100">
        <f>IF(SER_hh_fech!I10=0,0,SER_hh_fech!I10/SER_summary!I$26)</f>
        <v>147.23480417722533</v>
      </c>
      <c r="J10" s="100">
        <f>IF(SER_hh_fech!J10=0,0,SER_hh_fech!J10/SER_summary!J$26)</f>
        <v>145.77245007759382</v>
      </c>
      <c r="K10" s="100">
        <f>IF(SER_hh_fech!K10=0,0,SER_hh_fech!K10/SER_summary!K$26)</f>
        <v>139.09190040255618</v>
      </c>
      <c r="L10" s="100">
        <f>IF(SER_hh_fech!L10=0,0,SER_hh_fech!L10/SER_summary!L$26)</f>
        <v>152.70972519335132</v>
      </c>
      <c r="M10" s="100">
        <f>IF(SER_hh_fech!M10=0,0,SER_hh_fech!M10/SER_summary!M$26)</f>
        <v>137.86028415611963</v>
      </c>
      <c r="N10" s="100">
        <f>IF(SER_hh_fech!N10=0,0,SER_hh_fech!N10/SER_summary!N$26)</f>
        <v>119.6486532150905</v>
      </c>
      <c r="O10" s="100">
        <f>IF(SER_hh_fech!O10=0,0,SER_hh_fech!O10/SER_summary!O$26)</f>
        <v>125.99796226929259</v>
      </c>
      <c r="P10" s="100">
        <f>IF(SER_hh_fech!P10=0,0,SER_hh_fech!P10/SER_summary!P$26)</f>
        <v>149.62873589118632</v>
      </c>
      <c r="Q10" s="100">
        <f>IF(SER_hh_fech!Q10=0,0,SER_hh_fech!Q10/SER_summary!Q$26)</f>
        <v>109.31689775644007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104.74653333702874</v>
      </c>
      <c r="C12" s="100">
        <f>IF(SER_hh_fech!C12=0,0,SER_hh_fech!C12/SER_summary!C$26)</f>
        <v>108.51081882513722</v>
      </c>
      <c r="D12" s="100">
        <f>IF(SER_hh_fech!D12=0,0,SER_hh_fech!D12/SER_summary!D$26)</f>
        <v>105.72451048568196</v>
      </c>
      <c r="E12" s="100">
        <f>IF(SER_hh_fech!E12=0,0,SER_hh_fech!E12/SER_summary!E$26)</f>
        <v>107.75726791158962</v>
      </c>
      <c r="F12" s="100">
        <f>IF(SER_hh_fech!F12=0,0,SER_hh_fech!F12/SER_summary!F$26)</f>
        <v>106.18619805070365</v>
      </c>
      <c r="G12" s="100">
        <f>IF(SER_hh_fech!G12=0,0,SER_hh_fech!G12/SER_summary!G$26)</f>
        <v>103.01688305302176</v>
      </c>
      <c r="H12" s="100">
        <f>IF(SER_hh_fech!H12=0,0,SER_hh_fech!H12/SER_summary!H$26)</f>
        <v>102.50794753494898</v>
      </c>
      <c r="I12" s="100">
        <f>IF(SER_hh_fech!I12=0,0,SER_hh_fech!I12/SER_summary!I$26)</f>
        <v>96.439765479570113</v>
      </c>
      <c r="J12" s="100">
        <f>IF(SER_hh_fech!J12=0,0,SER_hh_fech!J12/SER_summary!J$26)</f>
        <v>95.253516009364205</v>
      </c>
      <c r="K12" s="100">
        <f>IF(SER_hh_fech!K12=0,0,SER_hh_fech!K12/SER_summary!K$26)</f>
        <v>90.995252708755572</v>
      </c>
      <c r="L12" s="100">
        <f>IF(SER_hh_fech!L12=0,0,SER_hh_fech!L12/SER_summary!L$26)</f>
        <v>100.00515141950372</v>
      </c>
      <c r="M12" s="100">
        <f>IF(SER_hh_fech!M12=0,0,SER_hh_fech!M12/SER_summary!M$26)</f>
        <v>83.591530002254146</v>
      </c>
      <c r="N12" s="100">
        <f>IF(SER_hh_fech!N12=0,0,SER_hh_fech!N12/SER_summary!N$26)</f>
        <v>86.166282785920671</v>
      </c>
      <c r="O12" s="100">
        <f>IF(SER_hh_fech!O12=0,0,SER_hh_fech!O12/SER_summary!O$26)</f>
        <v>84.958079533170007</v>
      </c>
      <c r="P12" s="100">
        <f>IF(SER_hh_fech!P12=0,0,SER_hh_fech!P12/SER_summary!P$26)</f>
        <v>70.578924969035853</v>
      </c>
      <c r="Q12" s="100">
        <f>IF(SER_hh_fech!Q12=0,0,SER_hh_fech!Q12/SER_summary!Q$26)</f>
        <v>75.469246395265699</v>
      </c>
    </row>
    <row r="13" spans="1:17" ht="12" customHeight="1" x14ac:dyDescent="0.25">
      <c r="A13" s="88" t="s">
        <v>105</v>
      </c>
      <c r="B13" s="100">
        <f>IF(SER_hh_fech!B13=0,0,SER_hh_fech!B13/SER_summary!B$26)</f>
        <v>66.935637809474329</v>
      </c>
      <c r="C13" s="100">
        <f>IF(SER_hh_fech!C13=0,0,SER_hh_fech!C13/SER_summary!C$26)</f>
        <v>69.145037078240236</v>
      </c>
      <c r="D13" s="100">
        <f>IF(SER_hh_fech!D13=0,0,SER_hh_fech!D13/SER_summary!D$26)</f>
        <v>67.730164292484588</v>
      </c>
      <c r="E13" s="100">
        <f>IF(SER_hh_fech!E13=0,0,SER_hh_fech!E13/SER_summary!E$26)</f>
        <v>68.848446639443367</v>
      </c>
      <c r="F13" s="100">
        <f>IF(SER_hh_fech!F13=0,0,SER_hh_fech!F13/SER_summary!F$26)</f>
        <v>67.799694349952688</v>
      </c>
      <c r="G13" s="100">
        <f>IF(SER_hh_fech!G13=0,0,SER_hh_fech!G13/SER_summary!G$26)</f>
        <v>65.692304654099189</v>
      </c>
      <c r="H13" s="100">
        <f>IF(SER_hh_fech!H13=0,0,SER_hh_fech!H13/SER_summary!H$26)</f>
        <v>65.61712772768476</v>
      </c>
      <c r="I13" s="100">
        <f>IF(SER_hh_fech!I13=0,0,SER_hh_fech!I13/SER_summary!I$26)</f>
        <v>61.461144658896487</v>
      </c>
      <c r="J13" s="100">
        <f>IF(SER_hh_fech!J13=0,0,SER_hh_fech!J13/SER_summary!J$26)</f>
        <v>60.850529330004186</v>
      </c>
      <c r="K13" s="100">
        <f>IF(SER_hh_fech!K13=0,0,SER_hh_fech!K13/SER_summary!K$26)</f>
        <v>58.062012808572952</v>
      </c>
      <c r="L13" s="100">
        <f>IF(SER_hh_fech!L13=0,0,SER_hh_fech!L13/SER_summary!L$26)</f>
        <v>63.745098007143191</v>
      </c>
      <c r="M13" s="100">
        <f>IF(SER_hh_fech!M13=0,0,SER_hh_fech!M13/SER_summary!M$26)</f>
        <v>52.662739709703061</v>
      </c>
      <c r="N13" s="100">
        <f>IF(SER_hh_fech!N13=0,0,SER_hh_fech!N13/SER_summary!N$26)</f>
        <v>49.849262850254618</v>
      </c>
      <c r="O13" s="100">
        <f>IF(SER_hh_fech!O13=0,0,SER_hh_fech!O13/SER_summary!O$26)</f>
        <v>45.725017533809741</v>
      </c>
      <c r="P13" s="100">
        <f>IF(SER_hh_fech!P13=0,0,SER_hh_fech!P13/SER_summary!P$26)</f>
        <v>36.445376691635296</v>
      </c>
      <c r="Q13" s="100">
        <f>IF(SER_hh_fech!Q13=0,0,SER_hh_fech!Q13/SER_summary!Q$26)</f>
        <v>37.225718496001896</v>
      </c>
    </row>
    <row r="14" spans="1:17" ht="12" customHeight="1" x14ac:dyDescent="0.25">
      <c r="A14" s="51" t="s">
        <v>104</v>
      </c>
      <c r="B14" s="22">
        <f>IF(SER_hh_fech!B14=0,0,SER_hh_fech!B14/SER_summary!B$26)</f>
        <v>110.97224163149691</v>
      </c>
      <c r="C14" s="22">
        <f>IF(SER_hh_fech!C14=0,0,SER_hh_fech!C14/SER_summary!C$26)</f>
        <v>114.63519305076674</v>
      </c>
      <c r="D14" s="22">
        <f>IF(SER_hh_fech!D14=0,0,SER_hh_fech!D14/SER_summary!D$26)</f>
        <v>112.28948290596134</v>
      </c>
      <c r="E14" s="22">
        <f>IF(SER_hh_fech!E14=0,0,SER_hh_fech!E14/SER_summary!E$26)</f>
        <v>114.14347732328775</v>
      </c>
      <c r="F14" s="22">
        <f>IF(SER_hh_fech!F14=0,0,SER_hh_fech!F14/SER_summary!F$26)</f>
        <v>113.15023483085048</v>
      </c>
      <c r="G14" s="22">
        <f>IF(SER_hh_fech!G14=0,0,SER_hh_fech!G14/SER_summary!G$26)</f>
        <v>108.91092613705914</v>
      </c>
      <c r="H14" s="22">
        <f>IF(SER_hh_fech!H14=0,0,SER_hh_fech!H14/SER_summary!H$26)</f>
        <v>108.78629070642478</v>
      </c>
      <c r="I14" s="22">
        <f>IF(SER_hh_fech!I14=0,0,SER_hh_fech!I14/SER_summary!I$26)</f>
        <v>101.89610825027576</v>
      </c>
      <c r="J14" s="22">
        <f>IF(SER_hh_fech!J14=0,0,SER_hh_fech!J14/SER_summary!J$26)</f>
        <v>100.88377231027022</v>
      </c>
      <c r="K14" s="22">
        <f>IF(SER_hh_fech!K14=0,0,SER_hh_fech!K14/SER_summary!K$26)</f>
        <v>96.260705445791999</v>
      </c>
      <c r="L14" s="22">
        <f>IF(SER_hh_fech!L14=0,0,SER_hh_fech!L14/SER_summary!L$26)</f>
        <v>104.80163123309613</v>
      </c>
      <c r="M14" s="22">
        <f>IF(SER_hh_fech!M14=0,0,SER_hh_fech!M14/SER_summary!M$26)</f>
        <v>89.409490954576469</v>
      </c>
      <c r="N14" s="22">
        <f>IF(SER_hh_fech!N14=0,0,SER_hh_fech!N14/SER_summary!N$26)</f>
        <v>90.789382407815523</v>
      </c>
      <c r="O14" s="22">
        <f>IF(SER_hh_fech!O14=0,0,SER_hh_fech!O14/SER_summary!O$26)</f>
        <v>89.048545015504217</v>
      </c>
      <c r="P14" s="22">
        <f>IF(SER_hh_fech!P14=0,0,SER_hh_fech!P14/SER_summary!P$26)</f>
        <v>74.968558758187612</v>
      </c>
      <c r="Q14" s="22">
        <f>IF(SER_hh_fech!Q14=0,0,SER_hh_fech!Q14/SER_summary!Q$26)</f>
        <v>78.792801526242897</v>
      </c>
    </row>
    <row r="15" spans="1:17" ht="12" customHeight="1" x14ac:dyDescent="0.25">
      <c r="A15" s="105" t="s">
        <v>108</v>
      </c>
      <c r="B15" s="104">
        <f>IF(SER_hh_fech!B15=0,0,SER_hh_fech!B15/SER_summary!B$26)</f>
        <v>0.71820651128363722</v>
      </c>
      <c r="C15" s="104">
        <f>IF(SER_hh_fech!C15=0,0,SER_hh_fech!C15/SER_summary!C$26)</f>
        <v>0.71881663876832058</v>
      </c>
      <c r="D15" s="104">
        <f>IF(SER_hh_fech!D15=0,0,SER_hh_fech!D15/SER_summary!D$26)</f>
        <v>0.71008266028146194</v>
      </c>
      <c r="E15" s="104">
        <f>IF(SER_hh_fech!E15=0,0,SER_hh_fech!E15/SER_summary!E$26)</f>
        <v>0.74905207432740084</v>
      </c>
      <c r="F15" s="104">
        <f>IF(SER_hh_fech!F15=0,0,SER_hh_fech!F15/SER_summary!F$26)</f>
        <v>0.74697242780369744</v>
      </c>
      <c r="G15" s="104">
        <f>IF(SER_hh_fech!G15=0,0,SER_hh_fech!G15/SER_summary!G$26)</f>
        <v>0.73174474091763875</v>
      </c>
      <c r="H15" s="104">
        <f>IF(SER_hh_fech!H15=0,0,SER_hh_fech!H15/SER_summary!H$26)</f>
        <v>0.74781321164222181</v>
      </c>
      <c r="I15" s="104">
        <f>IF(SER_hh_fech!I15=0,0,SER_hh_fech!I15/SER_summary!I$26)</f>
        <v>0.68618226578652719</v>
      </c>
      <c r="J15" s="104">
        <f>IF(SER_hh_fech!J15=0,0,SER_hh_fech!J15/SER_summary!J$26)</f>
        <v>0.67846467968057722</v>
      </c>
      <c r="K15" s="104">
        <f>IF(SER_hh_fech!K15=0,0,SER_hh_fech!K15/SER_summary!K$26)</f>
        <v>0.64506009420884625</v>
      </c>
      <c r="L15" s="104">
        <f>IF(SER_hh_fech!L15=0,0,SER_hh_fech!L15/SER_summary!L$26)</f>
        <v>0.6740913828510775</v>
      </c>
      <c r="M15" s="104">
        <f>IF(SER_hh_fech!M15=0,0,SER_hh_fech!M15/SER_summary!M$26)</f>
        <v>0.54860889881696395</v>
      </c>
      <c r="N15" s="104">
        <f>IF(SER_hh_fech!N15=0,0,SER_hh_fech!N15/SER_summary!N$26)</f>
        <v>0.59244380194777746</v>
      </c>
      <c r="O15" s="104">
        <f>IF(SER_hh_fech!O15=0,0,SER_hh_fech!O15/SER_summary!O$26)</f>
        <v>0.59287388936259</v>
      </c>
      <c r="P15" s="104">
        <f>IF(SER_hh_fech!P15=0,0,SER_hh_fech!P15/SER_summary!P$26)</f>
        <v>0.47437369285224806</v>
      </c>
      <c r="Q15" s="104">
        <f>IF(SER_hh_fech!Q15=0,0,SER_hh_fech!Q15/SER_summary!Q$26)</f>
        <v>0.51004962824363653</v>
      </c>
    </row>
    <row r="16" spans="1:17" ht="12.95" customHeight="1" x14ac:dyDescent="0.25">
      <c r="A16" s="90" t="s">
        <v>102</v>
      </c>
      <c r="B16" s="101">
        <f>IF(SER_hh_fech!B16=0,0,SER_hh_fech!B16/SER_summary!B$26)</f>
        <v>13.729890458439716</v>
      </c>
      <c r="C16" s="101">
        <f>IF(SER_hh_fech!C16=0,0,SER_hh_fech!C16/SER_summary!C$26)</f>
        <v>13.493192815804814</v>
      </c>
      <c r="D16" s="101">
        <f>IF(SER_hh_fech!D16=0,0,SER_hh_fech!D16/SER_summary!D$26)</f>
        <v>13.229681379041732</v>
      </c>
      <c r="E16" s="101">
        <f>IF(SER_hh_fech!E16=0,0,SER_hh_fech!E16/SER_summary!E$26)</f>
        <v>13.032380080246703</v>
      </c>
      <c r="F16" s="101">
        <f>IF(SER_hh_fech!F16=0,0,SER_hh_fech!F16/SER_summary!F$26)</f>
        <v>12.860698584003272</v>
      </c>
      <c r="G16" s="101">
        <f>IF(SER_hh_fech!G16=0,0,SER_hh_fech!G16/SER_summary!G$26)</f>
        <v>12.698232796270386</v>
      </c>
      <c r="H16" s="101">
        <f>IF(SER_hh_fech!H16=0,0,SER_hh_fech!H16/SER_summary!H$26)</f>
        <v>12.54758560945773</v>
      </c>
      <c r="I16" s="101">
        <f>IF(SER_hh_fech!I16=0,0,SER_hh_fech!I16/SER_summary!I$26)</f>
        <v>12.40313524387771</v>
      </c>
      <c r="J16" s="101">
        <f>IF(SER_hh_fech!J16=0,0,SER_hh_fech!J16/SER_summary!J$26)</f>
        <v>12.312433771701095</v>
      </c>
      <c r="K16" s="101">
        <f>IF(SER_hh_fech!K16=0,0,SER_hh_fech!K16/SER_summary!K$26)</f>
        <v>11.955202453599197</v>
      </c>
      <c r="L16" s="101">
        <f>IF(SER_hh_fech!L16=0,0,SER_hh_fech!L16/SER_summary!L$26)</f>
        <v>11.779964101481019</v>
      </c>
      <c r="M16" s="101">
        <f>IF(SER_hh_fech!M16=0,0,SER_hh_fech!M16/SER_summary!M$26)</f>
        <v>11.62674644057299</v>
      </c>
      <c r="N16" s="101">
        <f>IF(SER_hh_fech!N16=0,0,SER_hh_fech!N16/SER_summary!N$26)</f>
        <v>11.417024681444335</v>
      </c>
      <c r="O16" s="101">
        <f>IF(SER_hh_fech!O16=0,0,SER_hh_fech!O16/SER_summary!O$26)</f>
        <v>11.187921176794319</v>
      </c>
      <c r="P16" s="101">
        <f>IF(SER_hh_fech!P16=0,0,SER_hh_fech!P16/SER_summary!P$26)</f>
        <v>10.874312489638092</v>
      </c>
      <c r="Q16" s="101">
        <f>IF(SER_hh_fech!Q16=0,0,SER_hh_fech!Q16/SER_summary!Q$26)</f>
        <v>10.371420378659096</v>
      </c>
    </row>
    <row r="17" spans="1:17" ht="12.95" customHeight="1" x14ac:dyDescent="0.25">
      <c r="A17" s="88" t="s">
        <v>101</v>
      </c>
      <c r="B17" s="103">
        <f>IF(SER_hh_fech!B17=0,0,SER_hh_fech!B17/SER_summary!B$26)</f>
        <v>3.0753764053366646</v>
      </c>
      <c r="C17" s="103">
        <f>IF(SER_hh_fech!C17=0,0,SER_hh_fech!C17/SER_summary!C$26)</f>
        <v>3.0809079032758211</v>
      </c>
      <c r="D17" s="103">
        <f>IF(SER_hh_fech!D17=0,0,SER_hh_fech!D17/SER_summary!D$26)</f>
        <v>3.1446867890062316</v>
      </c>
      <c r="E17" s="103">
        <f>IF(SER_hh_fech!E17=0,0,SER_hh_fech!E17/SER_summary!E$26)</f>
        <v>3.1358844954710641</v>
      </c>
      <c r="F17" s="103">
        <f>IF(SER_hh_fech!F17=0,0,SER_hh_fech!F17/SER_summary!F$26)</f>
        <v>3.1716304161200393</v>
      </c>
      <c r="G17" s="103">
        <f>IF(SER_hh_fech!G17=0,0,SER_hh_fech!G17/SER_summary!G$26)</f>
        <v>3.2242224248170723</v>
      </c>
      <c r="H17" s="103">
        <f>IF(SER_hh_fech!H17=0,0,SER_hh_fech!H17/SER_summary!H$26)</f>
        <v>3.3019343976104194</v>
      </c>
      <c r="I17" s="103">
        <f>IF(SER_hh_fech!I17=0,0,SER_hh_fech!I17/SER_summary!I$26)</f>
        <v>3.3996505205505723</v>
      </c>
      <c r="J17" s="103">
        <f>IF(SER_hh_fech!J17=0,0,SER_hh_fech!J17/SER_summary!J$26)</f>
        <v>3.4607205318816248</v>
      </c>
      <c r="K17" s="103">
        <f>IF(SER_hh_fech!K17=0,0,SER_hh_fech!K17/SER_summary!K$26)</f>
        <v>3.4388838575217315</v>
      </c>
      <c r="L17" s="103">
        <f>IF(SER_hh_fech!L17=0,0,SER_hh_fech!L17/SER_summary!L$26)</f>
        <v>3.339222552036476</v>
      </c>
      <c r="M17" s="103">
        <f>IF(SER_hh_fech!M17=0,0,SER_hh_fech!M17/SER_summary!M$26)</f>
        <v>3.4405388801580759</v>
      </c>
      <c r="N17" s="103">
        <f>IF(SER_hh_fech!N17=0,0,SER_hh_fech!N17/SER_summary!N$26)</f>
        <v>3.5310814992323976</v>
      </c>
      <c r="O17" s="103">
        <f>IF(SER_hh_fech!O17=0,0,SER_hh_fech!O17/SER_summary!O$26)</f>
        <v>3.6623457678893945</v>
      </c>
      <c r="P17" s="103">
        <f>IF(SER_hh_fech!P17=0,0,SER_hh_fech!P17/SER_summary!P$26)</f>
        <v>3.8463110704979884</v>
      </c>
      <c r="Q17" s="103">
        <f>IF(SER_hh_fech!Q17=0,0,SER_hh_fech!Q17/SER_summary!Q$26)</f>
        <v>3.9848747335957073</v>
      </c>
    </row>
    <row r="18" spans="1:17" ht="12" customHeight="1" x14ac:dyDescent="0.25">
      <c r="A18" s="88" t="s">
        <v>100</v>
      </c>
      <c r="B18" s="103">
        <f>IF(SER_hh_fech!B18=0,0,SER_hh_fech!B18/SER_summary!B$26)</f>
        <v>13.796051553190088</v>
      </c>
      <c r="C18" s="103">
        <f>IF(SER_hh_fech!C18=0,0,SER_hh_fech!C18/SER_summary!C$26)</f>
        <v>13.558422845914508</v>
      </c>
      <c r="D18" s="103">
        <f>IF(SER_hh_fech!D18=0,0,SER_hh_fech!D18/SER_summary!D$26)</f>
        <v>13.29336859934403</v>
      </c>
      <c r="E18" s="103">
        <f>IF(SER_hh_fech!E18=0,0,SER_hh_fech!E18/SER_summary!E$26)</f>
        <v>13.094459902415554</v>
      </c>
      <c r="F18" s="103">
        <f>IF(SER_hh_fech!F18=0,0,SER_hh_fech!F18/SER_summary!F$26)</f>
        <v>12.923647747371726</v>
      </c>
      <c r="G18" s="103">
        <f>IF(SER_hh_fech!G18=0,0,SER_hh_fech!G18/SER_summary!G$26)</f>
        <v>12.761994632354183</v>
      </c>
      <c r="H18" s="103">
        <f>IF(SER_hh_fech!H18=0,0,SER_hh_fech!H18/SER_summary!H$26)</f>
        <v>12.608990350957072</v>
      </c>
      <c r="I18" s="103">
        <f>IF(SER_hh_fech!I18=0,0,SER_hh_fech!I18/SER_summary!I$26)</f>
        <v>12.460475558438166</v>
      </c>
      <c r="J18" s="103">
        <f>IF(SER_hh_fech!J18=0,0,SER_hh_fech!J18/SER_summary!J$26)</f>
        <v>12.368597665417623</v>
      </c>
      <c r="K18" s="103">
        <f>IF(SER_hh_fech!K18=0,0,SER_hh_fech!K18/SER_summary!K$26)</f>
        <v>12.008868820377051</v>
      </c>
      <c r="L18" s="103">
        <f>IF(SER_hh_fech!L18=0,0,SER_hh_fech!L18/SER_summary!L$26)</f>
        <v>11.838657072447182</v>
      </c>
      <c r="M18" s="103">
        <f>IF(SER_hh_fech!M18=0,0,SER_hh_fech!M18/SER_summary!M$26)</f>
        <v>11.685376422074597</v>
      </c>
      <c r="N18" s="103">
        <f>IF(SER_hh_fech!N18=0,0,SER_hh_fech!N18/SER_summary!N$26)</f>
        <v>11.479213749232445</v>
      </c>
      <c r="O18" s="103">
        <f>IF(SER_hh_fech!O18=0,0,SER_hh_fech!O18/SER_summary!O$26)</f>
        <v>11.256694568943033</v>
      </c>
      <c r="P18" s="103">
        <f>IF(SER_hh_fech!P18=0,0,SER_hh_fech!P18/SER_summary!P$26)</f>
        <v>10.951728395361718</v>
      </c>
      <c r="Q18" s="103">
        <f>IF(SER_hh_fech!Q18=0,0,SER_hh_fech!Q18/SER_summary!Q$26)</f>
        <v>10.460731741654806</v>
      </c>
    </row>
    <row r="19" spans="1:17" ht="12.95" customHeight="1" x14ac:dyDescent="0.25">
      <c r="A19" s="90" t="s">
        <v>47</v>
      </c>
      <c r="B19" s="101">
        <f>IF(SER_hh_fech!B19=0,0,SER_hh_fech!B19/SER_summary!B$26)</f>
        <v>15.498666050434309</v>
      </c>
      <c r="C19" s="101">
        <f>IF(SER_hh_fech!C19=0,0,SER_hh_fech!C19/SER_summary!C$26)</f>
        <v>15.374680486594865</v>
      </c>
      <c r="D19" s="101">
        <f>IF(SER_hh_fech!D19=0,0,SER_hh_fech!D19/SER_summary!D$26)</f>
        <v>15.214975422571671</v>
      </c>
      <c r="E19" s="101">
        <f>IF(SER_hh_fech!E19=0,0,SER_hh_fech!E19/SER_summary!E$26)</f>
        <v>15.142084893170354</v>
      </c>
      <c r="F19" s="101">
        <f>IF(SER_hh_fech!F19=0,0,SER_hh_fech!F19/SER_summary!F$26)</f>
        <v>15.018429494925012</v>
      </c>
      <c r="G19" s="101">
        <f>IF(SER_hh_fech!G19=0,0,SER_hh_fech!G19/SER_summary!G$26)</f>
        <v>14.970308680297881</v>
      </c>
      <c r="H19" s="101">
        <f>IF(SER_hh_fech!H19=0,0,SER_hh_fech!H19/SER_summary!H$26)</f>
        <v>14.840878445595166</v>
      </c>
      <c r="I19" s="101">
        <f>IF(SER_hh_fech!I19=0,0,SER_hh_fech!I19/SER_summary!I$26)</f>
        <v>14.667916064616252</v>
      </c>
      <c r="J19" s="101">
        <f>IF(SER_hh_fech!J19=0,0,SER_hh_fech!J19/SER_summary!J$26)</f>
        <v>14.650517391171972</v>
      </c>
      <c r="K19" s="101">
        <f>IF(SER_hh_fech!K19=0,0,SER_hh_fech!K19/SER_summary!K$26)</f>
        <v>14.558738123449622</v>
      </c>
      <c r="L19" s="101">
        <f>IF(SER_hh_fech!L19=0,0,SER_hh_fech!L19/SER_summary!L$26)</f>
        <v>14.421799347143613</v>
      </c>
      <c r="M19" s="101">
        <f>IF(SER_hh_fech!M19=0,0,SER_hh_fech!M19/SER_summary!M$26)</f>
        <v>14.36921084532683</v>
      </c>
      <c r="N19" s="101">
        <f>IF(SER_hh_fech!N19=0,0,SER_hh_fech!N19/SER_summary!N$26)</f>
        <v>14.411089841812935</v>
      </c>
      <c r="O19" s="101">
        <f>IF(SER_hh_fech!O19=0,0,SER_hh_fech!O19/SER_summary!O$26)</f>
        <v>14.420098216189372</v>
      </c>
      <c r="P19" s="101">
        <f>IF(SER_hh_fech!P19=0,0,SER_hh_fech!P19/SER_summary!P$26)</f>
        <v>14.341771121717553</v>
      </c>
      <c r="Q19" s="101">
        <f>IF(SER_hh_fech!Q19=0,0,SER_hh_fech!Q19/SER_summary!Q$26)</f>
        <v>14.324752775143313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19.544515551698343</v>
      </c>
      <c r="C22" s="100">
        <f>IF(SER_hh_fech!C22=0,0,SER_hh_fech!C22/SER_summary!C$26)</f>
        <v>19.428314080366199</v>
      </c>
      <c r="D22" s="100">
        <f>IF(SER_hh_fech!D22=0,0,SER_hh_fech!D22/SER_summary!D$26)</f>
        <v>19.225557049871345</v>
      </c>
      <c r="E22" s="100">
        <f>IF(SER_hh_fech!E22=0,0,SER_hh_fech!E22/SER_summary!E$26)</f>
        <v>19.065838133159971</v>
      </c>
      <c r="F22" s="100">
        <f>IF(SER_hh_fech!F22=0,0,SER_hh_fech!F22/SER_summary!F$26)</f>
        <v>18.918002623542097</v>
      </c>
      <c r="G22" s="100">
        <f>IF(SER_hh_fech!G22=0,0,SER_hh_fech!G22/SER_summary!G$26)</f>
        <v>18.823017904904798</v>
      </c>
      <c r="H22" s="100">
        <f>IF(SER_hh_fech!H22=0,0,SER_hh_fech!H22/SER_summary!H$26)</f>
        <v>18.657411741067609</v>
      </c>
      <c r="I22" s="100">
        <f>IF(SER_hh_fech!I22=0,0,SER_hh_fech!I22/SER_summary!I$26)</f>
        <v>18.487002358232591</v>
      </c>
      <c r="J22" s="100">
        <f>IF(SER_hh_fech!J22=0,0,SER_hh_fech!J22/SER_summary!J$26)</f>
        <v>18.466271897067589</v>
      </c>
      <c r="K22" s="100">
        <f>IF(SER_hh_fech!K22=0,0,SER_hh_fech!K22/SER_summary!K$26)</f>
        <v>18.373786927221058</v>
      </c>
      <c r="L22" s="100">
        <f>IF(SER_hh_fech!L22=0,0,SER_hh_fech!L22/SER_summary!L$26)</f>
        <v>18.242801468609837</v>
      </c>
      <c r="M22" s="100">
        <f>IF(SER_hh_fech!M22=0,0,SER_hh_fech!M22/SER_summary!M$26)</f>
        <v>18.267712313386422</v>
      </c>
      <c r="N22" s="100">
        <f>IF(SER_hh_fech!N22=0,0,SER_hh_fech!N22/SER_summary!N$26)</f>
        <v>18.251496213937678</v>
      </c>
      <c r="O22" s="100">
        <f>IF(SER_hh_fech!O22=0,0,SER_hh_fech!O22/SER_summary!O$26)</f>
        <v>18.206434371650165</v>
      </c>
      <c r="P22" s="100">
        <f>IF(SER_hh_fech!P22=0,0,SER_hh_fech!P22/SER_summary!P$26)</f>
        <v>18.134397634032375</v>
      </c>
      <c r="Q22" s="100">
        <f>IF(SER_hh_fech!Q22=0,0,SER_hh_fech!Q22/SER_summary!Q$26)</f>
        <v>18.090702440288439</v>
      </c>
    </row>
    <row r="23" spans="1:17" ht="12" customHeight="1" x14ac:dyDescent="0.25">
      <c r="A23" s="88" t="s">
        <v>98</v>
      </c>
      <c r="B23" s="100">
        <f>IF(SER_hh_fech!B23=0,0,SER_hh_fech!B23/SER_summary!B$26)</f>
        <v>18.241547848251781</v>
      </c>
      <c r="C23" s="100">
        <f>IF(SER_hh_fech!C23=0,0,SER_hh_fech!C23/SER_summary!C$26)</f>
        <v>18.133093141675111</v>
      </c>
      <c r="D23" s="100">
        <f>IF(SER_hh_fech!D23=0,0,SER_hh_fech!D23/SER_summary!D$26)</f>
        <v>17.943853246546595</v>
      </c>
      <c r="E23" s="100">
        <f>IF(SER_hh_fech!E23=0,0,SER_hh_fech!E23/SER_summary!E$26)</f>
        <v>17.794782257615978</v>
      </c>
      <c r="F23" s="100">
        <f>IF(SER_hh_fech!F23=0,0,SER_hh_fech!F23/SER_summary!F$26)</f>
        <v>17.65680244863929</v>
      </c>
      <c r="G23" s="100">
        <f>IF(SER_hh_fech!G23=0,0,SER_hh_fech!G23/SER_summary!G$26)</f>
        <v>17.568150044577813</v>
      </c>
      <c r="H23" s="100">
        <f>IF(SER_hh_fech!H23=0,0,SER_hh_fech!H23/SER_summary!H$26)</f>
        <v>17.41358429166311</v>
      </c>
      <c r="I23" s="100">
        <f>IF(SER_hh_fech!I23=0,0,SER_hh_fech!I23/SER_summary!I$26)</f>
        <v>17.254535534350413</v>
      </c>
      <c r="J23" s="100">
        <f>IF(SER_hh_fech!J23=0,0,SER_hh_fech!J23/SER_summary!J$26)</f>
        <v>17.235187103929743</v>
      </c>
      <c r="K23" s="100">
        <f>IF(SER_hh_fech!K23=0,0,SER_hh_fech!K23/SER_summary!K$26)</f>
        <v>17.148867798739655</v>
      </c>
      <c r="L23" s="100">
        <f>IF(SER_hh_fech!L23=0,0,SER_hh_fech!L23/SER_summary!L$26)</f>
        <v>17.026614704035847</v>
      </c>
      <c r="M23" s="100">
        <f>IF(SER_hh_fech!M23=0,0,SER_hh_fech!M23/SER_summary!M$26)</f>
        <v>17.070459712144846</v>
      </c>
      <c r="N23" s="100">
        <f>IF(SER_hh_fech!N23=0,0,SER_hh_fech!N23/SER_summary!N$26)</f>
        <v>17.079928612045197</v>
      </c>
      <c r="O23" s="100">
        <f>IF(SER_hh_fech!O23=0,0,SER_hh_fech!O23/SER_summary!O$26)</f>
        <v>17.065603458594865</v>
      </c>
      <c r="P23" s="100">
        <f>IF(SER_hh_fech!P23=0,0,SER_hh_fech!P23/SER_summary!P$26)</f>
        <v>17.023930955371835</v>
      </c>
      <c r="Q23" s="100">
        <f>IF(SER_hh_fech!Q23=0,0,SER_hh_fech!Q23/SER_summary!Q$26)</f>
        <v>17.013259722225062</v>
      </c>
    </row>
    <row r="24" spans="1:17" ht="12" customHeight="1" x14ac:dyDescent="0.25">
      <c r="A24" s="88" t="s">
        <v>34</v>
      </c>
      <c r="B24" s="100">
        <f>IF(SER_hh_fech!B24=0,0,SER_hh_fech!B24/SER_summary!B$26)</f>
        <v>22.801934810314719</v>
      </c>
      <c r="C24" s="100">
        <f>IF(SER_hh_fech!C24=0,0,SER_hh_fech!C24/SER_summary!C$26)</f>
        <v>22.666366427093891</v>
      </c>
      <c r="D24" s="100">
        <f>IF(SER_hh_fech!D24=0,0,SER_hh_fech!D24/SER_summary!D$26)</f>
        <v>22.42981655818323</v>
      </c>
      <c r="E24" s="100">
        <f>IF(SER_hh_fech!E24=0,0,SER_hh_fech!E24/SER_summary!E$26)</f>
        <v>22.243477822019972</v>
      </c>
      <c r="F24" s="100">
        <f>IF(SER_hh_fech!F24=0,0,SER_hh_fech!F24/SER_summary!F$26)</f>
        <v>22.071003060799121</v>
      </c>
      <c r="G24" s="100">
        <f>IF(SER_hh_fech!G24=0,0,SER_hh_fech!G24/SER_summary!G$26)</f>
        <v>21.960187555722271</v>
      </c>
      <c r="H24" s="100">
        <f>IF(SER_hh_fech!H24=0,0,SER_hh_fech!H24/SER_summary!H$26)</f>
        <v>21.766980364578899</v>
      </c>
      <c r="I24" s="100">
        <f>IF(SER_hh_fech!I24=0,0,SER_hh_fech!I24/SER_summary!I$26)</f>
        <v>21.568169417938027</v>
      </c>
      <c r="J24" s="100">
        <f>IF(SER_hh_fech!J24=0,0,SER_hh_fech!J24/SER_summary!J$26)</f>
        <v>21.543983879912201</v>
      </c>
      <c r="K24" s="100">
        <f>IF(SER_hh_fech!K24=0,0,SER_hh_fech!K24/SER_summary!K$26)</f>
        <v>21.43608474842457</v>
      </c>
      <c r="L24" s="100">
        <f>IF(SER_hh_fech!L24=0,0,SER_hh_fech!L24/SER_summary!L$26)</f>
        <v>21.283268380044838</v>
      </c>
      <c r="M24" s="100">
        <f>IF(SER_hh_fech!M24=0,0,SER_hh_fech!M24/SER_summary!M$26)</f>
        <v>21.267858907860617</v>
      </c>
      <c r="N24" s="100">
        <f>IF(SER_hh_fech!N24=0,0,SER_hh_fech!N24/SER_summary!N$26)</f>
        <v>21.184898221862461</v>
      </c>
      <c r="O24" s="100">
        <f>IF(SER_hh_fech!O24=0,0,SER_hh_fech!O24/SER_summary!O$26)</f>
        <v>21.061381278719182</v>
      </c>
      <c r="P24" s="100">
        <f>IF(SER_hh_fech!P24=0,0,SER_hh_fech!P24/SER_summary!P$26)</f>
        <v>20.912683632032902</v>
      </c>
      <c r="Q24" s="100">
        <f>IF(SER_hh_fech!Q24=0,0,SER_hh_fech!Q24/SER_summary!Q$26)</f>
        <v>20.806876853132191</v>
      </c>
    </row>
    <row r="25" spans="1:17" ht="12" customHeight="1" x14ac:dyDescent="0.25">
      <c r="A25" s="88" t="s">
        <v>42</v>
      </c>
      <c r="B25" s="100">
        <f>IF(SER_hh_fech!B25=0,0,SER_hh_fech!B25/SER_summary!B$26)</f>
        <v>14.365218930498274</v>
      </c>
      <c r="C25" s="100">
        <f>IF(SER_hh_fech!C25=0,0,SER_hh_fech!C25/SER_summary!C$26)</f>
        <v>14.279810849069158</v>
      </c>
      <c r="D25" s="100">
        <f>IF(SER_hh_fech!D25=0,0,SER_hh_fech!D25/SER_summary!D$26)</f>
        <v>14.130784431655437</v>
      </c>
      <c r="E25" s="100">
        <f>IF(SER_hh_fech!E25=0,0,SER_hh_fech!E25/SER_summary!E$26)</f>
        <v>14.013391027872578</v>
      </c>
      <c r="F25" s="100">
        <f>IF(SER_hh_fech!F25=0,0,SER_hh_fech!F25/SER_summary!F$26)</f>
        <v>13.904731928303441</v>
      </c>
      <c r="G25" s="100">
        <f>IF(SER_hh_fech!G25=0,0,SER_hh_fech!G25/SER_summary!G$26)</f>
        <v>13.834918160105028</v>
      </c>
      <c r="H25" s="100">
        <f>IF(SER_hh_fech!H25=0,0,SER_hh_fech!H25/SER_summary!H$26)</f>
        <v>13.713197629684702</v>
      </c>
      <c r="I25" s="100">
        <f>IF(SER_hh_fech!I25=0,0,SER_hh_fech!I25/SER_summary!I$26)</f>
        <v>13.587946733300949</v>
      </c>
      <c r="J25" s="100">
        <f>IF(SER_hh_fech!J25=0,0,SER_hh_fech!J25/SER_summary!J$26)</f>
        <v>13.572709844344679</v>
      </c>
      <c r="K25" s="100">
        <f>IF(SER_hh_fech!K25=0,0,SER_hh_fech!K25/SER_summary!K$26)</f>
        <v>13.504733391507475</v>
      </c>
      <c r="L25" s="100">
        <f>IF(SER_hh_fech!L25=0,0,SER_hh_fech!L25/SER_summary!L$26)</f>
        <v>13.408459079428233</v>
      </c>
      <c r="M25" s="100">
        <f>IF(SER_hh_fech!M25=0,0,SER_hh_fech!M25/SER_summary!M$26)</f>
        <v>13.445827194533752</v>
      </c>
      <c r="N25" s="100">
        <f>IF(SER_hh_fech!N25=0,0,SER_hh_fech!N25/SER_summary!N$26)</f>
        <v>13.46161763716333</v>
      </c>
      <c r="O25" s="100">
        <f>IF(SER_hh_fech!O25=0,0,SER_hh_fech!O25/SER_summary!O$26)</f>
        <v>13.461190340796387</v>
      </c>
      <c r="P25" s="100">
        <f>IF(SER_hh_fech!P25=0,0,SER_hh_fech!P25/SER_summary!P$26)</f>
        <v>13.441120015547535</v>
      </c>
      <c r="Q25" s="100">
        <f>IF(SER_hh_fech!Q25=0,0,SER_hh_fech!Q25/SER_summary!Q$26)</f>
        <v>13.445572430188701</v>
      </c>
    </row>
    <row r="26" spans="1:17" ht="12" customHeight="1" x14ac:dyDescent="0.25">
      <c r="A26" s="88" t="s">
        <v>30</v>
      </c>
      <c r="B26" s="22">
        <f>IF(SER_hh_fech!B26=0,0,SER_hh_fech!B26/SER_summary!B$26)</f>
        <v>14.871043085731705</v>
      </c>
      <c r="C26" s="22">
        <f>IF(SER_hh_fech!C26=0,0,SER_hh_fech!C26/SER_summary!C$26)</f>
        <v>14.782624946563782</v>
      </c>
      <c r="D26" s="22">
        <f>IF(SER_hh_fech!D26=0,0,SER_hh_fech!D26/SER_summary!D$26)</f>
        <v>14.62835765094283</v>
      </c>
      <c r="E26" s="22">
        <f>IF(SER_hh_fech!E26=0,0,SER_hh_fech!E26/SER_summary!E$26)</f>
        <v>14.506862690957936</v>
      </c>
      <c r="F26" s="22">
        <f>IF(SER_hh_fech!F26=0,0,SER_hh_fech!F26/SER_summary!F$26)</f>
        <v>14.394370950703504</v>
      </c>
      <c r="G26" s="22">
        <f>IF(SER_hh_fech!G26=0,0,SER_hh_fech!G26/SER_summary!G$26)</f>
        <v>14.322100746552437</v>
      </c>
      <c r="H26" s="22">
        <f>IF(SER_hh_fech!H26=0,0,SER_hh_fech!H26/SER_summary!H$26)</f>
        <v>14.196091349317394</v>
      </c>
      <c r="I26" s="22">
        <f>IF(SER_hh_fech!I26=0,0,SER_hh_fech!I26/SER_summary!I$26)</f>
        <v>14.066407520929214</v>
      </c>
      <c r="J26" s="22">
        <f>IF(SER_hh_fech!J26=0,0,SER_hh_fech!J26/SER_summary!J$26)</f>
        <v>14.050640220933799</v>
      </c>
      <c r="K26" s="22">
        <f>IF(SER_hh_fech!K26=0,0,SER_hh_fech!K26/SER_summary!K$26)</f>
        <v>13.980295006627127</v>
      </c>
      <c r="L26" s="22">
        <f>IF(SER_hh_fech!L26=0,0,SER_hh_fech!L26/SER_summary!L$26)</f>
        <v>13.880643686608121</v>
      </c>
      <c r="M26" s="22">
        <f>IF(SER_hh_fech!M26=0,0,SER_hh_fech!M26/SER_summary!M$26)</f>
        <v>13.910534051384344</v>
      </c>
      <c r="N26" s="22">
        <f>IF(SER_hh_fech!N26=0,0,SER_hh_fech!N26/SER_summary!N$26)</f>
        <v>14.053240998515216</v>
      </c>
      <c r="O26" s="22">
        <f>IF(SER_hh_fech!O26=0,0,SER_hh_fech!O26/SER_summary!O$26)</f>
        <v>14.130259628815123</v>
      </c>
      <c r="P26" s="22">
        <f>IF(SER_hh_fech!P26=0,0,SER_hh_fech!P26/SER_summary!P$26)</f>
        <v>14.080431517566469</v>
      </c>
      <c r="Q26" s="22">
        <f>IF(SER_hh_fech!Q26=0,0,SER_hh_fech!Q26/SER_summary!Q$26)</f>
        <v>14.038136134957371</v>
      </c>
    </row>
    <row r="27" spans="1:17" ht="12" customHeight="1" x14ac:dyDescent="0.25">
      <c r="A27" s="93" t="s">
        <v>114</v>
      </c>
      <c r="B27" s="116">
        <f>IF(SER_hh_fech!B27=0,0,SER_hh_fech!B27/SER_summary!B$26)</f>
        <v>0.12066585103303849</v>
      </c>
      <c r="C27" s="116">
        <f>IF(SER_hh_fech!C27=0,0,SER_hh_fech!C27/SER_summary!C$26)</f>
        <v>0.11815174971042455</v>
      </c>
      <c r="D27" s="116">
        <f>IF(SER_hh_fech!D27=0,0,SER_hh_fech!D27/SER_summary!D$26)</f>
        <v>0.11499479108856338</v>
      </c>
      <c r="E27" s="116">
        <f>IF(SER_hh_fech!E27=0,0,SER_hh_fech!E27/SER_summary!E$26)</f>
        <v>0.12262778334534856</v>
      </c>
      <c r="F27" s="116">
        <f>IF(SER_hh_fech!F27=0,0,SER_hh_fech!F27/SER_summary!F$26)</f>
        <v>0.12029263722075008</v>
      </c>
      <c r="G27" s="116">
        <f>IF(SER_hh_fech!G27=0,0,SER_hh_fech!G27/SER_summary!G$26)</f>
        <v>0.12667236465683462</v>
      </c>
      <c r="H27" s="116">
        <f>IF(SER_hh_fech!H27=0,0,SER_hh_fech!H27/SER_summary!H$26)</f>
        <v>0.13328155030991953</v>
      </c>
      <c r="I27" s="116">
        <f>IF(SER_hh_fech!I27=0,0,SER_hh_fech!I27/SER_summary!I$26)</f>
        <v>0.13872265910533116</v>
      </c>
      <c r="J27" s="116">
        <f>IF(SER_hh_fech!J27=0,0,SER_hh_fech!J27/SER_summary!J$26)</f>
        <v>0.14741962221510507</v>
      </c>
      <c r="K27" s="116">
        <f>IF(SER_hh_fech!K27=0,0,SER_hh_fech!K27/SER_summary!K$26)</f>
        <v>0.15342270717435258</v>
      </c>
      <c r="L27" s="116">
        <f>IF(SER_hh_fech!L27=0,0,SER_hh_fech!L27/SER_summary!L$26)</f>
        <v>0.15616793353725048</v>
      </c>
      <c r="M27" s="116">
        <f>IF(SER_hh_fech!M27=0,0,SER_hh_fech!M27/SER_summary!M$26)</f>
        <v>0.16346575828998608</v>
      </c>
      <c r="N27" s="116">
        <f>IF(SER_hh_fech!N27=0,0,SER_hh_fech!N27/SER_summary!N$26)</f>
        <v>0.16708264790019867</v>
      </c>
      <c r="O27" s="116">
        <f>IF(SER_hh_fech!O27=0,0,SER_hh_fech!O27/SER_summary!O$26)</f>
        <v>0.172541823353934</v>
      </c>
      <c r="P27" s="116">
        <f>IF(SER_hh_fech!P27=0,0,SER_hh_fech!P27/SER_summary!P$26)</f>
        <v>0.17548221232677688</v>
      </c>
      <c r="Q27" s="116">
        <f>IF(SER_hh_fech!Q27=0,0,SER_hh_fech!Q27/SER_summary!Q$26)</f>
        <v>0.17833619477910059</v>
      </c>
    </row>
    <row r="28" spans="1:17" ht="12" customHeight="1" x14ac:dyDescent="0.25">
      <c r="A28" s="91" t="s">
        <v>113</v>
      </c>
      <c r="B28" s="117">
        <f>IF(SER_hh_fech!B28=0,0,SER_hh_fech!B28/SER_summary!B$26)</f>
        <v>3.8574447856648191</v>
      </c>
      <c r="C28" s="117">
        <f>IF(SER_hh_fech!C28=0,0,SER_hh_fech!C28/SER_summary!C$26)</f>
        <v>3.7658886909117575</v>
      </c>
      <c r="D28" s="117">
        <f>IF(SER_hh_fech!D28=0,0,SER_hh_fech!D28/SER_summary!D$26)</f>
        <v>3.6588374305822065</v>
      </c>
      <c r="E28" s="117">
        <f>IF(SER_hh_fech!E28=0,0,SER_hh_fech!E28/SER_summary!E$26)</f>
        <v>3.87814772030488</v>
      </c>
      <c r="F28" s="117">
        <f>IF(SER_hh_fech!F28=0,0,SER_hh_fech!F28/SER_summary!F$26)</f>
        <v>3.884247118912711</v>
      </c>
      <c r="G28" s="117">
        <f>IF(SER_hh_fech!G28=0,0,SER_hh_fech!G28/SER_summary!G$26)</f>
        <v>3.9039076383951321</v>
      </c>
      <c r="H28" s="117">
        <f>IF(SER_hh_fech!H28=0,0,SER_hh_fech!H28/SER_summary!H$26)</f>
        <v>3.9090821971469536</v>
      </c>
      <c r="I28" s="117">
        <f>IF(SER_hh_fech!I28=0,0,SER_hh_fech!I28/SER_summary!I$26)</f>
        <v>3.9181552957343877</v>
      </c>
      <c r="J28" s="117">
        <f>IF(SER_hh_fech!J28=0,0,SER_hh_fech!J28/SER_summary!J$26)</f>
        <v>3.9497178331498244</v>
      </c>
      <c r="K28" s="117">
        <f>IF(SER_hh_fech!K28=0,0,SER_hh_fech!K28/SER_summary!K$26)</f>
        <v>3.9696675739158853</v>
      </c>
      <c r="L28" s="117">
        <f>IF(SER_hh_fech!L28=0,0,SER_hh_fech!L28/SER_summary!L$26)</f>
        <v>3.9804190663250165</v>
      </c>
      <c r="M28" s="117">
        <f>IF(SER_hh_fech!M28=0,0,SER_hh_fech!M28/SER_summary!M$26)</f>
        <v>3.9943045061479081</v>
      </c>
      <c r="N28" s="117">
        <f>IF(SER_hh_fech!N28=0,0,SER_hh_fech!N28/SER_summary!N$26)</f>
        <v>4.0033724933712671</v>
      </c>
      <c r="O28" s="117">
        <f>IF(SER_hh_fech!O28=0,0,SER_hh_fech!O28/SER_summary!O$26)</f>
        <v>4.0097695406444567</v>
      </c>
      <c r="P28" s="117">
        <f>IF(SER_hh_fech!P28=0,0,SER_hh_fech!P28/SER_summary!P$26)</f>
        <v>4.0116617298169128</v>
      </c>
      <c r="Q28" s="117">
        <f>IF(SER_hh_fech!Q28=0,0,SER_hh_fech!Q28/SER_summary!Q$26)</f>
        <v>4.022188829487173</v>
      </c>
    </row>
    <row r="29" spans="1:17" ht="12.95" customHeight="1" x14ac:dyDescent="0.25">
      <c r="A29" s="90" t="s">
        <v>46</v>
      </c>
      <c r="B29" s="101">
        <f>IF(SER_hh_fech!B29=0,0,SER_hh_fech!B29/SER_summary!B$26)</f>
        <v>16.347791348038822</v>
      </c>
      <c r="C29" s="101">
        <f>IF(SER_hh_fech!C29=0,0,SER_hh_fech!C29/SER_summary!C$26)</f>
        <v>16.22871714312172</v>
      </c>
      <c r="D29" s="101">
        <f>IF(SER_hh_fech!D29=0,0,SER_hh_fech!D29/SER_summary!D$26)</f>
        <v>16.171989270161603</v>
      </c>
      <c r="E29" s="101">
        <f>IF(SER_hh_fech!E29=0,0,SER_hh_fech!E29/SER_summary!E$26)</f>
        <v>16.217657546445736</v>
      </c>
      <c r="F29" s="101">
        <f>IF(SER_hh_fech!F29=0,0,SER_hh_fech!F29/SER_summary!F$26)</f>
        <v>16.238952925702947</v>
      </c>
      <c r="G29" s="101">
        <f>IF(SER_hh_fech!G29=0,0,SER_hh_fech!G29/SER_summary!G$26)</f>
        <v>16.259281431140725</v>
      </c>
      <c r="H29" s="101">
        <f>IF(SER_hh_fech!H29=0,0,SER_hh_fech!H29/SER_summary!H$26)</f>
        <v>16.170859466966725</v>
      </c>
      <c r="I29" s="101">
        <f>IF(SER_hh_fech!I29=0,0,SER_hh_fech!I29/SER_summary!I$26)</f>
        <v>15.98776119487168</v>
      </c>
      <c r="J29" s="101">
        <f>IF(SER_hh_fech!J29=0,0,SER_hh_fech!J29/SER_summary!J$26)</f>
        <v>15.850132768222538</v>
      </c>
      <c r="K29" s="101">
        <f>IF(SER_hh_fech!K29=0,0,SER_hh_fech!K29/SER_summary!K$26)</f>
        <v>15.791714861039441</v>
      </c>
      <c r="L29" s="101">
        <f>IF(SER_hh_fech!L29=0,0,SER_hh_fech!L29/SER_summary!L$26)</f>
        <v>15.75311209589446</v>
      </c>
      <c r="M29" s="101">
        <f>IF(SER_hh_fech!M29=0,0,SER_hh_fech!M29/SER_summary!M$26)</f>
        <v>15.702558678659408</v>
      </c>
      <c r="N29" s="101">
        <f>IF(SER_hh_fech!N29=0,0,SER_hh_fech!N29/SER_summary!N$26)</f>
        <v>15.749242910541282</v>
      </c>
      <c r="O29" s="101">
        <f>IF(SER_hh_fech!O29=0,0,SER_hh_fech!O29/SER_summary!O$26)</f>
        <v>15.770869556245588</v>
      </c>
      <c r="P29" s="101">
        <f>IF(SER_hh_fech!P29=0,0,SER_hh_fech!P29/SER_summary!P$26)</f>
        <v>15.540723599420328</v>
      </c>
      <c r="Q29" s="101">
        <f>IF(SER_hh_fech!Q29=0,0,SER_hh_fech!Q29/SER_summary!Q$26)</f>
        <v>15.296328234536848</v>
      </c>
    </row>
    <row r="30" spans="1:17" ht="12" customHeight="1" x14ac:dyDescent="0.25">
      <c r="A30" s="88" t="s">
        <v>66</v>
      </c>
      <c r="B30" s="100">
        <f>IF(SER_hh_fech!B30=0,0,SER_hh_fech!B30/SER_summary!B$26)</f>
        <v>22.709285973725134</v>
      </c>
      <c r="C30" s="100">
        <f>IF(SER_hh_fech!C30=0,0,SER_hh_fech!C30/SER_summary!C$26)</f>
        <v>22.55462045604088</v>
      </c>
      <c r="D30" s="100">
        <f>IF(SER_hh_fech!D30=0,0,SER_hh_fech!D30/SER_summary!D$26)</f>
        <v>22.481019907113417</v>
      </c>
      <c r="E30" s="100">
        <f>IF(SER_hh_fech!E30=0,0,SER_hh_fech!E30/SER_summary!E$26)</f>
        <v>22.488287915434086</v>
      </c>
      <c r="F30" s="100">
        <f>IF(SER_hh_fech!F30=0,0,SER_hh_fech!F30/SER_summary!F$26)</f>
        <v>22.477285248948448</v>
      </c>
      <c r="G30" s="100">
        <f>IF(SER_hh_fech!G30=0,0,SER_hh_fech!G30/SER_summary!G$26)</f>
        <v>22.381226297554981</v>
      </c>
      <c r="H30" s="100">
        <f>IF(SER_hh_fech!H30=0,0,SER_hh_fech!H30/SER_summary!H$26)</f>
        <v>22.247893285841453</v>
      </c>
      <c r="I30" s="100">
        <f>IF(SER_hh_fech!I30=0,0,SER_hh_fech!I30/SER_summary!I$26)</f>
        <v>22.005995565040834</v>
      </c>
      <c r="J30" s="100">
        <f>IF(SER_hh_fech!J30=0,0,SER_hh_fech!J30/SER_summary!J$26)</f>
        <v>21.810142408873027</v>
      </c>
      <c r="K30" s="100">
        <f>IF(SER_hh_fech!K30=0,0,SER_hh_fech!K30/SER_summary!K$26)</f>
        <v>21.726188174999731</v>
      </c>
      <c r="L30" s="100">
        <f>IF(SER_hh_fech!L30=0,0,SER_hh_fech!L30/SER_summary!L$26)</f>
        <v>23.148640565315702</v>
      </c>
      <c r="M30" s="100">
        <f>IF(SER_hh_fech!M30=0,0,SER_hh_fech!M30/SER_summary!M$26)</f>
        <v>20.071137537323285</v>
      </c>
      <c r="N30" s="100">
        <f>IF(SER_hh_fech!N30=0,0,SER_hh_fech!N30/SER_summary!N$26)</f>
        <v>19.773193341660487</v>
      </c>
      <c r="O30" s="100">
        <f>IF(SER_hh_fech!O30=0,0,SER_hh_fech!O30/SER_summary!O$26)</f>
        <v>23.090467988493749</v>
      </c>
      <c r="P30" s="100">
        <f>IF(SER_hh_fech!P30=0,0,SER_hh_fech!P30/SER_summary!P$26)</f>
        <v>21.172855261585731</v>
      </c>
      <c r="Q30" s="100">
        <f>IF(SER_hh_fech!Q30=0,0,SER_hh_fech!Q30/SER_summary!Q$26)</f>
        <v>21.049435408049309</v>
      </c>
    </row>
    <row r="31" spans="1:17" ht="12" customHeight="1" x14ac:dyDescent="0.25">
      <c r="A31" s="88" t="s">
        <v>98</v>
      </c>
      <c r="B31" s="100">
        <f>IF(SER_hh_fech!B31=0,0,SER_hh_fech!B31/SER_summary!B$26)</f>
        <v>21.08719411845906</v>
      </c>
      <c r="C31" s="100">
        <f>IF(SER_hh_fech!C31=0,0,SER_hh_fech!C31/SER_summary!C$26)</f>
        <v>20.943576137752245</v>
      </c>
      <c r="D31" s="100">
        <f>IF(SER_hh_fech!D31=0,0,SER_hh_fech!D31/SER_summary!D$26)</f>
        <v>20.875232770891024</v>
      </c>
      <c r="E31" s="100">
        <f>IF(SER_hh_fech!E31=0,0,SER_hh_fech!E31/SER_summary!E$26)</f>
        <v>20.881981635760216</v>
      </c>
      <c r="F31" s="100">
        <f>IF(SER_hh_fech!F31=0,0,SER_hh_fech!F31/SER_summary!F$26)</f>
        <v>20.871764874023551</v>
      </c>
      <c r="G31" s="100">
        <f>IF(SER_hh_fech!G31=0,0,SER_hh_fech!G31/SER_summary!G$26)</f>
        <v>20.782567276301066</v>
      </c>
      <c r="H31" s="100">
        <f>IF(SER_hh_fech!H31=0,0,SER_hh_fech!H31/SER_summary!H$26)</f>
        <v>20.658758051138477</v>
      </c>
      <c r="I31" s="100">
        <f>IF(SER_hh_fech!I31=0,0,SER_hh_fech!I31/SER_summary!I$26)</f>
        <v>20.434138738966475</v>
      </c>
      <c r="J31" s="100">
        <f>IF(SER_hh_fech!J31=0,0,SER_hh_fech!J31/SER_summary!J$26)</f>
        <v>20.252275093953521</v>
      </c>
      <c r="K31" s="100">
        <f>IF(SER_hh_fech!K31=0,0,SER_hh_fech!K31/SER_summary!K$26)</f>
        <v>20.174317591071187</v>
      </c>
      <c r="L31" s="100">
        <f>IF(SER_hh_fech!L31=0,0,SER_hh_fech!L31/SER_summary!L$26)</f>
        <v>20.063733857825817</v>
      </c>
      <c r="M31" s="100">
        <f>IF(SER_hh_fech!M31=0,0,SER_hh_fech!M31/SER_summary!M$26)</f>
        <v>20.044110882479092</v>
      </c>
      <c r="N31" s="100">
        <f>IF(SER_hh_fech!N31=0,0,SER_hh_fech!N31/SER_summary!N$26)</f>
        <v>19.958399124456871</v>
      </c>
      <c r="O31" s="100">
        <f>IF(SER_hh_fech!O31=0,0,SER_hh_fech!O31/SER_summary!O$26)</f>
        <v>19.784802194271119</v>
      </c>
      <c r="P31" s="100">
        <f>IF(SER_hh_fech!P31=0,0,SER_hh_fech!P31/SER_summary!P$26)</f>
        <v>19.597787120860104</v>
      </c>
      <c r="Q31" s="100">
        <f>IF(SER_hh_fech!Q31=0,0,SER_hh_fech!Q31/SER_summary!Q$26)</f>
        <v>19.465912217066435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15.499312839632648</v>
      </c>
      <c r="C33" s="18">
        <f>IF(SER_hh_fech!C33=0,0,SER_hh_fech!C33/SER_summary!C$26)</f>
        <v>15.393749287261594</v>
      </c>
      <c r="D33" s="18">
        <f>IF(SER_hh_fech!D33=0,0,SER_hh_fech!D33/SER_summary!D$26)</f>
        <v>15.343523084372467</v>
      </c>
      <c r="E33" s="18">
        <f>IF(SER_hh_fech!E33=0,0,SER_hh_fech!E33/SER_summary!E$26)</f>
        <v>15.348517536491096</v>
      </c>
      <c r="F33" s="18">
        <f>IF(SER_hh_fech!F33=0,0,SER_hh_fech!F33/SER_summary!F$26)</f>
        <v>15.341001388151392</v>
      </c>
      <c r="G33" s="18">
        <f>IF(SER_hh_fech!G33=0,0,SER_hh_fech!G33/SER_summary!G$26)</f>
        <v>15.275442173911779</v>
      </c>
      <c r="H33" s="18">
        <f>IF(SER_hh_fech!H33=0,0,SER_hh_fech!H33/SER_summary!H$26)</f>
        <v>15.184438089784322</v>
      </c>
      <c r="I33" s="18">
        <f>IF(SER_hh_fech!I33=0,0,SER_hh_fech!I33/SER_summary!I$26)</f>
        <v>15.019316278782743</v>
      </c>
      <c r="J33" s="18">
        <f>IF(SER_hh_fech!J33=0,0,SER_hh_fech!J33/SER_summary!J$26)</f>
        <v>14.885650979186115</v>
      </c>
      <c r="K33" s="18">
        <f>IF(SER_hh_fech!K33=0,0,SER_hh_fech!K33/SER_summary!K$26)</f>
        <v>14.828377708385148</v>
      </c>
      <c r="L33" s="18">
        <f>IF(SER_hh_fech!L33=0,0,SER_hh_fech!L33/SER_summary!L$26)</f>
        <v>14.704252842309705</v>
      </c>
      <c r="M33" s="18">
        <f>IF(SER_hh_fech!M33=0,0,SER_hh_fech!M33/SER_summary!M$26)</f>
        <v>14.794870945853697</v>
      </c>
      <c r="N33" s="18">
        <f>IF(SER_hh_fech!N33=0,0,SER_hh_fech!N33/SER_summary!N$26)</f>
        <v>14.912719748458514</v>
      </c>
      <c r="O33" s="18">
        <f>IF(SER_hh_fech!O33=0,0,SER_hh_fech!O33/SER_summary!O$26)</f>
        <v>14.859537699677436</v>
      </c>
      <c r="P33" s="18">
        <f>IF(SER_hh_fech!P33=0,0,SER_hh_fech!P33/SER_summary!P$26)</f>
        <v>14.795941396453934</v>
      </c>
      <c r="Q33" s="18">
        <f>IF(SER_hh_fech!Q33=0,0,SER_hh_fech!Q33/SER_summary!Q$26)</f>
        <v>14.410437752563002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103.24375352995149</v>
      </c>
      <c r="C3" s="106">
        <f>IF(SER_hh_tesh!C3=0,0,SER_hh_tesh!C3/SER_summary!C$26)</f>
        <v>106.28353910578191</v>
      </c>
      <c r="D3" s="106">
        <f>IF(SER_hh_tesh!D3=0,0,SER_hh_tesh!D3/SER_summary!D$26)</f>
        <v>105.29305278776793</v>
      </c>
      <c r="E3" s="106">
        <f>IF(SER_hh_tesh!E3=0,0,SER_hh_tesh!E3/SER_summary!E$26)</f>
        <v>107.42854540037389</v>
      </c>
      <c r="F3" s="106">
        <f>IF(SER_hh_tesh!F3=0,0,SER_hh_tesh!F3/SER_summary!F$26)</f>
        <v>106.85594582478222</v>
      </c>
      <c r="G3" s="106">
        <f>IF(SER_hh_tesh!G3=0,0,SER_hh_tesh!G3/SER_summary!G$26)</f>
        <v>105.06930042934479</v>
      </c>
      <c r="H3" s="106">
        <f>IF(SER_hh_tesh!H3=0,0,SER_hh_tesh!H3/SER_summary!H$26)</f>
        <v>105.86954019180942</v>
      </c>
      <c r="I3" s="106">
        <f>IF(SER_hh_tesh!I3=0,0,SER_hh_tesh!I3/SER_summary!I$26)</f>
        <v>101.43984787408701</v>
      </c>
      <c r="J3" s="106">
        <f>IF(SER_hh_tesh!J3=0,0,SER_hh_tesh!J3/SER_summary!J$26)</f>
        <v>101.41529120091258</v>
      </c>
      <c r="K3" s="106">
        <f>IF(SER_hh_tesh!K3=0,0,SER_hh_tesh!K3/SER_summary!K$26)</f>
        <v>98.741809877294358</v>
      </c>
      <c r="L3" s="106">
        <f>IF(SER_hh_tesh!L3=0,0,SER_hh_tesh!L3/SER_summary!L$26)</f>
        <v>106.5203708073944</v>
      </c>
      <c r="M3" s="106">
        <f>IF(SER_hh_tesh!M3=0,0,SER_hh_tesh!M3/SER_summary!M$26)</f>
        <v>94.741423862231983</v>
      </c>
      <c r="N3" s="106">
        <f>IF(SER_hh_tesh!N3=0,0,SER_hh_tesh!N3/SER_summary!N$26)</f>
        <v>97.722300141338437</v>
      </c>
      <c r="O3" s="106">
        <f>IF(SER_hh_tesh!O3=0,0,SER_hh_tesh!O3/SER_summary!O$26)</f>
        <v>97.395042036608189</v>
      </c>
      <c r="P3" s="106">
        <f>IF(SER_hh_tesh!P3=0,0,SER_hh_tesh!P3/SER_summary!P$26)</f>
        <v>87.082497819532918</v>
      </c>
      <c r="Q3" s="106">
        <f>IF(SER_hh_tesh!Q3=0,0,SER_hh_tesh!Q3/SER_summary!Q$26)</f>
        <v>90.849747215400598</v>
      </c>
    </row>
    <row r="4" spans="1:17" ht="12.95" customHeight="1" x14ac:dyDescent="0.25">
      <c r="A4" s="90" t="s">
        <v>44</v>
      </c>
      <c r="B4" s="101">
        <f>IF(SER_hh_tesh!B4=0,0,SER_hh_tesh!B4/SER_summary!B$26)</f>
        <v>79.520360663433934</v>
      </c>
      <c r="C4" s="101">
        <f>IF(SER_hh_tesh!C4=0,0,SER_hh_tesh!C4/SER_summary!C$26)</f>
        <v>82.462747425972879</v>
      </c>
      <c r="D4" s="101">
        <f>IF(SER_hh_tesh!D4=0,0,SER_hh_tesh!D4/SER_summary!D$26)</f>
        <v>81.268164914341853</v>
      </c>
      <c r="E4" s="101">
        <f>IF(SER_hh_tesh!E4=0,0,SER_hh_tesh!E4/SER_summary!E$26)</f>
        <v>83.252429681581631</v>
      </c>
      <c r="F4" s="101">
        <f>IF(SER_hh_tesh!F4=0,0,SER_hh_tesh!F4/SER_summary!F$26)</f>
        <v>82.46077313074305</v>
      </c>
      <c r="G4" s="101">
        <f>IF(SER_hh_tesh!G4=0,0,SER_hh_tesh!G4/SER_summary!G$26)</f>
        <v>80.416983878592731</v>
      </c>
      <c r="H4" s="101">
        <f>IF(SER_hh_tesh!H4=0,0,SER_hh_tesh!H4/SER_summary!H$26)</f>
        <v>80.958868509238869</v>
      </c>
      <c r="I4" s="101">
        <f>IF(SER_hh_tesh!I4=0,0,SER_hh_tesh!I4/SER_summary!I$26)</f>
        <v>76.271993133621677</v>
      </c>
      <c r="J4" s="101">
        <f>IF(SER_hh_tesh!J4=0,0,SER_hh_tesh!J4/SER_summary!J$26)</f>
        <v>75.971023735536107</v>
      </c>
      <c r="K4" s="101">
        <f>IF(SER_hh_tesh!K4=0,0,SER_hh_tesh!K4/SER_summary!K$26)</f>
        <v>73.12771388073449</v>
      </c>
      <c r="L4" s="101">
        <f>IF(SER_hh_tesh!L4=0,0,SER_hh_tesh!L4/SER_summary!L$26)</f>
        <v>80.907492955191984</v>
      </c>
      <c r="M4" s="101">
        <f>IF(SER_hh_tesh!M4=0,0,SER_hh_tesh!M4/SER_summary!M$26)</f>
        <v>68.718921745509391</v>
      </c>
      <c r="N4" s="101">
        <f>IF(SER_hh_tesh!N4=0,0,SER_hh_tesh!N4/SER_summary!N$26)</f>
        <v>71.266575265683613</v>
      </c>
      <c r="O4" s="101">
        <f>IF(SER_hh_tesh!O4=0,0,SER_hh_tesh!O4/SER_summary!O$26)</f>
        <v>70.595263635735876</v>
      </c>
      <c r="P4" s="101">
        <f>IF(SER_hh_tesh!P4=0,0,SER_hh_tesh!P4/SER_summary!P$26)</f>
        <v>59.889183517646686</v>
      </c>
      <c r="Q4" s="101">
        <f>IF(SER_hh_tesh!Q4=0,0,SER_hh_tesh!Q4/SER_summary!Q$26)</f>
        <v>63.367649550798866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0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77.961451866536947</v>
      </c>
      <c r="C7" s="100">
        <f>IF(SER_hh_tesh!C7=0,0,SER_hh_tesh!C7/SER_summary!C$26)</f>
        <v>80.543585572541943</v>
      </c>
      <c r="D7" s="100">
        <f>IF(SER_hh_tesh!D7=0,0,SER_hh_tesh!D7/SER_summary!D$26)</f>
        <v>79.021787064560669</v>
      </c>
      <c r="E7" s="100">
        <f>IF(SER_hh_tesh!E7=0,0,SER_hh_tesh!E7/SER_summary!E$26)</f>
        <v>79.831274219482594</v>
      </c>
      <c r="F7" s="100">
        <f>IF(SER_hh_tesh!F7=0,0,SER_hh_tesh!F7/SER_summary!F$26)</f>
        <v>83.607232475626262</v>
      </c>
      <c r="G7" s="100">
        <f>IF(SER_hh_tesh!G7=0,0,SER_hh_tesh!G7/SER_summary!G$26)</f>
        <v>78.370946949662212</v>
      </c>
      <c r="H7" s="100">
        <f>IF(SER_hh_tesh!H7=0,0,SER_hh_tesh!H7/SER_summary!H$26)</f>
        <v>78.660350820817357</v>
      </c>
      <c r="I7" s="100">
        <f>IF(SER_hh_tesh!I7=0,0,SER_hh_tesh!I7/SER_summary!I$26)</f>
        <v>73.313624478575974</v>
      </c>
      <c r="J7" s="100">
        <f>IF(SER_hh_tesh!J7=0,0,SER_hh_tesh!J7/SER_summary!J$26)</f>
        <v>75.945120350142872</v>
      </c>
      <c r="K7" s="100">
        <f>IF(SER_hh_tesh!K7=0,0,SER_hh_tesh!K7/SER_summary!K$26)</f>
        <v>72.562455187974706</v>
      </c>
      <c r="L7" s="100">
        <f>IF(SER_hh_tesh!L7=0,0,SER_hh_tesh!L7/SER_summary!L$26)</f>
        <v>80.450668521010655</v>
      </c>
      <c r="M7" s="100">
        <f>IF(SER_hh_tesh!M7=0,0,SER_hh_tesh!M7/SER_summary!M$26)</f>
        <v>68.358120251339358</v>
      </c>
      <c r="N7" s="100">
        <f>IF(SER_hh_tesh!N7=0,0,SER_hh_tesh!N7/SER_summary!N$26)</f>
        <v>75.07283892923769</v>
      </c>
      <c r="O7" s="100">
        <f>IF(SER_hh_tesh!O7=0,0,SER_hh_tesh!O7/SER_summary!O$26)</f>
        <v>69.34507240706364</v>
      </c>
      <c r="P7" s="100">
        <f>IF(SER_hh_tesh!P7=0,0,SER_hh_tesh!P7/SER_summary!P$26)</f>
        <v>61.754437549465528</v>
      </c>
      <c r="Q7" s="100">
        <f>IF(SER_hh_tesh!Q7=0,0,SER_hh_tesh!Q7/SER_summary!Q$26)</f>
        <v>64.656088697717095</v>
      </c>
    </row>
    <row r="8" spans="1:17" ht="12" customHeight="1" x14ac:dyDescent="0.25">
      <c r="A8" s="88" t="s">
        <v>101</v>
      </c>
      <c r="B8" s="100">
        <f>IF(SER_hh_tesh!B8=0,0,SER_hh_tesh!B8/SER_summary!B$26)</f>
        <v>79.125055625739208</v>
      </c>
      <c r="C8" s="100">
        <f>IF(SER_hh_tesh!C8=0,0,SER_hh_tesh!C8/SER_summary!C$26)</f>
        <v>82.039600132731323</v>
      </c>
      <c r="D8" s="100">
        <f>IF(SER_hh_tesh!D8=0,0,SER_hh_tesh!D8/SER_summary!D$26)</f>
        <v>80.906155970978432</v>
      </c>
      <c r="E8" s="100">
        <f>IF(SER_hh_tesh!E8=0,0,SER_hh_tesh!E8/SER_summary!E$26)</f>
        <v>83.066575746210987</v>
      </c>
      <c r="F8" s="100">
        <f>IF(SER_hh_tesh!F8=0,0,SER_hh_tesh!F8/SER_summary!F$26)</f>
        <v>82.161163801180194</v>
      </c>
      <c r="G8" s="100">
        <f>IF(SER_hh_tesh!G8=0,0,SER_hh_tesh!G8/SER_summary!G$26)</f>
        <v>80.115437313688417</v>
      </c>
      <c r="H8" s="100">
        <f>IF(SER_hh_tesh!H8=0,0,SER_hh_tesh!H8/SER_summary!H$26)</f>
        <v>80.431527976054895</v>
      </c>
      <c r="I8" s="100">
        <f>IF(SER_hh_tesh!I8=0,0,SER_hh_tesh!I8/SER_summary!I$26)</f>
        <v>75.847328325857703</v>
      </c>
      <c r="J8" s="100">
        <f>IF(SER_hh_tesh!J8=0,0,SER_hh_tesh!J8/SER_summary!J$26)</f>
        <v>75.48667020705372</v>
      </c>
      <c r="K8" s="100">
        <f>IF(SER_hh_tesh!K8=0,0,SER_hh_tesh!K8/SER_summary!K$26)</f>
        <v>72.523331279918466</v>
      </c>
      <c r="L8" s="100">
        <f>IF(SER_hh_tesh!L8=0,0,SER_hh_tesh!L8/SER_summary!L$26)</f>
        <v>79.966677246413141</v>
      </c>
      <c r="M8" s="100">
        <f>IF(SER_hh_tesh!M8=0,0,SER_hh_tesh!M8/SER_summary!M$26)</f>
        <v>67.723967888750039</v>
      </c>
      <c r="N8" s="100">
        <f>IF(SER_hh_tesh!N8=0,0,SER_hh_tesh!N8/SER_summary!N$26)</f>
        <v>69.784207627991293</v>
      </c>
      <c r="O8" s="100">
        <f>IF(SER_hh_tesh!O8=0,0,SER_hh_tesh!O8/SER_summary!O$26)</f>
        <v>68.655380208229474</v>
      </c>
      <c r="P8" s="100">
        <f>IF(SER_hh_tesh!P8=0,0,SER_hh_tesh!P8/SER_summary!P$26)</f>
        <v>58.500072925663595</v>
      </c>
      <c r="Q8" s="100">
        <f>IF(SER_hh_tesh!Q8=0,0,SER_hh_tesh!Q8/SER_summary!Q$26)</f>
        <v>61.668037183752695</v>
      </c>
    </row>
    <row r="9" spans="1:17" ht="12" customHeight="1" x14ac:dyDescent="0.25">
      <c r="A9" s="88" t="s">
        <v>106</v>
      </c>
      <c r="B9" s="100">
        <f>IF(SER_hh_tesh!B9=0,0,SER_hh_tesh!B9/SER_summary!B$26)</f>
        <v>77.180034615341796</v>
      </c>
      <c r="C9" s="100">
        <f>IF(SER_hh_tesh!C9=0,0,SER_hh_tesh!C9/SER_summary!C$26)</f>
        <v>83.227663992151761</v>
      </c>
      <c r="D9" s="100">
        <f>IF(SER_hh_tesh!D9=0,0,SER_hh_tesh!D9/SER_summary!D$26)</f>
        <v>80.68885529897895</v>
      </c>
      <c r="E9" s="100">
        <f>IF(SER_hh_tesh!E9=0,0,SER_hh_tesh!E9/SER_summary!E$26)</f>
        <v>84.158069239763705</v>
      </c>
      <c r="F9" s="100">
        <f>IF(SER_hh_tesh!F9=0,0,SER_hh_tesh!F9/SER_summary!F$26)</f>
        <v>83.636848151614927</v>
      </c>
      <c r="G9" s="100">
        <f>IF(SER_hh_tesh!G9=0,0,SER_hh_tesh!G9/SER_summary!G$26)</f>
        <v>82.167099468878519</v>
      </c>
      <c r="H9" s="100">
        <f>IF(SER_hh_tesh!H9=0,0,SER_hh_tesh!H9/SER_summary!H$26)</f>
        <v>83.363834116510247</v>
      </c>
      <c r="I9" s="100">
        <f>IF(SER_hh_tesh!I9=0,0,SER_hh_tesh!I9/SER_summary!I$26)</f>
        <v>78.428874480530183</v>
      </c>
      <c r="J9" s="100">
        <f>IF(SER_hh_tesh!J9=0,0,SER_hh_tesh!J9/SER_summary!J$26)</f>
        <v>78.176585586651285</v>
      </c>
      <c r="K9" s="100">
        <f>IF(SER_hh_tesh!K9=0,0,SER_hh_tesh!K9/SER_summary!K$26)</f>
        <v>75.387482499359677</v>
      </c>
      <c r="L9" s="100">
        <f>IF(SER_hh_tesh!L9=0,0,SER_hh_tesh!L9/SER_summary!L$26)</f>
        <v>83.724685854859118</v>
      </c>
      <c r="M9" s="100">
        <f>IF(SER_hh_tesh!M9=0,0,SER_hh_tesh!M9/SER_summary!M$26)</f>
        <v>71.205136157265869</v>
      </c>
      <c r="N9" s="100">
        <f>IF(SER_hh_tesh!N9=0,0,SER_hh_tesh!N9/SER_summary!N$26)</f>
        <v>73.983669032503229</v>
      </c>
      <c r="O9" s="100">
        <f>IF(SER_hh_tesh!O9=0,0,SER_hh_tesh!O9/SER_summary!O$26)</f>
        <v>73.332125730085977</v>
      </c>
      <c r="P9" s="100">
        <f>IF(SER_hh_tesh!P9=0,0,SER_hh_tesh!P9/SER_summary!P$26)</f>
        <v>62.086786304533945</v>
      </c>
      <c r="Q9" s="100">
        <f>IF(SER_hh_tesh!Q9=0,0,SER_hh_tesh!Q9/SER_summary!Q$26)</f>
        <v>65.423949970746946</v>
      </c>
    </row>
    <row r="10" spans="1:17" ht="12" customHeight="1" x14ac:dyDescent="0.25">
      <c r="A10" s="88" t="s">
        <v>34</v>
      </c>
      <c r="B10" s="100">
        <f>IF(SER_hh_tesh!B10=0,0,SER_hh_tesh!B10/SER_summary!B$26)</f>
        <v>84.048362796663355</v>
      </c>
      <c r="C10" s="100">
        <f>IF(SER_hh_tesh!C10=0,0,SER_hh_tesh!C10/SER_summary!C$26)</f>
        <v>69.929796996894439</v>
      </c>
      <c r="D10" s="100">
        <f>IF(SER_hh_tesh!D10=0,0,SER_hh_tesh!D10/SER_summary!D$26)</f>
        <v>87.848317793813038</v>
      </c>
      <c r="E10" s="100">
        <f>IF(SER_hh_tesh!E10=0,0,SER_hh_tesh!E10/SER_summary!E$26)</f>
        <v>89.026091350887441</v>
      </c>
      <c r="F10" s="100">
        <f>IF(SER_hh_tesh!F10=0,0,SER_hh_tesh!F10/SER_summary!F$26)</f>
        <v>75.133198843001253</v>
      </c>
      <c r="G10" s="100">
        <f>IF(SER_hh_tesh!G10=0,0,SER_hh_tesh!G10/SER_summary!G$26)</f>
        <v>80.478789272346532</v>
      </c>
      <c r="H10" s="100">
        <f>IF(SER_hh_tesh!H10=0,0,SER_hh_tesh!H10/SER_summary!H$26)</f>
        <v>87.175492069881173</v>
      </c>
      <c r="I10" s="100">
        <f>IF(SER_hh_tesh!I10=0,0,SER_hh_tesh!I10/SER_summary!I$26)</f>
        <v>77.404029449366931</v>
      </c>
      <c r="J10" s="100">
        <f>IF(SER_hh_tesh!J10=0,0,SER_hh_tesh!J10/SER_summary!J$26)</f>
        <v>77.381900620984467</v>
      </c>
      <c r="K10" s="100">
        <f>IF(SER_hh_tesh!K10=0,0,SER_hh_tesh!K10/SER_summary!K$26)</f>
        <v>74.883008242713316</v>
      </c>
      <c r="L10" s="100">
        <f>IF(SER_hh_tesh!L10=0,0,SER_hh_tesh!L10/SER_summary!L$26)</f>
        <v>83.239807728868129</v>
      </c>
      <c r="M10" s="100">
        <f>IF(SER_hh_tesh!M10=0,0,SER_hh_tesh!M10/SER_summary!M$26)</f>
        <v>77.40511851527458</v>
      </c>
      <c r="N10" s="100">
        <f>IF(SER_hh_tesh!N10=0,0,SER_hh_tesh!N10/SER_summary!N$26)</f>
        <v>68.305235981138594</v>
      </c>
      <c r="O10" s="100">
        <f>IF(SER_hh_tesh!O10=0,0,SER_hh_tesh!O10/SER_summary!O$26)</f>
        <v>72.66413295638479</v>
      </c>
      <c r="P10" s="100">
        <f>IF(SER_hh_tesh!P10=0,0,SER_hh_tesh!P10/SER_summary!P$26)</f>
        <v>86.511459733959455</v>
      </c>
      <c r="Q10" s="100">
        <f>IF(SER_hh_tesh!Q10=0,0,SER_hh_tesh!Q10/SER_summary!Q$26)</f>
        <v>63.469137289256295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79.011097375876773</v>
      </c>
      <c r="C12" s="100">
        <f>IF(SER_hh_tesh!C12=0,0,SER_hh_tesh!C12/SER_summary!C$26)</f>
        <v>82.188642434590406</v>
      </c>
      <c r="D12" s="100">
        <f>IF(SER_hh_tesh!D12=0,0,SER_hh_tesh!D12/SER_summary!D$26)</f>
        <v>80.37098622882381</v>
      </c>
      <c r="E12" s="100">
        <f>IF(SER_hh_tesh!E12=0,0,SER_hh_tesh!E12/SER_summary!E$26)</f>
        <v>82.222517461119409</v>
      </c>
      <c r="F12" s="100">
        <f>IF(SER_hh_tesh!F12=0,0,SER_hh_tesh!F12/SER_summary!F$26)</f>
        <v>81.329873813769879</v>
      </c>
      <c r="G12" s="100">
        <f>IF(SER_hh_tesh!G12=0,0,SER_hh_tesh!G12/SER_summary!G$26)</f>
        <v>79.239832867193371</v>
      </c>
      <c r="H12" s="100">
        <f>IF(SER_hh_tesh!H12=0,0,SER_hh_tesh!H12/SER_summary!H$26)</f>
        <v>79.162228164639927</v>
      </c>
      <c r="I12" s="100">
        <f>IF(SER_hh_tesh!I12=0,0,SER_hh_tesh!I12/SER_summary!I$26)</f>
        <v>74.939174980729334</v>
      </c>
      <c r="J12" s="100">
        <f>IF(SER_hh_tesh!J12=0,0,SER_hh_tesh!J12/SER_summary!J$26)</f>
        <v>74.477903670722924</v>
      </c>
      <c r="K12" s="100">
        <f>IF(SER_hh_tesh!K12=0,0,SER_hh_tesh!K12/SER_summary!K$26)</f>
        <v>71.716059398023134</v>
      </c>
      <c r="L12" s="100">
        <f>IF(SER_hh_tesh!L12=0,0,SER_hh_tesh!L12/SER_summary!L$26)</f>
        <v>79.464576433972567</v>
      </c>
      <c r="M12" s="100">
        <f>IF(SER_hh_tesh!M12=0,0,SER_hh_tesh!M12/SER_summary!M$26)</f>
        <v>66.823470311456262</v>
      </c>
      <c r="N12" s="100">
        <f>IF(SER_hh_tesh!N12=0,0,SER_hh_tesh!N12/SER_summary!N$26)</f>
        <v>69.183637508507033</v>
      </c>
      <c r="O12" s="100">
        <f>IF(SER_hh_tesh!O12=0,0,SER_hh_tesh!O12/SER_summary!O$26)</f>
        <v>68.564129218989038</v>
      </c>
      <c r="P12" s="100">
        <f>IF(SER_hh_tesh!P12=0,0,SER_hh_tesh!P12/SER_summary!P$26)</f>
        <v>57.368748341392816</v>
      </c>
      <c r="Q12" s="100">
        <f>IF(SER_hh_tesh!Q12=0,0,SER_hh_tesh!Q12/SER_summary!Q$26)</f>
        <v>61.615265010764389</v>
      </c>
    </row>
    <row r="13" spans="1:17" ht="12" customHeight="1" x14ac:dyDescent="0.25">
      <c r="A13" s="88" t="s">
        <v>105</v>
      </c>
      <c r="B13" s="100">
        <f>IF(SER_hh_tesh!B13=0,0,SER_hh_tesh!B13/SER_summary!B$26)</f>
        <v>79.521836138348476</v>
      </c>
      <c r="C13" s="100">
        <f>IF(SER_hh_tesh!C13=0,0,SER_hh_tesh!C13/SER_summary!C$26)</f>
        <v>83.639204641665899</v>
      </c>
      <c r="D13" s="100">
        <f>IF(SER_hh_tesh!D13=0,0,SER_hh_tesh!D13/SER_summary!D$26)</f>
        <v>82.706327603294795</v>
      </c>
      <c r="E13" s="100">
        <f>IF(SER_hh_tesh!E13=0,0,SER_hh_tesh!E13/SER_summary!E$26)</f>
        <v>84.466548014847589</v>
      </c>
      <c r="F13" s="100">
        <f>IF(SER_hh_tesh!F13=0,0,SER_hh_tesh!F13/SER_summary!F$26)</f>
        <v>83.625107066956062</v>
      </c>
      <c r="G13" s="100">
        <f>IF(SER_hh_tesh!G13=0,0,SER_hh_tesh!G13/SER_summary!G$26)</f>
        <v>81.264180957010538</v>
      </c>
      <c r="H13" s="100">
        <f>IF(SER_hh_tesh!H13=0,0,SER_hh_tesh!H13/SER_summary!H$26)</f>
        <v>81.360877206019353</v>
      </c>
      <c r="I13" s="100">
        <f>IF(SER_hh_tesh!I13=0,0,SER_hh_tesh!I13/SER_summary!I$26)</f>
        <v>76.337466496868174</v>
      </c>
      <c r="J13" s="100">
        <f>IF(SER_hh_tesh!J13=0,0,SER_hh_tesh!J13/SER_summary!J$26)</f>
        <v>75.63460433627759</v>
      </c>
      <c r="K13" s="100">
        <f>IF(SER_hh_tesh!K13=0,0,SER_hh_tesh!K13/SER_summary!K$26)</f>
        <v>72.211628705857677</v>
      </c>
      <c r="L13" s="100">
        <f>IF(SER_hh_tesh!L13=0,0,SER_hh_tesh!L13/SER_summary!L$26)</f>
        <v>81.083046382432826</v>
      </c>
      <c r="M13" s="100">
        <f>IF(SER_hh_tesh!M13=0,0,SER_hh_tesh!M13/SER_summary!M$26)</f>
        <v>74.89333603841304</v>
      </c>
      <c r="N13" s="100">
        <f>IF(SER_hh_tesh!N13=0,0,SER_hh_tesh!N13/SER_summary!N$26)</f>
        <v>78.007371094243055</v>
      </c>
      <c r="O13" s="100">
        <f>IF(SER_hh_tesh!O13=0,0,SER_hh_tesh!O13/SER_summary!O$26)</f>
        <v>77.26701150647456</v>
      </c>
      <c r="P13" s="100">
        <f>IF(SER_hh_tesh!P13=0,0,SER_hh_tesh!P13/SER_summary!P$26)</f>
        <v>65.531009913689005</v>
      </c>
      <c r="Q13" s="100">
        <f>IF(SER_hh_tesh!Q13=0,0,SER_hh_tesh!Q13/SER_summary!Q$26)</f>
        <v>69.310577950082518</v>
      </c>
    </row>
    <row r="14" spans="1:17" ht="12" customHeight="1" x14ac:dyDescent="0.25">
      <c r="A14" s="51" t="s">
        <v>104</v>
      </c>
      <c r="B14" s="22">
        <f>IF(SER_hh_tesh!B14=0,0,SER_hh_tesh!B14/SER_summary!B$26)</f>
        <v>79.521836138348462</v>
      </c>
      <c r="C14" s="22">
        <f>IF(SER_hh_tesh!C14=0,0,SER_hh_tesh!C14/SER_summary!C$26)</f>
        <v>82.52485827810068</v>
      </c>
      <c r="D14" s="22">
        <f>IF(SER_hh_tesh!D14=0,0,SER_hh_tesh!D14/SER_summary!D$26)</f>
        <v>80.967837227907694</v>
      </c>
      <c r="E14" s="22">
        <f>IF(SER_hh_tesh!E14=0,0,SER_hh_tesh!E14/SER_summary!E$26)</f>
        <v>82.376682206179325</v>
      </c>
      <c r="F14" s="22">
        <f>IF(SER_hh_tesh!F14=0,0,SER_hh_tesh!F14/SER_summary!F$26)</f>
        <v>82.350524275393383</v>
      </c>
      <c r="G14" s="22">
        <f>IF(SER_hh_tesh!G14=0,0,SER_hh_tesh!G14/SER_summary!G$26)</f>
        <v>79.715697971834572</v>
      </c>
      <c r="H14" s="22">
        <f>IF(SER_hh_tesh!H14=0,0,SER_hh_tesh!H14/SER_summary!H$26)</f>
        <v>80.371853028826706</v>
      </c>
      <c r="I14" s="22">
        <f>IF(SER_hh_tesh!I14=0,0,SER_hh_tesh!I14/SER_summary!I$26)</f>
        <v>76.150604721301747</v>
      </c>
      <c r="J14" s="22">
        <f>IF(SER_hh_tesh!J14=0,0,SER_hh_tesh!J14/SER_summary!J$26)</f>
        <v>75.672526868995362</v>
      </c>
      <c r="K14" s="22">
        <f>IF(SER_hh_tesh!K14=0,0,SER_hh_tesh!K14/SER_summary!K$26)</f>
        <v>73.133306427629194</v>
      </c>
      <c r="L14" s="22">
        <f>IF(SER_hh_tesh!L14=0,0,SER_hh_tesh!L14/SER_summary!L$26)</f>
        <v>80.229204004338001</v>
      </c>
      <c r="M14" s="22">
        <f>IF(SER_hh_tesh!M14=0,0,SER_hh_tesh!M14/SER_summary!M$26)</f>
        <v>68.921436967676286</v>
      </c>
      <c r="N14" s="22">
        <f>IF(SER_hh_tesh!N14=0,0,SER_hh_tesh!N14/SER_summary!N$26)</f>
        <v>71.331152604240089</v>
      </c>
      <c r="O14" s="22">
        <f>IF(SER_hh_tesh!O14=0,0,SER_hh_tesh!O14/SER_summary!O$26)</f>
        <v>70.507926915518325</v>
      </c>
      <c r="P14" s="22">
        <f>IF(SER_hh_tesh!P14=0,0,SER_hh_tesh!P14/SER_summary!P$26)</f>
        <v>59.63191866179497</v>
      </c>
      <c r="Q14" s="22">
        <f>IF(SER_hh_tesh!Q14=0,0,SER_hh_tesh!Q14/SER_summary!Q$26)</f>
        <v>63.515299050740438</v>
      </c>
    </row>
    <row r="15" spans="1:17" ht="12" customHeight="1" x14ac:dyDescent="0.25">
      <c r="A15" s="105" t="s">
        <v>108</v>
      </c>
      <c r="B15" s="104">
        <f>IF(SER_hh_tesh!B15=0,0,SER_hh_tesh!B15/SER_summary!B$26)</f>
        <v>0.71820651128363722</v>
      </c>
      <c r="C15" s="104">
        <f>IF(SER_hh_tesh!C15=0,0,SER_hh_tesh!C15/SER_summary!C$26)</f>
        <v>0.71881663876832058</v>
      </c>
      <c r="D15" s="104">
        <f>IF(SER_hh_tesh!D15=0,0,SER_hh_tesh!D15/SER_summary!D$26)</f>
        <v>0.71008266028146161</v>
      </c>
      <c r="E15" s="104">
        <f>IF(SER_hh_tesh!E15=0,0,SER_hh_tesh!E15/SER_summary!E$26)</f>
        <v>0.74905207432740084</v>
      </c>
      <c r="F15" s="104">
        <f>IF(SER_hh_tesh!F15=0,0,SER_hh_tesh!F15/SER_summary!F$26)</f>
        <v>0.74697242780369744</v>
      </c>
      <c r="G15" s="104">
        <f>IF(SER_hh_tesh!G15=0,0,SER_hh_tesh!G15/SER_summary!G$26)</f>
        <v>0.73174474091763864</v>
      </c>
      <c r="H15" s="104">
        <f>IF(SER_hh_tesh!H15=0,0,SER_hh_tesh!H15/SER_summary!H$26)</f>
        <v>0.74781321164222181</v>
      </c>
      <c r="I15" s="104">
        <f>IF(SER_hh_tesh!I15=0,0,SER_hh_tesh!I15/SER_summary!I$26)</f>
        <v>0.68618226578652697</v>
      </c>
      <c r="J15" s="104">
        <f>IF(SER_hh_tesh!J15=0,0,SER_hh_tesh!J15/SER_summary!J$26)</f>
        <v>0.678464679680577</v>
      </c>
      <c r="K15" s="104">
        <f>IF(SER_hh_tesh!K15=0,0,SER_hh_tesh!K15/SER_summary!K$26)</f>
        <v>0.64506009420884625</v>
      </c>
      <c r="L15" s="104">
        <f>IF(SER_hh_tesh!L15=0,0,SER_hh_tesh!L15/SER_summary!L$26)</f>
        <v>0.67409138285107728</v>
      </c>
      <c r="M15" s="104">
        <f>IF(SER_hh_tesh!M15=0,0,SER_hh_tesh!M15/SER_summary!M$26)</f>
        <v>0.54860889881696395</v>
      </c>
      <c r="N15" s="104">
        <f>IF(SER_hh_tesh!N15=0,0,SER_hh_tesh!N15/SER_summary!N$26)</f>
        <v>0.59244380194777746</v>
      </c>
      <c r="O15" s="104">
        <f>IF(SER_hh_tesh!O15=0,0,SER_hh_tesh!O15/SER_summary!O$26)</f>
        <v>0.59287388936259022</v>
      </c>
      <c r="P15" s="104">
        <f>IF(SER_hh_tesh!P15=0,0,SER_hh_tesh!P15/SER_summary!P$26)</f>
        <v>0.47437369285224806</v>
      </c>
      <c r="Q15" s="104">
        <f>IF(SER_hh_tesh!Q15=0,0,SER_hh_tesh!Q15/SER_summary!Q$26)</f>
        <v>0.51004962824363664</v>
      </c>
    </row>
    <row r="16" spans="1:17" ht="12.95" customHeight="1" x14ac:dyDescent="0.25">
      <c r="A16" s="90" t="s">
        <v>102</v>
      </c>
      <c r="B16" s="101">
        <f>IF(SER_hh_tesh!B16=0,0,SER_hh_tesh!B16/SER_summary!B$26)</f>
        <v>22.961355298079798</v>
      </c>
      <c r="C16" s="101">
        <f>IF(SER_hh_tesh!C16=0,0,SER_hh_tesh!C16/SER_summary!C$26)</f>
        <v>23.050888321326141</v>
      </c>
      <c r="D16" s="101">
        <f>IF(SER_hh_tesh!D16=0,0,SER_hh_tesh!D16/SER_summary!D$26)</f>
        <v>23.136049133677009</v>
      </c>
      <c r="E16" s="101">
        <f>IF(SER_hh_tesh!E16=0,0,SER_hh_tesh!E16/SER_summary!E$26)</f>
        <v>23.225889126331555</v>
      </c>
      <c r="F16" s="101">
        <f>IF(SER_hh_tesh!F16=0,0,SER_hh_tesh!F16/SER_summary!F$26)</f>
        <v>23.37980433316319</v>
      </c>
      <c r="G16" s="101">
        <f>IF(SER_hh_tesh!G16=0,0,SER_hh_tesh!G16/SER_summary!G$26)</f>
        <v>23.553838041640912</v>
      </c>
      <c r="H16" s="101">
        <f>IF(SER_hh_tesh!H16=0,0,SER_hh_tesh!H16/SER_summary!H$26)</f>
        <v>23.762414488850805</v>
      </c>
      <c r="I16" s="101">
        <f>IF(SER_hh_tesh!I16=0,0,SER_hh_tesh!I16/SER_summary!I$26)</f>
        <v>24.012360498623888</v>
      </c>
      <c r="J16" s="101">
        <f>IF(SER_hh_tesh!J16=0,0,SER_hh_tesh!J16/SER_summary!J$26)</f>
        <v>24.31078074381864</v>
      </c>
      <c r="K16" s="101">
        <f>IF(SER_hh_tesh!K16=0,0,SER_hh_tesh!K16/SER_summary!K$26)</f>
        <v>24.11281857258065</v>
      </c>
      <c r="L16" s="101">
        <f>IF(SER_hh_tesh!L16=0,0,SER_hh_tesh!L16/SER_summary!L$26)</f>
        <v>24.215151402774545</v>
      </c>
      <c r="M16" s="101">
        <f>IF(SER_hh_tesh!M16=0,0,SER_hh_tesh!M16/SER_summary!M$26)</f>
        <v>24.533021473689097</v>
      </c>
      <c r="N16" s="101">
        <f>IF(SER_hh_tesh!N16=0,0,SER_hh_tesh!N16/SER_summary!N$26)</f>
        <v>25.005513203348798</v>
      </c>
      <c r="O16" s="101">
        <f>IF(SER_hh_tesh!O16=0,0,SER_hh_tesh!O16/SER_summary!O$26)</f>
        <v>25.388797937236685</v>
      </c>
      <c r="P16" s="101">
        <f>IF(SER_hh_tesh!P16=0,0,SER_hh_tesh!P16/SER_summary!P$26)</f>
        <v>26.032161660465594</v>
      </c>
      <c r="Q16" s="101">
        <f>IF(SER_hh_tesh!Q16=0,0,SER_hh_tesh!Q16/SER_summary!Q$26)</f>
        <v>26.652270203832821</v>
      </c>
    </row>
    <row r="17" spans="1:17" ht="12.95" customHeight="1" x14ac:dyDescent="0.25">
      <c r="A17" s="88" t="s">
        <v>101</v>
      </c>
      <c r="B17" s="103">
        <f>IF(SER_hh_tesh!B17=0,0,SER_hh_tesh!B17/SER_summary!B$26)</f>
        <v>5.1431444797041292</v>
      </c>
      <c r="C17" s="103">
        <f>IF(SER_hh_tesh!C17=0,0,SER_hh_tesh!C17/SER_summary!C$26)</f>
        <v>5.2693727091893301</v>
      </c>
      <c r="D17" s="103">
        <f>IF(SER_hh_tesh!D17=0,0,SER_hh_tesh!D17/SER_summary!D$26)</f>
        <v>5.5096353193701795</v>
      </c>
      <c r="E17" s="103">
        <f>IF(SER_hh_tesh!E17=0,0,SER_hh_tesh!E17/SER_summary!E$26)</f>
        <v>5.5932744010034812</v>
      </c>
      <c r="F17" s="103">
        <f>IF(SER_hh_tesh!F17=0,0,SER_hh_tesh!F17/SER_summary!F$26)</f>
        <v>5.7882339361817507</v>
      </c>
      <c r="G17" s="103">
        <f>IF(SER_hh_tesh!G17=0,0,SER_hh_tesh!G17/SER_summary!G$26)</f>
        <v>6.0160101090864142</v>
      </c>
      <c r="H17" s="103">
        <f>IF(SER_hh_tesh!H17=0,0,SER_hh_tesh!H17/SER_summary!H$26)</f>
        <v>6.2737320571478099</v>
      </c>
      <c r="I17" s="103">
        <f>IF(SER_hh_tesh!I17=0,0,SER_hh_tesh!I17/SER_summary!I$26)</f>
        <v>6.5734372455617702</v>
      </c>
      <c r="J17" s="103">
        <f>IF(SER_hh_tesh!J17=0,0,SER_hh_tesh!J17/SER_summary!J$26)</f>
        <v>6.8202961332781271</v>
      </c>
      <c r="K17" s="103">
        <f>IF(SER_hh_tesh!K17=0,0,SER_hh_tesh!K17/SER_summary!K$26)</f>
        <v>6.9171249660437413</v>
      </c>
      <c r="L17" s="103">
        <f>IF(SER_hh_tesh!L17=0,0,SER_hh_tesh!L17/SER_summary!L$26)</f>
        <v>6.9091835972980986</v>
      </c>
      <c r="M17" s="103">
        <f>IF(SER_hh_tesh!M17=0,0,SER_hh_tesh!M17/SER_summary!M$26)</f>
        <v>7.3244402269939011</v>
      </c>
      <c r="N17" s="103">
        <f>IF(SER_hh_tesh!N17=0,0,SER_hh_tesh!N17/SER_summary!N$26)</f>
        <v>7.8683457627505797</v>
      </c>
      <c r="O17" s="103">
        <f>IF(SER_hh_tesh!O17=0,0,SER_hh_tesh!O17/SER_summary!O$26)</f>
        <v>8.5529774684682138</v>
      </c>
      <c r="P17" s="103">
        <f>IF(SER_hh_tesh!P17=0,0,SER_hh_tesh!P17/SER_summary!P$26)</f>
        <v>9.7178012896474666</v>
      </c>
      <c r="Q17" s="103">
        <f>IF(SER_hh_tesh!Q17=0,0,SER_hh_tesh!Q17/SER_summary!Q$26)</f>
        <v>11.099279271190003</v>
      </c>
    </row>
    <row r="18" spans="1:17" ht="12" customHeight="1" x14ac:dyDescent="0.25">
      <c r="A18" s="88" t="s">
        <v>100</v>
      </c>
      <c r="B18" s="103">
        <f>IF(SER_hh_tesh!B18=0,0,SER_hh_tesh!B18/SER_summary!B$26)</f>
        <v>23.072000638483033</v>
      </c>
      <c r="C18" s="103">
        <f>IF(SER_hh_tesh!C18=0,0,SER_hh_tesh!C18/SER_summary!C$26)</f>
        <v>23.162284504634567</v>
      </c>
      <c r="D18" s="103">
        <f>IF(SER_hh_tesh!D18=0,0,SER_hh_tesh!D18/SER_summary!D$26)</f>
        <v>23.247360774918782</v>
      </c>
      <c r="E18" s="103">
        <f>IF(SER_hh_tesh!E18=0,0,SER_hh_tesh!E18/SER_summary!E$26)</f>
        <v>23.336496924530771</v>
      </c>
      <c r="F18" s="103">
        <f>IF(SER_hh_tesh!F18=0,0,SER_hh_tesh!F18/SER_summary!F$26)</f>
        <v>23.494095472376962</v>
      </c>
      <c r="G18" s="103">
        <f>IF(SER_hh_tesh!G18=0,0,SER_hh_tesh!G18/SER_summary!G$26)</f>
        <v>23.671870856262984</v>
      </c>
      <c r="H18" s="103">
        <f>IF(SER_hh_tesh!H18=0,0,SER_hh_tesh!H18/SER_summary!H$26)</f>
        <v>23.878565098394315</v>
      </c>
      <c r="I18" s="103">
        <f>IF(SER_hh_tesh!I18=0,0,SER_hh_tesh!I18/SER_summary!I$26)</f>
        <v>24.123423423219688</v>
      </c>
      <c r="J18" s="103">
        <f>IF(SER_hh_tesh!J18=0,0,SER_hh_tesh!J18/SER_summary!J$26)</f>
        <v>24.421757420548055</v>
      </c>
      <c r="K18" s="103">
        <f>IF(SER_hh_tesh!K18=0,0,SER_hh_tesh!K18/SER_summary!K$26)</f>
        <v>24.221178821164241</v>
      </c>
      <c r="L18" s="103">
        <f>IF(SER_hh_tesh!L18=0,0,SER_hh_tesh!L18/SER_summary!L$26)</f>
        <v>24.335489012923858</v>
      </c>
      <c r="M18" s="103">
        <f>IF(SER_hh_tesh!M18=0,0,SER_hh_tesh!M18/SER_summary!M$26)</f>
        <v>24.656270095559069</v>
      </c>
      <c r="N18" s="103">
        <f>IF(SER_hh_tesh!N18=0,0,SER_hh_tesh!N18/SER_summary!N$26)</f>
        <v>25.1406580354931</v>
      </c>
      <c r="O18" s="103">
        <f>IF(SER_hh_tesh!O18=0,0,SER_hh_tesh!O18/SER_summary!O$26)</f>
        <v>25.542654143617117</v>
      </c>
      <c r="P18" s="103">
        <f>IF(SER_hh_tesh!P18=0,0,SER_hh_tesh!P18/SER_summary!P$26)</f>
        <v>26.211870073865864</v>
      </c>
      <c r="Q18" s="103">
        <f>IF(SER_hh_tesh!Q18=0,0,SER_hh_tesh!Q18/SER_summary!Q$26)</f>
        <v>26.869767877231272</v>
      </c>
    </row>
    <row r="19" spans="1:17" ht="12.95" customHeight="1" x14ac:dyDescent="0.25">
      <c r="A19" s="90" t="s">
        <v>47</v>
      </c>
      <c r="B19" s="101">
        <f>IF(SER_hh_tesh!B19=0,0,SER_hh_tesh!B19/SER_summary!B$26)</f>
        <v>10.49649300987933</v>
      </c>
      <c r="C19" s="101">
        <f>IF(SER_hh_tesh!C19=0,0,SER_hh_tesh!C19/SER_summary!C$26)</f>
        <v>10.474908063152869</v>
      </c>
      <c r="D19" s="101">
        <f>IF(SER_hh_tesh!D19=0,0,SER_hh_tesh!D19/SER_summary!D$26)</f>
        <v>10.427398267405167</v>
      </c>
      <c r="E19" s="101">
        <f>IF(SER_hh_tesh!E19=0,0,SER_hh_tesh!E19/SER_summary!E$26)</f>
        <v>10.410042320689394</v>
      </c>
      <c r="F19" s="101">
        <f>IF(SER_hh_tesh!F19=0,0,SER_hh_tesh!F19/SER_summary!F$26)</f>
        <v>10.395640555035175</v>
      </c>
      <c r="G19" s="101">
        <f>IF(SER_hh_tesh!G19=0,0,SER_hh_tesh!G19/SER_summary!G$26)</f>
        <v>10.41715967977165</v>
      </c>
      <c r="H19" s="101">
        <f>IF(SER_hh_tesh!H19=0,0,SER_hh_tesh!H19/SER_summary!H$26)</f>
        <v>10.412401428659445</v>
      </c>
      <c r="I19" s="101">
        <f>IF(SER_hh_tesh!I19=0,0,SER_hh_tesh!I19/SER_summary!I$26)</f>
        <v>10.401336020849774</v>
      </c>
      <c r="J19" s="101">
        <f>IF(SER_hh_tesh!J19=0,0,SER_hh_tesh!J19/SER_summary!J$26)</f>
        <v>10.461479908635836</v>
      </c>
      <c r="K19" s="101">
        <f>IF(SER_hh_tesh!K19=0,0,SER_hh_tesh!K19/SER_summary!K$26)</f>
        <v>10.482430980202903</v>
      </c>
      <c r="L19" s="101">
        <f>IF(SER_hh_tesh!L19=0,0,SER_hh_tesh!L19/SER_summary!L$26)</f>
        <v>10.485679210087186</v>
      </c>
      <c r="M19" s="101">
        <f>IF(SER_hh_tesh!M19=0,0,SER_hh_tesh!M19/SER_summary!M$26)</f>
        <v>10.613279048623236</v>
      </c>
      <c r="N19" s="101">
        <f>IF(SER_hh_tesh!N19=0,0,SER_hh_tesh!N19/SER_summary!N$26)</f>
        <v>10.71985276599311</v>
      </c>
      <c r="O19" s="101">
        <f>IF(SER_hh_tesh!O19=0,0,SER_hh_tesh!O19/SER_summary!O$26)</f>
        <v>10.799617923734907</v>
      </c>
      <c r="P19" s="101">
        <f>IF(SER_hh_tesh!P19=0,0,SER_hh_tesh!P19/SER_summary!P$26)</f>
        <v>10.836123290788725</v>
      </c>
      <c r="Q19" s="101">
        <f>IF(SER_hh_tesh!Q19=0,0,SER_hh_tesh!Q19/SER_summary!Q$26)</f>
        <v>10.890868907580867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10.37578254533395</v>
      </c>
      <c r="C22" s="100">
        <f>IF(SER_hh_tesh!C22=0,0,SER_hh_tesh!C22/SER_summary!C$26)</f>
        <v>10.356446723268238</v>
      </c>
      <c r="D22" s="100">
        <f>IF(SER_hh_tesh!D22=0,0,SER_hh_tesh!D22/SER_summary!D$26)</f>
        <v>10.321988923575924</v>
      </c>
      <c r="E22" s="100">
        <f>IF(SER_hh_tesh!E22=0,0,SER_hh_tesh!E22/SER_summary!E$26)</f>
        <v>10.32596986294209</v>
      </c>
      <c r="F22" s="100">
        <f>IF(SER_hh_tesh!F22=0,0,SER_hh_tesh!F22/SER_summary!F$26)</f>
        <v>10.335562356117457</v>
      </c>
      <c r="G22" s="100">
        <f>IF(SER_hh_tesh!G22=0,0,SER_hh_tesh!G22/SER_summary!G$26)</f>
        <v>10.342755128139043</v>
      </c>
      <c r="H22" s="100">
        <f>IF(SER_hh_tesh!H22=0,0,SER_hh_tesh!H22/SER_summary!H$26)</f>
        <v>10.30332380810507</v>
      </c>
      <c r="I22" s="100">
        <f>IF(SER_hh_tesh!I22=0,0,SER_hh_tesh!I22/SER_summary!I$26)</f>
        <v>10.260020648750913</v>
      </c>
      <c r="J22" s="100">
        <f>IF(SER_hh_tesh!J22=0,0,SER_hh_tesh!J22/SER_summary!J$26)</f>
        <v>10.400084393062153</v>
      </c>
      <c r="K22" s="100">
        <f>IF(SER_hh_tesh!K22=0,0,SER_hh_tesh!K22/SER_summary!K$26)</f>
        <v>10.491054592474832</v>
      </c>
      <c r="L22" s="100">
        <f>IF(SER_hh_tesh!L22=0,0,SER_hh_tesh!L22/SER_summary!L$26)</f>
        <v>10.522810734612888</v>
      </c>
      <c r="M22" s="100">
        <f>IF(SER_hh_tesh!M22=0,0,SER_hh_tesh!M22/SER_summary!M$26)</f>
        <v>10.66812527752977</v>
      </c>
      <c r="N22" s="100">
        <f>IF(SER_hh_tesh!N22=0,0,SER_hh_tesh!N22/SER_summary!N$26)</f>
        <v>10.871299439478046</v>
      </c>
      <c r="O22" s="100">
        <f>IF(SER_hh_tesh!O22=0,0,SER_hh_tesh!O22/SER_summary!O$26)</f>
        <v>11.062407148758508</v>
      </c>
      <c r="P22" s="100">
        <f>IF(SER_hh_tesh!P22=0,0,SER_hh_tesh!P22/SER_summary!P$26)</f>
        <v>11.234771785423947</v>
      </c>
      <c r="Q22" s="100">
        <f>IF(SER_hh_tesh!Q22=0,0,SER_hh_tesh!Q22/SER_summary!Q$26)</f>
        <v>11.325645132832609</v>
      </c>
    </row>
    <row r="23" spans="1:17" ht="12" customHeight="1" x14ac:dyDescent="0.25">
      <c r="A23" s="88" t="s">
        <v>98</v>
      </c>
      <c r="B23" s="100">
        <f>IF(SER_hh_tesh!B23=0,0,SER_hh_tesh!B23/SER_summary!B$26)</f>
        <v>10.37578254533395</v>
      </c>
      <c r="C23" s="100">
        <f>IF(SER_hh_tesh!C23=0,0,SER_hh_tesh!C23/SER_summary!C$26)</f>
        <v>10.374694066973959</v>
      </c>
      <c r="D23" s="100">
        <f>IF(SER_hh_tesh!D23=0,0,SER_hh_tesh!D23/SER_summary!D$26)</f>
        <v>10.385989790718709</v>
      </c>
      <c r="E23" s="100">
        <f>IF(SER_hh_tesh!E23=0,0,SER_hh_tesh!E23/SER_summary!E$26)</f>
        <v>10.495936949573027</v>
      </c>
      <c r="F23" s="100">
        <f>IF(SER_hh_tesh!F23=0,0,SER_hh_tesh!F23/SER_summary!F$26)</f>
        <v>10.486762714408762</v>
      </c>
      <c r="G23" s="100">
        <f>IF(SER_hh_tesh!G23=0,0,SER_hh_tesh!G23/SER_summary!G$26)</f>
        <v>10.557852033197383</v>
      </c>
      <c r="H23" s="100">
        <f>IF(SER_hh_tesh!H23=0,0,SER_hh_tesh!H23/SER_summary!H$26)</f>
        <v>10.570584992437459</v>
      </c>
      <c r="I23" s="100">
        <f>IF(SER_hh_tesh!I23=0,0,SER_hh_tesh!I23/SER_summary!I$26)</f>
        <v>10.527996933941933</v>
      </c>
      <c r="J23" s="100">
        <f>IF(SER_hh_tesh!J23=0,0,SER_hh_tesh!J23/SER_summary!J$26)</f>
        <v>10.573227225390333</v>
      </c>
      <c r="K23" s="100">
        <f>IF(SER_hh_tesh!K23=0,0,SER_hh_tesh!K23/SER_summary!K$26)</f>
        <v>10.578009695975403</v>
      </c>
      <c r="L23" s="100">
        <f>IF(SER_hh_tesh!L23=0,0,SER_hh_tesh!L23/SER_summary!L$26)</f>
        <v>10.562430659366383</v>
      </c>
      <c r="M23" s="100">
        <f>IF(SER_hh_tesh!M23=0,0,SER_hh_tesh!M23/SER_summary!M$26)</f>
        <v>10.764301711566462</v>
      </c>
      <c r="N23" s="100">
        <f>IF(SER_hh_tesh!N23=0,0,SER_hh_tesh!N23/SER_summary!N$26)</f>
        <v>10.83291610556291</v>
      </c>
      <c r="O23" s="100">
        <f>IF(SER_hh_tesh!O23=0,0,SER_hh_tesh!O23/SER_summary!O$26)</f>
        <v>10.863986939579624</v>
      </c>
      <c r="P23" s="100">
        <f>IF(SER_hh_tesh!P23=0,0,SER_hh_tesh!P23/SER_summary!P$26)</f>
        <v>10.866684157676334</v>
      </c>
      <c r="Q23" s="100">
        <f>IF(SER_hh_tesh!Q23=0,0,SER_hh_tesh!Q23/SER_summary!Q$26)</f>
        <v>10.887755918875774</v>
      </c>
    </row>
    <row r="24" spans="1:17" ht="12" customHeight="1" x14ac:dyDescent="0.25">
      <c r="A24" s="88" t="s">
        <v>34</v>
      </c>
      <c r="B24" s="100">
        <f>IF(SER_hh_tesh!B24=0,0,SER_hh_tesh!B24/SER_summary!B$26)</f>
        <v>10.375782545333946</v>
      </c>
      <c r="C24" s="100">
        <f>IF(SER_hh_tesh!C24=0,0,SER_hh_tesh!C24/SER_summary!C$26)</f>
        <v>10.462406804799285</v>
      </c>
      <c r="D24" s="100">
        <f>IF(SER_hh_tesh!D24=0,0,SER_hh_tesh!D24/SER_summary!D$26)</f>
        <v>10.450675609054645</v>
      </c>
      <c r="E24" s="100">
        <f>IF(SER_hh_tesh!E24=0,0,SER_hh_tesh!E24/SER_summary!E$26)</f>
        <v>10.451032630718306</v>
      </c>
      <c r="F24" s="100">
        <f>IF(SER_hh_tesh!F24=0,0,SER_hh_tesh!F24/SER_summary!F$26)</f>
        <v>10.467006167669066</v>
      </c>
      <c r="G24" s="100">
        <f>IF(SER_hh_tesh!G24=0,0,SER_hh_tesh!G24/SER_summary!G$26)</f>
        <v>10.536178819861703</v>
      </c>
      <c r="H24" s="100">
        <f>IF(SER_hh_tesh!H24=0,0,SER_hh_tesh!H24/SER_summary!H$26)</f>
        <v>10.551079459258821</v>
      </c>
      <c r="I24" s="100">
        <f>IF(SER_hh_tesh!I24=0,0,SER_hh_tesh!I24/SER_summary!I$26)</f>
        <v>10.570150956404445</v>
      </c>
      <c r="J24" s="100">
        <f>IF(SER_hh_tesh!J24=0,0,SER_hh_tesh!J24/SER_summary!J$26)</f>
        <v>10.664421323694025</v>
      </c>
      <c r="K24" s="100">
        <f>IF(SER_hh_tesh!K24=0,0,SER_hh_tesh!K24/SER_summary!K$26)</f>
        <v>10.726396233250792</v>
      </c>
      <c r="L24" s="100">
        <f>IF(SER_hh_tesh!L24=0,0,SER_hh_tesh!L24/SER_summary!L$26)</f>
        <v>10.763600179478134</v>
      </c>
      <c r="M24" s="100">
        <f>IF(SER_hh_tesh!M24=0,0,SER_hh_tesh!M24/SER_summary!M$26)</f>
        <v>10.873076349607462</v>
      </c>
      <c r="N24" s="100">
        <f>IF(SER_hh_tesh!N24=0,0,SER_hh_tesh!N24/SER_summary!N$26)</f>
        <v>10.948087573563013</v>
      </c>
      <c r="O24" s="100">
        <f>IF(SER_hh_tesh!O24=0,0,SER_hh_tesh!O24/SER_summary!O$26)</f>
        <v>10.990165431389711</v>
      </c>
      <c r="P24" s="100">
        <f>IF(SER_hh_tesh!P24=0,0,SER_hh_tesh!P24/SER_summary!P$26)</f>
        <v>11.015961923837189</v>
      </c>
      <c r="Q24" s="100">
        <f>IF(SER_hh_tesh!Q24=0,0,SER_hh_tesh!Q24/SER_summary!Q$26)</f>
        <v>11.062634686570334</v>
      </c>
    </row>
    <row r="25" spans="1:17" ht="12" customHeight="1" x14ac:dyDescent="0.25">
      <c r="A25" s="88" t="s">
        <v>42</v>
      </c>
      <c r="B25" s="100">
        <f>IF(SER_hh_tesh!B25=0,0,SER_hh_tesh!B25/SER_summary!B$26)</f>
        <v>10.375782545333944</v>
      </c>
      <c r="C25" s="100">
        <f>IF(SER_hh_tesh!C25=0,0,SER_hh_tesh!C25/SER_summary!C$26)</f>
        <v>10.359937540102143</v>
      </c>
      <c r="D25" s="100">
        <f>IF(SER_hh_tesh!D25=0,0,SER_hh_tesh!D25/SER_summary!D$26)</f>
        <v>10.28623216580279</v>
      </c>
      <c r="E25" s="100">
        <f>IF(SER_hh_tesh!E25=0,0,SER_hh_tesh!E25/SER_summary!E$26)</f>
        <v>10.241209085135534</v>
      </c>
      <c r="F25" s="100">
        <f>IF(SER_hh_tesh!F25=0,0,SER_hh_tesh!F25/SER_summary!F$26)</f>
        <v>10.201757084537912</v>
      </c>
      <c r="G25" s="100">
        <f>IF(SER_hh_tesh!G25=0,0,SER_hh_tesh!G25/SER_summary!G$26)</f>
        <v>10.195055766983542</v>
      </c>
      <c r="H25" s="100">
        <f>IF(SER_hh_tesh!H25=0,0,SER_hh_tesh!H25/SER_summary!H$26)</f>
        <v>10.145737944274602</v>
      </c>
      <c r="I25" s="100">
        <f>IF(SER_hh_tesh!I25=0,0,SER_hh_tesh!I25/SER_summary!I$26)</f>
        <v>10.116462658820296</v>
      </c>
      <c r="J25" s="100">
        <f>IF(SER_hh_tesh!J25=0,0,SER_hh_tesh!J25/SER_summary!J$26)</f>
        <v>10.166846397370959</v>
      </c>
      <c r="K25" s="100">
        <f>IF(SER_hh_tesh!K25=0,0,SER_hh_tesh!K25/SER_summary!K$26)</f>
        <v>10.19662333747403</v>
      </c>
      <c r="L25" s="100">
        <f>IF(SER_hh_tesh!L25=0,0,SER_hh_tesh!L25/SER_summary!L$26)</f>
        <v>10.209012783049934</v>
      </c>
      <c r="M25" s="100">
        <f>IF(SER_hh_tesh!M25=0,0,SER_hh_tesh!M25/SER_summary!M$26)</f>
        <v>10.292120058990573</v>
      </c>
      <c r="N25" s="100">
        <f>IF(SER_hh_tesh!N25=0,0,SER_hh_tesh!N25/SER_summary!N$26)</f>
        <v>10.348800999037765</v>
      </c>
      <c r="O25" s="100">
        <f>IF(SER_hh_tesh!O25=0,0,SER_hh_tesh!O25/SER_summary!O$26)</f>
        <v>10.398196614104275</v>
      </c>
      <c r="P25" s="100">
        <f>IF(SER_hh_tesh!P25=0,0,SER_hh_tesh!P25/SER_summary!P$26)</f>
        <v>10.440238693817173</v>
      </c>
      <c r="Q25" s="100">
        <f>IF(SER_hh_tesh!Q25=0,0,SER_hh_tesh!Q25/SER_summary!Q$26)</f>
        <v>10.490485015330499</v>
      </c>
    </row>
    <row r="26" spans="1:17" ht="12" customHeight="1" x14ac:dyDescent="0.25">
      <c r="A26" s="88" t="s">
        <v>30</v>
      </c>
      <c r="B26" s="22">
        <f>IF(SER_hh_tesh!B26=0,0,SER_hh_tesh!B26/SER_summary!B$26)</f>
        <v>10.375933279226341</v>
      </c>
      <c r="C26" s="22">
        <f>IF(SER_hh_tesh!C26=0,0,SER_hh_tesh!C26/SER_summary!C$26)</f>
        <v>10.338844746017475</v>
      </c>
      <c r="D26" s="22">
        <f>IF(SER_hh_tesh!D26=0,0,SER_hh_tesh!D26/SER_summary!D$26)</f>
        <v>10.329268831468388</v>
      </c>
      <c r="E26" s="22">
        <f>IF(SER_hh_tesh!E26=0,0,SER_hh_tesh!E26/SER_summary!E$26)</f>
        <v>10.278052265165279</v>
      </c>
      <c r="F26" s="22">
        <f>IF(SER_hh_tesh!F26=0,0,SER_hh_tesh!F26/SER_summary!F$26)</f>
        <v>10.313149874507987</v>
      </c>
      <c r="G26" s="22">
        <f>IF(SER_hh_tesh!G26=0,0,SER_hh_tesh!G26/SER_summary!G$26)</f>
        <v>10.339359835893127</v>
      </c>
      <c r="H26" s="22">
        <f>IF(SER_hh_tesh!H26=0,0,SER_hh_tesh!H26/SER_summary!H$26)</f>
        <v>10.383442357539362</v>
      </c>
      <c r="I26" s="22">
        <f>IF(SER_hh_tesh!I26=0,0,SER_hh_tesh!I26/SER_summary!I$26)</f>
        <v>10.412210871576111</v>
      </c>
      <c r="J26" s="22">
        <f>IF(SER_hh_tesh!J26=0,0,SER_hh_tesh!J26/SER_summary!J$26)</f>
        <v>10.464385004601551</v>
      </c>
      <c r="K26" s="22">
        <f>IF(SER_hh_tesh!K26=0,0,SER_hh_tesh!K26/SER_summary!K$26)</f>
        <v>10.466582227113093</v>
      </c>
      <c r="L26" s="22">
        <f>IF(SER_hh_tesh!L26=0,0,SER_hh_tesh!L26/SER_summary!L$26)</f>
        <v>10.480532413107268</v>
      </c>
      <c r="M26" s="22">
        <f>IF(SER_hh_tesh!M26=0,0,SER_hh_tesh!M26/SER_summary!M$26)</f>
        <v>10.68604528180685</v>
      </c>
      <c r="N26" s="22">
        <f>IF(SER_hh_tesh!N26=0,0,SER_hh_tesh!N26/SER_summary!N$26)</f>
        <v>10.918984132264757</v>
      </c>
      <c r="O26" s="22">
        <f>IF(SER_hh_tesh!O26=0,0,SER_hh_tesh!O26/SER_summary!O$26)</f>
        <v>11.085015920216266</v>
      </c>
      <c r="P26" s="22">
        <f>IF(SER_hh_tesh!P26=0,0,SER_hh_tesh!P26/SER_summary!P$26)</f>
        <v>11.145526573582345</v>
      </c>
      <c r="Q26" s="22">
        <f>IF(SER_hh_tesh!Q26=0,0,SER_hh_tesh!Q26/SER_summary!Q$26)</f>
        <v>11.229665810879244</v>
      </c>
    </row>
    <row r="27" spans="1:17" ht="12" customHeight="1" x14ac:dyDescent="0.25">
      <c r="A27" s="93" t="s">
        <v>114</v>
      </c>
      <c r="B27" s="116">
        <f>IF(SER_hh_tesh!B27=0,0,SER_hh_tesh!B27/SER_summary!B$26)</f>
        <v>0.12066585103303849</v>
      </c>
      <c r="C27" s="116">
        <f>IF(SER_hh_tesh!C27=0,0,SER_hh_tesh!C27/SER_summary!C$26)</f>
        <v>0.11815174971042454</v>
      </c>
      <c r="D27" s="116">
        <f>IF(SER_hh_tesh!D27=0,0,SER_hh_tesh!D27/SER_summary!D$26)</f>
        <v>0.11499479108856341</v>
      </c>
      <c r="E27" s="116">
        <f>IF(SER_hh_tesh!E27=0,0,SER_hh_tesh!E27/SER_summary!E$26)</f>
        <v>0.12262778334534856</v>
      </c>
      <c r="F27" s="116">
        <f>IF(SER_hh_tesh!F27=0,0,SER_hh_tesh!F27/SER_summary!F$26)</f>
        <v>0.12029263722075005</v>
      </c>
      <c r="G27" s="116">
        <f>IF(SER_hh_tesh!G27=0,0,SER_hh_tesh!G27/SER_summary!G$26)</f>
        <v>0.12667236465683465</v>
      </c>
      <c r="H27" s="116">
        <f>IF(SER_hh_tesh!H27=0,0,SER_hh_tesh!H27/SER_summary!H$26)</f>
        <v>0.13328155030991951</v>
      </c>
      <c r="I27" s="116">
        <f>IF(SER_hh_tesh!I27=0,0,SER_hh_tesh!I27/SER_summary!I$26)</f>
        <v>0.13872265910533116</v>
      </c>
      <c r="J27" s="116">
        <f>IF(SER_hh_tesh!J27=0,0,SER_hh_tesh!J27/SER_summary!J$26)</f>
        <v>0.1474196222151051</v>
      </c>
      <c r="K27" s="116">
        <f>IF(SER_hh_tesh!K27=0,0,SER_hh_tesh!K27/SER_summary!K$26)</f>
        <v>0.15342270717435258</v>
      </c>
      <c r="L27" s="116">
        <f>IF(SER_hh_tesh!L27=0,0,SER_hh_tesh!L27/SER_summary!L$26)</f>
        <v>0.15616793353725042</v>
      </c>
      <c r="M27" s="116">
        <f>IF(SER_hh_tesh!M27=0,0,SER_hh_tesh!M27/SER_summary!M$26)</f>
        <v>0.16346575828998613</v>
      </c>
      <c r="N27" s="116">
        <f>IF(SER_hh_tesh!N27=0,0,SER_hh_tesh!N27/SER_summary!N$26)</f>
        <v>0.16708264790019875</v>
      </c>
      <c r="O27" s="116">
        <f>IF(SER_hh_tesh!O27=0,0,SER_hh_tesh!O27/SER_summary!O$26)</f>
        <v>0.172541823353934</v>
      </c>
      <c r="P27" s="116">
        <f>IF(SER_hh_tesh!P27=0,0,SER_hh_tesh!P27/SER_summary!P$26)</f>
        <v>0.17548221232677691</v>
      </c>
      <c r="Q27" s="116">
        <f>IF(SER_hh_tesh!Q27=0,0,SER_hh_tesh!Q27/SER_summary!Q$26)</f>
        <v>0.17833619477910057</v>
      </c>
    </row>
    <row r="28" spans="1:17" ht="12" customHeight="1" x14ac:dyDescent="0.25">
      <c r="A28" s="91" t="s">
        <v>113</v>
      </c>
      <c r="B28" s="117">
        <f>IF(SER_hh_tesh!B28=0,0,SER_hh_tesh!B28/SER_summary!B$26)</f>
        <v>3.8574447856648191</v>
      </c>
      <c r="C28" s="117">
        <f>IF(SER_hh_tesh!C28=0,0,SER_hh_tesh!C28/SER_summary!C$26)</f>
        <v>3.765888690911757</v>
      </c>
      <c r="D28" s="117">
        <f>IF(SER_hh_tesh!D28=0,0,SER_hh_tesh!D28/SER_summary!D$26)</f>
        <v>3.6588374305822078</v>
      </c>
      <c r="E28" s="117">
        <f>IF(SER_hh_tesh!E28=0,0,SER_hh_tesh!E28/SER_summary!E$26)</f>
        <v>3.87814772030488</v>
      </c>
      <c r="F28" s="117">
        <f>IF(SER_hh_tesh!F28=0,0,SER_hh_tesh!F28/SER_summary!F$26)</f>
        <v>3.8842471189127106</v>
      </c>
      <c r="G28" s="117">
        <f>IF(SER_hh_tesh!G28=0,0,SER_hh_tesh!G28/SER_summary!G$26)</f>
        <v>3.903907638395133</v>
      </c>
      <c r="H28" s="117">
        <f>IF(SER_hh_tesh!H28=0,0,SER_hh_tesh!H28/SER_summary!H$26)</f>
        <v>3.9090821971469532</v>
      </c>
      <c r="I28" s="117">
        <f>IF(SER_hh_tesh!I28=0,0,SER_hh_tesh!I28/SER_summary!I$26)</f>
        <v>3.9181552957343877</v>
      </c>
      <c r="J28" s="117">
        <f>IF(SER_hh_tesh!J28=0,0,SER_hh_tesh!J28/SER_summary!J$26)</f>
        <v>3.9497178331498253</v>
      </c>
      <c r="K28" s="117">
        <f>IF(SER_hh_tesh!K28=0,0,SER_hh_tesh!K28/SER_summary!K$26)</f>
        <v>3.9696675739158853</v>
      </c>
      <c r="L28" s="117">
        <f>IF(SER_hh_tesh!L28=0,0,SER_hh_tesh!L28/SER_summary!L$26)</f>
        <v>3.9804190663250152</v>
      </c>
      <c r="M28" s="117">
        <f>IF(SER_hh_tesh!M28=0,0,SER_hh_tesh!M28/SER_summary!M$26)</f>
        <v>3.9943045061479099</v>
      </c>
      <c r="N28" s="117">
        <f>IF(SER_hh_tesh!N28=0,0,SER_hh_tesh!N28/SER_summary!N$26)</f>
        <v>4.0033724933712689</v>
      </c>
      <c r="O28" s="117">
        <f>IF(SER_hh_tesh!O28=0,0,SER_hh_tesh!O28/SER_summary!O$26)</f>
        <v>4.0097695406444567</v>
      </c>
      <c r="P28" s="117">
        <f>IF(SER_hh_tesh!P28=0,0,SER_hh_tesh!P28/SER_summary!P$26)</f>
        <v>4.0116617298169137</v>
      </c>
      <c r="Q28" s="117">
        <f>IF(SER_hh_tesh!Q28=0,0,SER_hh_tesh!Q28/SER_summary!Q$26)</f>
        <v>4.022188829487173</v>
      </c>
    </row>
    <row r="29" spans="1:17" ht="12.95" customHeight="1" x14ac:dyDescent="0.25">
      <c r="A29" s="90" t="s">
        <v>46</v>
      </c>
      <c r="B29" s="101">
        <f>IF(SER_hh_tesh!B29=0,0,SER_hh_tesh!B29/SER_summary!B$26)</f>
        <v>9.0459920119237882</v>
      </c>
      <c r="C29" s="101">
        <f>IF(SER_hh_tesh!C29=0,0,SER_hh_tesh!C29/SER_summary!C$26)</f>
        <v>9.0673325914476521</v>
      </c>
      <c r="D29" s="101">
        <f>IF(SER_hh_tesh!D29=0,0,SER_hh_tesh!D29/SER_summary!D$26)</f>
        <v>9.1268673522263626</v>
      </c>
      <c r="E29" s="101">
        <f>IF(SER_hh_tesh!E29=0,0,SER_hh_tesh!E29/SER_summary!E$26)</f>
        <v>9.2228916256479163</v>
      </c>
      <c r="F29" s="101">
        <f>IF(SER_hh_tesh!F29=0,0,SER_hh_tesh!F29/SER_summary!F$26)</f>
        <v>9.3122854792194758</v>
      </c>
      <c r="G29" s="101">
        <f>IF(SER_hh_tesh!G29=0,0,SER_hh_tesh!G29/SER_summary!G$26)</f>
        <v>9.3732022117476763</v>
      </c>
      <c r="H29" s="101">
        <f>IF(SER_hh_tesh!H29=0,0,SER_hh_tesh!H29/SER_summary!H$26)</f>
        <v>9.4146921142646303</v>
      </c>
      <c r="I29" s="101">
        <f>IF(SER_hh_tesh!I29=0,0,SER_hh_tesh!I29/SER_summary!I$26)</f>
        <v>9.4158485279613355</v>
      </c>
      <c r="J29" s="101">
        <f>IF(SER_hh_tesh!J29=0,0,SER_hh_tesh!J29/SER_summary!J$26)</f>
        <v>9.4276461350371257</v>
      </c>
      <c r="K29" s="101">
        <f>IF(SER_hh_tesh!K29=0,0,SER_hh_tesh!K29/SER_summary!K$26)</f>
        <v>9.4928933072738602</v>
      </c>
      <c r="L29" s="101">
        <f>IF(SER_hh_tesh!L29=0,0,SER_hh_tesh!L29/SER_summary!L$26)</f>
        <v>9.546645389967054</v>
      </c>
      <c r="M29" s="101">
        <f>IF(SER_hh_tesh!M29=0,0,SER_hh_tesh!M29/SER_summary!M$26)</f>
        <v>9.6407707948898658</v>
      </c>
      <c r="N29" s="101">
        <f>IF(SER_hh_tesh!N29=0,0,SER_hh_tesh!N29/SER_summary!N$26)</f>
        <v>9.7934533670106898</v>
      </c>
      <c r="O29" s="101">
        <f>IF(SER_hh_tesh!O29=0,0,SER_hh_tesh!O29/SER_summary!O$26)</f>
        <v>9.8631403729426506</v>
      </c>
      <c r="P29" s="101">
        <f>IF(SER_hh_tesh!P29=0,0,SER_hh_tesh!P29/SER_summary!P$26)</f>
        <v>9.8530968960087026</v>
      </c>
      <c r="Q29" s="101">
        <f>IF(SER_hh_tesh!Q29=0,0,SER_hh_tesh!Q29/SER_summary!Q$26)</f>
        <v>9.6767057905779286</v>
      </c>
    </row>
    <row r="30" spans="1:17" ht="12" customHeight="1" x14ac:dyDescent="0.25">
      <c r="A30" s="88" t="s">
        <v>66</v>
      </c>
      <c r="B30" s="100">
        <f>IF(SER_hh_tesh!B30=0,0,SER_hh_tesh!B30/SER_summary!B$26)</f>
        <v>9.0458799442653479</v>
      </c>
      <c r="C30" s="100">
        <f>IF(SER_hh_tesh!C30=0,0,SER_hh_tesh!C30/SER_summary!C$26)</f>
        <v>9.0884913746186857</v>
      </c>
      <c r="D30" s="100">
        <f>IF(SER_hh_tesh!D30=0,0,SER_hh_tesh!D30/SER_summary!D$26)</f>
        <v>9.1626155115999879</v>
      </c>
      <c r="E30" s="100">
        <f>IF(SER_hh_tesh!E30=0,0,SER_hh_tesh!E30/SER_summary!E$26)</f>
        <v>9.5180131442805802</v>
      </c>
      <c r="F30" s="100">
        <f>IF(SER_hh_tesh!F30=0,0,SER_hh_tesh!F30/SER_summary!F$26)</f>
        <v>9.7422139436833888</v>
      </c>
      <c r="G30" s="100">
        <f>IF(SER_hh_tesh!G30=0,0,SER_hh_tesh!G30/SER_summary!G$26)</f>
        <v>9.868751121335416</v>
      </c>
      <c r="H30" s="100">
        <f>IF(SER_hh_tesh!H30=0,0,SER_hh_tesh!H30/SER_summary!H$26)</f>
        <v>9.8739848596866935</v>
      </c>
      <c r="I30" s="100">
        <f>IF(SER_hh_tesh!I30=0,0,SER_hh_tesh!I30/SER_summary!I$26)</f>
        <v>9.8349725009420368</v>
      </c>
      <c r="J30" s="100">
        <f>IF(SER_hh_tesh!J30=0,0,SER_hh_tesh!J30/SER_summary!J$26)</f>
        <v>9.815893200111363</v>
      </c>
      <c r="K30" s="100">
        <f>IF(SER_hh_tesh!K30=0,0,SER_hh_tesh!K30/SER_summary!K$26)</f>
        <v>9.8467516496824476</v>
      </c>
      <c r="L30" s="100">
        <f>IF(SER_hh_tesh!L30=0,0,SER_hh_tesh!L30/SER_summary!L$26)</f>
        <v>10.665723328834135</v>
      </c>
      <c r="M30" s="100">
        <f>IF(SER_hh_tesh!M30=0,0,SER_hh_tesh!M30/SER_summary!M$26)</f>
        <v>9.3027010766698073</v>
      </c>
      <c r="N30" s="100">
        <f>IF(SER_hh_tesh!N30=0,0,SER_hh_tesh!N30/SER_summary!N$26)</f>
        <v>9.2354220754167198</v>
      </c>
      <c r="O30" s="100">
        <f>IF(SER_hh_tesh!O30=0,0,SER_hh_tesh!O30/SER_summary!O$26)</f>
        <v>10.785060759122395</v>
      </c>
      <c r="P30" s="100">
        <f>IF(SER_hh_tesh!P30=0,0,SER_hh_tesh!P30/SER_summary!P$26)</f>
        <v>10.002118802037359</v>
      </c>
      <c r="Q30" s="100">
        <f>IF(SER_hh_tesh!Q30=0,0,SER_hh_tesh!Q30/SER_summary!Q$26)</f>
        <v>10.036267213759322</v>
      </c>
    </row>
    <row r="31" spans="1:17" ht="12" customHeight="1" x14ac:dyDescent="0.25">
      <c r="A31" s="88" t="s">
        <v>98</v>
      </c>
      <c r="B31" s="100">
        <f>IF(SER_hh_tesh!B31=0,0,SER_hh_tesh!B31/SER_summary!B$26)</f>
        <v>9.0458799442653497</v>
      </c>
      <c r="C31" s="100">
        <f>IF(SER_hh_tesh!C31=0,0,SER_hh_tesh!C31/SER_summary!C$26)</f>
        <v>9.0952385284014667</v>
      </c>
      <c r="D31" s="100">
        <f>IF(SER_hh_tesh!D31=0,0,SER_hh_tesh!D31/SER_summary!D$26)</f>
        <v>9.1900293679319152</v>
      </c>
      <c r="E31" s="100">
        <f>IF(SER_hh_tesh!E31=0,0,SER_hh_tesh!E31/SER_summary!E$26)</f>
        <v>9.3278352094912353</v>
      </c>
      <c r="F31" s="100">
        <f>IF(SER_hh_tesh!F31=0,0,SER_hh_tesh!F31/SER_summary!F$26)</f>
        <v>9.4443315781892796</v>
      </c>
      <c r="G31" s="100">
        <f>IF(SER_hh_tesh!G31=0,0,SER_hh_tesh!G31/SER_summary!G$26)</f>
        <v>9.5907617307548652</v>
      </c>
      <c r="H31" s="100">
        <f>IF(SER_hh_tesh!H31=0,0,SER_hh_tesh!H31/SER_summary!H$26)</f>
        <v>9.6613848440164052</v>
      </c>
      <c r="I31" s="100">
        <f>IF(SER_hh_tesh!I31=0,0,SER_hh_tesh!I31/SER_summary!I$26)</f>
        <v>9.676353295587667</v>
      </c>
      <c r="J31" s="100">
        <f>IF(SER_hh_tesh!J31=0,0,SER_hh_tesh!J31/SER_summary!J$26)</f>
        <v>9.7067121396967408</v>
      </c>
      <c r="K31" s="100">
        <f>IF(SER_hh_tesh!K31=0,0,SER_hh_tesh!K31/SER_summary!K$26)</f>
        <v>9.7902702258018248</v>
      </c>
      <c r="L31" s="100">
        <f>IF(SER_hh_tesh!L31=0,0,SER_hh_tesh!L31/SER_summary!L$26)</f>
        <v>9.8467539970346181</v>
      </c>
      <c r="M31" s="100">
        <f>IF(SER_hh_tesh!M31=0,0,SER_hh_tesh!M31/SER_summary!M$26)</f>
        <v>9.9372364974027008</v>
      </c>
      <c r="N31" s="100">
        <f>IF(SER_hh_tesh!N31=0,0,SER_hh_tesh!N31/SER_summary!N$26)</f>
        <v>10.003407051974746</v>
      </c>
      <c r="O31" s="100">
        <f>IF(SER_hh_tesh!O31=0,0,SER_hh_tesh!O31/SER_summary!O$26)</f>
        <v>9.9709446366709482</v>
      </c>
      <c r="P31" s="100">
        <f>IF(SER_hh_tesh!P31=0,0,SER_hh_tesh!P31/SER_summary!P$26)</f>
        <v>9.9272866960392392</v>
      </c>
      <c r="Q31" s="100">
        <f>IF(SER_hh_tesh!Q31=0,0,SER_hh_tesh!Q31/SER_summary!Q$26)</f>
        <v>9.9171258749468265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9.0460113580346917</v>
      </c>
      <c r="C33" s="18">
        <f>IF(SER_hh_tesh!C33=0,0,SER_hh_tesh!C33/SER_summary!C$26)</f>
        <v>9.0626900767380825</v>
      </c>
      <c r="D33" s="18">
        <f>IF(SER_hh_tesh!D33=0,0,SER_hh_tesh!D33/SER_summary!D$26)</f>
        <v>9.1166210947660176</v>
      </c>
      <c r="E33" s="18">
        <f>IF(SER_hh_tesh!E33=0,0,SER_hh_tesh!E33/SER_summary!E$26)</f>
        <v>9.1997061818033572</v>
      </c>
      <c r="F33" s="18">
        <f>IF(SER_hh_tesh!F33=0,0,SER_hh_tesh!F33/SER_summary!F$26)</f>
        <v>9.279380929822306</v>
      </c>
      <c r="G33" s="18">
        <f>IF(SER_hh_tesh!G33=0,0,SER_hh_tesh!G33/SER_summary!G$26)</f>
        <v>9.3188710625593476</v>
      </c>
      <c r="H33" s="18">
        <f>IF(SER_hh_tesh!H33=0,0,SER_hh_tesh!H33/SER_summary!H$26)</f>
        <v>9.3561580613050843</v>
      </c>
      <c r="I33" s="18">
        <f>IF(SER_hh_tesh!I33=0,0,SER_hh_tesh!I33/SER_summary!I$26)</f>
        <v>9.3568657204232615</v>
      </c>
      <c r="J33" s="18">
        <f>IF(SER_hh_tesh!J33=0,0,SER_hh_tesh!J33/SER_summary!J$26)</f>
        <v>9.3661545486079731</v>
      </c>
      <c r="K33" s="18">
        <f>IF(SER_hh_tesh!K33=0,0,SER_hh_tesh!K33/SER_summary!K$26)</f>
        <v>9.4291410655430141</v>
      </c>
      <c r="L33" s="18">
        <f>IF(SER_hh_tesh!L33=0,0,SER_hh_tesh!L33/SER_summary!L$26)</f>
        <v>9.4490109522206822</v>
      </c>
      <c r="M33" s="18">
        <f>IF(SER_hh_tesh!M33=0,0,SER_hh_tesh!M33/SER_summary!M$26)</f>
        <v>9.604653575272172</v>
      </c>
      <c r="N33" s="18">
        <f>IF(SER_hh_tesh!N33=0,0,SER_hh_tesh!N33/SER_summary!N$26)</f>
        <v>9.7782771652770695</v>
      </c>
      <c r="O33" s="18">
        <f>IF(SER_hh_tesh!O33=0,0,SER_hh_tesh!O33/SER_summary!O$26)</f>
        <v>9.813465178967089</v>
      </c>
      <c r="P33" s="18">
        <f>IF(SER_hh_tesh!P33=0,0,SER_hh_tesh!P33/SER_summary!P$26)</f>
        <v>9.8385067195831066</v>
      </c>
      <c r="Q33" s="18">
        <f>IF(SER_hh_tesh!Q33=0,0,SER_hh_tesh!Q33/SER_summary!Q$26)</f>
        <v>9.6244317449298755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8.3378637262701574</v>
      </c>
      <c r="C3" s="106">
        <f>IF(SER_hh_emih!C3=0,0,SER_hh_emih!C3/SER_summary!C$26)</f>
        <v>7.8264231802622577</v>
      </c>
      <c r="D3" s="106">
        <f>IF(SER_hh_emih!D3=0,0,SER_hh_emih!D3/SER_summary!D$26)</f>
        <v>7.7535026922947399</v>
      </c>
      <c r="E3" s="106">
        <f>IF(SER_hh_emih!E3=0,0,SER_hh_emih!E3/SER_summary!E$26)</f>
        <v>8.3819154865351582</v>
      </c>
      <c r="F3" s="106">
        <f>IF(SER_hh_emih!F3=0,0,SER_hh_emih!F3/SER_summary!F$26)</f>
        <v>8.1761038464180729</v>
      </c>
      <c r="G3" s="106">
        <f>IF(SER_hh_emih!G3=0,0,SER_hh_emih!G3/SER_summary!G$26)</f>
        <v>7.9415214800828702</v>
      </c>
      <c r="H3" s="106">
        <f>IF(SER_hh_emih!H3=0,0,SER_hh_emih!H3/SER_summary!H$26)</f>
        <v>7.8273433201581986</v>
      </c>
      <c r="I3" s="106">
        <f>IF(SER_hh_emih!I3=0,0,SER_hh_emih!I3/SER_summary!I$26)</f>
        <v>6.8985788861777291</v>
      </c>
      <c r="J3" s="106">
        <f>IF(SER_hh_emih!J3=0,0,SER_hh_emih!J3/SER_summary!J$26)</f>
        <v>6.6939323623441771</v>
      </c>
      <c r="K3" s="106">
        <f>IF(SER_hh_emih!K3=0,0,SER_hh_emih!K3/SER_summary!K$26)</f>
        <v>6.3677667863318606</v>
      </c>
      <c r="L3" s="106">
        <f>IF(SER_hh_emih!L3=0,0,SER_hh_emih!L3/SER_summary!L$26)</f>
        <v>6.1498601681939418</v>
      </c>
      <c r="M3" s="106">
        <f>IF(SER_hh_emih!M3=0,0,SER_hh_emih!M3/SER_summary!M$26)</f>
        <v>4.9041783961640819</v>
      </c>
      <c r="N3" s="106">
        <f>IF(SER_hh_emih!N3=0,0,SER_hh_emih!N3/SER_summary!N$26)</f>
        <v>5.4414652090266618</v>
      </c>
      <c r="O3" s="106">
        <f>IF(SER_hh_emih!O3=0,0,SER_hh_emih!O3/SER_summary!O$26)</f>
        <v>5.4567070437985423</v>
      </c>
      <c r="P3" s="106">
        <f>IF(SER_hh_emih!P3=0,0,SER_hh_emih!P3/SER_summary!P$26)</f>
        <v>4.3324037185925119</v>
      </c>
      <c r="Q3" s="106">
        <f>IF(SER_hh_emih!Q3=0,0,SER_hh_emih!Q3/SER_summary!Q$26)</f>
        <v>4.6856120575730422</v>
      </c>
    </row>
    <row r="4" spans="1:17" ht="12.95" customHeight="1" x14ac:dyDescent="0.25">
      <c r="A4" s="90" t="s">
        <v>44</v>
      </c>
      <c r="B4" s="101">
        <f>IF(SER_hh_emih!B4=0,0,SER_hh_emih!B4/SER_summary!B$26)</f>
        <v>6.9815952079302726</v>
      </c>
      <c r="C4" s="101">
        <f>IF(SER_hh_emih!C4=0,0,SER_hh_emih!C4/SER_summary!C$26)</f>
        <v>6.5136442287342753</v>
      </c>
      <c r="D4" s="101">
        <f>IF(SER_hh_emih!D4=0,0,SER_hh_emih!D4/SER_summary!D$26)</f>
        <v>6.4513683837952289</v>
      </c>
      <c r="E4" s="101">
        <f>IF(SER_hh_emih!E4=0,0,SER_hh_emih!E4/SER_summary!E$26)</f>
        <v>6.9916966992724445</v>
      </c>
      <c r="F4" s="101">
        <f>IF(SER_hh_emih!F4=0,0,SER_hh_emih!F4/SER_summary!F$26)</f>
        <v>6.7891118022886126</v>
      </c>
      <c r="G4" s="101">
        <f>IF(SER_hh_emih!G4=0,0,SER_hh_emih!G4/SER_summary!G$26)</f>
        <v>6.4780422856035349</v>
      </c>
      <c r="H4" s="101">
        <f>IF(SER_hh_emih!H4=0,0,SER_hh_emih!H4/SER_summary!H$26)</f>
        <v>6.384485453633852</v>
      </c>
      <c r="I4" s="101">
        <f>IF(SER_hh_emih!I4=0,0,SER_hh_emih!I4/SER_summary!I$26)</f>
        <v>5.513099311426914</v>
      </c>
      <c r="J4" s="101">
        <f>IF(SER_hh_emih!J4=0,0,SER_hh_emih!J4/SER_summary!J$26)</f>
        <v>5.3219050112398003</v>
      </c>
      <c r="K4" s="101">
        <f>IF(SER_hh_emih!K4=0,0,SER_hh_emih!K4/SER_summary!K$26)</f>
        <v>5.0136483732809429</v>
      </c>
      <c r="L4" s="101">
        <f>IF(SER_hh_emih!L4=0,0,SER_hh_emih!L4/SER_summary!L$26)</f>
        <v>4.7956414808798291</v>
      </c>
      <c r="M4" s="101">
        <f>IF(SER_hh_emih!M4=0,0,SER_hh_emih!M4/SER_summary!M$26)</f>
        <v>3.6807051170989773</v>
      </c>
      <c r="N4" s="101">
        <f>IF(SER_hh_emih!N4=0,0,SER_hh_emih!N4/SER_summary!N$26)</f>
        <v>4.2546237675735563</v>
      </c>
      <c r="O4" s="101">
        <f>IF(SER_hh_emih!O4=0,0,SER_hh_emih!O4/SER_summary!O$26)</f>
        <v>4.2766269584957941</v>
      </c>
      <c r="P4" s="101">
        <f>IF(SER_hh_emih!P4=0,0,SER_hh_emih!P4/SER_summary!P$26)</f>
        <v>3.2712432003012504</v>
      </c>
      <c r="Q4" s="101">
        <f>IF(SER_hh_emih!Q4=0,0,SER_hh_emih!Q4/SER_summary!Q$26)</f>
        <v>3.5616625598625888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0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35.111134941032965</v>
      </c>
      <c r="C7" s="100">
        <f>IF(SER_hh_emih!C7=0,0,SER_hh_emih!C7/SER_summary!C$26)</f>
        <v>36.231471282729423</v>
      </c>
      <c r="D7" s="100">
        <f>IF(SER_hh_emih!D7=0,0,SER_hh_emih!D7/SER_summary!D$26)</f>
        <v>35.58968325196588</v>
      </c>
      <c r="E7" s="100">
        <f>IF(SER_hh_emih!E7=0,0,SER_hh_emih!E7/SER_summary!E$26)</f>
        <v>35.505961545645889</v>
      </c>
      <c r="F7" s="100">
        <f>IF(SER_hh_emih!F7=0,0,SER_hh_emih!F7/SER_summary!F$26)</f>
        <v>36.782103235558615</v>
      </c>
      <c r="G7" s="100">
        <f>IF(SER_hh_emih!G7=0,0,SER_hh_emih!G7/SER_summary!G$26)</f>
        <v>34.553902323071071</v>
      </c>
      <c r="H7" s="100">
        <f>IF(SER_hh_emih!H7=0,0,SER_hh_emih!H7/SER_summary!H$26)</f>
        <v>34.438505730697017</v>
      </c>
      <c r="I7" s="100">
        <f>IF(SER_hh_emih!I7=0,0,SER_hh_emih!I7/SER_summary!I$26)</f>
        <v>31.932158109684412</v>
      </c>
      <c r="J7" s="100">
        <f>IF(SER_hh_emih!J7=0,0,SER_hh_emih!J7/SER_summary!J$26)</f>
        <v>32.552982581339187</v>
      </c>
      <c r="K7" s="100">
        <f>IF(SER_hh_emih!K7=0,0,SER_hh_emih!K7/SER_summary!K$26)</f>
        <v>30.399723468410329</v>
      </c>
      <c r="L7" s="100">
        <f>IF(SER_hh_emih!L7=0,0,SER_hh_emih!L7/SER_summary!L$26)</f>
        <v>33.376801889989785</v>
      </c>
      <c r="M7" s="100">
        <f>IF(SER_hh_emih!M7=0,0,SER_hh_emih!M7/SER_summary!M$26)</f>
        <v>27.945025098004653</v>
      </c>
      <c r="N7" s="100">
        <f>IF(SER_hh_emih!N7=0,0,SER_hh_emih!N7/SER_summary!N$26)</f>
        <v>29.749876224334493</v>
      </c>
      <c r="O7" s="100">
        <f>IF(SER_hh_emih!O7=0,0,SER_hh_emih!O7/SER_summary!O$26)</f>
        <v>26.874722704412886</v>
      </c>
      <c r="P7" s="100">
        <f>IF(SER_hh_emih!P7=0,0,SER_hh_emih!P7/SER_summary!P$26)</f>
        <v>23.506528263100893</v>
      </c>
      <c r="Q7" s="100">
        <f>IF(SER_hh_emih!Q7=0,0,SER_hh_emih!Q7/SER_summary!Q$26)</f>
        <v>24.545306518199293</v>
      </c>
    </row>
    <row r="8" spans="1:17" ht="12" customHeight="1" x14ac:dyDescent="0.25">
      <c r="A8" s="88" t="s">
        <v>101</v>
      </c>
      <c r="B8" s="100">
        <f>IF(SER_hh_emih!B8=0,0,SER_hh_emih!B8/SER_summary!B$26)</f>
        <v>15.841531509109188</v>
      </c>
      <c r="C8" s="100">
        <f>IF(SER_hh_emih!C8=0,0,SER_hh_emih!C8/SER_summary!C$26)</f>
        <v>16.273080093616379</v>
      </c>
      <c r="D8" s="100">
        <f>IF(SER_hh_emih!D8=0,0,SER_hh_emih!D8/SER_summary!D$26)</f>
        <v>15.830475881523348</v>
      </c>
      <c r="E8" s="100">
        <f>IF(SER_hh_emih!E8=0,0,SER_hh_emih!E8/SER_summary!E$26)</f>
        <v>16.403026215317276</v>
      </c>
      <c r="F8" s="100">
        <f>IF(SER_hh_emih!F8=0,0,SER_hh_emih!F8/SER_summary!F$26)</f>
        <v>15.984605961007697</v>
      </c>
      <c r="G8" s="100">
        <f>IF(SER_hh_emih!G8=0,0,SER_hh_emih!G8/SER_summary!G$26)</f>
        <v>15.483672470505056</v>
      </c>
      <c r="H8" s="100">
        <f>IF(SER_hh_emih!H8=0,0,SER_hh_emih!H8/SER_summary!H$26)</f>
        <v>15.448453702135168</v>
      </c>
      <c r="I8" s="100">
        <f>IF(SER_hh_emih!I8=0,0,SER_hh_emih!I8/SER_summary!I$26)</f>
        <v>14.631199449406926</v>
      </c>
      <c r="J8" s="100">
        <f>IF(SER_hh_emih!J8=0,0,SER_hh_emih!J8/SER_summary!J$26)</f>
        <v>14.475350199323669</v>
      </c>
      <c r="K8" s="100">
        <f>IF(SER_hh_emih!K8=0,0,SER_hh_emih!K8/SER_summary!K$26)</f>
        <v>13.887765702226437</v>
      </c>
      <c r="L8" s="100">
        <f>IF(SER_hh_emih!L8=0,0,SER_hh_emih!L8/SER_summary!L$26)</f>
        <v>15.176444277038609</v>
      </c>
      <c r="M8" s="100">
        <f>IF(SER_hh_emih!M8=0,0,SER_hh_emih!M8/SER_summary!M$26)</f>
        <v>12.697244213728272</v>
      </c>
      <c r="N8" s="100">
        <f>IF(SER_hh_emih!N8=0,0,SER_hh_emih!N8/SER_summary!N$26)</f>
        <v>12.958067377656542</v>
      </c>
      <c r="O8" s="100">
        <f>IF(SER_hh_emih!O8=0,0,SER_hh_emih!O8/SER_summary!O$26)</f>
        <v>12.485137343439892</v>
      </c>
      <c r="P8" s="100">
        <f>IF(SER_hh_emih!P8=0,0,SER_hh_emih!P8/SER_summary!P$26)</f>
        <v>10.539254042578412</v>
      </c>
      <c r="Q8" s="100">
        <f>IF(SER_hh_emih!Q8=0,0,SER_hh_emih!Q8/SER_summary!Q$26)</f>
        <v>11.070738316111139</v>
      </c>
    </row>
    <row r="9" spans="1:17" ht="12" customHeight="1" x14ac:dyDescent="0.25">
      <c r="A9" s="88" t="s">
        <v>106</v>
      </c>
      <c r="B9" s="100">
        <f>IF(SER_hh_emih!B9=0,0,SER_hh_emih!B9/SER_summary!B$26)</f>
        <v>23.508788726231458</v>
      </c>
      <c r="C9" s="100">
        <f>IF(SER_hh_emih!C9=0,0,SER_hh_emih!C9/SER_summary!C$26)</f>
        <v>25.168440230132433</v>
      </c>
      <c r="D9" s="100">
        <f>IF(SER_hh_emih!D9=0,0,SER_hh_emih!D9/SER_summary!D$26)</f>
        <v>23.732723537092973</v>
      </c>
      <c r="E9" s="100">
        <f>IF(SER_hh_emih!E9=0,0,SER_hh_emih!E9/SER_summary!E$26)</f>
        <v>24.590134288467304</v>
      </c>
      <c r="F9" s="100">
        <f>IF(SER_hh_emih!F9=0,0,SER_hh_emih!F9/SER_summary!F$26)</f>
        <v>23.963199699223626</v>
      </c>
      <c r="G9" s="100">
        <f>IF(SER_hh_emih!G9=0,0,SER_hh_emih!G9/SER_summary!G$26)</f>
        <v>23.21227285117364</v>
      </c>
      <c r="H9" s="100">
        <f>IF(SER_hh_emih!H9=0,0,SER_hh_emih!H9/SER_summary!H$26)</f>
        <v>23.158607449890841</v>
      </c>
      <c r="I9" s="100">
        <f>IF(SER_hh_emih!I9=0,0,SER_hh_emih!I9/SER_summary!I$26)</f>
        <v>21.935337555288285</v>
      </c>
      <c r="J9" s="100">
        <f>IF(SER_hh_emih!J9=0,0,SER_hh_emih!J9/SER_summary!J$26)</f>
        <v>21.701792350942469</v>
      </c>
      <c r="K9" s="100">
        <f>IF(SER_hh_emih!K9=0,0,SER_hh_emih!K9/SER_summary!K$26)</f>
        <v>20.820831415620457</v>
      </c>
      <c r="L9" s="100">
        <f>IF(SER_hh_emih!L9=0,0,SER_hh_emih!L9/SER_summary!L$26)</f>
        <v>22.75366353791895</v>
      </c>
      <c r="M9" s="100">
        <f>IF(SER_hh_emih!M9=0,0,SER_hh_emih!M9/SER_summary!M$26)</f>
        <v>19.062647457573039</v>
      </c>
      <c r="N9" s="100">
        <f>IF(SER_hh_emih!N9=0,0,SER_hh_emih!N9/SER_summary!N$26)</f>
        <v>19.479299466773892</v>
      </c>
      <c r="O9" s="100">
        <f>IF(SER_hh_emih!O9=0,0,SER_hh_emih!O9/SER_summary!O$26)</f>
        <v>18.835222431854316</v>
      </c>
      <c r="P9" s="100">
        <f>IF(SER_hh_emih!P9=0,0,SER_hh_emih!P9/SER_summary!P$26)</f>
        <v>15.997234945906833</v>
      </c>
      <c r="Q9" s="100">
        <f>IF(SER_hh_emih!Q9=0,0,SER_hh_emih!Q9/SER_summary!Q$26)</f>
        <v>16.932303766814648</v>
      </c>
    </row>
    <row r="10" spans="1:17" ht="12" customHeight="1" x14ac:dyDescent="0.25">
      <c r="A10" s="88" t="s">
        <v>34</v>
      </c>
      <c r="B10" s="100">
        <f>IF(SER_hh_emih!B10=0,0,SER_hh_emih!B10/SER_summary!B$26)</f>
        <v>16.412046822934073</v>
      </c>
      <c r="C10" s="100">
        <f>IF(SER_hh_emih!C10=0,0,SER_hh_emih!C10/SER_summary!C$26)</f>
        <v>13.423180328291791</v>
      </c>
      <c r="D10" s="100">
        <f>IF(SER_hh_emih!D10=0,0,SER_hh_emih!D10/SER_summary!D$26)</f>
        <v>18.666094455105998</v>
      </c>
      <c r="E10" s="100">
        <f>IF(SER_hh_emih!E10=0,0,SER_hh_emih!E10/SER_summary!E$26)</f>
        <v>18.784587103991313</v>
      </c>
      <c r="F10" s="100">
        <f>IF(SER_hh_emih!F10=0,0,SER_hh_emih!F10/SER_summary!F$26)</f>
        <v>14.625809937101209</v>
      </c>
      <c r="G10" s="100">
        <f>IF(SER_hh_emih!G10=0,0,SER_hh_emih!G10/SER_summary!G$26)</f>
        <v>14.578125973021606</v>
      </c>
      <c r="H10" s="100">
        <f>IF(SER_hh_emih!H10=0,0,SER_hh_emih!H10/SER_summary!H$26)</f>
        <v>14.933216649650166</v>
      </c>
      <c r="I10" s="100">
        <f>IF(SER_hh_emih!I10=0,0,SER_hh_emih!I10/SER_summary!I$26)</f>
        <v>10.844753332224775</v>
      </c>
      <c r="J10" s="100">
        <f>IF(SER_hh_emih!J10=0,0,SER_hh_emih!J10/SER_summary!J$26)</f>
        <v>8.4256249485161288</v>
      </c>
      <c r="K10" s="100">
        <f>IF(SER_hh_emih!K10=0,0,SER_hh_emih!K10/SER_summary!K$26)</f>
        <v>5.882781893878934</v>
      </c>
      <c r="L10" s="100">
        <f>IF(SER_hh_emih!L10=0,0,SER_hh_emih!L10/SER_summary!L$26)</f>
        <v>6.63471990573324</v>
      </c>
      <c r="M10" s="100">
        <f>IF(SER_hh_emih!M10=0,0,SER_hh_emih!M10/SER_summary!M$26)</f>
        <v>8.0170054054601341</v>
      </c>
      <c r="N10" s="100">
        <f>IF(SER_hh_emih!N10=0,0,SER_hh_emih!N10/SER_summary!N$26)</f>
        <v>6.7659898320161238</v>
      </c>
      <c r="O10" s="100">
        <f>IF(SER_hh_emih!O10=0,0,SER_hh_emih!O10/SER_summary!O$26)</f>
        <v>6.3066762111081225</v>
      </c>
      <c r="P10" s="100">
        <f>IF(SER_hh_emih!P10=0,0,SER_hh_emih!P10/SER_summary!P$26)</f>
        <v>8.8458316632794851</v>
      </c>
      <c r="Q10" s="100">
        <f>IF(SER_hh_emih!Q10=0,0,SER_hh_emih!Q10/SER_summary!Q$26)</f>
        <v>4.2870034516794311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3.6687689879519813E-3</v>
      </c>
      <c r="C16" s="101">
        <f>IF(SER_hh_emih!C16=0,0,SER_hh_emih!C16/SER_summary!C$26)</f>
        <v>3.6869431669785662E-3</v>
      </c>
      <c r="D16" s="101">
        <f>IF(SER_hh_emih!D16=0,0,SER_hh_emih!D16/SER_summary!D$26)</f>
        <v>3.7671967255463201E-3</v>
      </c>
      <c r="E16" s="101">
        <f>IF(SER_hh_emih!E16=0,0,SER_hh_emih!E16/SER_summary!E$26)</f>
        <v>3.8039620693192753E-3</v>
      </c>
      <c r="F16" s="101">
        <f>IF(SER_hh_emih!F16=0,0,SER_hh_emih!F16/SER_summary!F$26)</f>
        <v>3.9422403373563083E-3</v>
      </c>
      <c r="G16" s="101">
        <f>IF(SER_hh_emih!G16=0,0,SER_hh_emih!G16/SER_summary!G$26)</f>
        <v>4.1494348340529548E-3</v>
      </c>
      <c r="H16" s="101">
        <f>IF(SER_hh_emih!H16=0,0,SER_hh_emih!H16/SER_summary!H$26)</f>
        <v>4.1891111216714409E-3</v>
      </c>
      <c r="I16" s="101">
        <f>IF(SER_hh_emih!I16=0,0,SER_hh_emih!I16/SER_summary!I$26)</f>
        <v>4.183007928724264E-3</v>
      </c>
      <c r="J16" s="101">
        <f>IF(SER_hh_emih!J16=0,0,SER_hh_emih!J16/SER_summary!J$26)</f>
        <v>4.239322960863383E-3</v>
      </c>
      <c r="K16" s="101">
        <f>IF(SER_hh_emih!K16=0,0,SER_hh_emih!K16/SER_summary!K$26)</f>
        <v>4.2069103603078984E-3</v>
      </c>
      <c r="L16" s="101">
        <f>IF(SER_hh_emih!L16=0,0,SER_hh_emih!L16/SER_summary!L$26)</f>
        <v>4.4837675804577665E-3</v>
      </c>
      <c r="M16" s="101">
        <f>IF(SER_hh_emih!M16=0,0,SER_hh_emih!M16/SER_summary!M$26)</f>
        <v>4.7520378527064521E-3</v>
      </c>
      <c r="N16" s="101">
        <f>IF(SER_hh_emih!N16=0,0,SER_hh_emih!N16/SER_summary!N$26)</f>
        <v>5.3596033180398116E-3</v>
      </c>
      <c r="O16" s="101">
        <f>IF(SER_hh_emih!O16=0,0,SER_hh_emih!O16/SER_summary!O$26)</f>
        <v>6.355794655573295E-3</v>
      </c>
      <c r="P16" s="101">
        <f>IF(SER_hh_emih!P16=0,0,SER_hh_emih!P16/SER_summary!P$26)</f>
        <v>8.1189172594506882E-3</v>
      </c>
      <c r="Q16" s="101">
        <f>IF(SER_hh_emih!Q16=0,0,SER_hh_emih!Q16/SER_summary!Q$26)</f>
        <v>1.0747736273726894E-2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0.59448352027352203</v>
      </c>
      <c r="C17" s="103">
        <f>IF(SER_hh_emih!C17=0,0,SER_hh_emih!C17/SER_summary!C$26)</f>
        <v>0.59221193152473839</v>
      </c>
      <c r="D17" s="103">
        <f>IF(SER_hh_emih!D17=0,0,SER_hh_emih!D17/SER_summary!D$26)</f>
        <v>0.60031008894787297</v>
      </c>
      <c r="E17" s="103">
        <f>IF(SER_hh_emih!E17=0,0,SER_hh_emih!E17/SER_summary!E$26)</f>
        <v>0.61021507132278974</v>
      </c>
      <c r="F17" s="103">
        <f>IF(SER_hh_emih!F17=0,0,SER_hh_emih!F17/SER_summary!F$26)</f>
        <v>0.61072767351701163</v>
      </c>
      <c r="G17" s="103">
        <f>IF(SER_hh_emih!G17=0,0,SER_hh_emih!G17/SER_summary!G$26)</f>
        <v>0.62069047361193486</v>
      </c>
      <c r="H17" s="103">
        <f>IF(SER_hh_emih!H17=0,0,SER_hh_emih!H17/SER_summary!H$26)</f>
        <v>0.63493943060734392</v>
      </c>
      <c r="I17" s="103">
        <f>IF(SER_hh_emih!I17=0,0,SER_hh_emih!I17/SER_summary!I$26)</f>
        <v>0.66099224018565483</v>
      </c>
      <c r="J17" s="103">
        <f>IF(SER_hh_emih!J17=0,0,SER_hh_emih!J17/SER_summary!J$26)</f>
        <v>0.67237802733816865</v>
      </c>
      <c r="K17" s="103">
        <f>IF(SER_hh_emih!K17=0,0,SER_hh_emih!K17/SER_summary!K$26)</f>
        <v>0.67180173901389628</v>
      </c>
      <c r="L17" s="103">
        <f>IF(SER_hh_emih!L17=0,0,SER_hh_emih!L17/SER_summary!L$26)</f>
        <v>0.64930243481476324</v>
      </c>
      <c r="M17" s="103">
        <f>IF(SER_hh_emih!M17=0,0,SER_hh_emih!M17/SER_summary!M$26)</f>
        <v>0.6682550307052012</v>
      </c>
      <c r="N17" s="103">
        <f>IF(SER_hh_emih!N17=0,0,SER_hh_emih!N17/SER_summary!N$26)</f>
        <v>0.6849891386772835</v>
      </c>
      <c r="O17" s="103">
        <f>IF(SER_hh_emih!O17=0,0,SER_hh_emih!O17/SER_summary!O$26)</f>
        <v>0.70184296592383422</v>
      </c>
      <c r="P17" s="103">
        <f>IF(SER_hh_emih!P17=0,0,SER_hh_emih!P17/SER_summary!P$26)</f>
        <v>0.74517367994613215</v>
      </c>
      <c r="Q17" s="103">
        <f>IF(SER_hh_emih!Q17=0,0,SER_hh_emih!Q17/SER_summary!Q$26)</f>
        <v>0.77930512909455629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0.73824610882682795</v>
      </c>
      <c r="C19" s="101">
        <f>IF(SER_hh_emih!C19=0,0,SER_hh_emih!C19/SER_summary!C$26)</f>
        <v>0.70751873319758318</v>
      </c>
      <c r="D19" s="101">
        <f>IF(SER_hh_emih!D19=0,0,SER_hh_emih!D19/SER_summary!D$26)</f>
        <v>0.70510760833302977</v>
      </c>
      <c r="E19" s="101">
        <f>IF(SER_hh_emih!E19=0,0,SER_hh_emih!E19/SER_summary!E$26)</f>
        <v>0.75390376027927897</v>
      </c>
      <c r="F19" s="101">
        <f>IF(SER_hh_emih!F19=0,0,SER_hh_emih!F19/SER_summary!F$26)</f>
        <v>0.73561679301902627</v>
      </c>
      <c r="G19" s="101">
        <f>IF(SER_hh_emih!G19=0,0,SER_hh_emih!G19/SER_summary!G$26)</f>
        <v>0.7501147175960019</v>
      </c>
      <c r="H19" s="101">
        <f>IF(SER_hh_emih!H19=0,0,SER_hh_emih!H19/SER_summary!H$26)</f>
        <v>0.728171007606773</v>
      </c>
      <c r="I19" s="101">
        <f>IF(SER_hh_emih!I19=0,0,SER_hh_emih!I19/SER_summary!I$26)</f>
        <v>0.67751220043241633</v>
      </c>
      <c r="J19" s="101">
        <f>IF(SER_hh_emih!J19=0,0,SER_hh_emih!J19/SER_summary!J$26)</f>
        <v>0.66729076594709791</v>
      </c>
      <c r="K19" s="101">
        <f>IF(SER_hh_emih!K19=0,0,SER_hh_emih!K19/SER_summary!K$26)</f>
        <v>0.64701886734617209</v>
      </c>
      <c r="L19" s="101">
        <f>IF(SER_hh_emih!L19=0,0,SER_hh_emih!L19/SER_summary!L$26)</f>
        <v>0.61946454561016906</v>
      </c>
      <c r="M19" s="101">
        <f>IF(SER_hh_emih!M19=0,0,SER_hh_emih!M19/SER_summary!M$26)</f>
        <v>0.52740532238026072</v>
      </c>
      <c r="N19" s="101">
        <f>IF(SER_hh_emih!N19=0,0,SER_hh_emih!N19/SER_summary!N$26)</f>
        <v>0.52143792251752241</v>
      </c>
      <c r="O19" s="101">
        <f>IF(SER_hh_emih!O19=0,0,SER_hh_emih!O19/SER_summary!O$26)</f>
        <v>0.50859259898404652</v>
      </c>
      <c r="P19" s="101">
        <f>IF(SER_hh_emih!P19=0,0,SER_hh_emih!P19/SER_summary!P$26)</f>
        <v>0.47439007339919836</v>
      </c>
      <c r="Q19" s="101">
        <f>IF(SER_hh_emih!Q19=0,0,SER_hh_emih!Q19/SER_summary!Q$26)</f>
        <v>0.4618399548858183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5.2286413996371017</v>
      </c>
      <c r="C22" s="100">
        <f>IF(SER_hh_emih!C22=0,0,SER_hh_emih!C22/SER_summary!C$26)</f>
        <v>5.1914553625967592</v>
      </c>
      <c r="D22" s="100">
        <f>IF(SER_hh_emih!D22=0,0,SER_hh_emih!D22/SER_summary!D$26)</f>
        <v>5.1515326945933673</v>
      </c>
      <c r="E22" s="100">
        <f>IF(SER_hh_emih!E22=0,0,SER_hh_emih!E22/SER_summary!E$26)</f>
        <v>5.0932575683838461</v>
      </c>
      <c r="F22" s="100">
        <f>IF(SER_hh_emih!F22=0,0,SER_hh_emih!F22/SER_summary!F$26)</f>
        <v>5.0503746913305356</v>
      </c>
      <c r="G22" s="100">
        <f>IF(SER_hh_emih!G22=0,0,SER_hh_emih!G22/SER_summary!G$26)</f>
        <v>5.0489551746515691</v>
      </c>
      <c r="H22" s="100">
        <f>IF(SER_hh_emih!H22=0,0,SER_hh_emih!H22/SER_summary!H$26)</f>
        <v>4.9937851236249795</v>
      </c>
      <c r="I22" s="100">
        <f>IF(SER_hh_emih!I22=0,0,SER_hh_emih!I22/SER_summary!I$26)</f>
        <v>4.9682667840429211</v>
      </c>
      <c r="J22" s="100">
        <f>IF(SER_hh_emih!J22=0,0,SER_hh_emih!J22/SER_summary!J$26)</f>
        <v>4.966676243494569</v>
      </c>
      <c r="K22" s="100">
        <f>IF(SER_hh_emih!K22=0,0,SER_hh_emih!K22/SER_summary!K$26)</f>
        <v>4.9054245009165394</v>
      </c>
      <c r="L22" s="100">
        <f>IF(SER_hh_emih!L22=0,0,SER_hh_emih!L22/SER_summary!L$26)</f>
        <v>4.8704526689675074</v>
      </c>
      <c r="M22" s="100">
        <f>IF(SER_hh_emih!M22=0,0,SER_hh_emih!M22/SER_summary!M$26)</f>
        <v>4.8779638380226835</v>
      </c>
      <c r="N22" s="100">
        <f>IF(SER_hh_emih!N22=0,0,SER_hh_emih!N22/SER_summary!N$26)</f>
        <v>4.8830224446259178</v>
      </c>
      <c r="O22" s="100">
        <f>IF(SER_hh_emih!O22=0,0,SER_hh_emih!O22/SER_summary!O$26)</f>
        <v>4.8648757393931206</v>
      </c>
      <c r="P22" s="100">
        <f>IF(SER_hh_emih!P22=0,0,SER_hh_emih!P22/SER_summary!P$26)</f>
        <v>4.8543122656425739</v>
      </c>
      <c r="Q22" s="100">
        <f>IF(SER_hh_emih!Q22=0,0,SER_hh_emih!Q22/SER_summary!Q$26)</f>
        <v>4.8305490519184451</v>
      </c>
    </row>
    <row r="23" spans="1:17" ht="12" customHeight="1" x14ac:dyDescent="0.25">
      <c r="A23" s="88" t="s">
        <v>98</v>
      </c>
      <c r="B23" s="100">
        <f>IF(SER_hh_emih!B23=0,0,SER_hh_emih!B23/SER_summary!B$26)</f>
        <v>3.5261698572079263</v>
      </c>
      <c r="C23" s="100">
        <f>IF(SER_hh_emih!C23=0,0,SER_hh_emih!C23/SER_summary!C$26)</f>
        <v>3.4855420710665825</v>
      </c>
      <c r="D23" s="100">
        <f>IF(SER_hh_emih!D23=0,0,SER_hh_emih!D23/SER_summary!D$26)</f>
        <v>3.4254209914196383</v>
      </c>
      <c r="E23" s="100">
        <f>IF(SER_hh_emih!E23=0,0,SER_hh_emih!E23/SER_summary!E$26)</f>
        <v>3.4627054472787551</v>
      </c>
      <c r="F23" s="100">
        <f>IF(SER_hh_emih!F23=0,0,SER_hh_emih!F23/SER_summary!F$26)</f>
        <v>3.3999856434719016</v>
      </c>
      <c r="G23" s="100">
        <f>IF(SER_hh_emih!G23=0,0,SER_hh_emih!G23/SER_summary!G$26)</f>
        <v>3.3820195802010149</v>
      </c>
      <c r="H23" s="100">
        <f>IF(SER_hh_emih!H23=0,0,SER_hh_emih!H23/SER_summary!H$26)</f>
        <v>3.3485133147960493</v>
      </c>
      <c r="I23" s="100">
        <f>IF(SER_hh_emih!I23=0,0,SER_hh_emih!I23/SER_summary!I$26)</f>
        <v>3.3547901548322123</v>
      </c>
      <c r="J23" s="100">
        <f>IF(SER_hh_emih!J23=0,0,SER_hh_emih!J23/SER_summary!J$26)</f>
        <v>3.3485977844745882</v>
      </c>
      <c r="K23" s="100">
        <f>IF(SER_hh_emih!K23=0,0,SER_hh_emih!K23/SER_summary!K$26)</f>
        <v>3.3501100027307071</v>
      </c>
      <c r="L23" s="100">
        <f>IF(SER_hh_emih!L23=0,0,SER_hh_emih!L23/SER_summary!L$26)</f>
        <v>3.3107773476317139</v>
      </c>
      <c r="M23" s="100">
        <f>IF(SER_hh_emih!M23=0,0,SER_hh_emih!M23/SER_summary!M$26)</f>
        <v>3.3155912420809908</v>
      </c>
      <c r="N23" s="100">
        <f>IF(SER_hh_emih!N23=0,0,SER_hh_emih!N23/SER_summary!N$26)</f>
        <v>3.3133094184253848</v>
      </c>
      <c r="O23" s="100">
        <f>IF(SER_hh_emih!O23=0,0,SER_hh_emih!O23/SER_summary!O$26)</f>
        <v>3.270410416098644</v>
      </c>
      <c r="P23" s="100">
        <f>IF(SER_hh_emih!P23=0,0,SER_hh_emih!P23/SER_summary!P$26)</f>
        <v>3.2981693484091634</v>
      </c>
      <c r="Q23" s="100">
        <f>IF(SER_hh_emih!Q23=0,0,SER_hh_emih!Q23/SER_summary!Q$26)</f>
        <v>3.3272113806659456</v>
      </c>
    </row>
    <row r="24" spans="1:17" ht="12" customHeight="1" x14ac:dyDescent="0.25">
      <c r="A24" s="88" t="s">
        <v>34</v>
      </c>
      <c r="B24" s="100">
        <f>IF(SER_hh_emih!B24=0,0,SER_hh_emih!B24/SER_summary!B$26)</f>
        <v>2.1864251414528395</v>
      </c>
      <c r="C24" s="100">
        <f>IF(SER_hh_emih!C24=0,0,SER_hh_emih!C24/SER_summary!C$26)</f>
        <v>2.1551438357422881</v>
      </c>
      <c r="D24" s="100">
        <f>IF(SER_hh_emih!D24=0,0,SER_hh_emih!D24/SER_summary!D$26)</f>
        <v>2.4012735493890927</v>
      </c>
      <c r="E24" s="100">
        <f>IF(SER_hh_emih!E24=0,0,SER_hh_emih!E24/SER_summary!E$26)</f>
        <v>2.3866977697254006</v>
      </c>
      <c r="F24" s="100">
        <f>IF(SER_hh_emih!F24=0,0,SER_hh_emih!F24/SER_summary!F$26)</f>
        <v>2.203814779620092</v>
      </c>
      <c r="G24" s="100">
        <f>IF(SER_hh_emih!G24=0,0,SER_hh_emih!G24/SER_summary!G$26)</f>
        <v>2.059468868154787</v>
      </c>
      <c r="H24" s="100">
        <f>IF(SER_hh_emih!H24=0,0,SER_hh_emih!H24/SER_summary!H$26)</f>
        <v>1.9511650659161719</v>
      </c>
      <c r="I24" s="100">
        <f>IF(SER_hh_emih!I24=0,0,SER_hh_emih!I24/SER_summary!I$26)</f>
        <v>1.5886289826121991</v>
      </c>
      <c r="J24" s="100">
        <f>IF(SER_hh_emih!J24=0,0,SER_hh_emih!J24/SER_summary!J$26)</f>
        <v>1.2452389184128736</v>
      </c>
      <c r="K24" s="100">
        <f>IF(SER_hh_emih!K24=0,0,SER_hh_emih!K24/SER_summary!K$26)</f>
        <v>0.90662224664930191</v>
      </c>
      <c r="L24" s="100">
        <f>IF(SER_hh_emih!L24=0,0,SER_hh_emih!L24/SER_summary!L$26)</f>
        <v>0.92468586530004626</v>
      </c>
      <c r="M24" s="100">
        <f>IF(SER_hh_emih!M24=0,0,SER_hh_emih!M24/SER_summary!M$26)</f>
        <v>1.2367923138312593</v>
      </c>
      <c r="N24" s="100">
        <f>IF(SER_hh_emih!N24=0,0,SER_hh_emih!N24/SER_summary!N$26)</f>
        <v>1.1979809392734537</v>
      </c>
      <c r="O24" s="100">
        <f>IF(SER_hh_emih!O24=0,0,SER_hh_emih!O24/SER_summary!O$26)</f>
        <v>1.0542020671706374</v>
      </c>
      <c r="P24" s="100">
        <f>IF(SER_hh_emih!P24=0,0,SER_hh_emih!P24/SER_summary!P$26)</f>
        <v>1.2363272197321284</v>
      </c>
      <c r="Q24" s="100">
        <f>IF(SER_hh_emih!Q24=0,0,SER_hh_emih!Q24/SER_summary!Q$26)</f>
        <v>0.81596857136198497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0.61735438339512638</v>
      </c>
      <c r="C29" s="101">
        <f>IF(SER_hh_emih!C29=0,0,SER_hh_emih!C29/SER_summary!C$26)</f>
        <v>0.60457587271008717</v>
      </c>
      <c r="D29" s="101">
        <f>IF(SER_hh_emih!D29=0,0,SER_hh_emih!D29/SER_summary!D$26)</f>
        <v>0.59629875766349261</v>
      </c>
      <c r="E29" s="101">
        <f>IF(SER_hh_emih!E29=0,0,SER_hh_emih!E29/SER_summary!E$26)</f>
        <v>0.63557093959705169</v>
      </c>
      <c r="F29" s="101">
        <f>IF(SER_hh_emih!F29=0,0,SER_hh_emih!F29/SER_summary!F$26)</f>
        <v>0.65058490006257996</v>
      </c>
      <c r="G29" s="101">
        <f>IF(SER_hh_emih!G29=0,0,SER_hh_emih!G29/SER_summary!G$26)</f>
        <v>0.71250795558141478</v>
      </c>
      <c r="H29" s="101">
        <f>IF(SER_hh_emih!H29=0,0,SER_hh_emih!H29/SER_summary!H$26)</f>
        <v>0.7137906674243788</v>
      </c>
      <c r="I29" s="101">
        <f>IF(SER_hh_emih!I29=0,0,SER_hh_emih!I29/SER_summary!I$26)</f>
        <v>0.70703527537556587</v>
      </c>
      <c r="J29" s="101">
        <f>IF(SER_hh_emih!J29=0,0,SER_hh_emih!J29/SER_summary!J$26)</f>
        <v>0.70376787753624304</v>
      </c>
      <c r="K29" s="101">
        <f>IF(SER_hh_emih!K29=0,0,SER_hh_emih!K29/SER_summary!K$26)</f>
        <v>0.70611576162114997</v>
      </c>
      <c r="L29" s="101">
        <f>IF(SER_hh_emih!L29=0,0,SER_hh_emih!L29/SER_summary!L$26)</f>
        <v>0.73372082568882524</v>
      </c>
      <c r="M29" s="101">
        <f>IF(SER_hh_emih!M29=0,0,SER_hh_emih!M29/SER_summary!M$26)</f>
        <v>0.69495060945620113</v>
      </c>
      <c r="N29" s="101">
        <f>IF(SER_hh_emih!N29=0,0,SER_hh_emih!N29/SER_summary!N$26)</f>
        <v>0.66412983952931426</v>
      </c>
      <c r="O29" s="101">
        <f>IF(SER_hh_emih!O29=0,0,SER_hh_emih!O29/SER_summary!O$26)</f>
        <v>0.66995115365435898</v>
      </c>
      <c r="P29" s="101">
        <f>IF(SER_hh_emih!P29=0,0,SER_hh_emih!P29/SER_summary!P$26)</f>
        <v>0.58474194635026666</v>
      </c>
      <c r="Q29" s="101">
        <f>IF(SER_hh_emih!Q29=0,0,SER_hh_emih!Q29/SER_summary!Q$26)</f>
        <v>0.65932120739453581</v>
      </c>
    </row>
    <row r="30" spans="1:17" ht="12" customHeight="1" x14ac:dyDescent="0.25">
      <c r="A30" s="88" t="s">
        <v>66</v>
      </c>
      <c r="B30" s="100">
        <f>IF(SER_hh_emih!B30=0,0,SER_hh_emih!B30/SER_summary!B$26)</f>
        <v>5.1595699572437264</v>
      </c>
      <c r="C30" s="100">
        <f>IF(SER_hh_emih!C30=0,0,SER_hh_emih!C30/SER_summary!C$26)</f>
        <v>5.1244298141591509</v>
      </c>
      <c r="D30" s="100">
        <f>IF(SER_hh_emih!D30=0,0,SER_hh_emih!D30/SER_summary!D$26)</f>
        <v>5.1077077040266632</v>
      </c>
      <c r="E30" s="100">
        <f>IF(SER_hh_emih!E30=0,0,SER_hh_emih!E30/SER_summary!E$26)</f>
        <v>5.1093590019769248</v>
      </c>
      <c r="F30" s="100">
        <f>IF(SER_hh_emih!F30=0,0,SER_hh_emih!F30/SER_summary!F$26)</f>
        <v>5.1068591863722181</v>
      </c>
      <c r="G30" s="100">
        <f>IF(SER_hh_emih!G30=0,0,SER_hh_emih!G30/SER_summary!G$26)</f>
        <v>5.0850345072384266</v>
      </c>
      <c r="H30" s="100">
        <f>IF(SER_hh_emih!H30=0,0,SER_hh_emih!H30/SER_summary!H$26)</f>
        <v>5.0547411284707326</v>
      </c>
      <c r="I30" s="100">
        <f>IF(SER_hh_emih!I30=0,0,SER_hh_emih!I30/SER_summary!I$26)</f>
        <v>4.999781751306136</v>
      </c>
      <c r="J30" s="100">
        <f>IF(SER_hh_emih!J30=0,0,SER_hh_emih!J30/SER_summary!J$26)</f>
        <v>4.9552837401505263</v>
      </c>
      <c r="K30" s="100">
        <f>IF(SER_hh_emih!K30=0,0,SER_hh_emih!K30/SER_summary!K$26)</f>
        <v>4.9362092635959902</v>
      </c>
      <c r="L30" s="100">
        <f>IF(SER_hh_emih!L30=0,0,SER_hh_emih!L30/SER_summary!L$26)</f>
        <v>5.259391710951463</v>
      </c>
      <c r="M30" s="100">
        <f>IF(SER_hh_emih!M30=0,0,SER_hh_emih!M30/SER_summary!M$26)</f>
        <v>4.5601802877068955</v>
      </c>
      <c r="N30" s="100">
        <f>IF(SER_hh_emih!N30=0,0,SER_hh_emih!N30/SER_summary!N$26)</f>
        <v>4.4924871016395063</v>
      </c>
      <c r="O30" s="100">
        <f>IF(SER_hh_emih!O30=0,0,SER_hh_emih!O30/SER_summary!O$26)</f>
        <v>5.2461748497937304</v>
      </c>
      <c r="P30" s="100">
        <f>IF(SER_hh_emih!P30=0,0,SER_hh_emih!P30/SER_summary!P$26)</f>
        <v>4.8104915338660357</v>
      </c>
      <c r="Q30" s="100">
        <f>IF(SER_hh_emih!Q30=0,0,SER_hh_emih!Q30/SER_summary!Q$26)</f>
        <v>4.7824504334469955</v>
      </c>
    </row>
    <row r="31" spans="1:17" ht="12" customHeight="1" x14ac:dyDescent="0.25">
      <c r="A31" s="88" t="s">
        <v>98</v>
      </c>
      <c r="B31" s="100">
        <f>IF(SER_hh_emih!B31=0,0,SER_hh_emih!B31/SER_summary!B$26)</f>
        <v>4.0762455517572089</v>
      </c>
      <c r="C31" s="100">
        <f>IF(SER_hh_emih!C31=0,0,SER_hh_emih!C31/SER_summary!C$26)</f>
        <v>4.0257729432242915</v>
      </c>
      <c r="D31" s="100">
        <f>IF(SER_hh_emih!D31=0,0,SER_hh_emih!D31/SER_summary!D$26)</f>
        <v>3.9850114438459934</v>
      </c>
      <c r="E31" s="100">
        <f>IF(SER_hh_emih!E31=0,0,SER_hh_emih!E31/SER_summary!E$26)</f>
        <v>4.0634468302737856</v>
      </c>
      <c r="F31" s="100">
        <f>IF(SER_hh_emih!F31=0,0,SER_hh_emih!F31/SER_summary!F$26)</f>
        <v>4.0190573084805612</v>
      </c>
      <c r="G31" s="100">
        <f>IF(SER_hh_emih!G31=0,0,SER_hh_emih!G31/SER_summary!G$26)</f>
        <v>4.0008224700351018</v>
      </c>
      <c r="H31" s="100">
        <f>IF(SER_hh_emih!H31=0,0,SER_hh_emih!H31/SER_summary!H$26)</f>
        <v>3.9725380623968323</v>
      </c>
      <c r="I31" s="100">
        <f>IF(SER_hh_emih!I31=0,0,SER_hh_emih!I31/SER_summary!I$26)</f>
        <v>3.9729987125695798</v>
      </c>
      <c r="J31" s="100">
        <f>IF(SER_hh_emih!J31=0,0,SER_hh_emih!J31/SER_summary!J$26)</f>
        <v>3.9347831329733545</v>
      </c>
      <c r="K31" s="100">
        <f>IF(SER_hh_emih!K31=0,0,SER_hh_emih!K31/SER_summary!K$26)</f>
        <v>3.9411455002924938</v>
      </c>
      <c r="L31" s="100">
        <f>IF(SER_hh_emih!L31=0,0,SER_hh_emih!L31/SER_summary!L$26)</f>
        <v>3.9013366262205951</v>
      </c>
      <c r="M31" s="100">
        <f>IF(SER_hh_emih!M31=0,0,SER_hh_emih!M31/SER_summary!M$26)</f>
        <v>3.8931627863522684</v>
      </c>
      <c r="N31" s="100">
        <f>IF(SER_hh_emih!N31=0,0,SER_hh_emih!N31/SER_summary!N$26)</f>
        <v>3.8716995426503429</v>
      </c>
      <c r="O31" s="100">
        <f>IF(SER_hh_emih!O31=0,0,SER_hh_emih!O31/SER_summary!O$26)</f>
        <v>3.7915109965834843</v>
      </c>
      <c r="P31" s="100">
        <f>IF(SER_hh_emih!P31=0,0,SER_hh_emih!P31/SER_summary!P$26)</f>
        <v>3.7968211306844366</v>
      </c>
      <c r="Q31" s="100">
        <f>IF(SER_hh_emih!Q31=0,0,SER_hh_emih!Q31/SER_summary!Q$26)</f>
        <v>3.8068662749596354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10764.18870294915</v>
      </c>
      <c r="D3" s="98">
        <f t="shared" si="0"/>
        <v>11781.086378926937</v>
      </c>
      <c r="E3" s="98">
        <f t="shared" si="0"/>
        <v>11408.698171540696</v>
      </c>
      <c r="F3" s="98">
        <f t="shared" si="0"/>
        <v>11204.458936858966</v>
      </c>
      <c r="G3" s="98">
        <f t="shared" si="0"/>
        <v>11335.077854306306</v>
      </c>
      <c r="H3" s="98">
        <f t="shared" si="0"/>
        <v>11596.376406821064</v>
      </c>
      <c r="I3" s="98">
        <f t="shared" si="0"/>
        <v>14318.02205008491</v>
      </c>
      <c r="J3" s="98">
        <f t="shared" si="0"/>
        <v>10231.524547803654</v>
      </c>
      <c r="K3" s="98">
        <f t="shared" si="0"/>
        <v>12390.95607235141</v>
      </c>
      <c r="L3" s="98">
        <f t="shared" si="0"/>
        <v>12787.441860465098</v>
      </c>
      <c r="M3" s="98">
        <f t="shared" si="0"/>
        <v>8844.1157502450496</v>
      </c>
      <c r="N3" s="98">
        <f t="shared" si="0"/>
        <v>7861.2504080359413</v>
      </c>
      <c r="O3" s="98">
        <f t="shared" si="0"/>
        <v>8256.3516249044096</v>
      </c>
      <c r="P3" s="98">
        <f t="shared" si="0"/>
        <v>8962.1808580153283</v>
      </c>
      <c r="Q3" s="98">
        <f t="shared" si="0"/>
        <v>9094.3114071286291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10764.18870294915</v>
      </c>
      <c r="D4" s="89">
        <f t="shared" ref="D4:Q4" si="2">SUM(D5:D14)</f>
        <v>11781.086378926937</v>
      </c>
      <c r="E4" s="89">
        <f t="shared" si="2"/>
        <v>11408.698171540696</v>
      </c>
      <c r="F4" s="89">
        <f t="shared" si="2"/>
        <v>11204.458936858966</v>
      </c>
      <c r="G4" s="89">
        <f t="shared" si="2"/>
        <v>11335.077854306306</v>
      </c>
      <c r="H4" s="89">
        <f t="shared" si="2"/>
        <v>11596.376406821064</v>
      </c>
      <c r="I4" s="89">
        <f t="shared" si="2"/>
        <v>14318.02205008491</v>
      </c>
      <c r="J4" s="89">
        <f t="shared" si="2"/>
        <v>10231.524547803654</v>
      </c>
      <c r="K4" s="89">
        <f t="shared" si="2"/>
        <v>12390.95607235141</v>
      </c>
      <c r="L4" s="89">
        <f t="shared" si="2"/>
        <v>12787.441860465098</v>
      </c>
      <c r="M4" s="89">
        <f t="shared" si="2"/>
        <v>8844.1157502450496</v>
      </c>
      <c r="N4" s="89">
        <f t="shared" si="2"/>
        <v>7861.2504080359413</v>
      </c>
      <c r="O4" s="89">
        <f t="shared" si="2"/>
        <v>8256.3516249044096</v>
      </c>
      <c r="P4" s="89">
        <f t="shared" si="2"/>
        <v>8962.1808580153283</v>
      </c>
      <c r="Q4" s="89">
        <f t="shared" si="2"/>
        <v>9094.3114071286291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0</v>
      </c>
      <c r="D7" s="87">
        <v>134.51269447656816</v>
      </c>
      <c r="E7" s="87">
        <v>696.1579308031927</v>
      </c>
      <c r="F7" s="87">
        <v>780.28628552737302</v>
      </c>
      <c r="G7" s="87">
        <v>69.749736240946859</v>
      </c>
      <c r="H7" s="87">
        <v>0</v>
      </c>
      <c r="I7" s="87">
        <v>416.04605961950904</v>
      </c>
      <c r="J7" s="87">
        <v>757.55044663895285</v>
      </c>
      <c r="K7" s="87">
        <v>542.96884946168029</v>
      </c>
      <c r="L7" s="87">
        <v>0</v>
      </c>
      <c r="M7" s="87">
        <v>235.11946841006062</v>
      </c>
      <c r="N7" s="87">
        <v>1189.1330225498452</v>
      </c>
      <c r="O7" s="87">
        <v>618.10033781732523</v>
      </c>
      <c r="P7" s="87">
        <v>602.48941884712644</v>
      </c>
      <c r="Q7" s="87">
        <v>49.260025856201757</v>
      </c>
    </row>
    <row r="8" spans="1:17" ht="12" customHeight="1" x14ac:dyDescent="0.25">
      <c r="A8" s="88" t="s">
        <v>101</v>
      </c>
      <c r="B8" s="87"/>
      <c r="C8" s="87">
        <v>15.062473387527312</v>
      </c>
      <c r="D8" s="87">
        <v>30.388837019137963</v>
      </c>
      <c r="E8" s="87">
        <v>49.494538224630105</v>
      </c>
      <c r="F8" s="87">
        <v>23.314619134507073</v>
      </c>
      <c r="G8" s="87">
        <v>37.907777308657082</v>
      </c>
      <c r="H8" s="87">
        <v>28.062529138246681</v>
      </c>
      <c r="I8" s="87">
        <v>47.864563093770087</v>
      </c>
      <c r="J8" s="87">
        <v>32.128518359371192</v>
      </c>
      <c r="K8" s="87">
        <v>42.87396498342639</v>
      </c>
      <c r="L8" s="87">
        <v>26.748113079765748</v>
      </c>
      <c r="M8" s="87">
        <v>83.689548065395144</v>
      </c>
      <c r="N8" s="87">
        <v>58.991909146157504</v>
      </c>
      <c r="O8" s="87">
        <v>65.116106661451155</v>
      </c>
      <c r="P8" s="87">
        <v>170.75432655067783</v>
      </c>
      <c r="Q8" s="87">
        <v>211.23094140854519</v>
      </c>
    </row>
    <row r="9" spans="1:17" ht="12" customHeight="1" x14ac:dyDescent="0.25">
      <c r="A9" s="88" t="s">
        <v>106</v>
      </c>
      <c r="B9" s="87"/>
      <c r="C9" s="87">
        <v>180.17933584858349</v>
      </c>
      <c r="D9" s="87">
        <v>2751.7309906609348</v>
      </c>
      <c r="E9" s="87">
        <v>3996.9796325241182</v>
      </c>
      <c r="F9" s="87">
        <v>1489.2224542307949</v>
      </c>
      <c r="G9" s="87">
        <v>2784.5778897430228</v>
      </c>
      <c r="H9" s="87">
        <v>3637.6331691070877</v>
      </c>
      <c r="I9" s="87">
        <v>293.77005780064633</v>
      </c>
      <c r="J9" s="87">
        <v>929.37517568647411</v>
      </c>
      <c r="K9" s="87">
        <v>1886.9650360091939</v>
      </c>
      <c r="L9" s="87">
        <v>0</v>
      </c>
      <c r="M9" s="87">
        <v>0</v>
      </c>
      <c r="N9" s="87">
        <v>2469.3609982691578</v>
      </c>
      <c r="O9" s="87">
        <v>2339.1726398209844</v>
      </c>
      <c r="P9" s="87">
        <v>0</v>
      </c>
      <c r="Q9" s="87">
        <v>2573.8416553335032</v>
      </c>
    </row>
    <row r="10" spans="1:17" ht="12" customHeight="1" x14ac:dyDescent="0.25">
      <c r="A10" s="88" t="s">
        <v>34</v>
      </c>
      <c r="B10" s="87"/>
      <c r="C10" s="87">
        <v>257.78360548770905</v>
      </c>
      <c r="D10" s="87">
        <v>595.24107113516436</v>
      </c>
      <c r="E10" s="87">
        <v>281.24998455681293</v>
      </c>
      <c r="F10" s="87">
        <v>271.84206248403677</v>
      </c>
      <c r="G10" s="87">
        <v>290.13230813566599</v>
      </c>
      <c r="H10" s="87">
        <v>324.41841615498208</v>
      </c>
      <c r="I10" s="87">
        <v>0</v>
      </c>
      <c r="J10" s="87">
        <v>0</v>
      </c>
      <c r="K10" s="87">
        <v>0</v>
      </c>
      <c r="L10" s="87">
        <v>0</v>
      </c>
      <c r="M10" s="87">
        <v>708.71069736981474</v>
      </c>
      <c r="N10" s="87">
        <v>320.92879921401288</v>
      </c>
      <c r="O10" s="87">
        <v>180.73542291585017</v>
      </c>
      <c r="P10" s="87">
        <v>165.15276019951096</v>
      </c>
      <c r="Q10" s="87">
        <v>559.47784264048676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8422.3278263724751</v>
      </c>
      <c r="D12" s="87">
        <v>7283.9943860252561</v>
      </c>
      <c r="E12" s="87">
        <v>5985.7514683164345</v>
      </c>
      <c r="F12" s="87">
        <v>5887.7655545145717</v>
      </c>
      <c r="G12" s="87">
        <v>6218.7789388685223</v>
      </c>
      <c r="H12" s="87">
        <v>4719.6005288698861</v>
      </c>
      <c r="I12" s="87">
        <v>9155.6887606486434</v>
      </c>
      <c r="J12" s="87">
        <v>7759.1650903121172</v>
      </c>
      <c r="K12" s="87">
        <v>9590.5991362158275</v>
      </c>
      <c r="L12" s="87">
        <v>11858.556100103595</v>
      </c>
      <c r="M12" s="87">
        <v>6706.0171384213972</v>
      </c>
      <c r="N12" s="87">
        <v>2951.4484459048263</v>
      </c>
      <c r="O12" s="87">
        <v>4206.5005740507549</v>
      </c>
      <c r="P12" s="87">
        <v>7328.0486355605635</v>
      </c>
      <c r="Q12" s="87">
        <v>4918.7646463160399</v>
      </c>
    </row>
    <row r="13" spans="1:17" ht="12" customHeight="1" x14ac:dyDescent="0.25">
      <c r="A13" s="88" t="s">
        <v>105</v>
      </c>
      <c r="B13" s="87"/>
      <c r="C13" s="87">
        <v>494.3666920807168</v>
      </c>
      <c r="D13" s="87">
        <v>576.12552185644358</v>
      </c>
      <c r="E13" s="87">
        <v>399.06461711550833</v>
      </c>
      <c r="F13" s="87">
        <v>906.08854002248972</v>
      </c>
      <c r="G13" s="87">
        <v>833.40471662689879</v>
      </c>
      <c r="H13" s="87">
        <v>1040.3020981307402</v>
      </c>
      <c r="I13" s="87">
        <v>1483.4212236083758</v>
      </c>
      <c r="J13" s="87">
        <v>482.9857206056904</v>
      </c>
      <c r="K13" s="87">
        <v>327.54908568128064</v>
      </c>
      <c r="L13" s="87">
        <v>358.63724885882169</v>
      </c>
      <c r="M13" s="87">
        <v>1110.5788979783815</v>
      </c>
      <c r="N13" s="87">
        <v>871.38723295194143</v>
      </c>
      <c r="O13" s="87">
        <v>846.72654363804418</v>
      </c>
      <c r="P13" s="87">
        <v>695.73571685744832</v>
      </c>
      <c r="Q13" s="87">
        <v>781.73629557385175</v>
      </c>
    </row>
    <row r="14" spans="1:17" ht="12" customHeight="1" x14ac:dyDescent="0.25">
      <c r="A14" s="51" t="s">
        <v>104</v>
      </c>
      <c r="B14" s="94"/>
      <c r="C14" s="94">
        <v>1394.4687697721383</v>
      </c>
      <c r="D14" s="94">
        <v>409.09287775343125</v>
      </c>
      <c r="E14" s="94">
        <v>0</v>
      </c>
      <c r="F14" s="94">
        <v>1845.939420945193</v>
      </c>
      <c r="G14" s="94">
        <v>1100.5264873825929</v>
      </c>
      <c r="H14" s="94">
        <v>1846.3596654201215</v>
      </c>
      <c r="I14" s="94">
        <v>2921.231385313964</v>
      </c>
      <c r="J14" s="94">
        <v>270.31959620104857</v>
      </c>
      <c r="K14" s="94">
        <v>0</v>
      </c>
      <c r="L14" s="94">
        <v>543.50039842291494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8875.3532410962944</v>
      </c>
      <c r="D15" s="96">
        <f t="shared" ref="D15:Q15" si="4">SUM(D5:D12)</f>
        <v>10795.867979317061</v>
      </c>
      <c r="E15" s="96">
        <f t="shared" si="4"/>
        <v>11009.633554425189</v>
      </c>
      <c r="F15" s="96">
        <f t="shared" si="4"/>
        <v>8452.4309758912841</v>
      </c>
      <c r="G15" s="96">
        <f t="shared" si="4"/>
        <v>9401.1466502968142</v>
      </c>
      <c r="H15" s="96">
        <f t="shared" si="4"/>
        <v>8709.7146432702029</v>
      </c>
      <c r="I15" s="96">
        <f t="shared" si="4"/>
        <v>9913.3694411625693</v>
      </c>
      <c r="J15" s="96">
        <f t="shared" si="4"/>
        <v>9478.2192309969159</v>
      </c>
      <c r="K15" s="96">
        <f t="shared" si="4"/>
        <v>12063.406986670128</v>
      </c>
      <c r="L15" s="96">
        <f t="shared" si="4"/>
        <v>11885.304213183361</v>
      </c>
      <c r="M15" s="96">
        <f t="shared" si="4"/>
        <v>7733.5368522666677</v>
      </c>
      <c r="N15" s="96">
        <f t="shared" si="4"/>
        <v>6989.8631750839995</v>
      </c>
      <c r="O15" s="96">
        <f t="shared" si="4"/>
        <v>7409.6250812663657</v>
      </c>
      <c r="P15" s="96">
        <f t="shared" si="4"/>
        <v>8266.4451411578793</v>
      </c>
      <c r="Q15" s="96">
        <f t="shared" si="4"/>
        <v>8312.5751115547773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1812.6136437126866</v>
      </c>
      <c r="D16" s="89">
        <f t="shared" ref="D16:Q16" si="6">SUM(D17:D18)</f>
        <v>3028.2227154565612</v>
      </c>
      <c r="E16" s="89">
        <f t="shared" si="6"/>
        <v>1695.5858185453469</v>
      </c>
      <c r="F16" s="89">
        <f t="shared" si="6"/>
        <v>2299.7662941136373</v>
      </c>
      <c r="G16" s="89">
        <f t="shared" si="6"/>
        <v>2632.494828202694</v>
      </c>
      <c r="H16" s="89">
        <f t="shared" si="6"/>
        <v>3149.0221052539105</v>
      </c>
      <c r="I16" s="89">
        <f t="shared" si="6"/>
        <v>4188.0312433235767</v>
      </c>
      <c r="J16" s="89">
        <f t="shared" si="6"/>
        <v>2437.9280963523324</v>
      </c>
      <c r="K16" s="89">
        <f t="shared" si="6"/>
        <v>2871.2347696992156</v>
      </c>
      <c r="L16" s="89">
        <f t="shared" si="6"/>
        <v>441.12414781070999</v>
      </c>
      <c r="M16" s="89">
        <f t="shared" si="6"/>
        <v>1846.9908242682616</v>
      </c>
      <c r="N16" s="89">
        <f t="shared" si="6"/>
        <v>981.06393285018873</v>
      </c>
      <c r="O16" s="89">
        <f t="shared" si="6"/>
        <v>1539.4223516340637</v>
      </c>
      <c r="P16" s="89">
        <f t="shared" si="6"/>
        <v>2926.8971254157464</v>
      </c>
      <c r="Q16" s="89">
        <f t="shared" si="6"/>
        <v>3421.4993426960791</v>
      </c>
    </row>
    <row r="17" spans="1:17" ht="12.95" customHeight="1" x14ac:dyDescent="0.25">
      <c r="A17" s="88" t="s">
        <v>101</v>
      </c>
      <c r="B17" s="87"/>
      <c r="C17" s="87">
        <v>13.613643712686478</v>
      </c>
      <c r="D17" s="87">
        <v>21.222715456564007</v>
      </c>
      <c r="E17" s="87">
        <v>8.5858185453421285</v>
      </c>
      <c r="F17" s="87">
        <v>25.766294113636292</v>
      </c>
      <c r="G17" s="87">
        <v>29.494828202699274</v>
      </c>
      <c r="H17" s="87">
        <v>16.022105253908013</v>
      </c>
      <c r="I17" s="87">
        <v>11.031243323577353</v>
      </c>
      <c r="J17" s="87">
        <v>13.928096352332446</v>
      </c>
      <c r="K17" s="87">
        <v>15.234769699214995</v>
      </c>
      <c r="L17" s="87">
        <v>46.124147810713943</v>
      </c>
      <c r="M17" s="87">
        <v>26.99082426825521</v>
      </c>
      <c r="N17" s="87">
        <v>57.063932850196551</v>
      </c>
      <c r="O17" s="87">
        <v>100.42235163405674</v>
      </c>
      <c r="P17" s="87">
        <v>163.89712541575699</v>
      </c>
      <c r="Q17" s="87">
        <v>263.49934269607758</v>
      </c>
    </row>
    <row r="18" spans="1:17" ht="12" customHeight="1" x14ac:dyDescent="0.25">
      <c r="A18" s="88" t="s">
        <v>100</v>
      </c>
      <c r="B18" s="87"/>
      <c r="C18" s="87">
        <v>1799</v>
      </c>
      <c r="D18" s="87">
        <v>3006.9999999999973</v>
      </c>
      <c r="E18" s="87">
        <v>1687.0000000000048</v>
      </c>
      <c r="F18" s="87">
        <v>2274.0000000000009</v>
      </c>
      <c r="G18" s="87">
        <v>2602.9999999999945</v>
      </c>
      <c r="H18" s="87">
        <v>3133.0000000000023</v>
      </c>
      <c r="I18" s="87">
        <v>4176.9999999999991</v>
      </c>
      <c r="J18" s="87">
        <v>2424</v>
      </c>
      <c r="K18" s="87">
        <v>2856.0000000000005</v>
      </c>
      <c r="L18" s="87">
        <v>394.99999999999602</v>
      </c>
      <c r="M18" s="87">
        <v>1820.0000000000064</v>
      </c>
      <c r="N18" s="87">
        <v>923.99999999999216</v>
      </c>
      <c r="O18" s="87">
        <v>1439.000000000007</v>
      </c>
      <c r="P18" s="87">
        <v>2762.9999999999895</v>
      </c>
      <c r="Q18" s="87">
        <v>3158.0000000000014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10764.188702949152</v>
      </c>
      <c r="D19" s="89">
        <f t="shared" ref="D19:Q19" si="8">SUM(D20:D26)</f>
        <v>11781.086378926942</v>
      </c>
      <c r="E19" s="89">
        <f t="shared" si="8"/>
        <v>11408.698171540695</v>
      </c>
      <c r="F19" s="89">
        <f t="shared" si="8"/>
        <v>11204.458936858971</v>
      </c>
      <c r="G19" s="89">
        <f t="shared" si="8"/>
        <v>11335.077854306304</v>
      </c>
      <c r="H19" s="89">
        <f t="shared" si="8"/>
        <v>11596.376406821066</v>
      </c>
      <c r="I19" s="89">
        <f t="shared" si="8"/>
        <v>14318.022050084912</v>
      </c>
      <c r="J19" s="89">
        <f t="shared" si="8"/>
        <v>10231.524547803652</v>
      </c>
      <c r="K19" s="89">
        <f t="shared" si="8"/>
        <v>12390.95607235141</v>
      </c>
      <c r="L19" s="89">
        <f t="shared" si="8"/>
        <v>12787.441860465096</v>
      </c>
      <c r="M19" s="89">
        <f t="shared" si="8"/>
        <v>8844.1157502450515</v>
      </c>
      <c r="N19" s="89">
        <f t="shared" si="8"/>
        <v>7861.2504080359431</v>
      </c>
      <c r="O19" s="89">
        <f t="shared" si="8"/>
        <v>8256.3516249044114</v>
      </c>
      <c r="P19" s="89">
        <f t="shared" si="8"/>
        <v>8962.1808580153265</v>
      </c>
      <c r="Q19" s="89">
        <f t="shared" si="8"/>
        <v>9094.3114071286273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302.01754655278808</v>
      </c>
      <c r="D22" s="87">
        <v>512.07160309518122</v>
      </c>
      <c r="E22" s="87">
        <v>590.33117522404177</v>
      </c>
      <c r="F22" s="87">
        <v>549.20313075866261</v>
      </c>
      <c r="G22" s="87">
        <v>285.24883649406132</v>
      </c>
      <c r="H22" s="87">
        <v>0</v>
      </c>
      <c r="I22" s="87">
        <v>0</v>
      </c>
      <c r="J22" s="87">
        <v>583.3969250845438</v>
      </c>
      <c r="K22" s="87">
        <v>497.97160653999828</v>
      </c>
      <c r="L22" s="87">
        <v>184.80346011949439</v>
      </c>
      <c r="M22" s="87">
        <v>0</v>
      </c>
      <c r="N22" s="87">
        <v>505.98098612337617</v>
      </c>
      <c r="O22" s="87">
        <v>524.40035074116292</v>
      </c>
      <c r="P22" s="87">
        <v>425.0394337963105</v>
      </c>
      <c r="Q22" s="87">
        <v>485.91999789188003</v>
      </c>
    </row>
    <row r="23" spans="1:17" ht="12" customHeight="1" x14ac:dyDescent="0.25">
      <c r="A23" s="88" t="s">
        <v>98</v>
      </c>
      <c r="B23" s="87"/>
      <c r="C23" s="87">
        <v>777.84954983137902</v>
      </c>
      <c r="D23" s="87">
        <v>1663.6911487455488</v>
      </c>
      <c r="E23" s="87">
        <v>3437.9983665320165</v>
      </c>
      <c r="F23" s="87">
        <v>1224.1204987851393</v>
      </c>
      <c r="G23" s="87">
        <v>2681.7821690382639</v>
      </c>
      <c r="H23" s="87">
        <v>2496.0318400003534</v>
      </c>
      <c r="I23" s="87">
        <v>1040.2767053762088</v>
      </c>
      <c r="J23" s="87">
        <v>980.80236134754341</v>
      </c>
      <c r="K23" s="87">
        <v>963.89036483613097</v>
      </c>
      <c r="L23" s="87">
        <v>906.14121408376207</v>
      </c>
      <c r="M23" s="87">
        <v>0</v>
      </c>
      <c r="N23" s="87">
        <v>544.06173716211299</v>
      </c>
      <c r="O23" s="87">
        <v>572.27456713972333</v>
      </c>
      <c r="P23" s="87">
        <v>0</v>
      </c>
      <c r="Q23" s="87">
        <v>629.27324486195312</v>
      </c>
    </row>
    <row r="24" spans="1:17" ht="12" customHeight="1" x14ac:dyDescent="0.25">
      <c r="A24" s="88" t="s">
        <v>34</v>
      </c>
      <c r="B24" s="87"/>
      <c r="C24" s="87">
        <v>233.62906037924898</v>
      </c>
      <c r="D24" s="87">
        <v>157.69933264478732</v>
      </c>
      <c r="E24" s="87">
        <v>131.83283892478903</v>
      </c>
      <c r="F24" s="87">
        <v>143.11001505380031</v>
      </c>
      <c r="G24" s="87">
        <v>192.56221378596649</v>
      </c>
      <c r="H24" s="87">
        <v>157.45737973491239</v>
      </c>
      <c r="I24" s="87">
        <v>191.173407716892</v>
      </c>
      <c r="J24" s="87">
        <v>147.55426775839589</v>
      </c>
      <c r="K24" s="87">
        <v>169.41430692479938</v>
      </c>
      <c r="L24" s="87">
        <v>150.63846532207819</v>
      </c>
      <c r="M24" s="87">
        <v>123.34395751477935</v>
      </c>
      <c r="N24" s="87">
        <v>162.5020239058683</v>
      </c>
      <c r="O24" s="87">
        <v>139.26759046741444</v>
      </c>
      <c r="P24" s="87">
        <v>130.46875299417118</v>
      </c>
      <c r="Q24" s="87">
        <v>151.36630873202785</v>
      </c>
    </row>
    <row r="25" spans="1:17" ht="12" customHeight="1" x14ac:dyDescent="0.25">
      <c r="A25" s="88" t="s">
        <v>42</v>
      </c>
      <c r="B25" s="87"/>
      <c r="C25" s="87">
        <v>8585.0470742161287</v>
      </c>
      <c r="D25" s="87">
        <v>5943.9639713222477</v>
      </c>
      <c r="E25" s="87">
        <v>6303.1917477993375</v>
      </c>
      <c r="F25" s="87">
        <v>5566.2678585661024</v>
      </c>
      <c r="G25" s="87">
        <v>5883.5362235175517</v>
      </c>
      <c r="H25" s="87">
        <v>4513.4783374390427</v>
      </c>
      <c r="I25" s="87">
        <v>8466.4395244989573</v>
      </c>
      <c r="J25" s="87">
        <v>7239.8121662081085</v>
      </c>
      <c r="K25" s="87">
        <v>10748.852703955237</v>
      </c>
      <c r="L25" s="87">
        <v>11545.858720939761</v>
      </c>
      <c r="M25" s="87">
        <v>4841.3388565478126</v>
      </c>
      <c r="N25" s="87">
        <v>4000.8759460318347</v>
      </c>
      <c r="O25" s="87">
        <v>5326.5318005370673</v>
      </c>
      <c r="P25" s="87">
        <v>7569.6727024459651</v>
      </c>
      <c r="Q25" s="87">
        <v>5863.5017573104888</v>
      </c>
    </row>
    <row r="26" spans="1:17" ht="12" customHeight="1" x14ac:dyDescent="0.25">
      <c r="A26" s="88" t="s">
        <v>30</v>
      </c>
      <c r="B26" s="94"/>
      <c r="C26" s="94">
        <v>865.64547196960621</v>
      </c>
      <c r="D26" s="94">
        <v>3503.6603231191757</v>
      </c>
      <c r="E26" s="94">
        <v>945.34404306050976</v>
      </c>
      <c r="F26" s="94">
        <v>3721.7574336952666</v>
      </c>
      <c r="G26" s="94">
        <v>2291.9484114704605</v>
      </c>
      <c r="H26" s="94">
        <v>4429.4088496467566</v>
      </c>
      <c r="I26" s="94">
        <v>4620.1324124928542</v>
      </c>
      <c r="J26" s="94">
        <v>1279.9588274050602</v>
      </c>
      <c r="K26" s="94">
        <v>10.827090095243268</v>
      </c>
      <c r="L26" s="94">
        <v>0</v>
      </c>
      <c r="M26" s="94">
        <v>3879.4329361824584</v>
      </c>
      <c r="N26" s="94">
        <v>2647.8297148127513</v>
      </c>
      <c r="O26" s="94">
        <v>1693.8773160190422</v>
      </c>
      <c r="P26" s="94">
        <v>836.9999687788802</v>
      </c>
      <c r="Q26" s="94">
        <v>1964.2500983322766</v>
      </c>
    </row>
    <row r="27" spans="1:17" ht="12" customHeight="1" x14ac:dyDescent="0.25">
      <c r="A27" s="93" t="s">
        <v>33</v>
      </c>
      <c r="B27" s="119"/>
      <c r="C27" s="119">
        <v>348.74905168375233</v>
      </c>
      <c r="D27" s="119">
        <v>376.52230579956142</v>
      </c>
      <c r="E27" s="119">
        <v>384.32673033483832</v>
      </c>
      <c r="F27" s="119">
        <v>257.70012491602404</v>
      </c>
      <c r="G27" s="119">
        <v>573.55735071087042</v>
      </c>
      <c r="H27" s="119">
        <v>597.36460445312173</v>
      </c>
      <c r="I27" s="119">
        <v>677.49569388312921</v>
      </c>
      <c r="J27" s="119">
        <v>626.31686775797311</v>
      </c>
      <c r="K27" s="119">
        <v>602.33815097669901</v>
      </c>
      <c r="L27" s="119">
        <v>526.13005993196418</v>
      </c>
      <c r="M27" s="119">
        <v>480.67039256573895</v>
      </c>
      <c r="N27" s="119">
        <v>370.62363759540648</v>
      </c>
      <c r="O27" s="119">
        <v>462.97373144088374</v>
      </c>
      <c r="P27" s="119">
        <v>403.20242094954386</v>
      </c>
      <c r="Q27" s="119">
        <v>395.6105491949624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10764.18870294915</v>
      </c>
      <c r="D29" s="89">
        <f t="shared" ref="D29:Q29" si="10">SUM(D30:D33)</f>
        <v>11781.086378926939</v>
      </c>
      <c r="E29" s="89">
        <f t="shared" si="10"/>
        <v>11408.698171540698</v>
      </c>
      <c r="F29" s="89">
        <f t="shared" si="10"/>
        <v>11204.45893685897</v>
      </c>
      <c r="G29" s="89">
        <f t="shared" si="10"/>
        <v>11335.077854306306</v>
      </c>
      <c r="H29" s="89">
        <f t="shared" si="10"/>
        <v>11596.376406821064</v>
      </c>
      <c r="I29" s="89">
        <f t="shared" si="10"/>
        <v>14318.022050084908</v>
      </c>
      <c r="J29" s="89">
        <f t="shared" si="10"/>
        <v>10231.524547803652</v>
      </c>
      <c r="K29" s="89">
        <f t="shared" si="10"/>
        <v>12390.956072351408</v>
      </c>
      <c r="L29" s="89">
        <f t="shared" si="10"/>
        <v>12787.441860465095</v>
      </c>
      <c r="M29" s="89">
        <f t="shared" si="10"/>
        <v>8844.1157502450515</v>
      </c>
      <c r="N29" s="89">
        <f t="shared" si="10"/>
        <v>7861.2504080359422</v>
      </c>
      <c r="O29" s="89">
        <f t="shared" si="10"/>
        <v>8256.3516249044096</v>
      </c>
      <c r="P29" s="89">
        <f t="shared" si="10"/>
        <v>8962.1808580153247</v>
      </c>
      <c r="Q29" s="89">
        <f t="shared" si="10"/>
        <v>9094.3114071286254</v>
      </c>
    </row>
    <row r="30" spans="1:17" s="28" customFormat="1" ht="12" customHeight="1" x14ac:dyDescent="0.25">
      <c r="A30" s="88" t="s">
        <v>66</v>
      </c>
      <c r="B30" s="87"/>
      <c r="C30" s="87">
        <v>147.25883829623658</v>
      </c>
      <c r="D30" s="87">
        <v>146.83517086664796</v>
      </c>
      <c r="E30" s="87">
        <v>710.66894469586555</v>
      </c>
      <c r="F30" s="87">
        <v>708.47947206467506</v>
      </c>
      <c r="G30" s="87">
        <v>731.22142717955421</v>
      </c>
      <c r="H30" s="87">
        <v>165.85428864584617</v>
      </c>
      <c r="I30" s="87">
        <v>202.84127189829482</v>
      </c>
      <c r="J30" s="87">
        <v>164.56862182157039</v>
      </c>
      <c r="K30" s="87">
        <v>168.9562857269803</v>
      </c>
      <c r="L30" s="87">
        <v>1137.2729868199649</v>
      </c>
      <c r="M30" s="87">
        <v>164.41918287746961</v>
      </c>
      <c r="N30" s="87">
        <v>0</v>
      </c>
      <c r="O30" s="87">
        <v>0</v>
      </c>
      <c r="P30" s="87">
        <v>0</v>
      </c>
      <c r="Q30" s="87">
        <v>1631.31454257368</v>
      </c>
    </row>
    <row r="31" spans="1:17" ht="12" customHeight="1" x14ac:dyDescent="0.25">
      <c r="A31" s="88" t="s">
        <v>98</v>
      </c>
      <c r="B31" s="87"/>
      <c r="C31" s="87">
        <v>1299.5551007919735</v>
      </c>
      <c r="D31" s="87">
        <v>1518.5392875832158</v>
      </c>
      <c r="E31" s="87">
        <v>1642.1040341262913</v>
      </c>
      <c r="F31" s="87">
        <v>1411.8096626742515</v>
      </c>
      <c r="G31" s="87">
        <v>2750.8574424385192</v>
      </c>
      <c r="H31" s="87">
        <v>1806.1965185202853</v>
      </c>
      <c r="I31" s="87">
        <v>1838.9772387226699</v>
      </c>
      <c r="J31" s="87">
        <v>1492.4749641586939</v>
      </c>
      <c r="K31" s="87">
        <v>1810.0604024159941</v>
      </c>
      <c r="L31" s="87">
        <v>1422.290530090429</v>
      </c>
      <c r="M31" s="87">
        <v>723.35184184835202</v>
      </c>
      <c r="N31" s="87">
        <v>836.08919884852003</v>
      </c>
      <c r="O31" s="87">
        <v>871.83299903344812</v>
      </c>
      <c r="P31" s="87">
        <v>671.68761391451142</v>
      </c>
      <c r="Q31" s="87">
        <v>1217.1094472555858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9317.3747638609402</v>
      </c>
      <c r="D33" s="86">
        <v>10115.711920477075</v>
      </c>
      <c r="E33" s="86">
        <v>9055.9251927185414</v>
      </c>
      <c r="F33" s="86">
        <v>9084.1698021200427</v>
      </c>
      <c r="G33" s="86">
        <v>7852.9989846882327</v>
      </c>
      <c r="H33" s="86">
        <v>9624.3255996549324</v>
      </c>
      <c r="I33" s="86">
        <v>12276.203539463944</v>
      </c>
      <c r="J33" s="86">
        <v>8574.4809618233885</v>
      </c>
      <c r="K33" s="86">
        <v>10411.939384208434</v>
      </c>
      <c r="L33" s="86">
        <v>10227.878343554701</v>
      </c>
      <c r="M33" s="86">
        <v>7956.3447255192295</v>
      </c>
      <c r="N33" s="86">
        <v>7025.1612091874222</v>
      </c>
      <c r="O33" s="86">
        <v>7384.5186258709609</v>
      </c>
      <c r="P33" s="86">
        <v>8290.4932441008132</v>
      </c>
      <c r="Q33" s="86">
        <v>6245.8874172993592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57.014000795331881</v>
      </c>
      <c r="D3" s="106">
        <f t="shared" si="0"/>
        <v>63.592526015995439</v>
      </c>
      <c r="E3" s="106">
        <f t="shared" si="0"/>
        <v>62.709684846819606</v>
      </c>
      <c r="F3" s="106">
        <f t="shared" si="0"/>
        <v>59.09008734269036</v>
      </c>
      <c r="G3" s="106">
        <f t="shared" si="0"/>
        <v>59.033581779816842</v>
      </c>
      <c r="H3" s="106">
        <f t="shared" si="0"/>
        <v>60.474510752754071</v>
      </c>
      <c r="I3" s="106">
        <f t="shared" si="0"/>
        <v>67.739221744911461</v>
      </c>
      <c r="J3" s="106">
        <f t="shared" si="0"/>
        <v>48.986842536052826</v>
      </c>
      <c r="K3" s="106">
        <f t="shared" si="0"/>
        <v>57.564872395117419</v>
      </c>
      <c r="L3" s="106">
        <f t="shared" si="0"/>
        <v>61.004274844224511</v>
      </c>
      <c r="M3" s="106">
        <f t="shared" si="0"/>
        <v>37.147271279706253</v>
      </c>
      <c r="N3" s="106">
        <f t="shared" si="0"/>
        <v>35.235960370479667</v>
      </c>
      <c r="O3" s="106">
        <f t="shared" si="0"/>
        <v>35.878644640704444</v>
      </c>
      <c r="P3" s="106">
        <f t="shared" si="0"/>
        <v>34.048822824501187</v>
      </c>
      <c r="Q3" s="106">
        <f t="shared" si="0"/>
        <v>37.474186174246015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43.714299756824367</v>
      </c>
      <c r="D4" s="101">
        <f t="shared" si="1"/>
        <v>48.51941844802279</v>
      </c>
      <c r="E4" s="101">
        <f t="shared" si="1"/>
        <v>48.455161976883815</v>
      </c>
      <c r="F4" s="101">
        <f t="shared" si="1"/>
        <v>45.155199378949881</v>
      </c>
      <c r="G4" s="101">
        <f t="shared" si="1"/>
        <v>44.433026654768632</v>
      </c>
      <c r="H4" s="101">
        <f t="shared" si="1"/>
        <v>45.842156464243303</v>
      </c>
      <c r="I4" s="101">
        <f t="shared" si="1"/>
        <v>50.055717127788327</v>
      </c>
      <c r="J4" s="101">
        <f t="shared" si="1"/>
        <v>36.527583766266822</v>
      </c>
      <c r="K4" s="101">
        <f t="shared" si="1"/>
        <v>42.653088440729917</v>
      </c>
      <c r="L4" s="101">
        <f t="shared" si="1"/>
        <v>46.681723633966186</v>
      </c>
      <c r="M4" s="101">
        <f t="shared" si="1"/>
        <v>26.813937852820722</v>
      </c>
      <c r="N4" s="101">
        <f t="shared" si="1"/>
        <v>26.07363603283304</v>
      </c>
      <c r="O4" s="101">
        <f t="shared" si="1"/>
        <v>26.053272209764895</v>
      </c>
      <c r="P4" s="101">
        <f t="shared" si="1"/>
        <v>23.08321608835757</v>
      </c>
      <c r="Q4" s="101">
        <f t="shared" si="1"/>
        <v>25.723873383676555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0.61866225718293288</v>
      </c>
      <c r="E7" s="100">
        <v>3.2066933862253855</v>
      </c>
      <c r="F7" s="100">
        <v>3.7324748670336887</v>
      </c>
      <c r="G7" s="100">
        <v>0.31046252378434597</v>
      </c>
      <c r="H7" s="100">
        <v>0</v>
      </c>
      <c r="I7" s="100">
        <v>1.7031953240355382</v>
      </c>
      <c r="J7" s="100">
        <v>3.1868902799995724</v>
      </c>
      <c r="K7" s="100">
        <v>2.1640544854806274</v>
      </c>
      <c r="L7" s="100">
        <v>0</v>
      </c>
      <c r="M7" s="100">
        <v>0.86982390667570397</v>
      </c>
      <c r="N7" s="100">
        <v>4.803468210076141</v>
      </c>
      <c r="O7" s="100">
        <v>2.2968558202536036</v>
      </c>
      <c r="P7" s="100">
        <v>1.9878268418496154</v>
      </c>
      <c r="Q7" s="100">
        <v>0.16941593734001659</v>
      </c>
    </row>
    <row r="8" spans="1:17" ht="12" customHeight="1" x14ac:dyDescent="0.25">
      <c r="A8" s="88" t="s">
        <v>101</v>
      </c>
      <c r="B8" s="100"/>
      <c r="C8" s="100">
        <v>4.7773628295980544E-2</v>
      </c>
      <c r="D8" s="100">
        <v>9.43355733373544E-2</v>
      </c>
      <c r="E8" s="100">
        <v>0.15659938852990643</v>
      </c>
      <c r="F8" s="100">
        <v>7.2453485765742121E-2</v>
      </c>
      <c r="G8" s="100">
        <v>0.11407226890090025</v>
      </c>
      <c r="H8" s="100">
        <v>8.4185799746750473E-2</v>
      </c>
      <c r="I8" s="100">
        <v>0.13432192285947628</v>
      </c>
      <c r="J8" s="100">
        <v>8.918094890248239E-2</v>
      </c>
      <c r="K8" s="100">
        <v>0.11353042768080304</v>
      </c>
      <c r="L8" s="100">
        <v>7.7542865203166431E-2</v>
      </c>
      <c r="M8" s="100">
        <v>0.20366925062664845</v>
      </c>
      <c r="N8" s="100">
        <v>0.14622613728734216</v>
      </c>
      <c r="O8" s="100">
        <v>0.15641487054582856</v>
      </c>
      <c r="P8" s="100">
        <v>0.34274015775004185</v>
      </c>
      <c r="Q8" s="100">
        <v>0.43576830000017702</v>
      </c>
    </row>
    <row r="9" spans="1:17" ht="12" customHeight="1" x14ac:dyDescent="0.25">
      <c r="A9" s="88" t="s">
        <v>106</v>
      </c>
      <c r="B9" s="100"/>
      <c r="C9" s="100">
        <v>0.81576737301620139</v>
      </c>
      <c r="D9" s="100">
        <v>11.953091732528286</v>
      </c>
      <c r="E9" s="100">
        <v>17.92832581612824</v>
      </c>
      <c r="F9" s="100">
        <v>6.5872699606229776</v>
      </c>
      <c r="G9" s="100">
        <v>12.00529974423587</v>
      </c>
      <c r="H9" s="100">
        <v>15.788857890923687</v>
      </c>
      <c r="I9" s="100">
        <v>1.1897582126031145</v>
      </c>
      <c r="J9" s="100">
        <v>3.7278540086593046</v>
      </c>
      <c r="K9" s="100">
        <v>7.2453498301420147</v>
      </c>
      <c r="L9" s="100">
        <v>0</v>
      </c>
      <c r="M9" s="100">
        <v>0</v>
      </c>
      <c r="N9" s="100">
        <v>9.1179332718591493</v>
      </c>
      <c r="O9" s="100">
        <v>8.503237431898107</v>
      </c>
      <c r="P9" s="100">
        <v>0</v>
      </c>
      <c r="Q9" s="100">
        <v>8.2218663431051038</v>
      </c>
    </row>
    <row r="10" spans="1:17" ht="12" customHeight="1" x14ac:dyDescent="0.25">
      <c r="A10" s="88" t="s">
        <v>34</v>
      </c>
      <c r="B10" s="100"/>
      <c r="C10" s="100">
        <v>1.2634244266577555</v>
      </c>
      <c r="D10" s="100">
        <v>3.63023905919251</v>
      </c>
      <c r="E10" s="100">
        <v>1.7241959295417559</v>
      </c>
      <c r="F10" s="100">
        <v>1.3955432696675212</v>
      </c>
      <c r="G10" s="100">
        <v>1.5831188394852955</v>
      </c>
      <c r="H10" s="100">
        <v>1.9026467327382179</v>
      </c>
      <c r="I10" s="100">
        <v>0</v>
      </c>
      <c r="J10" s="100">
        <v>0</v>
      </c>
      <c r="K10" s="100">
        <v>0</v>
      </c>
      <c r="L10" s="100">
        <v>0</v>
      </c>
      <c r="M10" s="100">
        <v>3.565192487898325</v>
      </c>
      <c r="N10" s="100">
        <v>1.4196188348527581</v>
      </c>
      <c r="O10" s="100">
        <v>0.84806004663584222</v>
      </c>
      <c r="P10" s="100">
        <v>0.91956551368236872</v>
      </c>
      <c r="Q10" s="100">
        <v>2.2802419980979018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34.286483734212226</v>
      </c>
      <c r="D12" s="100">
        <v>28.777741497342465</v>
      </c>
      <c r="E12" s="100">
        <v>24.016675063658095</v>
      </c>
      <c r="F12" s="100">
        <v>23.20095868738002</v>
      </c>
      <c r="G12" s="100">
        <v>23.706000326937829</v>
      </c>
      <c r="H12" s="100">
        <v>17.844942064886208</v>
      </c>
      <c r="I12" s="100">
        <v>32.501349669278397</v>
      </c>
      <c r="J12" s="100">
        <v>27.200896603949658</v>
      </c>
      <c r="K12" s="100">
        <v>32.140092744450534</v>
      </c>
      <c r="L12" s="100">
        <v>43.71899188873806</v>
      </c>
      <c r="M12" s="100">
        <v>20.671768720506712</v>
      </c>
      <c r="N12" s="100">
        <v>9.3753493584291796</v>
      </c>
      <c r="O12" s="100">
        <v>13.192649062366693</v>
      </c>
      <c r="P12" s="100">
        <v>19.1717898506779</v>
      </c>
      <c r="Q12" s="100">
        <v>13.789729980314066</v>
      </c>
    </row>
    <row r="13" spans="1:17" ht="12" customHeight="1" x14ac:dyDescent="0.25">
      <c r="A13" s="88" t="s">
        <v>105</v>
      </c>
      <c r="B13" s="100"/>
      <c r="C13" s="100">
        <v>1.2819998311498768</v>
      </c>
      <c r="D13" s="100">
        <v>1.4771530035814902</v>
      </c>
      <c r="E13" s="100">
        <v>1.0448295668164298</v>
      </c>
      <c r="F13" s="100">
        <v>2.3487020755475654</v>
      </c>
      <c r="G13" s="100">
        <v>2.0991442773969076</v>
      </c>
      <c r="H13" s="100">
        <v>2.6231338324256424</v>
      </c>
      <c r="I13" s="100">
        <v>3.5090825395330865</v>
      </c>
      <c r="J13" s="100">
        <v>1.1316958308888838</v>
      </c>
      <c r="K13" s="100">
        <v>0.73240967792637657</v>
      </c>
      <c r="L13" s="100">
        <v>0.62601680171062823</v>
      </c>
      <c r="M13" s="100">
        <v>1.3882231139406584</v>
      </c>
      <c r="N13" s="100">
        <v>0.96493617826869271</v>
      </c>
      <c r="O13" s="100">
        <v>0.83902643123911314</v>
      </c>
      <c r="P13" s="100">
        <v>0.54857863122732076</v>
      </c>
      <c r="Q13" s="100">
        <v>0.62874968002180109</v>
      </c>
    </row>
    <row r="14" spans="1:17" ht="12" customHeight="1" x14ac:dyDescent="0.25">
      <c r="A14" s="51" t="s">
        <v>104</v>
      </c>
      <c r="B14" s="22"/>
      <c r="C14" s="22">
        <v>5.8720119064464749</v>
      </c>
      <c r="D14" s="22">
        <v>1.6775914515667845</v>
      </c>
      <c r="E14" s="22">
        <v>0</v>
      </c>
      <c r="F14" s="22">
        <v>7.5876370550264545</v>
      </c>
      <c r="G14" s="22">
        <v>4.3475342667065062</v>
      </c>
      <c r="H14" s="22">
        <v>7.3003079308769596</v>
      </c>
      <c r="I14" s="22">
        <v>10.853338332274371</v>
      </c>
      <c r="J14" s="22">
        <v>0.99177647701132354</v>
      </c>
      <c r="K14" s="22">
        <v>0</v>
      </c>
      <c r="L14" s="22">
        <v>2.0848783628961489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0.14683885704585828</v>
      </c>
      <c r="D15" s="104">
        <v>0.2906038732909636</v>
      </c>
      <c r="E15" s="104">
        <v>0.37784282598400637</v>
      </c>
      <c r="F15" s="104">
        <v>0.23015997790591175</v>
      </c>
      <c r="G15" s="104">
        <v>0.26739440732097636</v>
      </c>
      <c r="H15" s="104">
        <v>0.29808221264584106</v>
      </c>
      <c r="I15" s="104">
        <v>0.16467112720434582</v>
      </c>
      <c r="J15" s="104">
        <v>0.19928961685559357</v>
      </c>
      <c r="K15" s="104">
        <v>0.25765127504956103</v>
      </c>
      <c r="L15" s="104">
        <v>0.17429371541818706</v>
      </c>
      <c r="M15" s="104">
        <v>0.11526037317267264</v>
      </c>
      <c r="N15" s="104">
        <v>0.24610404205977576</v>
      </c>
      <c r="O15" s="104">
        <v>0.21702854682570794</v>
      </c>
      <c r="P15" s="104">
        <v>0.11271509317032345</v>
      </c>
      <c r="Q15" s="104">
        <v>0.19810114479748717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1.0807529946487495</v>
      </c>
      <c r="D16" s="101">
        <f t="shared" si="2"/>
        <v>1.7269257177636212</v>
      </c>
      <c r="E16" s="101">
        <f t="shared" si="2"/>
        <v>0.93544974038005313</v>
      </c>
      <c r="F16" s="101">
        <f t="shared" si="2"/>
        <v>1.2225363412475183</v>
      </c>
      <c r="G16" s="101">
        <f t="shared" si="2"/>
        <v>1.3574604375576964</v>
      </c>
      <c r="H16" s="101">
        <f t="shared" si="2"/>
        <v>1.585065195991481</v>
      </c>
      <c r="I16" s="101">
        <f t="shared" si="2"/>
        <v>2.0541373932199676</v>
      </c>
      <c r="J16" s="101">
        <f t="shared" si="2"/>
        <v>1.1669162899777321</v>
      </c>
      <c r="K16" s="101">
        <f t="shared" si="2"/>
        <v>1.3156890700844346</v>
      </c>
      <c r="L16" s="101">
        <f t="shared" si="2"/>
        <v>0.1818460029940058</v>
      </c>
      <c r="M16" s="101">
        <f t="shared" si="2"/>
        <v>0.80079443450843846</v>
      </c>
      <c r="N16" s="101">
        <f t="shared" si="2"/>
        <v>0.40133584854809212</v>
      </c>
      <c r="O16" s="101">
        <f t="shared" si="2"/>
        <v>0.60368734324429241</v>
      </c>
      <c r="P16" s="101">
        <f t="shared" si="2"/>
        <v>1.0976473297129652</v>
      </c>
      <c r="Q16" s="101">
        <f t="shared" si="2"/>
        <v>1.1651450828594543</v>
      </c>
    </row>
    <row r="17" spans="1:17" ht="12.95" customHeight="1" x14ac:dyDescent="0.25">
      <c r="A17" s="88" t="s">
        <v>101</v>
      </c>
      <c r="B17" s="103"/>
      <c r="C17" s="103">
        <v>1.4304282342227526E-3</v>
      </c>
      <c r="D17" s="103">
        <v>2.3091419941064424E-3</v>
      </c>
      <c r="E17" s="103">
        <v>9.3878916926062894E-4</v>
      </c>
      <c r="F17" s="103">
        <v>2.8817857147261836E-3</v>
      </c>
      <c r="G17" s="103">
        <v>3.383947532438003E-3</v>
      </c>
      <c r="H17" s="103">
        <v>1.8883583181874978E-3</v>
      </c>
      <c r="I17" s="103">
        <v>1.3385411245063956E-3</v>
      </c>
      <c r="J17" s="103">
        <v>1.7173823088241958E-3</v>
      </c>
      <c r="K17" s="103">
        <v>1.8592409764274743E-3</v>
      </c>
      <c r="L17" s="103">
        <v>5.4602156641202337E-3</v>
      </c>
      <c r="M17" s="103">
        <v>3.2535306773075236E-3</v>
      </c>
      <c r="N17" s="103">
        <v>7.0086032712276649E-3</v>
      </c>
      <c r="O17" s="103">
        <v>1.2512953952444845E-2</v>
      </c>
      <c r="P17" s="103">
        <v>2.120178853918744E-2</v>
      </c>
      <c r="Q17" s="103">
        <v>3.4629991403702508E-2</v>
      </c>
    </row>
    <row r="18" spans="1:17" ht="12" customHeight="1" x14ac:dyDescent="0.25">
      <c r="A18" s="88" t="s">
        <v>100</v>
      </c>
      <c r="B18" s="103"/>
      <c r="C18" s="103">
        <v>1.0793225664145267</v>
      </c>
      <c r="D18" s="103">
        <v>1.7246165757695149</v>
      </c>
      <c r="E18" s="103">
        <v>0.93451095121079253</v>
      </c>
      <c r="F18" s="103">
        <v>1.2196545555327922</v>
      </c>
      <c r="G18" s="103">
        <v>1.3540764900252584</v>
      </c>
      <c r="H18" s="103">
        <v>1.5831768376732935</v>
      </c>
      <c r="I18" s="103">
        <v>2.052798852095461</v>
      </c>
      <c r="J18" s="103">
        <v>1.165198907668908</v>
      </c>
      <c r="K18" s="103">
        <v>1.3138298291080071</v>
      </c>
      <c r="L18" s="103">
        <v>0.17638578732988558</v>
      </c>
      <c r="M18" s="103">
        <v>0.79754090383113097</v>
      </c>
      <c r="N18" s="103">
        <v>0.39432724527686447</v>
      </c>
      <c r="O18" s="103">
        <v>0.59117438929184751</v>
      </c>
      <c r="P18" s="103">
        <v>1.0764455411737777</v>
      </c>
      <c r="Q18" s="103">
        <v>1.1305150914557518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6.0024443930247395</v>
      </c>
      <c r="D19" s="101">
        <f t="shared" si="3"/>
        <v>6.5465063664842793</v>
      </c>
      <c r="E19" s="101">
        <f t="shared" si="3"/>
        <v>6.5477188407618554</v>
      </c>
      <c r="F19" s="101">
        <f t="shared" si="3"/>
        <v>6.0760199331254858</v>
      </c>
      <c r="G19" s="101">
        <f t="shared" si="3"/>
        <v>6.2800491135847913</v>
      </c>
      <c r="H19" s="101">
        <f t="shared" si="3"/>
        <v>6.2861208060328355</v>
      </c>
      <c r="I19" s="101">
        <f t="shared" si="3"/>
        <v>7.4231465178959057</v>
      </c>
      <c r="J19" s="101">
        <f t="shared" si="3"/>
        <v>5.4108324410164039</v>
      </c>
      <c r="K19" s="101">
        <f t="shared" si="3"/>
        <v>6.4735128132725137</v>
      </c>
      <c r="L19" s="101">
        <f t="shared" si="3"/>
        <v>6.5829770976482127</v>
      </c>
      <c r="M19" s="101">
        <f t="shared" si="3"/>
        <v>4.5044380344737149</v>
      </c>
      <c r="N19" s="101">
        <f t="shared" si="3"/>
        <v>4.2081344635036473</v>
      </c>
      <c r="O19" s="101">
        <f t="shared" si="3"/>
        <v>4.4257683435261104</v>
      </c>
      <c r="P19" s="101">
        <f t="shared" si="3"/>
        <v>4.6995604890595333</v>
      </c>
      <c r="Q19" s="101">
        <f t="shared" si="3"/>
        <v>4.9209329835815447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0.20301276073693761</v>
      </c>
      <c r="D22" s="100">
        <v>0.34021204253008447</v>
      </c>
      <c r="E22" s="100">
        <v>0.38879196993615533</v>
      </c>
      <c r="F22" s="100">
        <v>0.36046249033758626</v>
      </c>
      <c r="G22" s="100">
        <v>0.18292295798509572</v>
      </c>
      <c r="H22" s="100">
        <v>0</v>
      </c>
      <c r="I22" s="100">
        <v>0</v>
      </c>
      <c r="J22" s="100">
        <v>0.37081684043460766</v>
      </c>
      <c r="K22" s="100">
        <v>0.31754449413033664</v>
      </c>
      <c r="L22" s="100">
        <v>0.11790074250557284</v>
      </c>
      <c r="M22" s="100">
        <v>0</v>
      </c>
      <c r="N22" s="100">
        <v>0.33206198597932424</v>
      </c>
      <c r="O22" s="100">
        <v>0.35001107944542464</v>
      </c>
      <c r="P22" s="100">
        <v>0.28943497618566849</v>
      </c>
      <c r="Q22" s="100">
        <v>0.33402817613629676</v>
      </c>
    </row>
    <row r="23" spans="1:17" ht="12" customHeight="1" x14ac:dyDescent="0.25">
      <c r="A23" s="88" t="s">
        <v>98</v>
      </c>
      <c r="B23" s="100"/>
      <c r="C23" s="100">
        <v>0.50724955315254394</v>
      </c>
      <c r="D23" s="100">
        <v>1.0766566731213103</v>
      </c>
      <c r="E23" s="100">
        <v>2.2286035083135349</v>
      </c>
      <c r="F23" s="100">
        <v>0.78906576961240871</v>
      </c>
      <c r="G23" s="100">
        <v>1.7185548175751282</v>
      </c>
      <c r="H23" s="100">
        <v>1.5887738801381845</v>
      </c>
      <c r="I23" s="100">
        <v>0.65096753409521302</v>
      </c>
      <c r="J23" s="100">
        <v>0.61053661287156047</v>
      </c>
      <c r="K23" s="100">
        <v>0.5986073161326948</v>
      </c>
      <c r="L23" s="100">
        <v>0.5612947878043365</v>
      </c>
      <c r="M23" s="100">
        <v>0</v>
      </c>
      <c r="N23" s="100">
        <v>0.34405685948248621</v>
      </c>
      <c r="O23" s="100">
        <v>0.36122026136043656</v>
      </c>
      <c r="P23" s="100">
        <v>0</v>
      </c>
      <c r="Q23" s="100">
        <v>0.40139655130291979</v>
      </c>
    </row>
    <row r="24" spans="1:17" ht="12" customHeight="1" x14ac:dyDescent="0.25">
      <c r="A24" s="88" t="s">
        <v>34</v>
      </c>
      <c r="B24" s="100"/>
      <c r="C24" s="100">
        <v>0.18460123448352272</v>
      </c>
      <c r="D24" s="100">
        <v>0.12335627812015898</v>
      </c>
      <c r="E24" s="100">
        <v>0.10219603256762308</v>
      </c>
      <c r="F24" s="100">
        <v>0.11059442854995903</v>
      </c>
      <c r="G24" s="100">
        <v>0.14752642350140269</v>
      </c>
      <c r="H24" s="100">
        <v>0.11968548514360862</v>
      </c>
      <c r="I24" s="100">
        <v>0.14457313884886266</v>
      </c>
      <c r="J24" s="100">
        <v>0.11147977133977496</v>
      </c>
      <c r="K24" s="100">
        <v>0.12832830536520409</v>
      </c>
      <c r="L24" s="100">
        <v>0.11412356640982438</v>
      </c>
      <c r="M24" s="100">
        <v>9.36449462654695E-2</v>
      </c>
      <c r="N24" s="100">
        <v>0.12467587661320198</v>
      </c>
      <c r="O24" s="100">
        <v>0.10694612343089767</v>
      </c>
      <c r="P24" s="100">
        <v>0.10084883714706086</v>
      </c>
      <c r="Q24" s="100">
        <v>0.11771033083858265</v>
      </c>
    </row>
    <row r="25" spans="1:17" ht="12" customHeight="1" x14ac:dyDescent="0.25">
      <c r="A25" s="88" t="s">
        <v>42</v>
      </c>
      <c r="B25" s="100"/>
      <c r="C25" s="100">
        <v>4.6017362371391961</v>
      </c>
      <c r="D25" s="100">
        <v>3.1380610523221724</v>
      </c>
      <c r="E25" s="100">
        <v>3.2861755100342642</v>
      </c>
      <c r="F25" s="100">
        <v>2.8801320791810343</v>
      </c>
      <c r="G25" s="100">
        <v>2.9924085174194506</v>
      </c>
      <c r="H25" s="100">
        <v>2.2625888958904889</v>
      </c>
      <c r="I25" s="100">
        <v>4.2176819885397423</v>
      </c>
      <c r="J25" s="100">
        <v>3.5938593815455304</v>
      </c>
      <c r="K25" s="100">
        <v>5.3348332753940051</v>
      </c>
      <c r="L25" s="100">
        <v>5.710783550343832</v>
      </c>
      <c r="M25" s="100">
        <v>2.3911913995157841</v>
      </c>
      <c r="N25" s="100">
        <v>1.9921093925689963</v>
      </c>
      <c r="O25" s="100">
        <v>2.6578546706726947</v>
      </c>
      <c r="P25" s="100">
        <v>3.8089456602182006</v>
      </c>
      <c r="Q25" s="100">
        <v>2.9662170833051</v>
      </c>
    </row>
    <row r="26" spans="1:17" ht="12" customHeight="1" x14ac:dyDescent="0.25">
      <c r="A26" s="88" t="s">
        <v>30</v>
      </c>
      <c r="B26" s="22"/>
      <c r="C26" s="22">
        <v>0.45180461507209602</v>
      </c>
      <c r="D26" s="22">
        <v>1.8126331561363755</v>
      </c>
      <c r="E26" s="22">
        <v>0.48189634992509239</v>
      </c>
      <c r="F26" s="22">
        <v>1.8962947566086894</v>
      </c>
      <c r="G26" s="22">
        <v>1.1507474520901395</v>
      </c>
      <c r="H26" s="22">
        <v>2.2243170069169937</v>
      </c>
      <c r="I26" s="22">
        <v>2.3079921004261337</v>
      </c>
      <c r="J26" s="22">
        <v>0.62961788917174588</v>
      </c>
      <c r="K26" s="22">
        <v>3.5498914322050607E-3</v>
      </c>
      <c r="L26" s="22">
        <v>0</v>
      </c>
      <c r="M26" s="22">
        <v>1.9471280497158079</v>
      </c>
      <c r="N26" s="22">
        <v>1.3589888807333268</v>
      </c>
      <c r="O26" s="22">
        <v>0.8796831434327711</v>
      </c>
      <c r="P26" s="22">
        <v>0.43976967129268768</v>
      </c>
      <c r="Q26" s="22">
        <v>1.0413572941488829</v>
      </c>
    </row>
    <row r="27" spans="1:17" ht="12" customHeight="1" x14ac:dyDescent="0.25">
      <c r="A27" s="93" t="s">
        <v>33</v>
      </c>
      <c r="B27" s="121"/>
      <c r="C27" s="121">
        <v>5.4039992440443226E-2</v>
      </c>
      <c r="D27" s="121">
        <v>5.5587164254177784E-2</v>
      </c>
      <c r="E27" s="121">
        <v>6.0055469985185878E-2</v>
      </c>
      <c r="F27" s="121">
        <v>3.9470408835808518E-2</v>
      </c>
      <c r="G27" s="121">
        <v>8.7888945013574624E-2</v>
      </c>
      <c r="H27" s="121">
        <v>9.0755537943559228E-2</v>
      </c>
      <c r="I27" s="121">
        <v>0.10193175598595411</v>
      </c>
      <c r="J27" s="121">
        <v>9.4521945653184933E-2</v>
      </c>
      <c r="K27" s="121">
        <v>9.0649530818068633E-2</v>
      </c>
      <c r="L27" s="121">
        <v>7.8874450584646677E-2</v>
      </c>
      <c r="M27" s="121">
        <v>7.2473638976653057E-2</v>
      </c>
      <c r="N27" s="121">
        <v>5.6241468126311048E-2</v>
      </c>
      <c r="O27" s="121">
        <v>7.0053065183885585E-2</v>
      </c>
      <c r="P27" s="121">
        <v>6.0561344215915795E-2</v>
      </c>
      <c r="Q27" s="121">
        <v>6.0223547849762346E-2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6.2165036508340279</v>
      </c>
      <c r="D29" s="101">
        <f t="shared" si="4"/>
        <v>6.7996754837247471</v>
      </c>
      <c r="E29" s="101">
        <f t="shared" si="4"/>
        <v>6.7713542887938871</v>
      </c>
      <c r="F29" s="101">
        <f t="shared" si="4"/>
        <v>6.6363316893674744</v>
      </c>
      <c r="G29" s="101">
        <f t="shared" si="4"/>
        <v>6.9630455739057133</v>
      </c>
      <c r="H29" s="101">
        <f t="shared" si="4"/>
        <v>6.7611682864864493</v>
      </c>
      <c r="I29" s="101">
        <f t="shared" si="4"/>
        <v>8.2062207060072581</v>
      </c>
      <c r="J29" s="101">
        <f t="shared" si="4"/>
        <v>5.881510038791868</v>
      </c>
      <c r="K29" s="101">
        <f t="shared" si="4"/>
        <v>7.1225820710305561</v>
      </c>
      <c r="L29" s="101">
        <f t="shared" si="4"/>
        <v>7.5577281096161055</v>
      </c>
      <c r="M29" s="101">
        <f t="shared" si="4"/>
        <v>5.0281009579033755</v>
      </c>
      <c r="N29" s="101">
        <f t="shared" si="4"/>
        <v>4.5528540255948853</v>
      </c>
      <c r="O29" s="101">
        <f t="shared" si="4"/>
        <v>4.7959167441691459</v>
      </c>
      <c r="P29" s="101">
        <f t="shared" si="4"/>
        <v>5.1683989173711202</v>
      </c>
      <c r="Q29" s="101">
        <f t="shared" si="4"/>
        <v>5.664234724128459</v>
      </c>
    </row>
    <row r="30" spans="1:17" s="28" customFormat="1" ht="12" customHeight="1" x14ac:dyDescent="0.25">
      <c r="A30" s="88" t="s">
        <v>66</v>
      </c>
      <c r="B30" s="100"/>
      <c r="C30" s="100">
        <v>0.11490294002141717</v>
      </c>
      <c r="D30" s="100">
        <v>0.11439502929732141</v>
      </c>
      <c r="E30" s="100">
        <v>0.56994919754115214</v>
      </c>
      <c r="F30" s="100">
        <v>0.5776073377988904</v>
      </c>
      <c r="G30" s="100">
        <v>0.6001307251334872</v>
      </c>
      <c r="H30" s="100">
        <v>0.13527377486254594</v>
      </c>
      <c r="I30" s="100">
        <v>0.16342509013561723</v>
      </c>
      <c r="J30" s="100">
        <v>0.13168032372873753</v>
      </c>
      <c r="K30" s="100">
        <v>0.13479294066019495</v>
      </c>
      <c r="L30" s="100">
        <v>0.97738004315801408</v>
      </c>
      <c r="M30" s="100">
        <v>0.12301318219647304</v>
      </c>
      <c r="N30" s="100">
        <v>0</v>
      </c>
      <c r="O30" s="100">
        <v>0</v>
      </c>
      <c r="P30" s="100">
        <v>0</v>
      </c>
      <c r="Q30" s="100">
        <v>1.3180856147037565</v>
      </c>
    </row>
    <row r="31" spans="1:17" ht="12" customHeight="1" x14ac:dyDescent="0.25">
      <c r="A31" s="88" t="s">
        <v>98</v>
      </c>
      <c r="B31" s="100"/>
      <c r="C31" s="100">
        <v>0.94222662210045394</v>
      </c>
      <c r="D31" s="100">
        <v>1.1016444777346901</v>
      </c>
      <c r="E31" s="100">
        <v>1.1985891994667019</v>
      </c>
      <c r="F31" s="100">
        <v>1.0351525161632655</v>
      </c>
      <c r="G31" s="100">
        <v>2.0333927827567182</v>
      </c>
      <c r="H31" s="100">
        <v>1.335761026604332</v>
      </c>
      <c r="I31" s="100">
        <v>1.3509429504073049</v>
      </c>
      <c r="J31" s="100">
        <v>1.094638288626244</v>
      </c>
      <c r="K31" s="100">
        <v>1.331385899657507</v>
      </c>
      <c r="L31" s="100">
        <v>1.046148581684158</v>
      </c>
      <c r="M31" s="100">
        <v>0.53625592428347202</v>
      </c>
      <c r="N31" s="100">
        <v>0.62446409166502748</v>
      </c>
      <c r="O31" s="100">
        <v>0.64931965480288611</v>
      </c>
      <c r="P31" s="100">
        <v>0.49835760411136815</v>
      </c>
      <c r="Q31" s="100">
        <v>0.90259922549575955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5.1593740887121573</v>
      </c>
      <c r="D33" s="18">
        <v>5.5836359766927357</v>
      </c>
      <c r="E33" s="18">
        <v>5.0028158917860335</v>
      </c>
      <c r="F33" s="18">
        <v>5.0235718354053187</v>
      </c>
      <c r="G33" s="18">
        <v>4.3295220660155085</v>
      </c>
      <c r="H33" s="18">
        <v>5.2901334850195711</v>
      </c>
      <c r="I33" s="18">
        <v>6.6918526654643369</v>
      </c>
      <c r="J33" s="18">
        <v>4.6551914264368861</v>
      </c>
      <c r="K33" s="18">
        <v>5.6564032307128542</v>
      </c>
      <c r="L33" s="18">
        <v>5.534199484773934</v>
      </c>
      <c r="M33" s="18">
        <v>4.3688318514234306</v>
      </c>
      <c r="N33" s="18">
        <v>3.928389933929858</v>
      </c>
      <c r="O33" s="18">
        <v>4.14659708936626</v>
      </c>
      <c r="P33" s="18">
        <v>4.6700413132597518</v>
      </c>
      <c r="Q33" s="18">
        <v>3.4435498839289429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44.06923282318121</v>
      </c>
      <c r="D3" s="106">
        <f t="shared" si="0"/>
        <v>48.822108569486538</v>
      </c>
      <c r="E3" s="106">
        <f t="shared" si="0"/>
        <v>47.239891779823573</v>
      </c>
      <c r="F3" s="106">
        <f t="shared" si="0"/>
        <v>46.387864245310126</v>
      </c>
      <c r="G3" s="106">
        <f t="shared" si="0"/>
        <v>46.513411687662959</v>
      </c>
      <c r="H3" s="106">
        <f t="shared" si="0"/>
        <v>48.469694097675053</v>
      </c>
      <c r="I3" s="106">
        <f t="shared" si="0"/>
        <v>56.707760971903951</v>
      </c>
      <c r="J3" s="106">
        <f t="shared" si="0"/>
        <v>39.991298745216113</v>
      </c>
      <c r="K3" s="106">
        <f t="shared" si="0"/>
        <v>47.081483022445717</v>
      </c>
      <c r="L3" s="106">
        <f t="shared" si="0"/>
        <v>49.71300351845602</v>
      </c>
      <c r="M3" s="106">
        <f t="shared" si="0"/>
        <v>32.258252347168359</v>
      </c>
      <c r="N3" s="106">
        <f t="shared" si="0"/>
        <v>29.438410624008782</v>
      </c>
      <c r="O3" s="106">
        <f t="shared" si="0"/>
        <v>30.877248191204043</v>
      </c>
      <c r="P3" s="106">
        <f t="shared" si="0"/>
        <v>30.470230841696601</v>
      </c>
      <c r="Q3" s="106">
        <f t="shared" si="0"/>
        <v>33.150867204990192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34.31866587108324</v>
      </c>
      <c r="D4" s="101">
        <f t="shared" si="1"/>
        <v>37.210670055087895</v>
      </c>
      <c r="E4" s="101">
        <f t="shared" si="1"/>
        <v>37.041558379656507</v>
      </c>
      <c r="F4" s="101">
        <f t="shared" si="1"/>
        <v>35.781785434807759</v>
      </c>
      <c r="G4" s="101">
        <f t="shared" si="1"/>
        <v>35.43016683876094</v>
      </c>
      <c r="H4" s="101">
        <f t="shared" si="1"/>
        <v>36.673404443563641</v>
      </c>
      <c r="I4" s="101">
        <f t="shared" si="1"/>
        <v>41.872258481274493</v>
      </c>
      <c r="J4" s="101">
        <f t="shared" si="1"/>
        <v>29.863753644101521</v>
      </c>
      <c r="K4" s="101">
        <f t="shared" si="1"/>
        <v>34.886312546578985</v>
      </c>
      <c r="L4" s="101">
        <f t="shared" si="1"/>
        <v>39.456376541606694</v>
      </c>
      <c r="M4" s="101">
        <f t="shared" si="1"/>
        <v>23.588025233647361</v>
      </c>
      <c r="N4" s="101">
        <f t="shared" si="1"/>
        <v>22.263093090103681</v>
      </c>
      <c r="O4" s="101">
        <f t="shared" si="1"/>
        <v>22.829840994845235</v>
      </c>
      <c r="P4" s="101">
        <f t="shared" si="1"/>
        <v>20.461326164148193</v>
      </c>
      <c r="Q4" s="101">
        <f t="shared" si="1"/>
        <v>22.47229042610909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0.4112577185591918</v>
      </c>
      <c r="E7" s="100">
        <v>2.1497809210307683</v>
      </c>
      <c r="F7" s="100">
        <v>2.5229985166404019</v>
      </c>
      <c r="G7" s="100">
        <v>0.21134069784360651</v>
      </c>
      <c r="H7" s="100">
        <v>0</v>
      </c>
      <c r="I7" s="100">
        <v>1.1784015511554831</v>
      </c>
      <c r="J7" s="100">
        <v>2.2223018457848247</v>
      </c>
      <c r="K7" s="100">
        <v>1.5213387340330067</v>
      </c>
      <c r="L7" s="100">
        <v>0</v>
      </c>
      <c r="M7" s="100">
        <v>0.62016445545750265</v>
      </c>
      <c r="N7" s="100">
        <v>3.446090701440943</v>
      </c>
      <c r="O7" s="100">
        <v>1.6546201283203901</v>
      </c>
      <c r="P7" s="100">
        <v>1.4361978212320787</v>
      </c>
      <c r="Q7" s="100">
        <v>0.12289144055637673</v>
      </c>
    </row>
    <row r="8" spans="1:17" ht="12" customHeight="1" x14ac:dyDescent="0.25">
      <c r="A8" s="88" t="s">
        <v>101</v>
      </c>
      <c r="B8" s="100"/>
      <c r="C8" s="100">
        <v>4.7818565007396514E-2</v>
      </c>
      <c r="D8" s="100">
        <v>9.5130393502836266E-2</v>
      </c>
      <c r="E8" s="100">
        <v>0.15905527058726165</v>
      </c>
      <c r="F8" s="100">
        <v>7.4091650270141141E-2</v>
      </c>
      <c r="G8" s="100">
        <v>0.1174450280029532</v>
      </c>
      <c r="H8" s="100">
        <v>8.7262090156653746E-2</v>
      </c>
      <c r="I8" s="100">
        <v>0.14032001951292652</v>
      </c>
      <c r="J8" s="100">
        <v>9.3718700890710771E-2</v>
      </c>
      <c r="K8" s="100">
        <v>0.12011607920066103</v>
      </c>
      <c r="L8" s="100">
        <v>8.259690912747078E-2</v>
      </c>
      <c r="M8" s="100">
        <v>0.21888370118585571</v>
      </c>
      <c r="N8" s="100">
        <v>0.15896280062148338</v>
      </c>
      <c r="O8" s="100">
        <v>0.17259961066010593</v>
      </c>
      <c r="P8" s="100">
        <v>0.38573879539695677</v>
      </c>
      <c r="Q8" s="100">
        <v>0.50304021672812638</v>
      </c>
    </row>
    <row r="9" spans="1:17" ht="12" customHeight="1" x14ac:dyDescent="0.25">
      <c r="A9" s="88" t="s">
        <v>106</v>
      </c>
      <c r="B9" s="100"/>
      <c r="C9" s="100">
        <v>0.58029130276255014</v>
      </c>
      <c r="D9" s="100">
        <v>8.5909144256512935</v>
      </c>
      <c r="E9" s="100">
        <v>13.013195546555771</v>
      </c>
      <c r="F9" s="100">
        <v>4.8174492891984873</v>
      </c>
      <c r="G9" s="100">
        <v>8.8476448839637136</v>
      </c>
      <c r="H9" s="100">
        <v>11.723985916783487</v>
      </c>
      <c r="I9" s="100">
        <v>0.89038915372447625</v>
      </c>
      <c r="J9" s="100">
        <v>2.806894740553723</v>
      </c>
      <c r="K9" s="100">
        <v>5.4935696004386356</v>
      </c>
      <c r="L9" s="100">
        <v>0</v>
      </c>
      <c r="M9" s="100">
        <v>0</v>
      </c>
      <c r="N9" s="100">
        <v>7.049379450380159</v>
      </c>
      <c r="O9" s="100">
        <v>6.6184715420845777</v>
      </c>
      <c r="P9" s="100">
        <v>0</v>
      </c>
      <c r="Q9" s="100">
        <v>6.4948652265674829</v>
      </c>
    </row>
    <row r="10" spans="1:17" ht="12" customHeight="1" x14ac:dyDescent="0.25">
      <c r="A10" s="88" t="s">
        <v>34</v>
      </c>
      <c r="B10" s="100"/>
      <c r="C10" s="100">
        <v>0.69757842975346307</v>
      </c>
      <c r="D10" s="100">
        <v>2.0232314251148886</v>
      </c>
      <c r="E10" s="100">
        <v>0.96858487031102403</v>
      </c>
      <c r="F10" s="100">
        <v>0.78991041242564874</v>
      </c>
      <c r="G10" s="100">
        <v>0.90280949006182165</v>
      </c>
      <c r="H10" s="100">
        <v>1.0931787852151309</v>
      </c>
      <c r="I10" s="100">
        <v>0</v>
      </c>
      <c r="J10" s="100">
        <v>0</v>
      </c>
      <c r="K10" s="100">
        <v>0</v>
      </c>
      <c r="L10" s="100">
        <v>0</v>
      </c>
      <c r="M10" s="100">
        <v>2.1174899293168519</v>
      </c>
      <c r="N10" s="100">
        <v>0.84611025205037038</v>
      </c>
      <c r="O10" s="100">
        <v>0.5067734734626278</v>
      </c>
      <c r="P10" s="100">
        <v>0.55104772938136926</v>
      </c>
      <c r="Q10" s="100">
        <v>1.369534521224868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26.786818253832109</v>
      </c>
      <c r="D12" s="100">
        <v>22.650872955445305</v>
      </c>
      <c r="E12" s="100">
        <v>19.038636722914358</v>
      </c>
      <c r="F12" s="100">
        <v>18.519566481058778</v>
      </c>
      <c r="G12" s="100">
        <v>19.053335765599925</v>
      </c>
      <c r="H12" s="100">
        <v>14.441377832501976</v>
      </c>
      <c r="I12" s="100">
        <v>26.512959274905064</v>
      </c>
      <c r="J12" s="100">
        <v>22.325576406939469</v>
      </c>
      <c r="K12" s="100">
        <v>26.563444367917949</v>
      </c>
      <c r="L12" s="100">
        <v>36.385109515962959</v>
      </c>
      <c r="M12" s="100">
        <v>17.298500766524796</v>
      </c>
      <c r="N12" s="100">
        <v>7.8793753557054265</v>
      </c>
      <c r="O12" s="100">
        <v>11.125731855750342</v>
      </c>
      <c r="P12" s="100">
        <v>16.2124993480905</v>
      </c>
      <c r="Q12" s="100">
        <v>11.685530879816843</v>
      </c>
    </row>
    <row r="13" spans="1:17" ht="12" customHeight="1" x14ac:dyDescent="0.25">
      <c r="A13" s="88" t="s">
        <v>105</v>
      </c>
      <c r="B13" s="100"/>
      <c r="C13" s="100">
        <v>1.6000952268402298</v>
      </c>
      <c r="D13" s="100">
        <v>1.8437403285070262</v>
      </c>
      <c r="E13" s="100">
        <v>1.3040646517128416</v>
      </c>
      <c r="F13" s="100">
        <v>2.9311252980040141</v>
      </c>
      <c r="G13" s="100">
        <v>2.6194596539963597</v>
      </c>
      <c r="H13" s="100">
        <v>3.2730663003319469</v>
      </c>
      <c r="I13" s="100">
        <v>4.3782357655512598</v>
      </c>
      <c r="J13" s="100">
        <v>1.4119583414430166</v>
      </c>
      <c r="K13" s="100">
        <v>0.91376597905897328</v>
      </c>
      <c r="L13" s="100">
        <v>1.1229001586768481</v>
      </c>
      <c r="M13" s="100">
        <v>3.2116117659707295</v>
      </c>
      <c r="N13" s="100">
        <v>2.6242121205237185</v>
      </c>
      <c r="O13" s="100">
        <v>2.5251251436890643</v>
      </c>
      <c r="P13" s="100">
        <v>1.7589487470937768</v>
      </c>
      <c r="Q13" s="100">
        <v>2.0898949759113679</v>
      </c>
    </row>
    <row r="14" spans="1:17" ht="12" customHeight="1" x14ac:dyDescent="0.25">
      <c r="A14" s="51" t="s">
        <v>104</v>
      </c>
      <c r="B14" s="22"/>
      <c r="C14" s="22">
        <v>4.4531723054405106</v>
      </c>
      <c r="D14" s="22">
        <v>1.281570763528634</v>
      </c>
      <c r="E14" s="22">
        <v>0</v>
      </c>
      <c r="F14" s="22">
        <v>5.8790192292688142</v>
      </c>
      <c r="G14" s="22">
        <v>3.3920040497691257</v>
      </c>
      <c r="H14" s="22">
        <v>5.7362431699720302</v>
      </c>
      <c r="I14" s="22">
        <v>8.5971432613513947</v>
      </c>
      <c r="J14" s="22">
        <v>0.79027929120474161</v>
      </c>
      <c r="K14" s="22">
        <v>0</v>
      </c>
      <c r="L14" s="22">
        <v>1.6832220955357067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0.15289178744698254</v>
      </c>
      <c r="D15" s="104">
        <v>0.31395204477872291</v>
      </c>
      <c r="E15" s="104">
        <v>0.40824039654447564</v>
      </c>
      <c r="F15" s="104">
        <v>0.24762455794147556</v>
      </c>
      <c r="G15" s="104">
        <v>0.28612726952343187</v>
      </c>
      <c r="H15" s="104">
        <v>0.31829034860242078</v>
      </c>
      <c r="I15" s="104">
        <v>0.17480945507388956</v>
      </c>
      <c r="J15" s="104">
        <v>0.21302431728503524</v>
      </c>
      <c r="K15" s="104">
        <v>0.27407778592976401</v>
      </c>
      <c r="L15" s="104">
        <v>0.18254786230370401</v>
      </c>
      <c r="M15" s="104">
        <v>0.12137461519162479</v>
      </c>
      <c r="N15" s="104">
        <v>0.25896240938157866</v>
      </c>
      <c r="O15" s="104">
        <v>0.22651924087812977</v>
      </c>
      <c r="P15" s="104">
        <v>0.11689372295351391</v>
      </c>
      <c r="Q15" s="104">
        <v>0.20653316530402591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1.6155549600090988</v>
      </c>
      <c r="D16" s="101">
        <f t="shared" si="2"/>
        <v>2.7107633672743612</v>
      </c>
      <c r="E16" s="101">
        <f t="shared" si="2"/>
        <v>1.5262900875798553</v>
      </c>
      <c r="F16" s="101">
        <f t="shared" si="2"/>
        <v>2.0750911158054852</v>
      </c>
      <c r="G16" s="101">
        <f t="shared" si="2"/>
        <v>2.394206958150169</v>
      </c>
      <c r="H16" s="101">
        <f t="shared" si="2"/>
        <v>2.9032931857374997</v>
      </c>
      <c r="I16" s="101">
        <f t="shared" si="2"/>
        <v>3.9092417729186129</v>
      </c>
      <c r="J16" s="101">
        <f t="shared" si="2"/>
        <v>2.299216189017474</v>
      </c>
      <c r="K16" s="101">
        <f t="shared" si="2"/>
        <v>2.6871322432442271</v>
      </c>
      <c r="L16" s="101">
        <f t="shared" si="2"/>
        <v>0.38523709370469855</v>
      </c>
      <c r="M16" s="101">
        <f t="shared" si="2"/>
        <v>1.7488214449851271</v>
      </c>
      <c r="N16" s="101">
        <f t="shared" si="2"/>
        <v>0.9188985655874522</v>
      </c>
      <c r="O16" s="101">
        <f t="shared" si="2"/>
        <v>1.4598505426514543</v>
      </c>
      <c r="P16" s="101">
        <f t="shared" si="2"/>
        <v>2.8729701886257968</v>
      </c>
      <c r="Q16" s="101">
        <f t="shared" si="2"/>
        <v>3.4074140118374094</v>
      </c>
    </row>
    <row r="17" spans="1:17" ht="12.95" customHeight="1" x14ac:dyDescent="0.25">
      <c r="A17" s="88" t="s">
        <v>101</v>
      </c>
      <c r="B17" s="103"/>
      <c r="C17" s="103">
        <v>2.7764829586711744E-3</v>
      </c>
      <c r="D17" s="103">
        <v>4.5266930365102636E-3</v>
      </c>
      <c r="E17" s="103">
        <v>1.8595396137216353E-3</v>
      </c>
      <c r="F17" s="103">
        <v>5.7764868743195134E-3</v>
      </c>
      <c r="G17" s="103">
        <v>6.8744061598343259E-3</v>
      </c>
      <c r="H17" s="103">
        <v>3.8956001131679671E-3</v>
      </c>
      <c r="I17" s="103">
        <v>2.8113979224866159E-3</v>
      </c>
      <c r="J17" s="103">
        <v>3.6838526540884653E-3</v>
      </c>
      <c r="K17" s="103">
        <v>4.0876819591169752E-3</v>
      </c>
      <c r="L17" s="103">
        <v>1.2360230346539708E-2</v>
      </c>
      <c r="M17" s="103">
        <v>7.6691420390379251E-3</v>
      </c>
      <c r="N17" s="103">
        <v>1.7417750890087833E-2</v>
      </c>
      <c r="O17" s="103">
        <v>3.331703862663421E-2</v>
      </c>
      <c r="P17" s="103">
        <v>6.1765729604095085E-2</v>
      </c>
      <c r="Q17" s="103">
        <v>0.11339558167548547</v>
      </c>
    </row>
    <row r="18" spans="1:17" ht="12" customHeight="1" x14ac:dyDescent="0.25">
      <c r="A18" s="88" t="s">
        <v>100</v>
      </c>
      <c r="B18" s="103"/>
      <c r="C18" s="103">
        <v>1.6127784770504277</v>
      </c>
      <c r="D18" s="103">
        <v>2.706236674237851</v>
      </c>
      <c r="E18" s="103">
        <v>1.5244305479661338</v>
      </c>
      <c r="F18" s="103">
        <v>2.0693146289311657</v>
      </c>
      <c r="G18" s="103">
        <v>2.3873325519903346</v>
      </c>
      <c r="H18" s="103">
        <v>2.8993975856243317</v>
      </c>
      <c r="I18" s="103">
        <v>3.9064303749961264</v>
      </c>
      <c r="J18" s="103">
        <v>2.2955323363633857</v>
      </c>
      <c r="K18" s="103">
        <v>2.6830445612851102</v>
      </c>
      <c r="L18" s="103">
        <v>0.37287686335815884</v>
      </c>
      <c r="M18" s="103">
        <v>1.7411523029460891</v>
      </c>
      <c r="N18" s="103">
        <v>0.90148081469736441</v>
      </c>
      <c r="O18" s="103">
        <v>1.4265335040248202</v>
      </c>
      <c r="P18" s="103">
        <v>2.8112044590217016</v>
      </c>
      <c r="Q18" s="103">
        <v>3.2940184301619237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4.3631368051459836</v>
      </c>
      <c r="D19" s="101">
        <f t="shared" si="3"/>
        <v>4.7507915871590631</v>
      </c>
      <c r="E19" s="101">
        <f t="shared" si="3"/>
        <v>4.6075606244647815</v>
      </c>
      <c r="F19" s="101">
        <f t="shared" si="3"/>
        <v>4.5015847464257241</v>
      </c>
      <c r="G19" s="101">
        <f t="shared" si="3"/>
        <v>4.5738539361918953</v>
      </c>
      <c r="H19" s="101">
        <f t="shared" si="3"/>
        <v>4.6880784598758032</v>
      </c>
      <c r="I19" s="101">
        <f t="shared" si="3"/>
        <v>5.7411986678058096</v>
      </c>
      <c r="J19" s="101">
        <f t="shared" si="3"/>
        <v>4.1129428285576202</v>
      </c>
      <c r="K19" s="101">
        <f t="shared" si="3"/>
        <v>4.9758754176157476</v>
      </c>
      <c r="L19" s="101">
        <f t="shared" si="3"/>
        <v>5.1366780056452761</v>
      </c>
      <c r="M19" s="101">
        <f t="shared" si="3"/>
        <v>3.6348330910742672</v>
      </c>
      <c r="N19" s="101">
        <f t="shared" si="3"/>
        <v>3.278222108558424</v>
      </c>
      <c r="O19" s="101">
        <f t="shared" si="3"/>
        <v>3.4466689059903288</v>
      </c>
      <c r="P19" s="101">
        <f t="shared" si="3"/>
        <v>3.7181861125203399</v>
      </c>
      <c r="Q19" s="101">
        <f t="shared" si="3"/>
        <v>3.8390951633370398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0.12085360457696548</v>
      </c>
      <c r="D22" s="100">
        <v>0.20424234998353819</v>
      </c>
      <c r="E22" s="100">
        <v>0.23527899307524208</v>
      </c>
      <c r="F22" s="100">
        <v>0.22015167005816236</v>
      </c>
      <c r="G22" s="100">
        <v>0.11190725270108147</v>
      </c>
      <c r="H22" s="100">
        <v>0</v>
      </c>
      <c r="I22" s="100">
        <v>0</v>
      </c>
      <c r="J22" s="100">
        <v>0.23269832983969269</v>
      </c>
      <c r="K22" s="100">
        <v>0.20091541744259531</v>
      </c>
      <c r="L22" s="100">
        <v>7.5197041509218257E-2</v>
      </c>
      <c r="M22" s="100">
        <v>0</v>
      </c>
      <c r="N22" s="100">
        <v>0.21281245970837651</v>
      </c>
      <c r="O22" s="100">
        <v>0.22428747712360678</v>
      </c>
      <c r="P22" s="100">
        <v>0.18524259901425569</v>
      </c>
      <c r="Q22" s="100">
        <v>0.21373398925762635</v>
      </c>
    </row>
    <row r="23" spans="1:17" ht="12" customHeight="1" x14ac:dyDescent="0.25">
      <c r="A23" s="88" t="s">
        <v>98</v>
      </c>
      <c r="B23" s="100"/>
      <c r="C23" s="100">
        <v>0.31198589025250811</v>
      </c>
      <c r="D23" s="100">
        <v>0.66789368228177481</v>
      </c>
      <c r="E23" s="100">
        <v>1.3944114615063048</v>
      </c>
      <c r="F23" s="100">
        <v>0.49752985775239844</v>
      </c>
      <c r="G23" s="100">
        <v>1.0904922888676414</v>
      </c>
      <c r="H23" s="100">
        <v>1.0152725659615327</v>
      </c>
      <c r="I23" s="100">
        <v>0.4190898040644751</v>
      </c>
      <c r="J23" s="100">
        <v>0.39536444887965499</v>
      </c>
      <c r="K23" s="100">
        <v>0.39043472074807961</v>
      </c>
      <c r="L23" s="100">
        <v>0.36873741393706588</v>
      </c>
      <c r="M23" s="100">
        <v>0</v>
      </c>
      <c r="N23" s="100">
        <v>0.22695419740241365</v>
      </c>
      <c r="O23" s="100">
        <v>0.23846142333631326</v>
      </c>
      <c r="P23" s="100">
        <v>0</v>
      </c>
      <c r="Q23" s="100">
        <v>0.26514518071623322</v>
      </c>
    </row>
    <row r="24" spans="1:17" ht="12" customHeight="1" x14ac:dyDescent="0.25">
      <c r="A24" s="88" t="s">
        <v>34</v>
      </c>
      <c r="B24" s="100"/>
      <c r="C24" s="100">
        <v>9.451797175849723E-2</v>
      </c>
      <c r="D24" s="100">
        <v>6.3692793007688972E-2</v>
      </c>
      <c r="E24" s="100">
        <v>5.3179580614157833E-2</v>
      </c>
      <c r="F24" s="100">
        <v>5.8075927492343159E-2</v>
      </c>
      <c r="G24" s="100">
        <v>7.7871184123409765E-2</v>
      </c>
      <c r="H24" s="100">
        <v>6.3640000144321821E-2</v>
      </c>
      <c r="I24" s="100">
        <v>7.7576448622476868E-2</v>
      </c>
      <c r="J24" s="100">
        <v>6.0173800729938887E-2</v>
      </c>
      <c r="K24" s="100">
        <v>6.981295188038486E-2</v>
      </c>
      <c r="L24" s="100">
        <v>6.2548837223642573E-2</v>
      </c>
      <c r="M24" s="100">
        <v>5.1474878132179304E-2</v>
      </c>
      <c r="N24" s="100">
        <v>6.8660652260462501E-2</v>
      </c>
      <c r="O24" s="100">
        <v>5.8912498092042874E-2</v>
      </c>
      <c r="P24" s="100">
        <v>5.5551699337426659E-2</v>
      </c>
      <c r="Q24" s="100">
        <v>6.4800997177809655E-2</v>
      </c>
    </row>
    <row r="25" spans="1:17" ht="12" customHeight="1" x14ac:dyDescent="0.25">
      <c r="A25" s="88" t="s">
        <v>42</v>
      </c>
      <c r="B25" s="100"/>
      <c r="C25" s="100">
        <v>3.4392858929531465</v>
      </c>
      <c r="D25" s="100">
        <v>2.3630044130197927</v>
      </c>
      <c r="E25" s="100">
        <v>2.4924584960679832</v>
      </c>
      <c r="F25" s="100">
        <v>2.20097201276177</v>
      </c>
      <c r="G25" s="100">
        <v>2.2999879374856911</v>
      </c>
      <c r="H25" s="100">
        <v>1.7508843936615905</v>
      </c>
      <c r="I25" s="100">
        <v>3.2921258097814206</v>
      </c>
      <c r="J25" s="100">
        <v>2.8223060262553963</v>
      </c>
      <c r="K25" s="100">
        <v>4.2202135819292605</v>
      </c>
      <c r="L25" s="100">
        <v>4.5499293384902479</v>
      </c>
      <c r="M25" s="100">
        <v>1.9113407434581837</v>
      </c>
      <c r="N25" s="100">
        <v>1.5952872903176436</v>
      </c>
      <c r="O25" s="100">
        <v>2.1301516351153635</v>
      </c>
      <c r="P25" s="100">
        <v>3.0540917401411853</v>
      </c>
      <c r="Q25" s="100">
        <v>2.378647073629391</v>
      </c>
    </row>
    <row r="26" spans="1:17" ht="12" customHeight="1" x14ac:dyDescent="0.25">
      <c r="A26" s="88" t="s">
        <v>30</v>
      </c>
      <c r="B26" s="22"/>
      <c r="C26" s="22">
        <v>0.34567266705163635</v>
      </c>
      <c r="D26" s="22">
        <v>1.3986817534470077</v>
      </c>
      <c r="E26" s="22">
        <v>0.37442299005227153</v>
      </c>
      <c r="F26" s="22">
        <v>1.4861647936438682</v>
      </c>
      <c r="G26" s="22">
        <v>0.90695385711045318</v>
      </c>
      <c r="H26" s="22">
        <v>1.7677845632403686</v>
      </c>
      <c r="I26" s="22">
        <v>1.8500064452326592</v>
      </c>
      <c r="J26" s="22">
        <v>0.507121098433992</v>
      </c>
      <c r="K26" s="22">
        <v>2.7596404623560595E-3</v>
      </c>
      <c r="L26" s="22">
        <v>0</v>
      </c>
      <c r="M26" s="22">
        <v>1.5978061977588218</v>
      </c>
      <c r="N26" s="22">
        <v>1.1168805224675085</v>
      </c>
      <c r="O26" s="22">
        <v>0.72315991673922086</v>
      </c>
      <c r="P26" s="22">
        <v>0.36145371525711156</v>
      </c>
      <c r="Q26" s="22">
        <v>0.85522961539677356</v>
      </c>
    </row>
    <row r="27" spans="1:17" ht="12" customHeight="1" x14ac:dyDescent="0.25">
      <c r="A27" s="93" t="s">
        <v>33</v>
      </c>
      <c r="B27" s="121"/>
      <c r="C27" s="121">
        <v>5.0820778553229473E-2</v>
      </c>
      <c r="D27" s="121">
        <v>5.3276595419260893E-2</v>
      </c>
      <c r="E27" s="121">
        <v>5.7809103148822705E-2</v>
      </c>
      <c r="F27" s="121">
        <v>3.8690484717181797E-2</v>
      </c>
      <c r="G27" s="121">
        <v>8.6641415903618457E-2</v>
      </c>
      <c r="H27" s="121">
        <v>9.0496936867988889E-2</v>
      </c>
      <c r="I27" s="121">
        <v>0.10240016010477747</v>
      </c>
      <c r="J27" s="121">
        <v>9.5279124418945343E-2</v>
      </c>
      <c r="K27" s="121">
        <v>9.1739105153070877E-2</v>
      </c>
      <c r="L27" s="121">
        <v>8.0265374485101376E-2</v>
      </c>
      <c r="M27" s="121">
        <v>7.4211271725082434E-2</v>
      </c>
      <c r="N27" s="121">
        <v>5.7626986402019222E-2</v>
      </c>
      <c r="O27" s="121">
        <v>7.1695955583781654E-2</v>
      </c>
      <c r="P27" s="121">
        <v>6.1846358770360897E-2</v>
      </c>
      <c r="Q27" s="121">
        <v>6.1538307159206107E-2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3.7718751869428848</v>
      </c>
      <c r="D29" s="101">
        <f t="shared" si="4"/>
        <v>4.1498835599652208</v>
      </c>
      <c r="E29" s="101">
        <f t="shared" si="4"/>
        <v>4.0644826881224319</v>
      </c>
      <c r="F29" s="101">
        <f t="shared" si="4"/>
        <v>4.0294029482711515</v>
      </c>
      <c r="G29" s="101">
        <f t="shared" si="4"/>
        <v>4.1151839545599529</v>
      </c>
      <c r="H29" s="101">
        <f t="shared" si="4"/>
        <v>4.2049180084981108</v>
      </c>
      <c r="I29" s="101">
        <f t="shared" si="4"/>
        <v>5.1850620499050359</v>
      </c>
      <c r="J29" s="101">
        <f t="shared" si="4"/>
        <v>3.7153860835394981</v>
      </c>
      <c r="K29" s="101">
        <f t="shared" si="4"/>
        <v>4.5321628150067577</v>
      </c>
      <c r="L29" s="101">
        <f t="shared" si="4"/>
        <v>4.7347118774993477</v>
      </c>
      <c r="M29" s="101">
        <f t="shared" si="4"/>
        <v>3.2865725774616057</v>
      </c>
      <c r="N29" s="101">
        <f t="shared" si="4"/>
        <v>2.9781968597592279</v>
      </c>
      <c r="O29" s="101">
        <f t="shared" si="4"/>
        <v>3.1408877477170236</v>
      </c>
      <c r="P29" s="101">
        <f t="shared" si="4"/>
        <v>3.4177483764022711</v>
      </c>
      <c r="Q29" s="101">
        <f t="shared" si="4"/>
        <v>3.4320676037066522</v>
      </c>
    </row>
    <row r="30" spans="1:17" s="28" customFormat="1" ht="12" customHeight="1" x14ac:dyDescent="0.25">
      <c r="A30" s="88" t="s">
        <v>66</v>
      </c>
      <c r="B30" s="100"/>
      <c r="C30" s="100">
        <v>5.1722309982523001E-2</v>
      </c>
      <c r="D30" s="100">
        <v>5.1922291858948352E-2</v>
      </c>
      <c r="E30" s="100">
        <v>0.26105108812353617</v>
      </c>
      <c r="F30" s="100">
        <v>0.26638687541140316</v>
      </c>
      <c r="G30" s="100">
        <v>0.2785147525795445</v>
      </c>
      <c r="H30" s="100">
        <v>6.3178999699657984E-2</v>
      </c>
      <c r="I30" s="100">
        <v>7.6887268259709457E-2</v>
      </c>
      <c r="J30" s="100">
        <v>6.2290260553469888E-2</v>
      </c>
      <c r="K30" s="100">
        <v>6.4157100132084907E-2</v>
      </c>
      <c r="L30" s="100">
        <v>0.46807026577149036</v>
      </c>
      <c r="M30" s="100">
        <v>5.9070548880899298E-2</v>
      </c>
      <c r="N30" s="100">
        <v>0</v>
      </c>
      <c r="O30" s="100">
        <v>0</v>
      </c>
      <c r="P30" s="100">
        <v>0</v>
      </c>
      <c r="Q30" s="100">
        <v>0.6342954674719079</v>
      </c>
    </row>
    <row r="31" spans="1:17" ht="12" customHeight="1" x14ac:dyDescent="0.25">
      <c r="A31" s="88" t="s">
        <v>98</v>
      </c>
      <c r="B31" s="100"/>
      <c r="C31" s="100">
        <v>0.45679087588647699</v>
      </c>
      <c r="D31" s="100">
        <v>0.53861164513658522</v>
      </c>
      <c r="E31" s="100">
        <v>0.59070305877353579</v>
      </c>
      <c r="F31" s="100">
        <v>0.51395152541625522</v>
      </c>
      <c r="G31" s="100">
        <v>1.0169848295593731</v>
      </c>
      <c r="H31" s="100">
        <v>0.67259617602103827</v>
      </c>
      <c r="I31" s="100">
        <v>0.68538996773932082</v>
      </c>
      <c r="J31" s="100">
        <v>0.55841818387949704</v>
      </c>
      <c r="K31" s="100">
        <v>0.68332572808750103</v>
      </c>
      <c r="L31" s="100">
        <v>0.54010833763080446</v>
      </c>
      <c r="M31" s="100">
        <v>0.27749062853713646</v>
      </c>
      <c r="N31" s="100">
        <v>0.32323281729046371</v>
      </c>
      <c r="O31" s="100">
        <v>0.33636494315563048</v>
      </c>
      <c r="P31" s="100">
        <v>0.25825321006179136</v>
      </c>
      <c r="Q31" s="100">
        <v>0.46779613006561566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3.2633620010738849</v>
      </c>
      <c r="D33" s="18">
        <v>3.559349622969687</v>
      </c>
      <c r="E33" s="18">
        <v>3.2127285412253594</v>
      </c>
      <c r="F33" s="18">
        <v>3.2490645474434934</v>
      </c>
      <c r="G33" s="18">
        <v>2.819684372421035</v>
      </c>
      <c r="H33" s="18">
        <v>3.4691428327774143</v>
      </c>
      <c r="I33" s="18">
        <v>4.4227848139060058</v>
      </c>
      <c r="J33" s="18">
        <v>3.0946776391065312</v>
      </c>
      <c r="K33" s="18">
        <v>3.7846799867871717</v>
      </c>
      <c r="L33" s="18">
        <v>3.7265332740970529</v>
      </c>
      <c r="M33" s="18">
        <v>2.9500114000435698</v>
      </c>
      <c r="N33" s="18">
        <v>2.6549640424687642</v>
      </c>
      <c r="O33" s="18">
        <v>2.804522804561393</v>
      </c>
      <c r="P33" s="18">
        <v>3.1594951663404798</v>
      </c>
      <c r="Q33" s="18">
        <v>2.3299760061691286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0.77295457621682029</v>
      </c>
      <c r="D3" s="115">
        <f>IF(SER_hh_tes_in!D3=0,"",SER_hh_tes_in!D3/SER_hh_fec_in!D3)</f>
        <v>0.76773343705841002</v>
      </c>
      <c r="E3" s="115">
        <f>IF(SER_hh_tes_in!E3=0,"",SER_hh_tes_in!E3/SER_hh_fec_in!E3)</f>
        <v>0.75331094224466344</v>
      </c>
      <c r="F3" s="115">
        <f>IF(SER_hh_tes_in!F3=0,"",SER_hh_tes_in!F3/SER_hh_fec_in!F3)</f>
        <v>0.78503631203463531</v>
      </c>
      <c r="G3" s="115">
        <f>IF(SER_hh_tes_in!G3=0,"",SER_hh_tes_in!G3/SER_hh_fec_in!G3)</f>
        <v>0.78791444268363131</v>
      </c>
      <c r="H3" s="115">
        <f>IF(SER_hh_tes_in!H3=0,"",SER_hh_tes_in!H3/SER_hh_fec_in!H3)</f>
        <v>0.80148964405582546</v>
      </c>
      <c r="I3" s="115">
        <f>IF(SER_hh_tes_in!I3=0,"",SER_hh_tes_in!I3/SER_hh_fec_in!I3)</f>
        <v>0.83714810284432906</v>
      </c>
      <c r="J3" s="115">
        <f>IF(SER_hh_tes_in!J3=0,"",SER_hh_tes_in!J3/SER_hh_fec_in!J3)</f>
        <v>0.81636816489619091</v>
      </c>
      <c r="K3" s="115">
        <f>IF(SER_hh_tes_in!K3=0,"",SER_hh_tes_in!K3/SER_hh_fec_in!K3)</f>
        <v>0.81788564906884276</v>
      </c>
      <c r="L3" s="115">
        <f>IF(SER_hh_tes_in!L3=0,"",SER_hh_tes_in!L3/SER_hh_fec_in!L3)</f>
        <v>0.81491016236811353</v>
      </c>
      <c r="M3" s="115">
        <f>IF(SER_hh_tes_in!M3=0,"",SER_hh_tes_in!M3/SER_hh_fec_in!M3)</f>
        <v>0.86838820822866769</v>
      </c>
      <c r="N3" s="115">
        <f>IF(SER_hh_tes_in!N3=0,"",SER_hh_tes_in!N3/SER_hh_fec_in!N3)</f>
        <v>0.83546497142368192</v>
      </c>
      <c r="O3" s="115">
        <f>IF(SER_hh_tes_in!O3=0,"",SER_hh_tes_in!O3/SER_hh_fec_in!O3)</f>
        <v>0.86060241406593441</v>
      </c>
      <c r="P3" s="115">
        <f>IF(SER_hh_tes_in!P3=0,"",SER_hh_tes_in!P3/SER_hh_fec_in!P3)</f>
        <v>0.89489821714983142</v>
      </c>
      <c r="Q3" s="115">
        <f>IF(SER_hh_tes_in!Q3=0,"",SER_hh_tes_in!Q3/SER_hh_fec_in!Q3)</f>
        <v>0.88463207848855152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0.78506726773601476</v>
      </c>
      <c r="D4" s="110">
        <f>IF(SER_hh_tes_in!D4=0,"",SER_hh_tes_in!D4/SER_hh_fec_in!D4)</f>
        <v>0.76692324939859746</v>
      </c>
      <c r="E4" s="110">
        <f>IF(SER_hh_tes_in!E4=0,"",SER_hh_tes_in!E4/SER_hh_fec_in!E4)</f>
        <v>0.76445020238148575</v>
      </c>
      <c r="F4" s="110">
        <f>IF(SER_hh_tes_in!F4=0,"",SER_hh_tes_in!F4/SER_hh_fec_in!F4)</f>
        <v>0.79241783730199289</v>
      </c>
      <c r="G4" s="110">
        <f>IF(SER_hh_tes_in!G4=0,"",SER_hh_tes_in!G4/SER_hh_fec_in!G4)</f>
        <v>0.7973836019329219</v>
      </c>
      <c r="H4" s="110">
        <f>IF(SER_hh_tes_in!H4=0,"",SER_hh_tes_in!H4/SER_hh_fec_in!H4)</f>
        <v>0.79999300364869941</v>
      </c>
      <c r="I4" s="110">
        <f>IF(SER_hh_tes_in!I4=0,"",SER_hh_tes_in!I4/SER_hh_fec_in!I4)</f>
        <v>0.83651300758268821</v>
      </c>
      <c r="J4" s="110">
        <f>IF(SER_hh_tes_in!J4=0,"",SER_hh_tes_in!J4/SER_hh_fec_in!J4)</f>
        <v>0.81756717978375182</v>
      </c>
      <c r="K4" s="110">
        <f>IF(SER_hh_tes_in!K4=0,"",SER_hh_tes_in!K4/SER_hh_fec_in!K4)</f>
        <v>0.81790824115952299</v>
      </c>
      <c r="L4" s="110">
        <f>IF(SER_hh_tes_in!L4=0,"",SER_hh_tes_in!L4/SER_hh_fec_in!L4)</f>
        <v>0.84522107304747762</v>
      </c>
      <c r="M4" s="110">
        <f>IF(SER_hh_tes_in!M4=0,"",SER_hh_tes_in!M4/SER_hh_fec_in!M4)</f>
        <v>0.87969269426668684</v>
      </c>
      <c r="N4" s="110">
        <f>IF(SER_hh_tes_in!N4=0,"",SER_hh_tes_in!N4/SER_hh_fec_in!N4)</f>
        <v>0.85385456259606596</v>
      </c>
      <c r="O4" s="110">
        <f>IF(SER_hh_tes_in!O4=0,"",SER_hh_tes_in!O4/SER_hh_fec_in!O4)</f>
        <v>0.87627537957740664</v>
      </c>
      <c r="P4" s="110">
        <f>IF(SER_hh_tes_in!P4=0,"",SER_hh_tes_in!P4/SER_hh_fec_in!P4)</f>
        <v>0.88641574405518941</v>
      </c>
      <c r="Q4" s="110">
        <f>IF(SER_hh_tes_in!Q4=0,"",SER_hh_tes_in!Q4/SER_hh_fec_in!Q4)</f>
        <v>0.87359668160896786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 t="str">
        <f>IF(SER_hh_tes_in!C7=0,"",SER_hh_tes_in!C7/SER_hh_fec_in!C7)</f>
        <v/>
      </c>
      <c r="D7" s="109">
        <f>IF(SER_hh_tes_in!D7=0,"",SER_hh_tes_in!D7/SER_hh_fec_in!D7)</f>
        <v>0.66475320545954464</v>
      </c>
      <c r="E7" s="109">
        <f>IF(SER_hh_tes_in!E7=0,"",SER_hh_tes_in!E7/SER_hh_fec_in!E7)</f>
        <v>0.67040426448793911</v>
      </c>
      <c r="F7" s="109">
        <f>IF(SER_hh_tes_in!F7=0,"",SER_hh_tes_in!F7/SER_hh_fec_in!F7)</f>
        <v>0.67595860830149557</v>
      </c>
      <c r="G7" s="109">
        <f>IF(SER_hh_tes_in!G7=0,"",SER_hh_tes_in!G7/SER_hh_fec_in!G7)</f>
        <v>0.68072853131351974</v>
      </c>
      <c r="H7" s="109" t="str">
        <f>IF(SER_hh_tes_in!H7=0,"",SER_hh_tes_in!H7/SER_hh_fec_in!H7)</f>
        <v/>
      </c>
      <c r="I7" s="109">
        <f>IF(SER_hh_tes_in!I7=0,"",SER_hh_tes_in!I7/SER_hh_fec_in!I7)</f>
        <v>0.69187692951351421</v>
      </c>
      <c r="J7" s="109">
        <f>IF(SER_hh_tes_in!J7=0,"",SER_hh_tes_in!J7/SER_hh_fec_in!J7)</f>
        <v>0.69732612375507419</v>
      </c>
      <c r="K7" s="109">
        <f>IF(SER_hh_tes_in!K7=0,"",SER_hh_tes_in!K7/SER_hh_fec_in!K7)</f>
        <v>0.70300389580769906</v>
      </c>
      <c r="L7" s="109" t="str">
        <f>IF(SER_hh_tes_in!L7=0,"",SER_hh_tes_in!L7/SER_hh_fec_in!L7)</f>
        <v/>
      </c>
      <c r="M7" s="109">
        <f>IF(SER_hh_tes_in!M7=0,"",SER_hh_tes_in!M7/SER_hh_fec_in!M7)</f>
        <v>0.71297701833426186</v>
      </c>
      <c r="N7" s="109">
        <f>IF(SER_hh_tes_in!N7=0,"",SER_hh_tes_in!N7/SER_hh_fec_in!N7)</f>
        <v>0.71741719747663701</v>
      </c>
      <c r="O7" s="109">
        <f>IF(SER_hh_tes_in!O7=0,"",SER_hh_tes_in!O7/SER_hh_fec_in!O7)</f>
        <v>0.72038484685455695</v>
      </c>
      <c r="P7" s="109">
        <f>IF(SER_hh_tes_in!P7=0,"",SER_hh_tes_in!P7/SER_hh_fec_in!P7)</f>
        <v>0.72249644234391064</v>
      </c>
      <c r="Q7" s="109">
        <f>IF(SER_hh_tes_in!Q7=0,"",SER_hh_tes_in!Q7/SER_hh_fec_in!Q7)</f>
        <v>0.7253829981162544</v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1.0009406175126068</v>
      </c>
      <c r="D8" s="109">
        <f>IF(SER_hh_tes_in!D8=0,"",SER_hh_tes_in!D8/SER_hh_fec_in!D8)</f>
        <v>1.0084254553967622</v>
      </c>
      <c r="E8" s="109">
        <f>IF(SER_hh_tes_in!E8=0,"",SER_hh_tes_in!E8/SER_hh_fec_in!E8)</f>
        <v>1.0156825775656602</v>
      </c>
      <c r="F8" s="109">
        <f>IF(SER_hh_tes_in!F8=0,"",SER_hh_tes_in!F8/SER_hh_fec_in!F8)</f>
        <v>1.0226098784217996</v>
      </c>
      <c r="G8" s="109">
        <f>IF(SER_hh_tes_in!G8=0,"",SER_hh_tes_in!G8/SER_hh_fec_in!G8)</f>
        <v>1.0295668626086767</v>
      </c>
      <c r="H8" s="109">
        <f>IF(SER_hh_tes_in!H8=0,"",SER_hh_tes_in!H8/SER_hh_fec_in!H8)</f>
        <v>1.0365416782777788</v>
      </c>
      <c r="I8" s="109">
        <f>IF(SER_hh_tes_in!I8=0,"",SER_hh_tes_in!I8/SER_hh_fec_in!I8)</f>
        <v>1.044654636605562</v>
      </c>
      <c r="J8" s="109">
        <f>IF(SER_hh_tes_in!J8=0,"",SER_hh_tes_in!J8/SER_hh_fec_in!J8)</f>
        <v>1.0508825264148101</v>
      </c>
      <c r="K8" s="109">
        <f>IF(SER_hh_tes_in!K8=0,"",SER_hh_tes_in!K8/SER_hh_fec_in!K8)</f>
        <v>1.0580078103675774</v>
      </c>
      <c r="L8" s="109">
        <f>IF(SER_hh_tes_in!L8=0,"",SER_hh_tes_in!L8/SER_hh_fec_in!L8)</f>
        <v>1.0651774203991879</v>
      </c>
      <c r="M8" s="109">
        <f>IF(SER_hh_tes_in!M8=0,"",SER_hh_tes_in!M8/SER_hh_fec_in!M8)</f>
        <v>1.0747017554804936</v>
      </c>
      <c r="N8" s="109">
        <f>IF(SER_hh_tes_in!N8=0,"",SER_hh_tes_in!N8/SER_hh_fec_in!N8)</f>
        <v>1.0871025082821753</v>
      </c>
      <c r="O8" s="109">
        <f>IF(SER_hh_tes_in!O8=0,"",SER_hh_tes_in!O8/SER_hh_fec_in!O8)</f>
        <v>1.1034731548080996</v>
      </c>
      <c r="P8" s="109">
        <f>IF(SER_hh_tes_in!P8=0,"",SER_hh_tes_in!P8/SER_hh_fec_in!P8)</f>
        <v>1.1254554993765089</v>
      </c>
      <c r="Q8" s="109">
        <f>IF(SER_hh_tes_in!Q8=0,"",SER_hh_tes_in!Q8/SER_hh_fec_in!Q8)</f>
        <v>1.1543754254908447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0.71134409386464315</v>
      </c>
      <c r="D9" s="109">
        <f>IF(SER_hh_tes_in!D9=0,"",SER_hh_tes_in!D9/SER_hh_fec_in!D9)</f>
        <v>0.71871902415611821</v>
      </c>
      <c r="E9" s="109">
        <f>IF(SER_hh_tes_in!E9=0,"",SER_hh_tes_in!E9/SER_hh_fec_in!E9)</f>
        <v>0.72584555189470956</v>
      </c>
      <c r="F9" s="109">
        <f>IF(SER_hh_tes_in!F9=0,"",SER_hh_tes_in!F9/SER_hh_fec_in!F9)</f>
        <v>0.73132713825241291</v>
      </c>
      <c r="G9" s="109">
        <f>IF(SER_hh_tes_in!G9=0,"",SER_hh_tes_in!G9/SER_hh_fec_in!G9)</f>
        <v>0.73697825730771549</v>
      </c>
      <c r="H9" s="109">
        <f>IF(SER_hh_tes_in!H9=0,"",SER_hh_tes_in!H9/SER_hh_fec_in!H9)</f>
        <v>0.7425480676169165</v>
      </c>
      <c r="I9" s="109">
        <f>IF(SER_hh_tes_in!I9=0,"",SER_hh_tes_in!I9/SER_hh_fec_in!I9)</f>
        <v>0.74837823710110141</v>
      </c>
      <c r="J9" s="109">
        <f>IF(SER_hh_tes_in!J9=0,"",SER_hh_tes_in!J9/SER_hh_fec_in!J9)</f>
        <v>0.75295189512080762</v>
      </c>
      <c r="K9" s="109">
        <f>IF(SER_hh_tes_in!K9=0,"",SER_hh_tes_in!K9/SER_hh_fec_in!K9)</f>
        <v>0.7582200624163592</v>
      </c>
      <c r="L9" s="109" t="str">
        <f>IF(SER_hh_tes_in!L9=0,"",SER_hh_tes_in!L9/SER_hh_fec_in!L9)</f>
        <v/>
      </c>
      <c r="M9" s="109" t="str">
        <f>IF(SER_hh_tes_in!M9=0,"",SER_hh_tes_in!M9/SER_hh_fec_in!M9)</f>
        <v/>
      </c>
      <c r="N9" s="109">
        <f>IF(SER_hh_tes_in!N9=0,"",SER_hh_tes_in!N9/SER_hh_fec_in!N9)</f>
        <v>0.7731334766549337</v>
      </c>
      <c r="O9" s="109">
        <f>IF(SER_hh_tes_in!O9=0,"",SER_hh_tes_in!O9/SER_hh_fec_in!O9)</f>
        <v>0.77834725833442842</v>
      </c>
      <c r="P9" s="109" t="str">
        <f>IF(SER_hh_tes_in!P9=0,"",SER_hh_tes_in!P9/SER_hh_fec_in!P9)</f>
        <v/>
      </c>
      <c r="Q9" s="109">
        <f>IF(SER_hh_tes_in!Q9=0,"",SER_hh_tes_in!Q9/SER_hh_fec_in!Q9)</f>
        <v>0.78995023216524407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0.55213308768995928</v>
      </c>
      <c r="D10" s="109">
        <f>IF(SER_hh_tes_in!D10=0,"",SER_hh_tes_in!D10/SER_hh_fec_in!D10)</f>
        <v>0.55732732531529894</v>
      </c>
      <c r="E10" s="109">
        <f>IF(SER_hh_tes_in!E10=0,"",SER_hh_tes_in!E10/SER_hh_fec_in!E10)</f>
        <v>0.56176032764933359</v>
      </c>
      <c r="F10" s="109">
        <f>IF(SER_hh_tes_in!F10=0,"",SER_hh_tes_in!F10/SER_hh_fec_in!F10)</f>
        <v>0.56602359066504593</v>
      </c>
      <c r="G10" s="109">
        <f>IF(SER_hh_tes_in!G10=0,"",SER_hh_tes_in!G10/SER_hh_fec_in!G10)</f>
        <v>0.5702727221383731</v>
      </c>
      <c r="H10" s="109">
        <f>IF(SER_hh_tes_in!H10=0,"",SER_hh_tes_in!H10/SER_hh_fec_in!H10)</f>
        <v>0.57455688773179081</v>
      </c>
      <c r="I10" s="109" t="str">
        <f>IF(SER_hh_tes_in!I10=0,"",SER_hh_tes_in!I10/SER_hh_fec_in!I10)</f>
        <v/>
      </c>
      <c r="J10" s="109" t="str">
        <f>IF(SER_hh_tes_in!J10=0,"",SER_hh_tes_in!J10/SER_hh_fec_in!J10)</f>
        <v/>
      </c>
      <c r="K10" s="109" t="str">
        <f>IF(SER_hh_tes_in!K10=0,"",SER_hh_tes_in!K10/SER_hh_fec_in!K10)</f>
        <v/>
      </c>
      <c r="L10" s="109" t="str">
        <f>IF(SER_hh_tes_in!L10=0,"",SER_hh_tes_in!L10/SER_hh_fec_in!L10)</f>
        <v/>
      </c>
      <c r="M10" s="109">
        <f>IF(SER_hh_tes_in!M10=0,"",SER_hh_tes_in!M10/SER_hh_fec_in!M10)</f>
        <v>0.59393425081659723</v>
      </c>
      <c r="N10" s="109">
        <f>IF(SER_hh_tes_in!N10=0,"",SER_hh_tes_in!N10/SER_hh_fec_in!N10)</f>
        <v>0.59601227546275004</v>
      </c>
      <c r="O10" s="109">
        <f>IF(SER_hh_tes_in!O10=0,"",SER_hh_tes_in!O10/SER_hh_fec_in!O10)</f>
        <v>0.59756791452791647</v>
      </c>
      <c r="P10" s="109">
        <f>IF(SER_hh_tes_in!P10=0,"",SER_hh_tes_in!P10/SER_hh_fec_in!P10)</f>
        <v>0.59924792870354326</v>
      </c>
      <c r="Q10" s="109">
        <f>IF(SER_hh_tes_in!Q10=0,"",SER_hh_tes_in!Q10/SER_hh_fec_in!Q10)</f>
        <v>0.60060928724551421</v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0.78126466573483322</v>
      </c>
      <c r="D12" s="109">
        <f>IF(SER_hh_tes_in!D12=0,"",SER_hh_tes_in!D12/SER_hh_fec_in!D12)</f>
        <v>0.78709696372583804</v>
      </c>
      <c r="E12" s="109">
        <f>IF(SER_hh_tes_in!E12=0,"",SER_hh_tes_in!E12/SER_hh_fec_in!E12)</f>
        <v>0.79272574877458879</v>
      </c>
      <c r="F12" s="109">
        <f>IF(SER_hh_tes_in!F12=0,"",SER_hh_tes_in!F12/SER_hh_fec_in!F12)</f>
        <v>0.79822419110346299</v>
      </c>
      <c r="G12" s="109">
        <f>IF(SER_hh_tes_in!G12=0,"",SER_hh_tes_in!G12/SER_hh_fec_in!G12)</f>
        <v>0.80373472972364113</v>
      </c>
      <c r="H12" s="109">
        <f>IF(SER_hh_tes_in!H12=0,"",SER_hh_tes_in!H12/SER_hh_fec_in!H12)</f>
        <v>0.80927008784850685</v>
      </c>
      <c r="I12" s="109">
        <f>IF(SER_hh_tes_in!I12=0,"",SER_hh_tes_in!I12/SER_hh_fec_in!I12)</f>
        <v>0.81574948562724447</v>
      </c>
      <c r="J12" s="109">
        <f>IF(SER_hh_tes_in!J12=0,"",SER_hh_tes_in!J12/SER_hh_fec_in!J12)</f>
        <v>0.82076619502673753</v>
      </c>
      <c r="K12" s="109">
        <f>IF(SER_hh_tes_in!K12=0,"",SER_hh_tes_in!K12/SER_hh_fec_in!K12)</f>
        <v>0.82648935020588965</v>
      </c>
      <c r="L12" s="109">
        <f>IF(SER_hh_tes_in!L12=0,"",SER_hh_tes_in!L12/SER_hh_fec_in!L12)</f>
        <v>0.83224950860167712</v>
      </c>
      <c r="M12" s="109">
        <f>IF(SER_hh_tes_in!M12=0,"",SER_hh_tes_in!M12/SER_hh_fec_in!M12)</f>
        <v>0.83681764247702795</v>
      </c>
      <c r="N12" s="109">
        <f>IF(SER_hh_tes_in!N12=0,"",SER_hh_tes_in!N12/SER_hh_fec_in!N12)</f>
        <v>0.84043538586871391</v>
      </c>
      <c r="O12" s="109">
        <f>IF(SER_hh_tes_in!O12=0,"",SER_hh_tes_in!O12/SER_hh_fec_in!O12)</f>
        <v>0.84332811425171372</v>
      </c>
      <c r="P12" s="109">
        <f>IF(SER_hh_tes_in!P12=0,"",SER_hh_tes_in!P12/SER_hh_fec_in!P12)</f>
        <v>0.84564349361033908</v>
      </c>
      <c r="Q12" s="109">
        <f>IF(SER_hh_tes_in!Q12=0,"",SER_hh_tes_in!Q12/SER_hh_fec_in!Q12)</f>
        <v>0.84740824486765631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1.2481243662918742</v>
      </c>
      <c r="D13" s="109">
        <f>IF(SER_hh_tes_in!D13=0,"",SER_hh_tes_in!D13/SER_hh_fec_in!D13)</f>
        <v>1.2481715326961473</v>
      </c>
      <c r="E13" s="109">
        <f>IF(SER_hh_tes_in!E13=0,"",SER_hh_tes_in!E13/SER_hh_fec_in!E13)</f>
        <v>1.2481123171947506</v>
      </c>
      <c r="F13" s="109">
        <f>IF(SER_hh_tes_in!F13=0,"",SER_hh_tes_in!F13/SER_hh_fec_in!F13)</f>
        <v>1.2479766286750802</v>
      </c>
      <c r="G13" s="109">
        <f>IF(SER_hh_tes_in!G13=0,"",SER_hh_tes_in!G13/SER_hh_fec_in!G13)</f>
        <v>1.247870230837435</v>
      </c>
      <c r="H13" s="109">
        <f>IF(SER_hh_tes_in!H13=0,"",SER_hh_tes_in!H13/SER_hh_fec_in!H13)</f>
        <v>1.2477694656186507</v>
      </c>
      <c r="I13" s="109">
        <f>IF(SER_hh_tes_in!I13=0,"",SER_hh_tes_in!I13/SER_hh_fec_in!I13)</f>
        <v>1.2476867432516483</v>
      </c>
      <c r="J13" s="109">
        <f>IF(SER_hh_tes_in!J13=0,"",SER_hh_tes_in!J13/SER_hh_fec_in!J13)</f>
        <v>1.2476482663490969</v>
      </c>
      <c r="K13" s="109">
        <f>IF(SER_hh_tes_in!K13=0,"",SER_hh_tes_in!K13/SER_hh_fec_in!K13)</f>
        <v>1.2476159267120266</v>
      </c>
      <c r="L13" s="109">
        <f>IF(SER_hh_tes_in!L13=0,"",SER_hh_tes_in!L13/SER_hh_fec_in!L13)</f>
        <v>1.7937220783986252</v>
      </c>
      <c r="M13" s="109">
        <f>IF(SER_hh_tes_in!M13=0,"",SER_hh_tes_in!M13/SER_hh_fec_in!M13)</f>
        <v>2.313469451502026</v>
      </c>
      <c r="N13" s="109">
        <f>IF(SER_hh_tes_in!N13=0,"",SER_hh_tes_in!N13/SER_hh_fec_in!N13)</f>
        <v>2.7195706613800419</v>
      </c>
      <c r="O13" s="109">
        <f>IF(SER_hh_tes_in!O13=0,"",SER_hh_tes_in!O13/SER_hh_fec_in!O13)</f>
        <v>3.009589507162298</v>
      </c>
      <c r="P13" s="109">
        <f>IF(SER_hh_tes_in!P13=0,"",SER_hh_tes_in!P13/SER_hh_fec_in!P13)</f>
        <v>3.2063748876957279</v>
      </c>
      <c r="Q13" s="109">
        <f>IF(SER_hh_tes_in!Q13=0,"",SER_hh_tes_in!Q13/SER_hh_fec_in!Q13)</f>
        <v>3.3238903212466102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0.75837249249302119</v>
      </c>
      <c r="D14" s="112">
        <f>IF(SER_hh_tes_in!D14=0,"",SER_hh_tes_in!D14/SER_hh_fec_in!D14)</f>
        <v>0.76393496302792463</v>
      </c>
      <c r="E14" s="112" t="str">
        <f>IF(SER_hh_tes_in!E14=0,"",SER_hh_tes_in!E14/SER_hh_fec_in!E14)</f>
        <v/>
      </c>
      <c r="F14" s="112">
        <f>IF(SER_hh_tes_in!F14=0,"",SER_hh_tes_in!F14/SER_hh_fec_in!F14)</f>
        <v>0.77481555675811342</v>
      </c>
      <c r="G14" s="112">
        <f>IF(SER_hh_tes_in!G14=0,"",SER_hh_tes_in!G14/SER_hh_fec_in!G14)</f>
        <v>0.78021329831604835</v>
      </c>
      <c r="H14" s="112">
        <f>IF(SER_hh_tes_in!H14=0,"",SER_hh_tes_in!H14/SER_hh_fec_in!H14)</f>
        <v>0.78575359070955741</v>
      </c>
      <c r="I14" s="112">
        <f>IF(SER_hh_tes_in!I14=0,"",SER_hh_tes_in!I14/SER_hh_fec_in!I14)</f>
        <v>0.79211971452011498</v>
      </c>
      <c r="J14" s="112">
        <f>IF(SER_hh_tes_in!J14=0,"",SER_hh_tes_in!J14/SER_hh_fec_in!J14)</f>
        <v>0.79683205795141943</v>
      </c>
      <c r="K14" s="112" t="str">
        <f>IF(SER_hh_tes_in!K14=0,"",SER_hh_tes_in!K14/SER_hh_fec_in!K14)</f>
        <v/>
      </c>
      <c r="L14" s="112">
        <f>IF(SER_hh_tes_in!L14=0,"",SER_hh_tes_in!L14/SER_hh_fec_in!L14)</f>
        <v>0.80734786522390067</v>
      </c>
      <c r="M14" s="112" t="str">
        <f>IF(SER_hh_tes_in!M14=0,"",SER_hh_tes_in!M14/SER_hh_fec_in!M14)</f>
        <v/>
      </c>
      <c r="N14" s="112" t="str">
        <f>IF(SER_hh_tes_in!N14=0,"",SER_hh_tes_in!N14/SER_hh_fec_in!N14)</f>
        <v/>
      </c>
      <c r="O14" s="112" t="str">
        <f>IF(SER_hh_tes_in!O14=0,"",SER_hh_tes_in!O14/SER_hh_fec_in!O14)</f>
        <v/>
      </c>
      <c r="P14" s="112" t="str">
        <f>IF(SER_hh_tes_in!P14=0,"",SER_hh_tes_in!P14/SER_hh_fec_in!P14)</f>
        <v/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1.0412215848236541</v>
      </c>
      <c r="D15" s="114">
        <f>IF(SER_hh_tes_in!D15=0,"",SER_hh_tes_in!D15/SER_hh_fec_in!D15)</f>
        <v>1.0803436348709028</v>
      </c>
      <c r="E15" s="114">
        <f>IF(SER_hh_tes_in!E15=0,"",SER_hh_tes_in!E15/SER_hh_fec_in!E15)</f>
        <v>1.0804503049152929</v>
      </c>
      <c r="F15" s="114">
        <f>IF(SER_hh_tes_in!F15=0,"",SER_hh_tes_in!F15/SER_hh_fec_in!F15)</f>
        <v>1.0758801777548972</v>
      </c>
      <c r="G15" s="114">
        <f>IF(SER_hh_tes_in!G15=0,"",SER_hh_tes_in!G15/SER_hh_fec_in!G15)</f>
        <v>1.0700570456582843</v>
      </c>
      <c r="H15" s="114">
        <f>IF(SER_hh_tes_in!H15=0,"",SER_hh_tes_in!H15/SER_hh_fec_in!H15)</f>
        <v>1.0677938337118744</v>
      </c>
      <c r="I15" s="114">
        <f>IF(SER_hh_tes_in!I15=0,"",SER_hh_tes_in!I15/SER_hh_fec_in!I15)</f>
        <v>1.0615671249821637</v>
      </c>
      <c r="J15" s="114">
        <f>IF(SER_hh_tes_in!J15=0,"",SER_hh_tes_in!J15/SER_hh_fec_in!J15)</f>
        <v>1.0689182941196276</v>
      </c>
      <c r="K15" s="114">
        <f>IF(SER_hh_tes_in!K15=0,"",SER_hh_tes_in!K15/SER_hh_fec_in!K15)</f>
        <v>1.0637548208408563</v>
      </c>
      <c r="L15" s="114">
        <f>IF(SER_hh_tes_in!L15=0,"",SER_hh_tes_in!L15/SER_hh_fec_in!L15)</f>
        <v>1.0473576850760946</v>
      </c>
      <c r="M15" s="114">
        <f>IF(SER_hh_tes_in!M15=0,"",SER_hh_tes_in!M15/SER_hh_fec_in!M15)</f>
        <v>1.0530472169285132</v>
      </c>
      <c r="N15" s="114">
        <f>IF(SER_hh_tes_in!N15=0,"",SER_hh_tes_in!N15/SER_hh_fec_in!N15)</f>
        <v>1.0522476884742906</v>
      </c>
      <c r="O15" s="114">
        <f>IF(SER_hh_tes_in!O15=0,"",SER_hh_tes_in!O15/SER_hh_fec_in!O15)</f>
        <v>1.0437301644932622</v>
      </c>
      <c r="P15" s="114">
        <f>IF(SER_hh_tes_in!P15=0,"",SER_hh_tes_in!P15/SER_hh_fec_in!P15)</f>
        <v>1.0370724954898112</v>
      </c>
      <c r="Q15" s="114">
        <f>IF(SER_hh_tes_in!Q15=0,"",SER_hh_tes_in!Q15/SER_hh_fec_in!Q15)</f>
        <v>1.0425642189759101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1.4948419925814433</v>
      </c>
      <c r="D16" s="110">
        <f>IF(SER_hh_tes_in!D16=0,"",SER_hh_tes_in!D16/SER_hh_fec_in!D16)</f>
        <v>1.5697046719443239</v>
      </c>
      <c r="E16" s="110">
        <f>IF(SER_hh_tes_in!E16=0,"",SER_hh_tes_in!E16/SER_hh_fec_in!E16)</f>
        <v>1.6316110013133964</v>
      </c>
      <c r="F16" s="110">
        <f>IF(SER_hh_tes_in!F16=0,"",SER_hh_tes_in!F16/SER_hh_fec_in!F16)</f>
        <v>1.6973655880756808</v>
      </c>
      <c r="G16" s="110">
        <f>IF(SER_hh_tes_in!G16=0,"",SER_hh_tes_in!G16/SER_hh_fec_in!G16)</f>
        <v>1.7637397686946641</v>
      </c>
      <c r="H16" s="110">
        <f>IF(SER_hh_tes_in!H16=0,"",SER_hh_tes_in!H16/SER_hh_fec_in!H16)</f>
        <v>1.8316553748575928</v>
      </c>
      <c r="I16" s="110">
        <f>IF(SER_hh_tes_in!I16=0,"",SER_hh_tes_in!I16/SER_hh_fec_in!I16)</f>
        <v>1.9031062799507643</v>
      </c>
      <c r="J16" s="110">
        <f>IF(SER_hh_tes_in!J16=0,"",SER_hh_tes_in!J16/SER_hh_fec_in!J16)</f>
        <v>1.9703351549418762</v>
      </c>
      <c r="K16" s="110">
        <f>IF(SER_hh_tes_in!K16=0,"",SER_hh_tes_in!K16/SER_hh_fec_in!K16)</f>
        <v>2.0423763519383646</v>
      </c>
      <c r="L16" s="110">
        <f>IF(SER_hh_tes_in!L16=0,"",SER_hh_tes_in!L16/SER_hh_fec_in!L16)</f>
        <v>2.1184798530732465</v>
      </c>
      <c r="M16" s="110">
        <f>IF(SER_hh_tes_in!M16=0,"",SER_hh_tes_in!M16/SER_hh_fec_in!M16)</f>
        <v>2.1838581408955817</v>
      </c>
      <c r="N16" s="110">
        <f>IF(SER_hh_tes_in!N16=0,"",SER_hh_tes_in!N16/SER_hh_fec_in!N16)</f>
        <v>2.2896000168231683</v>
      </c>
      <c r="O16" s="110">
        <f>IF(SER_hh_tes_in!O16=0,"",SER_hh_tes_in!O16/SER_hh_fec_in!O16)</f>
        <v>2.4182228747848717</v>
      </c>
      <c r="P16" s="110">
        <f>IF(SER_hh_tes_in!P16=0,"",SER_hh_tes_in!P16/SER_hh_fec_in!P16)</f>
        <v>2.6173891293272482</v>
      </c>
      <c r="Q16" s="110">
        <f>IF(SER_hh_tes_in!Q16=0,"",SER_hh_tes_in!Q16/SER_hh_fec_in!Q16)</f>
        <v>2.9244546983583066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1.9410152094626567</v>
      </c>
      <c r="D17" s="113">
        <f>IF(SER_hh_tes_in!D17=0,"",SER_hh_tes_in!D17/SER_hh_fec_in!D17)</f>
        <v>1.9603355047301612</v>
      </c>
      <c r="E17" s="113">
        <f>IF(SER_hh_tes_in!E17=0,"",SER_hh_tes_in!E17/SER_hh_fec_in!E17)</f>
        <v>1.9807851162004462</v>
      </c>
      <c r="F17" s="113">
        <f>IF(SER_hh_tes_in!F17=0,"",SER_hh_tes_in!F17/SER_hh_fec_in!F17)</f>
        <v>2.0044817506038521</v>
      </c>
      <c r="G17" s="113">
        <f>IF(SER_hh_tes_in!G17=0,"",SER_hh_tes_in!G17/SER_hh_fec_in!G17)</f>
        <v>2.0314753978710725</v>
      </c>
      <c r="H17" s="113">
        <f>IF(SER_hh_tes_in!H17=0,"",SER_hh_tes_in!H17/SER_hh_fec_in!H17)</f>
        <v>2.0629559949761438</v>
      </c>
      <c r="I17" s="113">
        <f>IF(SER_hh_tes_in!I17=0,"",SER_hh_tes_in!I17/SER_hh_fec_in!I17)</f>
        <v>2.1003448239390892</v>
      </c>
      <c r="J17" s="113">
        <f>IF(SER_hh_tes_in!J17=0,"",SER_hh_tes_in!J17/SER_hh_fec_in!J17)</f>
        <v>2.1450393631984084</v>
      </c>
      <c r="K17" s="113">
        <f>IF(SER_hh_tes_in!K17=0,"",SER_hh_tes_in!K17/SER_hh_fec_in!K17)</f>
        <v>2.1985756612203349</v>
      </c>
      <c r="L17" s="113">
        <f>IF(SER_hh_tes_in!L17=0,"",SER_hh_tes_in!L17/SER_hh_fec_in!L17)</f>
        <v>2.263689038467902</v>
      </c>
      <c r="M17" s="113">
        <f>IF(SER_hh_tes_in!M17=0,"",SER_hh_tes_in!M17/SER_hh_fec_in!M17)</f>
        <v>2.3571752657898908</v>
      </c>
      <c r="N17" s="113">
        <f>IF(SER_hh_tes_in!N17=0,"",SER_hh_tes_in!N17/SER_hh_fec_in!N17)</f>
        <v>2.4851957253155872</v>
      </c>
      <c r="O17" s="113">
        <f>IF(SER_hh_tes_in!O17=0,"",SER_hh_tes_in!O17/SER_hh_fec_in!O17)</f>
        <v>2.6626037907000013</v>
      </c>
      <c r="P17" s="113">
        <f>IF(SER_hh_tes_in!P17=0,"",SER_hh_tes_in!P17/SER_hh_fec_in!P17)</f>
        <v>2.9132320365299833</v>
      </c>
      <c r="Q17" s="113">
        <f>IF(SER_hh_tes_in!Q17=0,"",SER_hh_tes_in!Q17/SER_hh_fec_in!Q17)</f>
        <v>3.2744906099907851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1.4942506783750695</v>
      </c>
      <c r="D18" s="113">
        <f>IF(SER_hh_tes_in!D18=0,"",SER_hh_tes_in!D18/SER_hh_fec_in!D18)</f>
        <v>1.5691816443491751</v>
      </c>
      <c r="E18" s="113">
        <f>IF(SER_hh_tes_in!E18=0,"",SER_hh_tes_in!E18/SER_hh_fec_in!E18)</f>
        <v>1.6312602286693549</v>
      </c>
      <c r="F18" s="113">
        <f>IF(SER_hh_tes_in!F18=0,"",SER_hh_tes_in!F18/SER_hh_fec_in!F18)</f>
        <v>1.6966399375495376</v>
      </c>
      <c r="G18" s="113">
        <f>IF(SER_hh_tes_in!G18=0,"",SER_hh_tes_in!G18/SER_hh_fec_in!G18)</f>
        <v>1.7630706755316328</v>
      </c>
      <c r="H18" s="113">
        <f>IF(SER_hh_tes_in!H18=0,"",SER_hh_tes_in!H18/SER_hh_fec_in!H18)</f>
        <v>1.831379487515377</v>
      </c>
      <c r="I18" s="113">
        <f>IF(SER_hh_tes_in!I18=0,"",SER_hh_tes_in!I18/SER_hh_fec_in!I18)</f>
        <v>1.9029776692482612</v>
      </c>
      <c r="J18" s="113">
        <f>IF(SER_hh_tes_in!J18=0,"",SER_hh_tes_in!J18/SER_hh_fec_in!J18)</f>
        <v>1.9700776590632221</v>
      </c>
      <c r="K18" s="113">
        <f>IF(SER_hh_tes_in!K18=0,"",SER_hh_tes_in!K18/SER_hh_fec_in!K18)</f>
        <v>2.042155309494456</v>
      </c>
      <c r="L18" s="113">
        <f>IF(SER_hh_tes_in!L18=0,"",SER_hh_tes_in!L18/SER_hh_fec_in!L18)</f>
        <v>2.1139847433443477</v>
      </c>
      <c r="M18" s="113">
        <f>IF(SER_hh_tes_in!M18=0,"",SER_hh_tes_in!M18/SER_hh_fec_in!M18)</f>
        <v>2.1831511018207985</v>
      </c>
      <c r="N18" s="113">
        <f>IF(SER_hh_tes_in!N18=0,"",SER_hh_tes_in!N18/SER_hh_fec_in!N18)</f>
        <v>2.286123582620871</v>
      </c>
      <c r="O18" s="113">
        <f>IF(SER_hh_tes_in!O18=0,"",SER_hh_tes_in!O18/SER_hh_fec_in!O18)</f>
        <v>2.4130502434884362</v>
      </c>
      <c r="P18" s="113">
        <f>IF(SER_hh_tes_in!P18=0,"",SER_hh_tes_in!P18/SER_hh_fec_in!P18)</f>
        <v>2.6115621752274696</v>
      </c>
      <c r="Q18" s="113">
        <f>IF(SER_hh_tes_in!Q18=0,"",SER_hh_tes_in!Q18/SER_hh_fec_in!Q18)</f>
        <v>2.9137323818652017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0.72689333202590833</v>
      </c>
      <c r="D19" s="110">
        <f>IF(SER_hh_tes_in!D19=0,"",SER_hh_tes_in!D19/SER_hh_fec_in!D19)</f>
        <v>0.72569876529585009</v>
      </c>
      <c r="E19" s="110">
        <f>IF(SER_hh_tes_in!E19=0,"",SER_hh_tes_in!E19/SER_hh_fec_in!E19)</f>
        <v>0.70368944307460091</v>
      </c>
      <c r="F19" s="110">
        <f>IF(SER_hh_tes_in!F19=0,"",SER_hh_tes_in!F19/SER_hh_fec_in!F19)</f>
        <v>0.74087721830598452</v>
      </c>
      <c r="G19" s="110">
        <f>IF(SER_hh_tes_in!G19=0,"",SER_hh_tes_in!G19/SER_hh_fec_in!G19)</f>
        <v>0.72831499459102766</v>
      </c>
      <c r="H19" s="110">
        <f>IF(SER_hh_tes_in!H19=0,"",SER_hh_tes_in!H19/SER_hh_fec_in!H19)</f>
        <v>0.74578243157156965</v>
      </c>
      <c r="I19" s="110">
        <f>IF(SER_hh_tes_in!I19=0,"",SER_hh_tes_in!I19/SER_hh_fec_in!I19)</f>
        <v>0.77341847610912506</v>
      </c>
      <c r="J19" s="110">
        <f>IF(SER_hh_tes_in!J19=0,"",SER_hh_tes_in!J19/SER_hh_fec_in!J19)</f>
        <v>0.76013125030074291</v>
      </c>
      <c r="K19" s="110">
        <f>IF(SER_hh_tes_in!K19=0,"",SER_hh_tes_in!K19/SER_hh_fec_in!K19)</f>
        <v>0.76865151288706957</v>
      </c>
      <c r="L19" s="110">
        <f>IF(SER_hh_tes_in!L19=0,"",SER_hh_tes_in!L19/SER_hh_fec_in!L19)</f>
        <v>0.78029711017532921</v>
      </c>
      <c r="M19" s="110">
        <f>IF(SER_hh_tes_in!M19=0,"",SER_hh_tes_in!M19/SER_hh_fec_in!M19)</f>
        <v>0.80694485377662661</v>
      </c>
      <c r="N19" s="110">
        <f>IF(SER_hh_tes_in!N19=0,"",SER_hh_tes_in!N19/SER_hh_fec_in!N19)</f>
        <v>0.77902028487678399</v>
      </c>
      <c r="O19" s="110">
        <f>IF(SER_hh_tes_in!O19=0,"",SER_hh_tes_in!O19/SER_hh_fec_in!O19)</f>
        <v>0.7787730035694298</v>
      </c>
      <c r="P19" s="110">
        <f>IF(SER_hh_tes_in!P19=0,"",SER_hh_tes_in!P19/SER_hh_fec_in!P19)</f>
        <v>0.79117741354243443</v>
      </c>
      <c r="Q19" s="110">
        <f>IF(SER_hh_tes_in!Q19=0,"",SER_hh_tes_in!Q19/SER_hh_fec_in!Q19)</f>
        <v>0.78015595338241661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0.59530053252941406</v>
      </c>
      <c r="D22" s="109">
        <f>IF(SER_hh_tes_in!D22=0,"",SER_hh_tes_in!D22/SER_hh_fec_in!D22)</f>
        <v>0.60033839033042846</v>
      </c>
      <c r="E22" s="109">
        <f>IF(SER_hh_tes_in!E22=0,"",SER_hh_tes_in!E22/SER_hh_fec_in!E22)</f>
        <v>0.60515394161530123</v>
      </c>
      <c r="F22" s="109">
        <f>IF(SER_hh_tes_in!F22=0,"",SER_hh_tes_in!F22/SER_hh_fec_in!F22)</f>
        <v>0.61074779196021833</v>
      </c>
      <c r="G22" s="109">
        <f>IF(SER_hh_tes_in!G22=0,"",SER_hh_tes_in!G22/SER_hh_fec_in!G22)</f>
        <v>0.61177259505173487</v>
      </c>
      <c r="H22" s="109" t="str">
        <f>IF(SER_hh_tes_in!H22=0,"",SER_hh_tes_in!H22/SER_hh_fec_in!H22)</f>
        <v/>
      </c>
      <c r="I22" s="109" t="str">
        <f>IF(SER_hh_tes_in!I22=0,"",SER_hh_tes_in!I22/SER_hh_fec_in!I22)</f>
        <v/>
      </c>
      <c r="J22" s="109">
        <f>IF(SER_hh_tes_in!J22=0,"",SER_hh_tes_in!J22/SER_hh_fec_in!J22)</f>
        <v>0.62752902367369223</v>
      </c>
      <c r="K22" s="109">
        <f>IF(SER_hh_tes_in!K22=0,"",SER_hh_tes_in!K22/SER_hh_fec_in!K22)</f>
        <v>0.63271579623147001</v>
      </c>
      <c r="L22" s="109">
        <f>IF(SER_hh_tes_in!L22=0,"",SER_hh_tes_in!L22/SER_hh_fec_in!L22)</f>
        <v>0.63779955843504466</v>
      </c>
      <c r="M22" s="109" t="str">
        <f>IF(SER_hh_tes_in!M22=0,"",SER_hh_tes_in!M22/SER_hh_fec_in!M22)</f>
        <v/>
      </c>
      <c r="N22" s="109">
        <f>IF(SER_hh_tes_in!N22=0,"",SER_hh_tes_in!N22/SER_hh_fec_in!N22)</f>
        <v>0.64088172899630624</v>
      </c>
      <c r="O22" s="109">
        <f>IF(SER_hh_tes_in!O22=0,"",SER_hh_tes_in!O22/SER_hh_fec_in!O22)</f>
        <v>0.64080107829437649</v>
      </c>
      <c r="P22" s="109">
        <f>IF(SER_hh_tes_in!P22=0,"",SER_hh_tes_in!P22/SER_hh_fec_in!P22)</f>
        <v>0.64001456028391379</v>
      </c>
      <c r="Q22" s="109">
        <f>IF(SER_hh_tes_in!Q22=0,"",SER_hh_tes_in!Q22/SER_hh_fec_in!Q22)</f>
        <v>0.63986814444783358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0.61505404650141771</v>
      </c>
      <c r="D23" s="109">
        <f>IF(SER_hh_tes_in!D23=0,"",SER_hh_tes_in!D23/SER_hh_fec_in!D23)</f>
        <v>0.62034044738282246</v>
      </c>
      <c r="E23" s="109">
        <f>IF(SER_hh_tes_in!E23=0,"",SER_hh_tes_in!E23/SER_hh_fec_in!E23)</f>
        <v>0.62568844404337609</v>
      </c>
      <c r="F23" s="109">
        <f>IF(SER_hh_tes_in!F23=0,"",SER_hh_tes_in!F23/SER_hh_fec_in!F23)</f>
        <v>0.63053027632511105</v>
      </c>
      <c r="G23" s="109">
        <f>IF(SER_hh_tes_in!G23=0,"",SER_hh_tes_in!G23/SER_hh_fec_in!G23)</f>
        <v>0.63454029962589165</v>
      </c>
      <c r="H23" s="109">
        <f>IF(SER_hh_tes_in!H23=0,"",SER_hh_tes_in!H23/SER_hh_fec_in!H23)</f>
        <v>0.63902898874019054</v>
      </c>
      <c r="I23" s="109">
        <f>IF(SER_hh_tes_in!I23=0,"",SER_hh_tes_in!I23/SER_hh_fec_in!I23)</f>
        <v>0.64379524648179676</v>
      </c>
      <c r="J23" s="109">
        <f>IF(SER_hh_tes_in!J23=0,"",SER_hh_tes_in!J23/SER_hh_fec_in!J23)</f>
        <v>0.64756877891421138</v>
      </c>
      <c r="K23" s="109">
        <f>IF(SER_hh_tes_in!K23=0,"",SER_hh_tes_in!K23/SER_hh_fec_in!K23)</f>
        <v>0.6522384712410213</v>
      </c>
      <c r="L23" s="109">
        <f>IF(SER_hh_tes_in!L23=0,"",SER_hh_tes_in!L23/SER_hh_fec_in!L23)</f>
        <v>0.65694074120924351</v>
      </c>
      <c r="M23" s="109" t="str">
        <f>IF(SER_hh_tes_in!M23=0,"",SER_hh_tes_in!M23/SER_hh_fec_in!M23)</f>
        <v/>
      </c>
      <c r="N23" s="109">
        <f>IF(SER_hh_tes_in!N23=0,"",SER_hh_tes_in!N23/SER_hh_fec_in!N23)</f>
        <v>0.65964154222586124</v>
      </c>
      <c r="O23" s="109">
        <f>IF(SER_hh_tes_in!O23=0,"",SER_hh_tes_in!O23/SER_hh_fec_in!O23)</f>
        <v>0.66015517080413499</v>
      </c>
      <c r="P23" s="109" t="str">
        <f>IF(SER_hh_tes_in!P23=0,"",SER_hh_tes_in!P23/SER_hh_fec_in!P23)</f>
        <v/>
      </c>
      <c r="Q23" s="109">
        <f>IF(SER_hh_tes_in!Q23=0,"",SER_hh_tes_in!Q23/SER_hh_fec_in!Q23)</f>
        <v>0.6605566984957415</v>
      </c>
    </row>
    <row r="24" spans="1:17" ht="12" customHeight="1" x14ac:dyDescent="0.25">
      <c r="A24" s="88" t="s">
        <v>34</v>
      </c>
      <c r="B24" s="109"/>
      <c r="C24" s="109">
        <f>IF(SER_hh_tes_in!C24=0,"",SER_hh_tes_in!C24/SER_hh_fec_in!C24)</f>
        <v>0.51201159094596294</v>
      </c>
      <c r="D24" s="109">
        <f>IF(SER_hh_tes_in!D24=0,"",SER_hh_tes_in!D24/SER_hh_fec_in!D24)</f>
        <v>0.51633199362295157</v>
      </c>
      <c r="E24" s="109">
        <f>IF(SER_hh_tes_in!E24=0,"",SER_hh_tes_in!E24/SER_hh_fec_in!E24)</f>
        <v>0.52036834775331342</v>
      </c>
      <c r="F24" s="109">
        <f>IF(SER_hh_tes_in!F24=0,"",SER_hh_tes_in!F24/SER_hh_fec_in!F24)</f>
        <v>0.52512525498613527</v>
      </c>
      <c r="G24" s="109">
        <f>IF(SER_hh_tes_in!G24=0,"",SER_hh_tes_in!G24/SER_hh_fec_in!G24)</f>
        <v>0.52784567181396735</v>
      </c>
      <c r="H24" s="109">
        <f>IF(SER_hh_tes_in!H24=0,"",SER_hh_tes_in!H24/SER_hh_fec_in!H24)</f>
        <v>0.53172696812784981</v>
      </c>
      <c r="I24" s="109">
        <f>IF(SER_hh_tes_in!I24=0,"",SER_hh_tes_in!I24/SER_hh_fec_in!I24)</f>
        <v>0.53658964064946801</v>
      </c>
      <c r="J24" s="109">
        <f>IF(SER_hh_tes_in!J24=0,"",SER_hh_tes_in!J24/SER_hh_fec_in!J24)</f>
        <v>0.53977327013469956</v>
      </c>
      <c r="K24" s="109">
        <f>IF(SER_hh_tes_in!K24=0,"",SER_hh_tes_in!K24/SER_hh_fec_in!K24)</f>
        <v>0.54401834171897723</v>
      </c>
      <c r="L24" s="109">
        <f>IF(SER_hh_tes_in!L24=0,"",SER_hh_tes_in!L24/SER_hh_fec_in!L24)</f>
        <v>0.54807993818757861</v>
      </c>
      <c r="M24" s="109">
        <f>IF(SER_hh_tes_in!M24=0,"",SER_hh_tes_in!M24/SER_hh_fec_in!M24)</f>
        <v>0.5496813248870438</v>
      </c>
      <c r="N24" s="109">
        <f>IF(SER_hh_tes_in!N24=0,"",SER_hh_tes_in!N24/SER_hh_fec_in!N24)</f>
        <v>0.55071321033079468</v>
      </c>
      <c r="O24" s="109">
        <f>IF(SER_hh_tes_in!O24=0,"",SER_hh_tes_in!O24/SER_hh_fec_in!O24)</f>
        <v>0.55086146371737055</v>
      </c>
      <c r="P24" s="109">
        <f>IF(SER_hh_tes_in!P24=0,"",SER_hh_tes_in!P24/SER_hh_fec_in!P24)</f>
        <v>0.5508412482378896</v>
      </c>
      <c r="Q24" s="109">
        <f>IF(SER_hh_tes_in!Q24=0,"",SER_hh_tes_in!Q24/SER_hh_fec_in!Q24)</f>
        <v>0.55051240376404942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0.74738874974965519</v>
      </c>
      <c r="D25" s="109">
        <f>IF(SER_hh_tes_in!D25=0,"",SER_hh_tes_in!D25/SER_hh_fec_in!D25)</f>
        <v>0.75301416180898206</v>
      </c>
      <c r="E25" s="109">
        <f>IF(SER_hh_tes_in!E25=0,"",SER_hh_tes_in!E25/SER_hh_fec_in!E25)</f>
        <v>0.75846785677067952</v>
      </c>
      <c r="F25" s="109">
        <f>IF(SER_hh_tes_in!F25=0,"",SER_hh_tes_in!F25/SER_hh_fec_in!F25)</f>
        <v>0.76419134687309775</v>
      </c>
      <c r="G25" s="109">
        <f>IF(SER_hh_tes_in!G25=0,"",SER_hh_tes_in!G25/SER_hh_fec_in!G25)</f>
        <v>0.7686076029048069</v>
      </c>
      <c r="H25" s="109">
        <f>IF(SER_hh_tes_in!H25=0,"",SER_hh_tes_in!H25/SER_hh_fec_in!H25)</f>
        <v>0.77384115021588729</v>
      </c>
      <c r="I25" s="109">
        <f>IF(SER_hh_tes_in!I25=0,"",SER_hh_tes_in!I25/SER_hh_fec_in!I25)</f>
        <v>0.78055335104134527</v>
      </c>
      <c r="J25" s="109">
        <f>IF(SER_hh_tes_in!J25=0,"",SER_hh_tes_in!J25/SER_hh_fec_in!J25)</f>
        <v>0.78531342677121396</v>
      </c>
      <c r="K25" s="109">
        <f>IF(SER_hh_tes_in!K25=0,"",SER_hh_tes_in!K25/SER_hh_fec_in!K25)</f>
        <v>0.79106756745225104</v>
      </c>
      <c r="L25" s="109">
        <f>IF(SER_hh_tes_in!L25=0,"",SER_hh_tes_in!L25/SER_hh_fec_in!L25)</f>
        <v>0.79672593058028052</v>
      </c>
      <c r="M25" s="109">
        <f>IF(SER_hh_tes_in!M25=0,"",SER_hh_tes_in!M25/SER_hh_fec_in!M25)</f>
        <v>0.79932570175906037</v>
      </c>
      <c r="N25" s="109">
        <f>IF(SER_hh_tes_in!N25=0,"",SER_hh_tes_in!N25/SER_hh_fec_in!N25)</f>
        <v>0.80080305643275118</v>
      </c>
      <c r="O25" s="109">
        <f>IF(SER_hh_tes_in!O25=0,"",SER_hh_tes_in!O25/SER_hh_fec_in!O25)</f>
        <v>0.80145527090697888</v>
      </c>
      <c r="P25" s="109">
        <f>IF(SER_hh_tes_in!P25=0,"",SER_hh_tes_in!P25/SER_hh_fec_in!P25)</f>
        <v>0.80182076946884762</v>
      </c>
      <c r="Q25" s="109">
        <f>IF(SER_hh_tes_in!Q25=0,"",SER_hh_tes_in!Q25/SER_hh_fec_in!Q25)</f>
        <v>0.80191267423319856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0.76509326270710221</v>
      </c>
      <c r="D26" s="112">
        <f>IF(SER_hh_tes_in!D26=0,"",SER_hh_tes_in!D26/SER_hh_fec_in!D26)</f>
        <v>0.7716297965266703</v>
      </c>
      <c r="E26" s="112">
        <f>IF(SER_hh_tes_in!E26=0,"",SER_hh_tes_in!E26/SER_hh_fec_in!E26)</f>
        <v>0.7769782653686278</v>
      </c>
      <c r="F26" s="112">
        <f>IF(SER_hh_tes_in!F26=0,"",SER_hh_tes_in!F26/SER_hh_fec_in!F26)</f>
        <v>0.78372035173566967</v>
      </c>
      <c r="G26" s="112">
        <f>IF(SER_hh_tes_in!G26=0,"",SER_hh_tes_in!G26/SER_hh_fec_in!G26)</f>
        <v>0.78814326763281017</v>
      </c>
      <c r="H26" s="112">
        <f>IF(SER_hh_tes_in!H26=0,"",SER_hh_tes_in!H26/SER_hh_fec_in!H26)</f>
        <v>0.79475387624293703</v>
      </c>
      <c r="I26" s="112">
        <f>IF(SER_hh_tes_in!I26=0,"",SER_hh_tes_in!I26/SER_hh_fec_in!I26)</f>
        <v>0.80156532810102998</v>
      </c>
      <c r="J26" s="112">
        <f>IF(SER_hh_tes_in!J26=0,"",SER_hh_tes_in!J26/SER_hh_fec_in!J26)</f>
        <v>0.80544264569912905</v>
      </c>
      <c r="K26" s="112">
        <f>IF(SER_hh_tes_in!K26=0,"",SER_hh_tes_in!K26/SER_hh_fec_in!K26)</f>
        <v>0.77738728495194387</v>
      </c>
      <c r="L26" s="112" t="str">
        <f>IF(SER_hh_tes_in!L26=0,"",SER_hh_tes_in!L26/SER_hh_fec_in!L26)</f>
        <v/>
      </c>
      <c r="M26" s="112">
        <f>IF(SER_hh_tes_in!M26=0,"",SER_hh_tes_in!M26/SER_hh_fec_in!M26)</f>
        <v>0.82059636395871793</v>
      </c>
      <c r="N26" s="112">
        <f>IF(SER_hh_tes_in!N26=0,"",SER_hh_tes_in!N26/SER_hh_fec_in!N26)</f>
        <v>0.8218466966888105</v>
      </c>
      <c r="O26" s="112">
        <f>IF(SER_hh_tes_in!O26=0,"",SER_hh_tes_in!O26/SER_hh_fec_in!O26)</f>
        <v>0.82206863020842647</v>
      </c>
      <c r="P26" s="112">
        <f>IF(SER_hh_tes_in!P26=0,"",SER_hh_tes_in!P26/SER_hh_fec_in!P26)</f>
        <v>0.82191596840825998</v>
      </c>
      <c r="Q26" s="112">
        <f>IF(SER_hh_tes_in!Q26=0,"",SER_hh_tes_in!Q26/SER_hh_fec_in!Q26)</f>
        <v>0.8212643443341564</v>
      </c>
    </row>
    <row r="27" spans="1:17" ht="12" customHeight="1" x14ac:dyDescent="0.25">
      <c r="A27" s="93" t="s">
        <v>33</v>
      </c>
      <c r="B27" s="122"/>
      <c r="C27" s="122">
        <f>IF(SER_hh_tes_in!C27=0,"",SER_hh_tes_in!C27/SER_hh_fec_in!C27)</f>
        <v>0.94042904630748037</v>
      </c>
      <c r="D27" s="122">
        <f>IF(SER_hh_tes_in!D27=0,"",SER_hh_tes_in!D27/SER_hh_fec_in!D27)</f>
        <v>0.95843341055586884</v>
      </c>
      <c r="E27" s="122">
        <f>IF(SER_hh_tes_in!E27=0,"",SER_hh_tes_in!E27/SER_hh_fec_in!E27)</f>
        <v>0.96259513351710857</v>
      </c>
      <c r="F27" s="122">
        <f>IF(SER_hh_tes_in!F27=0,"",SER_hh_tes_in!F27/SER_hh_fec_in!F27)</f>
        <v>0.98024028274267194</v>
      </c>
      <c r="G27" s="122">
        <f>IF(SER_hh_tes_in!G27=0,"",SER_hh_tes_in!G27/SER_hh_fec_in!G27)</f>
        <v>0.98580561969695413</v>
      </c>
      <c r="H27" s="122">
        <f>IF(SER_hh_tes_in!H27=0,"",SER_hh_tes_in!H27/SER_hh_fec_in!H27)</f>
        <v>0.99715057525490991</v>
      </c>
      <c r="I27" s="122">
        <f>IF(SER_hh_tes_in!I27=0,"",SER_hh_tes_in!I27/SER_hh_fec_in!I27)</f>
        <v>1.0045952717511106</v>
      </c>
      <c r="J27" s="122">
        <f>IF(SER_hh_tes_in!J27=0,"",SER_hh_tes_in!J27/SER_hh_fec_in!J27)</f>
        <v>1.0080106134139326</v>
      </c>
      <c r="K27" s="122">
        <f>IF(SER_hh_tes_in!K27=0,"",SER_hh_tes_in!K27/SER_hh_fec_in!K27)</f>
        <v>1.0120196356800677</v>
      </c>
      <c r="L27" s="122">
        <f>IF(SER_hh_tes_in!L27=0,"",SER_hh_tes_in!L27/SER_hh_fec_in!L27)</f>
        <v>1.0176346572324073</v>
      </c>
      <c r="M27" s="122">
        <f>IF(SER_hh_tes_in!M27=0,"",SER_hh_tes_in!M27/SER_hh_fec_in!M27)</f>
        <v>1.0239760659595021</v>
      </c>
      <c r="N27" s="122">
        <f>IF(SER_hh_tes_in!N27=0,"",SER_hh_tes_in!N27/SER_hh_fec_in!N27)</f>
        <v>1.0246351726202538</v>
      </c>
      <c r="O27" s="122">
        <f>IF(SER_hh_tes_in!O27=0,"",SER_hh_tes_in!O27/SER_hh_fec_in!O27)</f>
        <v>1.0234520844388975</v>
      </c>
      <c r="P27" s="122">
        <f>IF(SER_hh_tes_in!P27=0,"",SER_hh_tes_in!P27/SER_hh_fec_in!P27)</f>
        <v>1.0212183955142031</v>
      </c>
      <c r="Q27" s="122">
        <f>IF(SER_hh_tes_in!Q27=0,"",SER_hh_tes_in!Q27/SER_hh_fec_in!Q27)</f>
        <v>1.0218313160945556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0.60675186548580839</v>
      </c>
      <c r="D29" s="110">
        <f>IF(SER_hh_tes_in!D29=0,"",SER_hh_tes_in!D29/SER_hh_fec_in!D29)</f>
        <v>0.6103061197402887</v>
      </c>
      <c r="E29" s="110">
        <f>IF(SER_hh_tes_in!E29=0,"",SER_hh_tes_in!E29/SER_hh_fec_in!E29)</f>
        <v>0.6002466441386568</v>
      </c>
      <c r="F29" s="110">
        <f>IF(SER_hh_tes_in!F29=0,"",SER_hh_tes_in!F29/SER_hh_fec_in!F29)</f>
        <v>0.60717323016372682</v>
      </c>
      <c r="G29" s="110">
        <f>IF(SER_hh_tes_in!G29=0,"",SER_hh_tes_in!G29/SER_hh_fec_in!G29)</f>
        <v>0.59100344969473795</v>
      </c>
      <c r="H29" s="110">
        <f>IF(SER_hh_tes_in!H29=0,"",SER_hh_tes_in!H29/SER_hh_fec_in!H29)</f>
        <v>0.62192180852863588</v>
      </c>
      <c r="I29" s="110">
        <f>IF(SER_hh_tes_in!I29=0,"",SER_hh_tes_in!I29/SER_hh_fec_in!I29)</f>
        <v>0.63184530804897532</v>
      </c>
      <c r="J29" s="110">
        <f>IF(SER_hh_tes_in!J29=0,"",SER_hh_tes_in!J29/SER_hh_fec_in!J29)</f>
        <v>0.63170615352765469</v>
      </c>
      <c r="K29" s="110">
        <f>IF(SER_hh_tes_in!K29=0,"",SER_hh_tes_in!K29/SER_hh_fec_in!K29)</f>
        <v>0.63630896349236532</v>
      </c>
      <c r="L29" s="110">
        <f>IF(SER_hh_tes_in!L29=0,"",SER_hh_tes_in!L29/SER_hh_fec_in!L29)</f>
        <v>0.62647290413571743</v>
      </c>
      <c r="M29" s="110">
        <f>IF(SER_hh_tes_in!M29=0,"",SER_hh_tes_in!M29/SER_hh_fec_in!M29)</f>
        <v>0.65364092825058251</v>
      </c>
      <c r="N29" s="110">
        <f>IF(SER_hh_tes_in!N29=0,"",SER_hh_tes_in!N29/SER_hh_fec_in!N29)</f>
        <v>0.65413844656925735</v>
      </c>
      <c r="O29" s="110">
        <f>IF(SER_hh_tes_in!O29=0,"",SER_hh_tes_in!O29/SER_hh_fec_in!O29)</f>
        <v>0.6549087307521968</v>
      </c>
      <c r="P29" s="110">
        <f>IF(SER_hh_tes_in!P29=0,"",SER_hh_tes_in!P29/SER_hh_fec_in!P29)</f>
        <v>0.66127797622492568</v>
      </c>
      <c r="Q29" s="110">
        <f>IF(SER_hh_tes_in!Q29=0,"",SER_hh_tes_in!Q29/SER_hh_fec_in!Q29)</f>
        <v>0.60591902893549943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0.45013913458508803</v>
      </c>
      <c r="D30" s="109">
        <f>IF(SER_hh_tes_in!D30=0,"",SER_hh_tes_in!D30/SER_hh_fec_in!D30)</f>
        <v>0.45388590901094444</v>
      </c>
      <c r="E30" s="109">
        <f>IF(SER_hh_tes_in!E30=0,"",SER_hh_tes_in!E30/SER_hh_fec_in!E30)</f>
        <v>0.45802518759522853</v>
      </c>
      <c r="F30" s="109">
        <f>IF(SER_hh_tes_in!F30=0,"",SER_hh_tes_in!F30/SER_hh_fec_in!F30)</f>
        <v>0.46119025500356947</v>
      </c>
      <c r="G30" s="109">
        <f>IF(SER_hh_tes_in!G30=0,"",SER_hh_tes_in!G30/SER_hh_fec_in!G30)</f>
        <v>0.4640901405566169</v>
      </c>
      <c r="H30" s="109">
        <f>IF(SER_hh_tes_in!H30=0,"",SER_hh_tes_in!H30/SER_hh_fec_in!H30)</f>
        <v>0.4670454399890539</v>
      </c>
      <c r="I30" s="109">
        <f>IF(SER_hh_tes_in!I30=0,"",SER_hh_tes_in!I30/SER_hh_fec_in!I30)</f>
        <v>0.47047407589559881</v>
      </c>
      <c r="J30" s="109">
        <f>IF(SER_hh_tes_in!J30=0,"",SER_hh_tes_in!J30/SER_hh_fec_in!J30)</f>
        <v>0.47304152047642517</v>
      </c>
      <c r="K30" s="109">
        <f>IF(SER_hh_tes_in!K30=0,"",SER_hh_tes_in!K30/SER_hh_fec_in!K30)</f>
        <v>0.47596780527120608</v>
      </c>
      <c r="L30" s="109">
        <f>IF(SER_hh_tes_in!L30=0,"",SER_hh_tes_in!L30/SER_hh_fec_in!L30)</f>
        <v>0.47890303167957865</v>
      </c>
      <c r="M30" s="109">
        <f>IF(SER_hh_tes_in!M30=0,"",SER_hh_tes_in!M30/SER_hh_fec_in!M30)</f>
        <v>0.48019690106507085</v>
      </c>
      <c r="N30" s="109" t="str">
        <f>IF(SER_hh_tes_in!N30=0,"",SER_hh_tes_in!N30/SER_hh_fec_in!N30)</f>
        <v/>
      </c>
      <c r="O30" s="109" t="str">
        <f>IF(SER_hh_tes_in!O30=0,"",SER_hh_tes_in!O30/SER_hh_fec_in!O30)</f>
        <v/>
      </c>
      <c r="P30" s="109" t="str">
        <f>IF(SER_hh_tes_in!P30=0,"",SER_hh_tes_in!P30/SER_hh_fec_in!P30)</f>
        <v/>
      </c>
      <c r="Q30" s="109">
        <f>IF(SER_hh_tes_in!Q30=0,"",SER_hh_tes_in!Q30/SER_hh_fec_in!Q30)</f>
        <v>0.48122478570139587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0.48479937328471812</v>
      </c>
      <c r="D31" s="109">
        <f>IF(SER_hh_tes_in!D31=0,"",SER_hh_tes_in!D31/SER_hh_fec_in!D31)</f>
        <v>0.48891603055473171</v>
      </c>
      <c r="E31" s="109">
        <f>IF(SER_hh_tes_in!E31=0,"",SER_hh_tes_in!E31/SER_hh_fec_in!E31)</f>
        <v>0.49283195529908169</v>
      </c>
      <c r="F31" s="109">
        <f>IF(SER_hh_tes_in!F31=0,"",SER_hh_tes_in!F31/SER_hh_fec_in!F31)</f>
        <v>0.49649835883236565</v>
      </c>
      <c r="G31" s="109">
        <f>IF(SER_hh_tes_in!G31=0,"",SER_hh_tes_in!G31/SER_hh_fec_in!G31)</f>
        <v>0.5001418506957731</v>
      </c>
      <c r="H31" s="109">
        <f>IF(SER_hh_tes_in!H31=0,"",SER_hh_tes_in!H31/SER_hh_fec_in!H31)</f>
        <v>0.50353031914013846</v>
      </c>
      <c r="I31" s="109">
        <f>IF(SER_hh_tes_in!I31=0,"",SER_hh_tes_in!I31/SER_hh_fec_in!I31)</f>
        <v>0.50734190332217799</v>
      </c>
      <c r="J31" s="109">
        <f>IF(SER_hh_tes_in!J31=0,"",SER_hh_tes_in!J31/SER_hh_fec_in!J31)</f>
        <v>0.51013945856060283</v>
      </c>
      <c r="K31" s="109">
        <f>IF(SER_hh_tes_in!K31=0,"",SER_hh_tes_in!K31/SER_hh_fec_in!K31)</f>
        <v>0.51324392744679326</v>
      </c>
      <c r="L31" s="109">
        <f>IF(SER_hh_tes_in!L31=0,"",SER_hh_tes_in!L31/SER_hh_fec_in!L31)</f>
        <v>0.5162826266621735</v>
      </c>
      <c r="M31" s="109">
        <f>IF(SER_hh_tes_in!M31=0,"",SER_hh_tes_in!M31/SER_hh_fec_in!M31)</f>
        <v>0.51745932486976354</v>
      </c>
      <c r="N31" s="109">
        <f>IF(SER_hh_tes_in!N31=0,"",SER_hh_tes_in!N31/SER_hh_fec_in!N31)</f>
        <v>0.5176163395218103</v>
      </c>
      <c r="O31" s="109">
        <f>IF(SER_hh_tes_in!O31=0,"",SER_hh_tes_in!O31/SER_hh_fec_in!O31)</f>
        <v>0.51802673870659399</v>
      </c>
      <c r="P31" s="109">
        <f>IF(SER_hh_tes_in!P31=0,"",SER_hh_tes_in!P31/SER_hh_fec_in!P31)</f>
        <v>0.51820862756230646</v>
      </c>
      <c r="Q31" s="109">
        <f>IF(SER_hh_tes_in!Q31=0,"",SER_hh_tes_in!Q31/SER_hh_fec_in!Q31)</f>
        <v>0.51827668011644379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0.632511220346199</v>
      </c>
      <c r="D33" s="108">
        <f>IF(SER_hh_tes_in!D33=0,"",SER_hh_tes_in!D33/SER_hh_fec_in!D33)</f>
        <v>0.6374609014318191</v>
      </c>
      <c r="E33" s="108">
        <f>IF(SER_hh_tes_in!E33=0,"",SER_hh_tes_in!E33/SER_hh_fec_in!E33)</f>
        <v>0.64218404409009688</v>
      </c>
      <c r="F33" s="108">
        <f>IF(SER_hh_tes_in!F33=0,"",SER_hh_tes_in!F33/SER_hh_fec_in!F33)</f>
        <v>0.64676382739162086</v>
      </c>
      <c r="G33" s="108">
        <f>IF(SER_hh_tes_in!G33=0,"",SER_hh_tes_in!G33/SER_hh_fec_in!G33)</f>
        <v>0.65126920002419841</v>
      </c>
      <c r="H33" s="108">
        <f>IF(SER_hh_tes_in!H33=0,"",SER_hh_tes_in!H33/SER_hh_fec_in!H33)</f>
        <v>0.65577604848747595</v>
      </c>
      <c r="I33" s="108">
        <f>IF(SER_hh_tes_in!I33=0,"",SER_hh_tes_in!I33/SER_hh_fec_in!I33)</f>
        <v>0.66092082940369334</v>
      </c>
      <c r="J33" s="108">
        <f>IF(SER_hh_tes_in!J33=0,"",SER_hh_tes_in!J33/SER_hh_fec_in!J33)</f>
        <v>0.66477988886382222</v>
      </c>
      <c r="K33" s="108">
        <f>IF(SER_hh_tes_in!K33=0,"",SER_hh_tes_in!K33/SER_hh_fec_in!K33)</f>
        <v>0.66909656762751746</v>
      </c>
      <c r="L33" s="108">
        <f>IF(SER_hh_tes_in!L33=0,"",SER_hh_tes_in!L33/SER_hh_fec_in!L33)</f>
        <v>0.67336446478840251</v>
      </c>
      <c r="M33" s="108">
        <f>IF(SER_hh_tes_in!M33=0,"",SER_hh_tes_in!M33/SER_hh_fec_in!M33)</f>
        <v>0.67524031603148382</v>
      </c>
      <c r="N33" s="108">
        <f>IF(SER_hh_tes_in!N33=0,"",SER_hh_tes_in!N33/SER_hh_fec_in!N33)</f>
        <v>0.67584025188986474</v>
      </c>
      <c r="O33" s="108">
        <f>IF(SER_hh_tes_in!O33=0,"",SER_hh_tes_in!O33/SER_hh_fec_in!O33)</f>
        <v>0.67634321447662493</v>
      </c>
      <c r="P33" s="108">
        <f>IF(SER_hh_tes_in!P33=0,"",SER_hh_tes_in!P33/SER_hh_fec_in!P33)</f>
        <v>0.67654544240746972</v>
      </c>
      <c r="Q33" s="108">
        <f>IF(SER_hh_tes_in!Q33=0,"",SER_hh_tes_in!Q33/SER_hh_fec_in!Q33)</f>
        <v>0.67662037278540188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7.7083273755115682</v>
      </c>
      <c r="D3" s="106">
        <f t="shared" si="0"/>
        <v>39.544849073682784</v>
      </c>
      <c r="E3" s="106">
        <f t="shared" si="0"/>
        <v>63.630357297122394</v>
      </c>
      <c r="F3" s="106">
        <f t="shared" si="0"/>
        <v>34.982524944826153</v>
      </c>
      <c r="G3" s="106">
        <f t="shared" si="0"/>
        <v>40.546655635291607</v>
      </c>
      <c r="H3" s="106">
        <f t="shared" si="0"/>
        <v>44.500264570921615</v>
      </c>
      <c r="I3" s="106">
        <f t="shared" si="0"/>
        <v>13.40038380249451</v>
      </c>
      <c r="J3" s="106">
        <f t="shared" si="0"/>
        <v>24.028781492982205</v>
      </c>
      <c r="K3" s="106">
        <f t="shared" si="0"/>
        <v>29.227627248979182</v>
      </c>
      <c r="L3" s="106">
        <f t="shared" si="0"/>
        <v>6.8279014844008685</v>
      </c>
      <c r="M3" s="106">
        <f t="shared" si="0"/>
        <v>7.1783138321390982</v>
      </c>
      <c r="N3" s="106">
        <f t="shared" si="0"/>
        <v>40.089236370356204</v>
      </c>
      <c r="O3" s="106">
        <f t="shared" si="0"/>
        <v>30.356178343315911</v>
      </c>
      <c r="P3" s="106">
        <f t="shared" si="0"/>
        <v>9.732261879379287</v>
      </c>
      <c r="Q3" s="106">
        <f t="shared" si="0"/>
        <v>28.870514830327856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3.3269491526560593</v>
      </c>
      <c r="D4" s="101">
        <f t="shared" si="1"/>
        <v>33.188702794851068</v>
      </c>
      <c r="E4" s="101">
        <f t="shared" si="1"/>
        <v>53.03263313183988</v>
      </c>
      <c r="F4" s="101">
        <f t="shared" si="1"/>
        <v>28.118211515953394</v>
      </c>
      <c r="G4" s="101">
        <f t="shared" si="1"/>
        <v>29.823573509450853</v>
      </c>
      <c r="H4" s="101">
        <f t="shared" si="1"/>
        <v>37.474753119980598</v>
      </c>
      <c r="I4" s="101">
        <f t="shared" si="1"/>
        <v>8.315852730875763</v>
      </c>
      <c r="J4" s="101">
        <f t="shared" si="1"/>
        <v>18.590112803052754</v>
      </c>
      <c r="K4" s="101">
        <f t="shared" si="1"/>
        <v>23.434293156360194</v>
      </c>
      <c r="L4" s="101">
        <f t="shared" si="1"/>
        <v>0.17532548925345459</v>
      </c>
      <c r="M4" s="101">
        <f t="shared" si="1"/>
        <v>5.5715319680896336</v>
      </c>
      <c r="N4" s="101">
        <f t="shared" si="1"/>
        <v>36.773748624330729</v>
      </c>
      <c r="O4" s="101">
        <f t="shared" si="1"/>
        <v>26.926717839383734</v>
      </c>
      <c r="P4" s="101">
        <f t="shared" si="1"/>
        <v>7.5915928713498628</v>
      </c>
      <c r="Q4" s="101">
        <f t="shared" si="1"/>
        <v>21.253451805041891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1.9275812753036479</v>
      </c>
      <c r="E7" s="100">
        <v>9.960903263884628</v>
      </c>
      <c r="F7" s="100">
        <v>11.586353092002774</v>
      </c>
      <c r="G7" s="100">
        <v>0.96832911921341913</v>
      </c>
      <c r="H7" s="100">
        <v>0</v>
      </c>
      <c r="I7" s="100">
        <v>5.3223620845605915</v>
      </c>
      <c r="J7" s="100">
        <v>9.9667894920556197</v>
      </c>
      <c r="K7" s="100">
        <v>6.7181184984205995</v>
      </c>
      <c r="L7" s="100">
        <v>0</v>
      </c>
      <c r="M7" s="100">
        <v>2.7007681382414295</v>
      </c>
      <c r="N7" s="100">
        <v>14.943306951776467</v>
      </c>
      <c r="O7" s="100">
        <v>7.1364484797613539</v>
      </c>
      <c r="P7" s="100">
        <v>6.1873498801481919</v>
      </c>
      <c r="Q7" s="100">
        <v>0.52601348496161271</v>
      </c>
    </row>
    <row r="8" spans="1:17" ht="12" customHeight="1" x14ac:dyDescent="0.25">
      <c r="A8" s="88" t="s">
        <v>101</v>
      </c>
      <c r="B8" s="100"/>
      <c r="C8" s="100">
        <v>0.10677958084197046</v>
      </c>
      <c r="D8" s="100">
        <v>0.20939933017308182</v>
      </c>
      <c r="E8" s="100">
        <v>0.35433535088370605</v>
      </c>
      <c r="F8" s="100">
        <v>0.16222801654686303</v>
      </c>
      <c r="G8" s="100">
        <v>0.25534756111689444</v>
      </c>
      <c r="H8" s="100">
        <v>0.1882366773877289</v>
      </c>
      <c r="I8" s="100">
        <v>0.30367604566050871</v>
      </c>
      <c r="J8" s="100">
        <v>0.20147474783905542</v>
      </c>
      <c r="K8" s="100">
        <v>0.25789174325610792</v>
      </c>
      <c r="L8" s="100">
        <v>0.17532548925345459</v>
      </c>
      <c r="M8" s="100">
        <v>0.45998405885253679</v>
      </c>
      <c r="N8" s="100">
        <v>0.32983937619011988</v>
      </c>
      <c r="O8" s="100">
        <v>0.34854607432396828</v>
      </c>
      <c r="P8" s="100">
        <v>0.77211082809845866</v>
      </c>
      <c r="Q8" s="100">
        <v>0.99094612547384098</v>
      </c>
    </row>
    <row r="9" spans="1:17" ht="12" customHeight="1" x14ac:dyDescent="0.25">
      <c r="A9" s="88" t="s">
        <v>106</v>
      </c>
      <c r="B9" s="100"/>
      <c r="C9" s="100">
        <v>1.8233343637948922</v>
      </c>
      <c r="D9" s="100">
        <v>26.532614513699205</v>
      </c>
      <c r="E9" s="100">
        <v>40.566184060176042</v>
      </c>
      <c r="F9" s="100">
        <v>14.749321290430981</v>
      </c>
      <c r="G9" s="100">
        <v>26.873525351118118</v>
      </c>
      <c r="H9" s="100">
        <v>35.303366578152854</v>
      </c>
      <c r="I9" s="100">
        <v>2.689814600654663</v>
      </c>
      <c r="J9" s="100">
        <v>8.4218485631580791</v>
      </c>
      <c r="K9" s="100">
        <v>16.458282914683487</v>
      </c>
      <c r="L9" s="100">
        <v>0</v>
      </c>
      <c r="M9" s="100">
        <v>0</v>
      </c>
      <c r="N9" s="100">
        <v>20.567139899369387</v>
      </c>
      <c r="O9" s="100">
        <v>18.948134634451783</v>
      </c>
      <c r="P9" s="100">
        <v>0</v>
      </c>
      <c r="Q9" s="100">
        <v>18.696694084586856</v>
      </c>
    </row>
    <row r="10" spans="1:17" ht="12" customHeight="1" x14ac:dyDescent="0.25">
      <c r="A10" s="88" t="s">
        <v>34</v>
      </c>
      <c r="B10" s="100"/>
      <c r="C10" s="100">
        <v>1.3968352080191968</v>
      </c>
      <c r="D10" s="100">
        <v>4.5191076756751372</v>
      </c>
      <c r="E10" s="100">
        <v>2.1512104568955039</v>
      </c>
      <c r="F10" s="100">
        <v>1.6203091169727768</v>
      </c>
      <c r="G10" s="100">
        <v>1.7263714780024184</v>
      </c>
      <c r="H10" s="100">
        <v>1.9831498644400185</v>
      </c>
      <c r="I10" s="100">
        <v>0</v>
      </c>
      <c r="J10" s="100">
        <v>0</v>
      </c>
      <c r="K10" s="100">
        <v>0</v>
      </c>
      <c r="L10" s="100">
        <v>0</v>
      </c>
      <c r="M10" s="100">
        <v>2.4107797709956675</v>
      </c>
      <c r="N10" s="100">
        <v>0.93346239699475653</v>
      </c>
      <c r="O10" s="100">
        <v>0.49358865084662862</v>
      </c>
      <c r="P10" s="100">
        <v>0.63213216310321252</v>
      </c>
      <c r="Q10" s="100">
        <v>1.0397981100195806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3.1971724301224232E-3</v>
      </c>
      <c r="D16" s="101">
        <f t="shared" si="2"/>
        <v>5.1256675476096056E-3</v>
      </c>
      <c r="E16" s="101">
        <f t="shared" si="2"/>
        <v>2.1241857507780823E-3</v>
      </c>
      <c r="F16" s="101">
        <f t="shared" si="2"/>
        <v>6.4525036397097939E-3</v>
      </c>
      <c r="G16" s="101">
        <f t="shared" si="2"/>
        <v>7.5748712433014271E-3</v>
      </c>
      <c r="H16" s="101">
        <f t="shared" si="2"/>
        <v>4.2223070470600935E-3</v>
      </c>
      <c r="I16" s="101">
        <f t="shared" si="2"/>
        <v>3.0261841625757813E-3</v>
      </c>
      <c r="J16" s="101">
        <f t="shared" si="2"/>
        <v>3.8798551918522851E-3</v>
      </c>
      <c r="K16" s="101">
        <f t="shared" si="2"/>
        <v>4.2233866844240365E-3</v>
      </c>
      <c r="L16" s="101">
        <f t="shared" si="2"/>
        <v>1.2345623033570405E-2</v>
      </c>
      <c r="M16" s="101">
        <f t="shared" si="2"/>
        <v>7.3480520105244779E-3</v>
      </c>
      <c r="N16" s="101">
        <f t="shared" si="2"/>
        <v>1.5809166362666934E-2</v>
      </c>
      <c r="O16" s="101">
        <f t="shared" si="2"/>
        <v>2.7883160744894706E-2</v>
      </c>
      <c r="P16" s="101">
        <f t="shared" si="2"/>
        <v>4.7762510858441791E-2</v>
      </c>
      <c r="Q16" s="101">
        <f t="shared" si="2"/>
        <v>7.8749316567261737E-2</v>
      </c>
    </row>
    <row r="17" spans="1:17" ht="12.95" customHeight="1" x14ac:dyDescent="0.25">
      <c r="A17" s="88" t="s">
        <v>101</v>
      </c>
      <c r="B17" s="103"/>
      <c r="C17" s="103">
        <v>3.1971724301224232E-3</v>
      </c>
      <c r="D17" s="103">
        <v>5.1256675476096056E-3</v>
      </c>
      <c r="E17" s="103">
        <v>2.1241857507780823E-3</v>
      </c>
      <c r="F17" s="103">
        <v>6.4525036397097939E-3</v>
      </c>
      <c r="G17" s="103">
        <v>7.5748712433014271E-3</v>
      </c>
      <c r="H17" s="103">
        <v>4.2223070470600935E-3</v>
      </c>
      <c r="I17" s="103">
        <v>3.0261841625757813E-3</v>
      </c>
      <c r="J17" s="103">
        <v>3.8798551918522851E-3</v>
      </c>
      <c r="K17" s="103">
        <v>4.2233866844240365E-3</v>
      </c>
      <c r="L17" s="103">
        <v>1.2345623033570405E-2</v>
      </c>
      <c r="M17" s="103">
        <v>7.3480520105244779E-3</v>
      </c>
      <c r="N17" s="103">
        <v>1.5809166362666934E-2</v>
      </c>
      <c r="O17" s="103">
        <v>2.7883160744894706E-2</v>
      </c>
      <c r="P17" s="103">
        <v>4.7762510858441791E-2</v>
      </c>
      <c r="Q17" s="103">
        <v>7.8749316567261737E-2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1.9686369268903119</v>
      </c>
      <c r="D19" s="101">
        <f t="shared" si="3"/>
        <v>3.6034524361233009</v>
      </c>
      <c r="E19" s="101">
        <f t="shared" si="3"/>
        <v>6.3778360178765601</v>
      </c>
      <c r="F19" s="101">
        <f t="shared" si="3"/>
        <v>3.0141238765180072</v>
      </c>
      <c r="G19" s="101">
        <f t="shared" si="3"/>
        <v>4.5783469414978191</v>
      </c>
      <c r="H19" s="101">
        <f t="shared" si="3"/>
        <v>3.6771956171094926</v>
      </c>
      <c r="I19" s="101">
        <f t="shared" si="3"/>
        <v>1.5955346070175551</v>
      </c>
      <c r="J19" s="101">
        <f t="shared" si="3"/>
        <v>2.6139346163649968</v>
      </c>
      <c r="K19" s="101">
        <f t="shared" si="3"/>
        <v>2.408675592450003</v>
      </c>
      <c r="L19" s="101">
        <f t="shared" si="3"/>
        <v>1.6927621829048607</v>
      </c>
      <c r="M19" s="101">
        <f t="shared" si="3"/>
        <v>6.332262363927893E-2</v>
      </c>
      <c r="N19" s="101">
        <f t="shared" si="3"/>
        <v>1.8910874052739559</v>
      </c>
      <c r="O19" s="101">
        <f t="shared" si="3"/>
        <v>1.9546700518717117</v>
      </c>
      <c r="P19" s="101">
        <f t="shared" si="3"/>
        <v>0.97022713293898299</v>
      </c>
      <c r="Q19" s="101">
        <f t="shared" si="3"/>
        <v>2.0035725076630522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0.6307814227739903</v>
      </c>
      <c r="D22" s="100">
        <v>1.0600070639510322</v>
      </c>
      <c r="E22" s="100">
        <v>1.2076986277967101</v>
      </c>
      <c r="F22" s="100">
        <v>1.1189481076916294</v>
      </c>
      <c r="G22" s="100">
        <v>0.57053464820977584</v>
      </c>
      <c r="H22" s="100">
        <v>0</v>
      </c>
      <c r="I22" s="100">
        <v>0</v>
      </c>
      <c r="J22" s="100">
        <v>1.1597052499471079</v>
      </c>
      <c r="K22" s="100">
        <v>0.985789200041712</v>
      </c>
      <c r="L22" s="100">
        <v>0.36601247193666953</v>
      </c>
      <c r="M22" s="100">
        <v>0</v>
      </c>
      <c r="N22" s="100">
        <v>1.0330252989072828</v>
      </c>
      <c r="O22" s="100">
        <v>1.0875023211218096</v>
      </c>
      <c r="P22" s="100">
        <v>0.90090113862572163</v>
      </c>
      <c r="Q22" s="100">
        <v>1.0371121381112425</v>
      </c>
    </row>
    <row r="23" spans="1:17" ht="12" customHeight="1" x14ac:dyDescent="0.25">
      <c r="A23" s="88" t="s">
        <v>98</v>
      </c>
      <c r="B23" s="100"/>
      <c r="C23" s="100">
        <v>1.1337613783975997</v>
      </c>
      <c r="D23" s="100">
        <v>2.3898851536285552</v>
      </c>
      <c r="E23" s="100">
        <v>5.0426314783989579</v>
      </c>
      <c r="F23" s="100">
        <v>1.7667690294863747</v>
      </c>
      <c r="G23" s="100">
        <v>3.8469365564625431</v>
      </c>
      <c r="H23" s="100">
        <v>3.5524461039424349</v>
      </c>
      <c r="I23" s="100">
        <v>1.471712453180239</v>
      </c>
      <c r="J23" s="100">
        <v>1.3793047914226073</v>
      </c>
      <c r="K23" s="100">
        <v>1.3597754138419786</v>
      </c>
      <c r="L23" s="100">
        <v>1.2690952678801812</v>
      </c>
      <c r="M23" s="100">
        <v>0</v>
      </c>
      <c r="N23" s="100">
        <v>0.77608218346514801</v>
      </c>
      <c r="O23" s="100">
        <v>0.80492285435590694</v>
      </c>
      <c r="P23" s="100">
        <v>0</v>
      </c>
      <c r="Q23" s="100">
        <v>0.91278405816124908</v>
      </c>
    </row>
    <row r="24" spans="1:17" ht="12" customHeight="1" x14ac:dyDescent="0.25">
      <c r="A24" s="88" t="s">
        <v>34</v>
      </c>
      <c r="B24" s="100"/>
      <c r="C24" s="100">
        <v>0.20409412571872182</v>
      </c>
      <c r="D24" s="100">
        <v>0.15356021854371368</v>
      </c>
      <c r="E24" s="100">
        <v>0.12750591168089179</v>
      </c>
      <c r="F24" s="100">
        <v>0.12840673934000305</v>
      </c>
      <c r="G24" s="100">
        <v>0.16087573682549994</v>
      </c>
      <c r="H24" s="100">
        <v>0.12474951316705753</v>
      </c>
      <c r="I24" s="100">
        <v>0.12382215383731615</v>
      </c>
      <c r="J24" s="100">
        <v>7.492457499528192E-2</v>
      </c>
      <c r="K24" s="100">
        <v>6.3110978566312287E-2</v>
      </c>
      <c r="L24" s="100">
        <v>5.7654443088009939E-2</v>
      </c>
      <c r="M24" s="100">
        <v>6.332262363927893E-2</v>
      </c>
      <c r="N24" s="100">
        <v>8.1979922901525115E-2</v>
      </c>
      <c r="O24" s="100">
        <v>6.2244876393995195E-2</v>
      </c>
      <c r="P24" s="100">
        <v>6.9325994313261405E-2</v>
      </c>
      <c r="Q24" s="100">
        <v>5.3676311390560907E-2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2.409544123535075</v>
      </c>
      <c r="D29" s="101">
        <f t="shared" si="4"/>
        <v>2.747568175160807</v>
      </c>
      <c r="E29" s="101">
        <f t="shared" si="4"/>
        <v>4.2177639616551703</v>
      </c>
      <c r="F29" s="101">
        <f t="shared" si="4"/>
        <v>3.8437370487150391</v>
      </c>
      <c r="G29" s="101">
        <f t="shared" si="4"/>
        <v>6.1371603130996339</v>
      </c>
      <c r="H29" s="101">
        <f t="shared" si="4"/>
        <v>3.3440935267844667</v>
      </c>
      <c r="I29" s="101">
        <f t="shared" si="4"/>
        <v>3.4859702804386159</v>
      </c>
      <c r="J29" s="101">
        <f t="shared" si="4"/>
        <v>2.820854218372602</v>
      </c>
      <c r="K29" s="101">
        <f t="shared" si="4"/>
        <v>3.3804351134845625</v>
      </c>
      <c r="L29" s="101">
        <f t="shared" si="4"/>
        <v>4.9474681892089825</v>
      </c>
      <c r="M29" s="101">
        <f t="shared" si="4"/>
        <v>1.5361111883996608</v>
      </c>
      <c r="N29" s="101">
        <f t="shared" si="4"/>
        <v>1.4085911743888502</v>
      </c>
      <c r="O29" s="101">
        <f t="shared" si="4"/>
        <v>1.4469072913155689</v>
      </c>
      <c r="P29" s="101">
        <f t="shared" si="4"/>
        <v>1.1226793642319999</v>
      </c>
      <c r="Q29" s="101">
        <f t="shared" si="4"/>
        <v>5.5347412010556525</v>
      </c>
    </row>
    <row r="30" spans="1:17" s="28" customFormat="1" ht="12" customHeight="1" x14ac:dyDescent="0.25">
      <c r="A30" s="88" t="s">
        <v>66</v>
      </c>
      <c r="B30" s="100"/>
      <c r="C30" s="100">
        <v>0.30355872207673351</v>
      </c>
      <c r="D30" s="100">
        <v>0.30221688756573806</v>
      </c>
      <c r="E30" s="100">
        <v>1.5057321424674022</v>
      </c>
      <c r="F30" s="100">
        <v>1.525963959596625</v>
      </c>
      <c r="G30" s="100">
        <v>1.5854678389129864</v>
      </c>
      <c r="H30" s="100">
        <v>0.35737583581513427</v>
      </c>
      <c r="I30" s="100">
        <v>0.4317479736166554</v>
      </c>
      <c r="J30" s="100">
        <v>0.34788240219349886</v>
      </c>
      <c r="K30" s="100">
        <v>0.35610553397630185</v>
      </c>
      <c r="L30" s="100">
        <v>2.5821117965218976</v>
      </c>
      <c r="M30" s="100">
        <v>0.32498493405994211</v>
      </c>
      <c r="N30" s="100">
        <v>0</v>
      </c>
      <c r="O30" s="100">
        <v>0</v>
      </c>
      <c r="P30" s="100">
        <v>0</v>
      </c>
      <c r="Q30" s="100">
        <v>3.482211897385906</v>
      </c>
    </row>
    <row r="31" spans="1:17" ht="12" customHeight="1" x14ac:dyDescent="0.25">
      <c r="A31" s="88" t="s">
        <v>98</v>
      </c>
      <c r="B31" s="100"/>
      <c r="C31" s="100">
        <v>2.1059854014583417</v>
      </c>
      <c r="D31" s="100">
        <v>2.4453512875950691</v>
      </c>
      <c r="E31" s="100">
        <v>2.7120318191877679</v>
      </c>
      <c r="F31" s="100">
        <v>2.3177730891184138</v>
      </c>
      <c r="G31" s="100">
        <v>4.5516924741866474</v>
      </c>
      <c r="H31" s="100">
        <v>2.9867176909693325</v>
      </c>
      <c r="I31" s="100">
        <v>3.0542223068219605</v>
      </c>
      <c r="J31" s="100">
        <v>2.4729718161791032</v>
      </c>
      <c r="K31" s="100">
        <v>3.0243295795082608</v>
      </c>
      <c r="L31" s="100">
        <v>2.3653563926870849</v>
      </c>
      <c r="M31" s="100">
        <v>1.2111262543397185</v>
      </c>
      <c r="N31" s="100">
        <v>1.4085911743888502</v>
      </c>
      <c r="O31" s="100">
        <v>1.4469072913155689</v>
      </c>
      <c r="P31" s="100">
        <v>1.1226793642319999</v>
      </c>
      <c r="Q31" s="100">
        <v>2.052529303669747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61588.803012948258</v>
      </c>
      <c r="D3" s="106">
        <f>IF(SER_hh_fec_in!D3=0,0,1000000/0.086*SER_hh_fec_in!D3/SER_hh_num_in!D3)</f>
        <v>62765.686724175517</v>
      </c>
      <c r="E3" s="106">
        <f>IF(SER_hh_fec_in!E3=0,0,1000000/0.086*SER_hh_fec_in!E3/SER_hh_num_in!E3)</f>
        <v>63914.600156460256</v>
      </c>
      <c r="F3" s="106">
        <f>IF(SER_hh_fec_in!F3=0,0,1000000/0.086*SER_hh_fec_in!F3/SER_hh_num_in!F3)</f>
        <v>61323.268061448318</v>
      </c>
      <c r="G3" s="106">
        <f>IF(SER_hh_fec_in!G3=0,0,1000000/0.086*SER_hh_fec_in!G3/SER_hh_num_in!G3)</f>
        <v>60558.648671208437</v>
      </c>
      <c r="H3" s="106">
        <f>IF(SER_hh_fec_in!H3=0,0,1000000/0.086*SER_hh_fec_in!H3/SER_hh_num_in!H3)</f>
        <v>60638.941064686231</v>
      </c>
      <c r="I3" s="106">
        <f>IF(SER_hh_fec_in!I3=0,0,1000000/0.086*SER_hh_fec_in!I3/SER_hh_num_in!I3)</f>
        <v>55012.163437910502</v>
      </c>
      <c r="J3" s="106">
        <f>IF(SER_hh_fec_in!J3=0,0,1000000/0.086*SER_hh_fec_in!J3/SER_hh_num_in!J3)</f>
        <v>55672.490002080238</v>
      </c>
      <c r="K3" s="106">
        <f>IF(SER_hh_fec_in!K3=0,0,1000000/0.086*SER_hh_fec_in!K3/SER_hh_num_in!K3)</f>
        <v>54019.962416955903</v>
      </c>
      <c r="L3" s="106">
        <f>IF(SER_hh_fec_in!L3=0,0,1000000/0.086*SER_hh_fec_in!L3/SER_hh_num_in!L3)</f>
        <v>55472.551962521909</v>
      </c>
      <c r="M3" s="106">
        <f>IF(SER_hh_fec_in!M3=0,0,1000000/0.086*SER_hh_fec_in!M3/SER_hh_num_in!M3)</f>
        <v>48839.819274000016</v>
      </c>
      <c r="N3" s="106">
        <f>IF(SER_hh_fec_in!N3=0,0,1000000/0.086*SER_hh_fec_in!N3/SER_hh_num_in!N3)</f>
        <v>52118.994836413935</v>
      </c>
      <c r="O3" s="106">
        <f>IF(SER_hh_fec_in!O3=0,0,1000000/0.086*SER_hh_fec_in!O3/SER_hh_num_in!O3)</f>
        <v>50530.01147327017</v>
      </c>
      <c r="P3" s="106">
        <f>IF(SER_hh_fec_in!P3=0,0,1000000/0.086*SER_hh_fec_in!P3/SER_hh_num_in!P3)</f>
        <v>44176.361841309641</v>
      </c>
      <c r="Q3" s="106">
        <f>IF(SER_hh_fec_in!Q3=0,0,1000000/0.086*SER_hh_fec_in!Q3/SER_hh_num_in!Q3)</f>
        <v>47914.166488928829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47221.934244482371</v>
      </c>
      <c r="D4" s="101">
        <f>IF(SER_hh_fec_in!D4=0,0,1000000/0.086*SER_hh_fec_in!D4/SER_hh_num_in!D4)</f>
        <v>47888.561897695057</v>
      </c>
      <c r="E4" s="101">
        <f>IF(SER_hh_fec_in!E4=0,0,1000000/0.086*SER_hh_fec_in!E4/SER_hh_num_in!E4)</f>
        <v>49386.188287089004</v>
      </c>
      <c r="F4" s="101">
        <f>IF(SER_hh_fec_in!F4=0,0,1000000/0.086*SER_hh_fec_in!F4/SER_hh_num_in!F4)</f>
        <v>46861.741459687153</v>
      </c>
      <c r="G4" s="101">
        <f>IF(SER_hh_fec_in!G4=0,0,1000000/0.086*SER_hh_fec_in!G4/SER_hh_num_in!G4)</f>
        <v>45580.904452328861</v>
      </c>
      <c r="H4" s="101">
        <f>IF(SER_hh_fec_in!H4=0,0,1000000/0.086*SER_hh_fec_in!H4/SER_hh_num_in!H4)</f>
        <v>45966.801376508512</v>
      </c>
      <c r="I4" s="101">
        <f>IF(SER_hh_fec_in!I4=0,0,1000000/0.086*SER_hh_fec_in!I4/SER_hh_num_in!I4)</f>
        <v>40651.091357461039</v>
      </c>
      <c r="J4" s="101">
        <f>IF(SER_hh_fec_in!J4=0,0,1000000/0.086*SER_hh_fec_in!J4/SER_hh_num_in!J4)</f>
        <v>41512.81112945755</v>
      </c>
      <c r="K4" s="101">
        <f>IF(SER_hh_fec_in!K4=0,0,1000000/0.086*SER_hh_fec_in!K4/SER_hh_num_in!K4)</f>
        <v>40026.462991530207</v>
      </c>
      <c r="L4" s="101">
        <f>IF(SER_hh_fec_in!L4=0,0,1000000/0.086*SER_hh_fec_in!L4/SER_hh_num_in!L4)</f>
        <v>42448.735709058899</v>
      </c>
      <c r="M4" s="101">
        <f>IF(SER_hh_fec_in!M4=0,0,1000000/0.086*SER_hh_fec_in!M4/SER_hh_num_in!M4)</f>
        <v>35253.945542736714</v>
      </c>
      <c r="N4" s="101">
        <f>IF(SER_hh_fec_in!N4=0,0,1000000/0.086*SER_hh_fec_in!N4/SER_hh_num_in!N4)</f>
        <v>38566.614545867771</v>
      </c>
      <c r="O4" s="101">
        <f>IF(SER_hh_fec_in!O4=0,0,1000000/0.086*SER_hh_fec_in!O4/SER_hh_num_in!O4)</f>
        <v>36692.359950021877</v>
      </c>
      <c r="P4" s="101">
        <f>IF(SER_hh_fec_in!P4=0,0,1000000/0.086*SER_hh_fec_in!P4/SER_hh_num_in!P4)</f>
        <v>29949.126630205697</v>
      </c>
      <c r="Q4" s="101">
        <f>IF(SER_hh_fec_in!Q4=0,0,1000000/0.086*SER_hh_fec_in!Q4/SER_hh_num_in!Q4)</f>
        <v>32890.319387180192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0</v>
      </c>
      <c r="D7" s="100">
        <f>IF(SER_hh_fec_in!D7=0,0,1000000/0.086*SER_hh_fec_in!D7/SER_hh_num_in!D7)</f>
        <v>53480.061525337063</v>
      </c>
      <c r="E7" s="100">
        <f>IF(SER_hh_fec_in!E7=0,0,1000000/0.086*SER_hh_fec_in!E7/SER_hh_num_in!E7)</f>
        <v>53561.312380582291</v>
      </c>
      <c r="F7" s="100">
        <f>IF(SER_hh_fec_in!F7=0,0,1000000/0.086*SER_hh_fec_in!F7/SER_hh_num_in!F7)</f>
        <v>55621.726732733689</v>
      </c>
      <c r="G7" s="100">
        <f>IF(SER_hh_fec_in!G7=0,0,1000000/0.086*SER_hh_fec_in!G7/SER_hh_num_in!G7)</f>
        <v>51756.888855592864</v>
      </c>
      <c r="H7" s="100">
        <f>IF(SER_hh_fec_in!H7=0,0,1000000/0.086*SER_hh_fec_in!H7/SER_hh_num_in!H7)</f>
        <v>0</v>
      </c>
      <c r="I7" s="100">
        <f>IF(SER_hh_fec_in!I7=0,0,1000000/0.086*SER_hh_fec_in!I7/SER_hh_num_in!I7)</f>
        <v>47601.933327341249</v>
      </c>
      <c r="J7" s="100">
        <f>IF(SER_hh_fec_in!J7=0,0,1000000/0.086*SER_hh_fec_in!J7/SER_hh_num_in!J7)</f>
        <v>48916.694439738741</v>
      </c>
      <c r="K7" s="100">
        <f>IF(SER_hh_fec_in!K7=0,0,1000000/0.086*SER_hh_fec_in!K7/SER_hh_num_in!K7)</f>
        <v>46344.139769201684</v>
      </c>
      <c r="L7" s="100">
        <f>IF(SER_hh_fec_in!L7=0,0,1000000/0.086*SER_hh_fec_in!L7/SER_hh_num_in!L7)</f>
        <v>0</v>
      </c>
      <c r="M7" s="100">
        <f>IF(SER_hh_fec_in!M7=0,0,1000000/0.086*SER_hh_fec_in!M7/SER_hh_num_in!M7)</f>
        <v>43017.413833777282</v>
      </c>
      <c r="N7" s="100">
        <f>IF(SER_hh_fec_in!N7=0,0,1000000/0.086*SER_hh_fec_in!N7/SER_hh_num_in!N7)</f>
        <v>46970.591559845445</v>
      </c>
      <c r="O7" s="100">
        <f>IF(SER_hh_fec_in!O7=0,0,1000000/0.086*SER_hh_fec_in!O7/SER_hh_num_in!O7)</f>
        <v>43209.207604082556</v>
      </c>
      <c r="P7" s="100">
        <f>IF(SER_hh_fec_in!P7=0,0,1000000/0.086*SER_hh_fec_in!P7/SER_hh_num_in!P7)</f>
        <v>38364.600074026261</v>
      </c>
      <c r="Q7" s="100">
        <f>IF(SER_hh_fec_in!Q7=0,0,1000000/0.086*SER_hh_fec_in!Q7/SER_hh_num_in!Q7)</f>
        <v>39990.89983261998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36880.218240067472</v>
      </c>
      <c r="D8" s="100">
        <f>IF(SER_hh_fec_in!D8=0,0,1000000/0.086*SER_hh_fec_in!D8/SER_hh_num_in!D8)</f>
        <v>36096.322826496318</v>
      </c>
      <c r="E8" s="100">
        <f>IF(SER_hh_fec_in!E8=0,0,1000000/0.086*SER_hh_fec_in!E8/SER_hh_num_in!E8)</f>
        <v>36790.385116364647</v>
      </c>
      <c r="F8" s="100">
        <f>IF(SER_hh_fec_in!F8=0,0,1000000/0.086*SER_hh_fec_in!F8/SER_hh_num_in!F8)</f>
        <v>36135.370162576772</v>
      </c>
      <c r="G8" s="100">
        <f>IF(SER_hh_fec_in!G8=0,0,1000000/0.086*SER_hh_fec_in!G8/SER_hh_num_in!G8)</f>
        <v>34990.754551649719</v>
      </c>
      <c r="H8" s="100">
        <f>IF(SER_hh_fec_in!H8=0,0,1000000/0.086*SER_hh_fec_in!H8/SER_hh_num_in!H8)</f>
        <v>34882.980197386074</v>
      </c>
      <c r="I8" s="100">
        <f>IF(SER_hh_fec_in!I8=0,0,1000000/0.086*SER_hh_fec_in!I8/SER_hh_num_in!I8)</f>
        <v>32631.298041675615</v>
      </c>
      <c r="J8" s="100">
        <f>IF(SER_hh_fec_in!J8=0,0,1000000/0.086*SER_hh_fec_in!J8/SER_hh_num_in!J8)</f>
        <v>32276.240265321008</v>
      </c>
      <c r="K8" s="100">
        <f>IF(SER_hh_fec_in!K8=0,0,1000000/0.086*SER_hh_fec_in!K8/SER_hh_num_in!K8)</f>
        <v>30790.743347686057</v>
      </c>
      <c r="L8" s="100">
        <f>IF(SER_hh_fec_in!L8=0,0,1000000/0.086*SER_hh_fec_in!L8/SER_hh_num_in!L8)</f>
        <v>33709.339444011704</v>
      </c>
      <c r="M8" s="100">
        <f>IF(SER_hh_fec_in!M8=0,0,1000000/0.086*SER_hh_fec_in!M8/SER_hh_num_in!M8)</f>
        <v>28298.003216116231</v>
      </c>
      <c r="N8" s="100">
        <f>IF(SER_hh_fec_in!N8=0,0,1000000/0.086*SER_hh_fec_in!N8/SER_hh_num_in!N8)</f>
        <v>28822.663083054162</v>
      </c>
      <c r="O8" s="100">
        <f>IF(SER_hh_fec_in!O8=0,0,1000000/0.086*SER_hh_fec_in!O8/SER_hh_num_in!O8)</f>
        <v>27931.300836864957</v>
      </c>
      <c r="P8" s="100">
        <f>IF(SER_hh_fec_in!P8=0,0,1000000/0.086*SER_hh_fec_in!P8/SER_hh_num_in!P8)</f>
        <v>23339.676083283961</v>
      </c>
      <c r="Q8" s="100">
        <f>IF(SER_hh_fec_in!Q8=0,0,1000000/0.086*SER_hh_fec_in!Q8/SER_hh_num_in!Q8)</f>
        <v>23988.309771416032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52645.699260800873</v>
      </c>
      <c r="D9" s="100">
        <f>IF(SER_hh_fec_in!D9=0,0,1000000/0.086*SER_hh_fec_in!D9/SER_hh_num_in!D9)</f>
        <v>50509.82062637787</v>
      </c>
      <c r="E9" s="100">
        <f>IF(SER_hh_fec_in!E9=0,0,1000000/0.086*SER_hh_fec_in!E9/SER_hh_num_in!E9)</f>
        <v>52156.609241226237</v>
      </c>
      <c r="F9" s="100">
        <f>IF(SER_hh_fec_in!F9=0,0,1000000/0.086*SER_hh_fec_in!F9/SER_hh_num_in!F9)</f>
        <v>51433.660642988594</v>
      </c>
      <c r="G9" s="100">
        <f>IF(SER_hh_fec_in!G9=0,0,1000000/0.086*SER_hh_fec_in!G9/SER_hh_num_in!G9)</f>
        <v>50132.017914854689</v>
      </c>
      <c r="H9" s="100">
        <f>IF(SER_hh_fec_in!H9=0,0,1000000/0.086*SER_hh_fec_in!H9/SER_hh_num_in!H9)</f>
        <v>50470.006812083069</v>
      </c>
      <c r="I9" s="100">
        <f>IF(SER_hh_fec_in!I9=0,0,1000000/0.086*SER_hh_fec_in!I9/SER_hh_num_in!I9)</f>
        <v>47092.606797778324</v>
      </c>
      <c r="J9" s="100">
        <f>IF(SER_hh_fec_in!J9=0,0,1000000/0.086*SER_hh_fec_in!J9/SER_hh_num_in!J9)</f>
        <v>46641.163622167296</v>
      </c>
      <c r="K9" s="100">
        <f>IF(SER_hh_fec_in!K9=0,0,1000000/0.086*SER_hh_fec_in!K9/SER_hh_num_in!K9)</f>
        <v>44647.49066948273</v>
      </c>
      <c r="L9" s="100">
        <f>IF(SER_hh_fec_in!L9=0,0,1000000/0.086*SER_hh_fec_in!L9/SER_hh_num_in!L9)</f>
        <v>0</v>
      </c>
      <c r="M9" s="100">
        <f>IF(SER_hh_fec_in!M9=0,0,1000000/0.086*SER_hh_fec_in!M9/SER_hh_num_in!M9)</f>
        <v>0</v>
      </c>
      <c r="N9" s="100">
        <f>IF(SER_hh_fec_in!N9=0,0,1000000/0.086*SER_hh_fec_in!N9/SER_hh_num_in!N9)</f>
        <v>42935.188487893422</v>
      </c>
      <c r="O9" s="100">
        <f>IF(SER_hh_fec_in!O9=0,0,1000000/0.086*SER_hh_fec_in!O9/SER_hh_num_in!O9)</f>
        <v>42269.1562717864</v>
      </c>
      <c r="P9" s="100">
        <f>IF(SER_hh_fec_in!P9=0,0,1000000/0.086*SER_hh_fec_in!P9/SER_hh_num_in!P9)</f>
        <v>0</v>
      </c>
      <c r="Q9" s="100">
        <f>IF(SER_hh_fec_in!Q9=0,0,1000000/0.086*SER_hh_fec_in!Q9/SER_hh_num_in!Q9)</f>
        <v>37144.125325169764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56989.588913260799</v>
      </c>
      <c r="D10" s="100">
        <f>IF(SER_hh_fec_in!D10=0,0,1000000/0.086*SER_hh_fec_in!D10/SER_hh_num_in!D10)</f>
        <v>70915.943355744239</v>
      </c>
      <c r="E10" s="100">
        <f>IF(SER_hh_fec_in!E10=0,0,1000000/0.086*SER_hh_fec_in!E10/SER_hh_num_in!E10)</f>
        <v>71284.59014845785</v>
      </c>
      <c r="F10" s="100">
        <f>IF(SER_hh_fec_in!F10=0,0,1000000/0.086*SER_hh_fec_in!F10/SER_hh_num_in!F10)</f>
        <v>59693.658786407512</v>
      </c>
      <c r="G10" s="100">
        <f>IF(SER_hh_fec_in!G10=0,0,1000000/0.086*SER_hh_fec_in!G10/SER_hh_num_in!G10)</f>
        <v>63448.151351894499</v>
      </c>
      <c r="H10" s="100">
        <f>IF(SER_hh_fec_in!H10=0,0,1000000/0.086*SER_hh_fec_in!H10/SER_hh_num_in!H10)</f>
        <v>68195.263018968719</v>
      </c>
      <c r="I10" s="100">
        <f>IF(SER_hh_fec_in!I10=0,0,1000000/0.086*SER_hh_fec_in!I10/SER_hh_num_in!I10)</f>
        <v>0</v>
      </c>
      <c r="J10" s="100">
        <f>IF(SER_hh_fec_in!J10=0,0,1000000/0.086*SER_hh_fec_in!J10/SER_hh_num_in!J10)</f>
        <v>0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58494.568739149057</v>
      </c>
      <c r="N10" s="100">
        <f>IF(SER_hh_fec_in!N10=0,0,1000000/0.086*SER_hh_fec_in!N10/SER_hh_num_in!N10)</f>
        <v>51435.694753881959</v>
      </c>
      <c r="O10" s="100">
        <f>IF(SER_hh_fec_in!O10=0,0,1000000/0.086*SER_hh_fec_in!O10/SER_hh_num_in!O10)</f>
        <v>54561.32048650051</v>
      </c>
      <c r="P10" s="100">
        <f>IF(SER_hh_fec_in!P10=0,0,1000000/0.086*SER_hh_fec_in!P10/SER_hh_num_in!P10)</f>
        <v>64743.830131591283</v>
      </c>
      <c r="Q10" s="100">
        <f>IF(SER_hh_fec_in!Q10=0,0,1000000/0.086*SER_hh_fec_in!Q10/SER_hh_num_in!Q10)</f>
        <v>47391.406446431043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47336.087081851962</v>
      </c>
      <c r="D12" s="100">
        <f>IF(SER_hh_fec_in!D12=0,0,1000000/0.086*SER_hh_fec_in!D12/SER_hh_num_in!D12)</f>
        <v>45939.752750755186</v>
      </c>
      <c r="E12" s="100">
        <f>IF(SER_hh_fec_in!E12=0,0,1000000/0.086*SER_hh_fec_in!E12/SER_hh_num_in!E12)</f>
        <v>46654.737506075311</v>
      </c>
      <c r="F12" s="100">
        <f>IF(SER_hh_fec_in!F12=0,0,1000000/0.086*SER_hh_fec_in!F12/SER_hh_num_in!F12)</f>
        <v>45820.199002536916</v>
      </c>
      <c r="G12" s="100">
        <f>IF(SER_hh_fec_in!G12=0,0,1000000/0.086*SER_hh_fec_in!G12/SER_hh_num_in!G12)</f>
        <v>44325.609464814617</v>
      </c>
      <c r="H12" s="100">
        <f>IF(SER_hh_fec_in!H12=0,0,1000000/0.086*SER_hh_fec_in!H12/SER_hh_num_in!H12)</f>
        <v>43965.442640030407</v>
      </c>
      <c r="I12" s="100">
        <f>IF(SER_hh_fec_in!I12=0,0,1000000/0.086*SER_hh_fec_in!I12/SER_hh_num_in!I12)</f>
        <v>41277.361043259218</v>
      </c>
      <c r="J12" s="100">
        <f>IF(SER_hh_fec_in!J12=0,0,1000000/0.086*SER_hh_fec_in!J12/SER_hh_num_in!J12)</f>
        <v>40763.341379303034</v>
      </c>
      <c r="K12" s="100">
        <f>IF(SER_hh_fec_in!K12=0,0,1000000/0.086*SER_hh_fec_in!K12/SER_hh_num_in!K12)</f>
        <v>38967.535119381653</v>
      </c>
      <c r="L12" s="100">
        <f>IF(SER_hh_fec_in!L12=0,0,1000000/0.086*SER_hh_fec_in!L12/SER_hh_num_in!L12)</f>
        <v>42868.656732571246</v>
      </c>
      <c r="M12" s="100">
        <f>IF(SER_hh_fec_in!M12=0,0,1000000/0.086*SER_hh_fec_in!M12/SER_hh_num_in!M12)</f>
        <v>35843.839758424088</v>
      </c>
      <c r="N12" s="100">
        <f>IF(SER_hh_fec_in!N12=0,0,1000000/0.086*SER_hh_fec_in!N12/SER_hh_num_in!N12)</f>
        <v>36936.335569592447</v>
      </c>
      <c r="O12" s="100">
        <f>IF(SER_hh_fec_in!O12=0,0,1000000/0.086*SER_hh_fec_in!O12/SER_hh_num_in!O12)</f>
        <v>36468.055423634039</v>
      </c>
      <c r="P12" s="100">
        <f>IF(SER_hh_fec_in!P12=0,0,1000000/0.086*SER_hh_fec_in!P12/SER_hh_num_in!P12)</f>
        <v>30421.166677248446</v>
      </c>
      <c r="Q12" s="100">
        <f>IF(SER_hh_fec_in!Q12=0,0,1000000/0.086*SER_hh_fec_in!Q12/SER_hh_num_in!Q12)</f>
        <v>32598.774077471862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30153.679484496119</v>
      </c>
      <c r="D13" s="100">
        <f>IF(SER_hh_fec_in!D13=0,0,1000000/0.086*SER_hh_fec_in!D13/SER_hh_num_in!D13)</f>
        <v>29813.290792459855</v>
      </c>
      <c r="E13" s="100">
        <f>IF(SER_hh_fec_in!E13=0,0,1000000/0.086*SER_hh_fec_in!E13/SER_hh_num_in!E13)</f>
        <v>30444.144853806512</v>
      </c>
      <c r="F13" s="100">
        <f>IF(SER_hh_fec_in!F13=0,0,1000000/0.086*SER_hh_fec_in!F13/SER_hh_num_in!F13)</f>
        <v>30141.082294093711</v>
      </c>
      <c r="G13" s="100">
        <f>IF(SER_hh_fec_in!G13=0,0,1000000/0.086*SER_hh_fec_in!G13/SER_hh_num_in!G13)</f>
        <v>29287.876467902781</v>
      </c>
      <c r="H13" s="100">
        <f>IF(SER_hh_fec_in!H13=0,0,1000000/0.086*SER_hh_fec_in!H13/SER_hh_num_in!H13)</f>
        <v>29319.902599256849</v>
      </c>
      <c r="I13" s="100">
        <f>IF(SER_hh_fec_in!I13=0,0,1000000/0.086*SER_hh_fec_in!I13/SER_hh_num_in!I13)</f>
        <v>27506.203021792597</v>
      </c>
      <c r="J13" s="100">
        <f>IF(SER_hh_fec_in!J13=0,0,1000000/0.086*SER_hh_fec_in!J13/SER_hh_num_in!J13)</f>
        <v>27245.637471523463</v>
      </c>
      <c r="K13" s="100">
        <f>IF(SER_hh_fec_in!K13=0,0,1000000/0.086*SER_hh_fec_in!K13/SER_hh_num_in!K13)</f>
        <v>26000.352240585678</v>
      </c>
      <c r="L13" s="100">
        <f>IF(SER_hh_fec_in!L13=0,0,1000000/0.086*SER_hh_fec_in!L13/SER_hh_num_in!L13)</f>
        <v>20297.013651907622</v>
      </c>
      <c r="M13" s="100">
        <f>IF(SER_hh_fec_in!M13=0,0,1000000/0.086*SER_hh_fec_in!M13/SER_hh_num_in!M13)</f>
        <v>14534.878396530044</v>
      </c>
      <c r="N13" s="100">
        <f>IF(SER_hh_fec_in!N13=0,0,1000000/0.086*SER_hh_fec_in!N13/SER_hh_num_in!N13)</f>
        <v>12876.236528498939</v>
      </c>
      <c r="O13" s="100">
        <f>IF(SER_hh_fec_in!O13=0,0,1000000/0.086*SER_hh_fec_in!O13/SER_hh_num_in!O13)</f>
        <v>11522.163048721635</v>
      </c>
      <c r="P13" s="100">
        <f>IF(SER_hh_fec_in!P13=0,0,1000000/0.086*SER_hh_fec_in!P13/SER_hh_num_in!P13)</f>
        <v>9168.4545421259681</v>
      </c>
      <c r="Q13" s="100">
        <f>IF(SER_hh_fec_in!Q13=0,0,1000000/0.086*SER_hh_fec_in!Q13/SER_hh_num_in!Q13)</f>
        <v>9352.3133470275097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48964.315081542481</v>
      </c>
      <c r="D14" s="22">
        <f>IF(SER_hh_fec_in!D14=0,0,1000000/0.086*SER_hh_fec_in!D14/SER_hh_num_in!D14)</f>
        <v>47683.248486073659</v>
      </c>
      <c r="E14" s="22">
        <f>IF(SER_hh_fec_in!E14=0,0,1000000/0.086*SER_hh_fec_in!E14/SER_hh_num_in!E14)</f>
        <v>0</v>
      </c>
      <c r="F14" s="22">
        <f>IF(SER_hh_fec_in!F14=0,0,1000000/0.086*SER_hh_fec_in!F14/SER_hh_num_in!F14)</f>
        <v>47795.901018229764</v>
      </c>
      <c r="G14" s="22">
        <f>IF(SER_hh_fec_in!G14=0,0,1000000/0.086*SER_hh_fec_in!G14/SER_hh_num_in!G14)</f>
        <v>45935.03619499581</v>
      </c>
      <c r="H14" s="22">
        <f>IF(SER_hh_fec_in!H14=0,0,1000000/0.086*SER_hh_fec_in!H14/SER_hh_num_in!H14)</f>
        <v>45975.496059436409</v>
      </c>
      <c r="I14" s="22">
        <f>IF(SER_hh_fec_in!I14=0,0,1000000/0.086*SER_hh_fec_in!I14/SER_hh_num_in!I14)</f>
        <v>43201.510551090614</v>
      </c>
      <c r="J14" s="22">
        <f>IF(SER_hh_fec_in!J14=0,0,1000000/0.086*SER_hh_fec_in!J14/SER_hh_num_in!J14)</f>
        <v>42661.667072903118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44604.882962236676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192.37866076074894</v>
      </c>
      <c r="D15" s="104">
        <f>IF(SER_hh_fec_in!D15=0,0,1000000/0.086*SER_hh_fec_in!D15/SER_hh_num_in!D15)</f>
        <v>313.00075289755807</v>
      </c>
      <c r="E15" s="104">
        <f>IF(SER_hh_fec_in!E15=0,0,1000000/0.086*SER_hh_fec_in!E15/SER_hh_num_in!E15)</f>
        <v>399.06153194410768</v>
      </c>
      <c r="F15" s="104">
        <f>IF(SER_hh_fec_in!F15=0,0,1000000/0.086*SER_hh_fec_in!F15/SER_hh_num_in!F15)</f>
        <v>316.62829551556712</v>
      </c>
      <c r="G15" s="104">
        <f>IF(SER_hh_fec_in!G15=0,0,1000000/0.086*SER_hh_fec_in!G15/SER_hh_num_in!G15)</f>
        <v>330.72958119760773</v>
      </c>
      <c r="H15" s="104">
        <f>IF(SER_hh_fec_in!H15=0,0,1000000/0.086*SER_hh_fec_in!H15/SER_hh_num_in!H15)</f>
        <v>397.95474157653075</v>
      </c>
      <c r="I15" s="104">
        <f>IF(SER_hh_fec_in!I15=0,0,1000000/0.086*SER_hh_fec_in!I15/SER_hh_num_in!I15)</f>
        <v>193.15133570399755</v>
      </c>
      <c r="J15" s="104">
        <f>IF(SER_hh_fec_in!J15=0,0,1000000/0.086*SER_hh_fec_in!J15/SER_hh_num_in!J15)</f>
        <v>244.48908278565924</v>
      </c>
      <c r="K15" s="104">
        <f>IF(SER_hh_fec_in!K15=0,0,1000000/0.086*SER_hh_fec_in!K15/SER_hh_num_in!K15)</f>
        <v>248.34982870314309</v>
      </c>
      <c r="L15" s="104">
        <f>IF(SER_hh_fec_in!L15=0,0,1000000/0.086*SER_hh_fec_in!L15/SER_hh_num_in!L15)</f>
        <v>170.51907743899298</v>
      </c>
      <c r="M15" s="104">
        <f>IF(SER_hh_fec_in!M15=0,0,1000000/0.086*SER_hh_fec_in!M15/SER_hh_num_in!M15)</f>
        <v>173.30193454290463</v>
      </c>
      <c r="N15" s="104">
        <f>IF(SER_hh_fec_in!N15=0,0,1000000/0.086*SER_hh_fec_in!N15/SER_hh_num_in!N15)</f>
        <v>409.40356570533606</v>
      </c>
      <c r="O15" s="104">
        <f>IF(SER_hh_fec_in!O15=0,0,1000000/0.086*SER_hh_fec_in!O15/SER_hh_num_in!O15)</f>
        <v>340.58238117440612</v>
      </c>
      <c r="P15" s="104">
        <f>IF(SER_hh_fec_in!P15=0,0,1000000/0.086*SER_hh_fec_in!P15/SER_hh_num_in!P15)</f>
        <v>158.54948480018507</v>
      </c>
      <c r="Q15" s="104">
        <f>IF(SER_hh_fec_in!Q15=0,0,1000000/0.086*SER_hh_fec_in!Q15/SER_hh_num_in!Q15)</f>
        <v>277.11048054047188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6933.0247679661179</v>
      </c>
      <c r="D16" s="101">
        <f>IF(SER_hh_fec_in!D16=0,0,1000000/0.086*SER_hh_fec_in!D16/SER_hh_num_in!D16)</f>
        <v>6631.127723667134</v>
      </c>
      <c r="E16" s="101">
        <f>IF(SER_hh_fec_in!E16=0,0,1000000/0.086*SER_hh_fec_in!E16/SER_hh_num_in!E16)</f>
        <v>6415.0822940300814</v>
      </c>
      <c r="F16" s="101">
        <f>IF(SER_hh_fec_in!F16=0,0,1000000/0.086*SER_hh_fec_in!F16/SER_hh_num_in!F16)</f>
        <v>6181.2971553242987</v>
      </c>
      <c r="G16" s="101">
        <f>IF(SER_hh_fec_in!G16=0,0,1000000/0.086*SER_hh_fec_in!G16/SER_hh_num_in!G16)</f>
        <v>5995.9941890210621</v>
      </c>
      <c r="H16" s="101">
        <f>IF(SER_hh_fec_in!H16=0,0,1000000/0.086*SER_hh_fec_in!H16/SER_hh_num_in!H16)</f>
        <v>5852.9251415266308</v>
      </c>
      <c r="I16" s="101">
        <f>IF(SER_hh_fec_in!I16=0,0,1000000/0.086*SER_hh_fec_in!I16/SER_hh_num_in!I16)</f>
        <v>5703.2331274726694</v>
      </c>
      <c r="J16" s="101">
        <f>IF(SER_hh_fec_in!J16=0,0,1000000/0.086*SER_hh_fec_in!J16/SER_hh_num_in!J16)</f>
        <v>5565.707245349181</v>
      </c>
      <c r="K16" s="101">
        <f>IF(SER_hh_fec_in!K16=0,0,1000000/0.086*SER_hh_fec_in!K16/SER_hh_num_in!K16)</f>
        <v>5328.2686176385114</v>
      </c>
      <c r="L16" s="101">
        <f>IF(SER_hh_fec_in!L16=0,0,1000000/0.086*SER_hh_fec_in!L16/SER_hh_num_in!L16)</f>
        <v>4793.4088791130716</v>
      </c>
      <c r="M16" s="101">
        <f>IF(SER_hh_fec_in!M16=0,0,1000000/0.086*SER_hh_fec_in!M16/SER_hh_num_in!M16)</f>
        <v>5041.4777754229672</v>
      </c>
      <c r="N16" s="101">
        <f>IF(SER_hh_fec_in!N16=0,0,1000000/0.086*SER_hh_fec_in!N16/SER_hh_num_in!N16)</f>
        <v>4756.7704377758701</v>
      </c>
      <c r="O16" s="101">
        <f>IF(SER_hh_fec_in!O16=0,0,1000000/0.086*SER_hh_fec_in!O16/SER_hh_num_in!O16)</f>
        <v>4559.9053845303033</v>
      </c>
      <c r="P16" s="101">
        <f>IF(SER_hh_fec_in!P16=0,0,1000000/0.086*SER_hh_fec_in!P16/SER_hh_num_in!P16)</f>
        <v>4360.7070888632843</v>
      </c>
      <c r="Q16" s="101">
        <f>IF(SER_hh_fec_in!Q16=0,0,1000000/0.086*SER_hh_fec_in!Q16/SER_hh_num_in!Q16)</f>
        <v>3959.7256292982065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1221.7806485526366</v>
      </c>
      <c r="D17" s="103">
        <f>IF(SER_hh_fec_in!D17=0,0,1000000/0.086*SER_hh_fec_in!D17/SER_hh_num_in!D17)</f>
        <v>1265.1768506493665</v>
      </c>
      <c r="E17" s="103">
        <f>IF(SER_hh_fec_in!E17=0,0,1000000/0.086*SER_hh_fec_in!E17/SER_hh_num_in!E17)</f>
        <v>1271.4167057326924</v>
      </c>
      <c r="F17" s="103">
        <f>IF(SER_hh_fec_in!F17=0,0,1000000/0.086*SER_hh_fec_in!F17/SER_hh_num_in!F17)</f>
        <v>1300.50274478596</v>
      </c>
      <c r="G17" s="103">
        <f>IF(SER_hh_fec_in!G17=0,0,1000000/0.086*SER_hh_fec_in!G17/SER_hh_num_in!G17)</f>
        <v>1334.0720905698004</v>
      </c>
      <c r="H17" s="103">
        <f>IF(SER_hh_fec_in!H17=0,0,1000000/0.086*SER_hh_fec_in!H17/SER_hh_num_in!H17)</f>
        <v>1370.4600309806071</v>
      </c>
      <c r="I17" s="103">
        <f>IF(SER_hh_fec_in!I17=0,0,1000000/0.086*SER_hh_fec_in!I17/SER_hh_num_in!I17)</f>
        <v>1410.9408362918325</v>
      </c>
      <c r="J17" s="103">
        <f>IF(SER_hh_fec_in!J17=0,0,1000000/0.086*SER_hh_fec_in!J17/SER_hh_num_in!J17)</f>
        <v>1433.761027017144</v>
      </c>
      <c r="K17" s="103">
        <f>IF(SER_hh_fec_in!K17=0,0,1000000/0.086*SER_hh_fec_in!K17/SER_hh_num_in!K17)</f>
        <v>1419.0618925052522</v>
      </c>
      <c r="L17" s="103">
        <f>IF(SER_hh_fec_in!L17=0,0,1000000/0.086*SER_hh_fec_in!L17/SER_hh_num_in!L17)</f>
        <v>1376.5214714840452</v>
      </c>
      <c r="M17" s="103">
        <f>IF(SER_hh_fec_in!M17=0,0,1000000/0.086*SER_hh_fec_in!M17/SER_hh_num_in!M17)</f>
        <v>1401.6523425040618</v>
      </c>
      <c r="N17" s="103">
        <f>IF(SER_hh_fec_in!N17=0,0,1000000/0.086*SER_hh_fec_in!N17/SER_hh_num_in!N17)</f>
        <v>1428.1417842103672</v>
      </c>
      <c r="O17" s="103">
        <f>IF(SER_hh_fec_in!O17=0,0,1000000/0.086*SER_hh_fec_in!O17/SER_hh_num_in!O17)</f>
        <v>1448.8752971402055</v>
      </c>
      <c r="P17" s="103">
        <f>IF(SER_hh_fec_in!P17=0,0,1000000/0.086*SER_hh_fec_in!P17/SER_hh_num_in!P17)</f>
        <v>1504.1900475612067</v>
      </c>
      <c r="Q17" s="103">
        <f>IF(SER_hh_fec_in!Q17=0,0,1000000/0.086*SER_hh_fec_in!Q17/SER_hh_num_in!Q17)</f>
        <v>1528.179594406623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6976.2436910333054</v>
      </c>
      <c r="D18" s="103">
        <f>IF(SER_hh_fec_in!D18=0,0,1000000/0.086*SER_hh_fec_in!D18/SER_hh_num_in!D18)</f>
        <v>6668.9993726634611</v>
      </c>
      <c r="E18" s="103">
        <f>IF(SER_hh_fec_in!E18=0,0,1000000/0.086*SER_hh_fec_in!E18/SER_hh_num_in!E18)</f>
        <v>6441.2604679477117</v>
      </c>
      <c r="F18" s="103">
        <f>IF(SER_hh_fec_in!F18=0,0,1000000/0.086*SER_hh_fec_in!F18/SER_hh_num_in!F18)</f>
        <v>6236.6005784949775</v>
      </c>
      <c r="G18" s="103">
        <f>IF(SER_hh_fec_in!G18=0,0,1000000/0.086*SER_hh_fec_in!G18/SER_hh_num_in!G18)</f>
        <v>6048.8188495620489</v>
      </c>
      <c r="H18" s="103">
        <f>IF(SER_hh_fec_in!H18=0,0,1000000/0.086*SER_hh_fec_in!H18/SER_hh_num_in!H18)</f>
        <v>5875.8483869138445</v>
      </c>
      <c r="I18" s="103">
        <f>IF(SER_hh_fec_in!I18=0,0,1000000/0.086*SER_hh_fec_in!I18/SER_hh_num_in!I18)</f>
        <v>5714.5688518394245</v>
      </c>
      <c r="J18" s="103">
        <f>IF(SER_hh_fec_in!J18=0,0,1000000/0.086*SER_hh_fec_in!J18/SER_hh_num_in!J18)</f>
        <v>5589.4490543638613</v>
      </c>
      <c r="K18" s="103">
        <f>IF(SER_hh_fec_in!K18=0,0,1000000/0.086*SER_hh_fec_in!K18/SER_hh_num_in!K18)</f>
        <v>5349.1215112533664</v>
      </c>
      <c r="L18" s="103">
        <f>IF(SER_hh_fec_in!L18=0,0,1000000/0.086*SER_hh_fec_in!L18/SER_hh_num_in!L18)</f>
        <v>5192.3988027638316</v>
      </c>
      <c r="M18" s="103">
        <f>IF(SER_hh_fec_in!M18=0,0,1000000/0.086*SER_hh_fec_in!M18/SER_hh_num_in!M18)</f>
        <v>5095.4568351081534</v>
      </c>
      <c r="N18" s="103">
        <f>IF(SER_hh_fec_in!N18=0,0,1000000/0.086*SER_hh_fec_in!N18/SER_hh_num_in!N18)</f>
        <v>4962.3382321160243</v>
      </c>
      <c r="O18" s="103">
        <f>IF(SER_hh_fec_in!O18=0,0,1000000/0.086*SER_hh_fec_in!O18/SER_hh_num_in!O18)</f>
        <v>4777.012373675555</v>
      </c>
      <c r="P18" s="103">
        <f>IF(SER_hh_fec_in!P18=0,0,1000000/0.086*SER_hh_fec_in!P18/SER_hh_num_in!P18)</f>
        <v>4530.1515086137488</v>
      </c>
      <c r="Q18" s="103">
        <f>IF(SER_hh_fec_in!Q18=0,0,1000000/0.086*SER_hh_fec_in!Q18/SER_hh_num_in!Q18)</f>
        <v>4162.6106140762895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6484.0804041319761</v>
      </c>
      <c r="D19" s="101">
        <f>IF(SER_hh_fec_in!D19=0,0,1000000/0.086*SER_hh_fec_in!D19/SER_hh_num_in!D19)</f>
        <v>6461.3877365591661</v>
      </c>
      <c r="E19" s="101">
        <f>IF(SER_hh_fec_in!E19=0,0,1000000/0.086*SER_hh_fec_in!E19/SER_hh_num_in!E19)</f>
        <v>6673.5279034884188</v>
      </c>
      <c r="F19" s="101">
        <f>IF(SER_hh_fec_in!F19=0,0,1000000/0.086*SER_hh_fec_in!F19/SER_hh_num_in!F19)</f>
        <v>6305.649828284596</v>
      </c>
      <c r="G19" s="101">
        <f>IF(SER_hh_fec_in!G19=0,0,1000000/0.086*SER_hh_fec_in!G19/SER_hh_num_in!G19)</f>
        <v>6442.2871938551607</v>
      </c>
      <c r="H19" s="101">
        <f>IF(SER_hh_fec_in!H19=0,0,1000000/0.086*SER_hh_fec_in!H19/SER_hh_num_in!H19)</f>
        <v>6303.2127806865055</v>
      </c>
      <c r="I19" s="101">
        <f>IF(SER_hh_fec_in!I19=0,0,1000000/0.086*SER_hh_fec_in!I19/SER_hh_num_in!I19)</f>
        <v>6028.4623730080257</v>
      </c>
      <c r="J19" s="101">
        <f>IF(SER_hh_fec_in!J19=0,0,1000000/0.086*SER_hh_fec_in!J19/SER_hh_num_in!J19)</f>
        <v>6149.2943692730923</v>
      </c>
      <c r="K19" s="101">
        <f>IF(SER_hh_fec_in!K19=0,0,1000000/0.086*SER_hh_fec_in!K19/SER_hh_num_in!K19)</f>
        <v>6074.8665692920868</v>
      </c>
      <c r="L19" s="101">
        <f>IF(SER_hh_fec_in!L19=0,0,1000000/0.086*SER_hh_fec_in!L19/SER_hh_num_in!L19)</f>
        <v>5986.0483556252702</v>
      </c>
      <c r="M19" s="101">
        <f>IF(SER_hh_fec_in!M19=0,0,1000000/0.086*SER_hh_fec_in!M19/SER_hh_num_in!M19)</f>
        <v>5922.2637883179577</v>
      </c>
      <c r="N19" s="101">
        <f>IF(SER_hh_fec_in!N19=0,0,1000000/0.086*SER_hh_fec_in!N19/SER_hh_num_in!N19)</f>
        <v>6224.4291362647036</v>
      </c>
      <c r="O19" s="101">
        <f>IF(SER_hh_fec_in!O19=0,0,1000000/0.086*SER_hh_fec_in!O19/SER_hh_num_in!O19)</f>
        <v>6233.0706027478118</v>
      </c>
      <c r="P19" s="101">
        <f>IF(SER_hh_fec_in!P19=0,0,1000000/0.086*SER_hh_fec_in!P19/SER_hh_num_in!P19)</f>
        <v>6097.4056498194823</v>
      </c>
      <c r="Q19" s="101">
        <f>IF(SER_hh_fec_in!Q19=0,0,1000000/0.086*SER_hh_fec_in!Q19/SER_hh_num_in!Q19)</f>
        <v>6291.8618475089916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7816.1468559858504</v>
      </c>
      <c r="D22" s="100">
        <f>IF(SER_hh_fec_in!D22=0,0,1000000/0.086*SER_hh_fec_in!D22/SER_hh_num_in!D22)</f>
        <v>7725.3922283455477</v>
      </c>
      <c r="E22" s="100">
        <f>IF(SER_hh_fec_in!E22=0,0,1000000/0.086*SER_hh_fec_in!E22/SER_hh_num_in!E22)</f>
        <v>7658.1367365648503</v>
      </c>
      <c r="F22" s="100">
        <f>IF(SER_hh_fec_in!F22=0,0,1000000/0.086*SER_hh_fec_in!F22/SER_hh_num_in!F22)</f>
        <v>7631.8288653253303</v>
      </c>
      <c r="G22" s="100">
        <f>IF(SER_hh_fec_in!G22=0,0,1000000/0.086*SER_hh_fec_in!G22/SER_hh_num_in!G22)</f>
        <v>7456.6864689239874</v>
      </c>
      <c r="H22" s="100">
        <f>IF(SER_hh_fec_in!H22=0,0,1000000/0.086*SER_hh_fec_in!H22/SER_hh_num_in!H22)</f>
        <v>0</v>
      </c>
      <c r="I22" s="100">
        <f>IF(SER_hh_fec_in!I22=0,0,1000000/0.086*SER_hh_fec_in!I22/SER_hh_num_in!I22)</f>
        <v>0</v>
      </c>
      <c r="J22" s="100">
        <f>IF(SER_hh_fec_in!J22=0,0,1000000/0.086*SER_hh_fec_in!J22/SER_hh_num_in!J22)</f>
        <v>7390.892102077767</v>
      </c>
      <c r="K22" s="100">
        <f>IF(SER_hh_fec_in!K22=0,0,1000000/0.086*SER_hh_fec_in!K22/SER_hh_num_in!K22)</f>
        <v>7414.8360875034432</v>
      </c>
      <c r="L22" s="100">
        <f>IF(SER_hh_fec_in!L22=0,0,1000000/0.086*SER_hh_fec_in!L22/SER_hh_num_in!L22)</f>
        <v>7418.3614606426618</v>
      </c>
      <c r="M22" s="100">
        <f>IF(SER_hh_fec_in!M22=0,0,1000000/0.086*SER_hh_fec_in!M22/SER_hh_num_in!M22)</f>
        <v>0</v>
      </c>
      <c r="N22" s="100">
        <f>IF(SER_hh_fec_in!N22=0,0,1000000/0.086*SER_hh_fec_in!N22/SER_hh_num_in!N22)</f>
        <v>7631.0888934056111</v>
      </c>
      <c r="O22" s="100">
        <f>IF(SER_hh_fec_in!O22=0,0,1000000/0.086*SER_hh_fec_in!O22/SER_hh_num_in!O22)</f>
        <v>7761.0479605305673</v>
      </c>
      <c r="P22" s="100">
        <f>IF(SER_hh_fec_in!P22=0,0,1000000/0.086*SER_hh_fec_in!P22/SER_hh_num_in!P22)</f>
        <v>7918.1429093375955</v>
      </c>
      <c r="Q22" s="100">
        <f>IF(SER_hh_fec_in!Q22=0,0,1000000/0.086*SER_hh_fec_in!Q22/SER_hh_num_in!Q22)</f>
        <v>7993.1852497838627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7582.7653552431184</v>
      </c>
      <c r="D23" s="100">
        <f>IF(SER_hh_fec_in!D23=0,0,1000000/0.086*SER_hh_fec_in!D23/SER_hh_num_in!D23)</f>
        <v>7524.9926348320141</v>
      </c>
      <c r="E23" s="100">
        <f>IF(SER_hh_fec_in!E23=0,0,1000000/0.086*SER_hh_fec_in!E23/SER_hh_num_in!E23)</f>
        <v>7537.5237332807492</v>
      </c>
      <c r="F23" s="100">
        <f>IF(SER_hh_fec_in!F23=0,0,1000000/0.086*SER_hh_fec_in!F23/SER_hh_num_in!F23)</f>
        <v>7495.3269524462057</v>
      </c>
      <c r="G23" s="100">
        <f>IF(SER_hh_fec_in!G23=0,0,1000000/0.086*SER_hh_fec_in!G23/SER_hh_num_in!G23)</f>
        <v>7451.4611156377041</v>
      </c>
      <c r="H23" s="100">
        <f>IF(SER_hh_fec_in!H23=0,0,1000000/0.086*SER_hh_fec_in!H23/SER_hh_num_in!H23)</f>
        <v>7401.3939202494748</v>
      </c>
      <c r="I23" s="100">
        <f>IF(SER_hh_fec_in!I23=0,0,1000000/0.086*SER_hh_fec_in!I23/SER_hh_num_in!I23)</f>
        <v>7276.3235898878165</v>
      </c>
      <c r="J23" s="100">
        <f>IF(SER_hh_fec_in!J23=0,0,1000000/0.086*SER_hh_fec_in!J23/SER_hh_num_in!J23)</f>
        <v>7238.2196660019936</v>
      </c>
      <c r="K23" s="100">
        <f>IF(SER_hh_fec_in!K23=0,0,1000000/0.086*SER_hh_fec_in!K23/SER_hh_num_in!K23)</f>
        <v>7221.3090217711879</v>
      </c>
      <c r="L23" s="100">
        <f>IF(SER_hh_fec_in!L23=0,0,1000000/0.086*SER_hh_fec_in!L23/SER_hh_num_in!L23)</f>
        <v>7202.7223546162168</v>
      </c>
      <c r="M23" s="100">
        <f>IF(SER_hh_fec_in!M23=0,0,1000000/0.086*SER_hh_fec_in!M23/SER_hh_num_in!M23)</f>
        <v>0</v>
      </c>
      <c r="N23" s="100">
        <f>IF(SER_hh_fec_in!N23=0,0,1000000/0.086*SER_hh_fec_in!N23/SER_hh_num_in!N23)</f>
        <v>7353.3220285642446</v>
      </c>
      <c r="O23" s="100">
        <f>IF(SER_hh_fec_in!O23=0,0,1000000/0.086*SER_hh_fec_in!O23/SER_hh_num_in!O23)</f>
        <v>7339.5461521337756</v>
      </c>
      <c r="P23" s="100">
        <f>IF(SER_hh_fec_in!P23=0,0,1000000/0.086*SER_hh_fec_in!P23/SER_hh_num_in!P23)</f>
        <v>0</v>
      </c>
      <c r="Q23" s="100">
        <f>IF(SER_hh_fec_in!Q23=0,0,1000000/0.086*SER_hh_fec_in!Q23/SER_hh_num_in!Q23)</f>
        <v>7417.130471453921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9187.7524948398859</v>
      </c>
      <c r="D24" s="100">
        <f>IF(SER_hh_fec_in!D24=0,0,1000000/0.086*SER_hh_fec_in!D24/SER_hh_num_in!D24)</f>
        <v>9095.6334622510876</v>
      </c>
      <c r="E24" s="100">
        <f>IF(SER_hh_fec_in!E24=0,0,1000000/0.086*SER_hh_fec_in!E24/SER_hh_num_in!E24)</f>
        <v>9013.8843233633415</v>
      </c>
      <c r="F24" s="100">
        <f>IF(SER_hh_fec_in!F24=0,0,1000000/0.086*SER_hh_fec_in!F24/SER_hh_num_in!F24)</f>
        <v>8985.96598457248</v>
      </c>
      <c r="G24" s="100">
        <f>IF(SER_hh_fec_in!G24=0,0,1000000/0.086*SER_hh_fec_in!G24/SER_hh_num_in!G24)</f>
        <v>8908.4119639005421</v>
      </c>
      <c r="H24" s="100">
        <f>IF(SER_hh_fec_in!H24=0,0,1000000/0.086*SER_hh_fec_in!H24/SER_hh_num_in!H24)</f>
        <v>8838.5294487902938</v>
      </c>
      <c r="I24" s="100">
        <f>IF(SER_hh_fec_in!I24=0,0,1000000/0.086*SER_hh_fec_in!I24/SER_hh_num_in!I24)</f>
        <v>8793.4981645564731</v>
      </c>
      <c r="J24" s="100">
        <f>IF(SER_hh_fec_in!J24=0,0,1000000/0.086*SER_hh_fec_in!J24/SER_hh_num_in!J24)</f>
        <v>8785.082469116569</v>
      </c>
      <c r="K24" s="100">
        <f>IF(SER_hh_fec_in!K24=0,0,1000000/0.086*SER_hh_fec_in!K24/SER_hh_num_in!K24)</f>
        <v>8807.9314218260042</v>
      </c>
      <c r="L24" s="100">
        <f>IF(SER_hh_fec_in!L24=0,0,1000000/0.086*SER_hh_fec_in!L24/SER_hh_num_in!L24)</f>
        <v>8809.2919111360061</v>
      </c>
      <c r="M24" s="100">
        <f>IF(SER_hh_fec_in!M24=0,0,1000000/0.086*SER_hh_fec_in!M24/SER_hh_num_in!M24)</f>
        <v>8828.1156690356183</v>
      </c>
      <c r="N24" s="100">
        <f>IF(SER_hh_fec_in!N24=0,0,1000000/0.086*SER_hh_fec_in!N24/SER_hh_num_in!N24)</f>
        <v>8921.2396292499106</v>
      </c>
      <c r="O24" s="100">
        <f>IF(SER_hh_fec_in!O24=0,0,1000000/0.086*SER_hh_fec_in!O24/SER_hh_num_in!O24)</f>
        <v>8929.2818997169743</v>
      </c>
      <c r="P24" s="100">
        <f>IF(SER_hh_fec_in!P24=0,0,1000000/0.086*SER_hh_fec_in!P24/SER_hh_num_in!P24)</f>
        <v>8988.0593640014085</v>
      </c>
      <c r="Q24" s="100">
        <f>IF(SER_hh_fec_in!Q24=0,0,1000000/0.086*SER_hh_fec_in!Q24/SER_hh_num_in!Q24)</f>
        <v>9042.4665082898391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6232.7626668084495</v>
      </c>
      <c r="D25" s="100">
        <f>IF(SER_hh_fec_in!D25=0,0,1000000/0.086*SER_hh_fec_in!D25/SER_hh_num_in!D25)</f>
        <v>6138.8464297217324</v>
      </c>
      <c r="E25" s="100">
        <f>IF(SER_hh_fec_in!E25=0,0,1000000/0.086*SER_hh_fec_in!E25/SER_hh_num_in!E25)</f>
        <v>6062.2212791280235</v>
      </c>
      <c r="F25" s="100">
        <f>IF(SER_hh_fec_in!F25=0,0,1000000/0.086*SER_hh_fec_in!F25/SER_hh_num_in!F25)</f>
        <v>6016.5821603276299</v>
      </c>
      <c r="G25" s="100">
        <f>IF(SER_hh_fec_in!G25=0,0,1000000/0.086*SER_hh_fec_in!G25/SER_hh_num_in!G25)</f>
        <v>5914.036483345968</v>
      </c>
      <c r="H25" s="100">
        <f>IF(SER_hh_fec_in!H25=0,0,1000000/0.086*SER_hh_fec_in!H25/SER_hh_num_in!H25)</f>
        <v>5829.0239236989055</v>
      </c>
      <c r="I25" s="100">
        <f>IF(SER_hh_fec_in!I25=0,0,1000000/0.086*SER_hh_fec_in!I25/SER_hh_num_in!I25)</f>
        <v>5792.6137283939206</v>
      </c>
      <c r="J25" s="100">
        <f>IF(SER_hh_fec_in!J25=0,0,1000000/0.086*SER_hh_fec_in!J25/SER_hh_num_in!J25)</f>
        <v>5772.1197203377269</v>
      </c>
      <c r="K25" s="100">
        <f>IF(SER_hh_fec_in!K25=0,0,1000000/0.086*SER_hh_fec_in!K25/SER_hh_num_in!K25)</f>
        <v>5771.1224417369522</v>
      </c>
      <c r="L25" s="100">
        <f>IF(SER_hh_fec_in!L25=0,0,1000000/0.086*SER_hh_fec_in!L25/SER_hh_num_in!L25)</f>
        <v>5751.3660519062778</v>
      </c>
      <c r="M25" s="100">
        <f>IF(SER_hh_fec_in!M25=0,0,1000000/0.086*SER_hh_fec_in!M25/SER_hh_num_in!M25)</f>
        <v>5743.1532848718462</v>
      </c>
      <c r="N25" s="100">
        <f>IF(SER_hh_fec_in!N25=0,0,1000000/0.086*SER_hh_fec_in!N25/SER_hh_num_in!N25)</f>
        <v>5789.7477994201072</v>
      </c>
      <c r="O25" s="100">
        <f>IF(SER_hh_fec_in!O25=0,0,1000000/0.086*SER_hh_fec_in!O25/SER_hh_num_in!O25)</f>
        <v>5802.1406847080134</v>
      </c>
      <c r="P25" s="100">
        <f>IF(SER_hh_fec_in!P25=0,0,1000000/0.086*SER_hh_fec_in!P25/SER_hh_num_in!P25)</f>
        <v>5850.9882206900957</v>
      </c>
      <c r="Q25" s="100">
        <f>IF(SER_hh_fec_in!Q25=0,0,1000000/0.086*SER_hh_fec_in!Q25/SER_hh_num_in!Q25)</f>
        <v>5882.3033990735403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6068.9303021116075</v>
      </c>
      <c r="D26" s="22">
        <f>IF(SER_hh_fec_in!D26=0,0,1000000/0.086*SER_hh_fec_in!D26/SER_hh_num_in!D26)</f>
        <v>6015.7457569265243</v>
      </c>
      <c r="E26" s="22">
        <f>IF(SER_hh_fec_in!E26=0,0,1000000/0.086*SER_hh_fec_in!E26/SER_hh_num_in!E26)</f>
        <v>5927.4144376269933</v>
      </c>
      <c r="F26" s="22">
        <f>IF(SER_hh_fec_in!F26=0,0,1000000/0.086*SER_hh_fec_in!F26/SER_hh_num_in!F26)</f>
        <v>5924.6040138732542</v>
      </c>
      <c r="G26" s="22">
        <f>IF(SER_hh_fec_in!G26=0,0,1000000/0.086*SER_hh_fec_in!G26/SER_hh_num_in!G26)</f>
        <v>5838.1699429459368</v>
      </c>
      <c r="H26" s="22">
        <f>IF(SER_hh_fec_in!H26=0,0,1000000/0.086*SER_hh_fec_in!H26/SER_hh_num_in!H26)</f>
        <v>5839.1880544699579</v>
      </c>
      <c r="I26" s="22">
        <f>IF(SER_hh_fec_in!I26=0,0,1000000/0.086*SER_hh_fec_in!I26/SER_hh_num_in!I26)</f>
        <v>5808.7333978238048</v>
      </c>
      <c r="J26" s="22">
        <f>IF(SER_hh_fec_in!J26=0,0,1000000/0.086*SER_hh_fec_in!J26/SER_hh_num_in!J26)</f>
        <v>5719.8232391784732</v>
      </c>
      <c r="K26" s="22">
        <f>IF(SER_hh_fec_in!K26=0,0,1000000/0.086*SER_hh_fec_in!K26/SER_hh_num_in!K26)</f>
        <v>3812.4562544608798</v>
      </c>
      <c r="L26" s="22">
        <f>IF(SER_hh_fec_in!L26=0,0,1000000/0.086*SER_hh_fec_in!L26/SER_hh_num_in!L26)</f>
        <v>0</v>
      </c>
      <c r="M26" s="22">
        <f>IF(SER_hh_fec_in!M26=0,0,1000000/0.086*SER_hh_fec_in!M26/SER_hh_num_in!M26)</f>
        <v>5836.1683798520717</v>
      </c>
      <c r="N26" s="22">
        <f>IF(SER_hh_fec_in!N26=0,0,1000000/0.086*SER_hh_fec_in!N26/SER_hh_num_in!N26)</f>
        <v>5967.9805688389297</v>
      </c>
      <c r="O26" s="22">
        <f>IF(SER_hh_fec_in!O26=0,0,1000000/0.086*SER_hh_fec_in!O26/SER_hh_num_in!O26)</f>
        <v>6038.7335399744998</v>
      </c>
      <c r="P26" s="22">
        <f>IF(SER_hh_fec_in!P26=0,0,1000000/0.086*SER_hh_fec_in!P26/SER_hh_num_in!P26)</f>
        <v>6109.4396890421613</v>
      </c>
      <c r="Q26" s="22">
        <f>IF(SER_hh_fec_in!Q26=0,0,1000000/0.086*SER_hh_fec_in!Q26/SER_hh_num_in!Q26)</f>
        <v>6164.5947001342056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58.376160290582114</v>
      </c>
      <c r="D27" s="116">
        <f>IF(SER_hh_fec_in!D27=0,0,1000000/0.086*SER_hh_fec_in!D27/SER_hh_num_in!D19)</f>
        <v>54.864411842760092</v>
      </c>
      <c r="E27" s="116">
        <f>IF(SER_hh_fec_in!E27=0,0,1000000/0.086*SER_hh_fec_in!E27/SER_hh_num_in!E19)</f>
        <v>61.20938672690724</v>
      </c>
      <c r="F27" s="116">
        <f>IF(SER_hh_fec_in!F27=0,0,1000000/0.086*SER_hh_fec_in!F27/SER_hh_num_in!F19)</f>
        <v>40.962106681209043</v>
      </c>
      <c r="G27" s="116">
        <f>IF(SER_hh_fec_in!G27=0,0,1000000/0.086*SER_hh_fec_in!G27/SER_hh_num_in!G19)</f>
        <v>90.159458103216863</v>
      </c>
      <c r="H27" s="116">
        <f>IF(SER_hh_fec_in!H27=0,0,1000000/0.086*SER_hh_fec_in!H27/SER_hh_num_in!H19)</f>
        <v>91.002302427105718</v>
      </c>
      <c r="I27" s="116">
        <f>IF(SER_hh_fec_in!I27=0,0,1000000/0.086*SER_hh_fec_in!I27/SER_hh_num_in!I19)</f>
        <v>82.780496666006513</v>
      </c>
      <c r="J27" s="116">
        <f>IF(SER_hh_fec_in!J27=0,0,1000000/0.086*SER_hh_fec_in!J27/SER_hh_num_in!J19)</f>
        <v>107.42215260110385</v>
      </c>
      <c r="K27" s="116">
        <f>IF(SER_hh_fec_in!K27=0,0,1000000/0.086*SER_hh_fec_in!K27/SER_hh_num_in!K19)</f>
        <v>85.067230138116329</v>
      </c>
      <c r="L27" s="116">
        <f>IF(SER_hh_fec_in!L27=0,0,1000000/0.086*SER_hh_fec_in!L27/SER_hh_num_in!L19)</f>
        <v>71.722302572151818</v>
      </c>
      <c r="M27" s="116">
        <f>IF(SER_hh_fec_in!M27=0,0,1000000/0.086*SER_hh_fec_in!M27/SER_hh_num_in!M19)</f>
        <v>95.285583780754294</v>
      </c>
      <c r="N27" s="116">
        <f>IF(SER_hh_fec_in!N27=0,0,1000000/0.086*SER_hh_fec_in!N27/SER_hh_num_in!N19)</f>
        <v>83.189127131704751</v>
      </c>
      <c r="O27" s="116">
        <f>IF(SER_hh_fec_in!O27=0,0,1000000/0.086*SER_hh_fec_in!O27/SER_hh_num_in!O19)</f>
        <v>98.659863629954003</v>
      </c>
      <c r="P27" s="116">
        <f>IF(SER_hh_fec_in!P27=0,0,1000000/0.086*SER_hh_fec_in!P27/SER_hh_num_in!P19)</f>
        <v>78.574812100500139</v>
      </c>
      <c r="Q27" s="116">
        <f>IF(SER_hh_fec_in!Q27=0,0,1000000/0.086*SER_hh_fec_in!Q27/SER_hh_num_in!Q19)</f>
        <v>77.001301237345501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1801.788426628452</v>
      </c>
      <c r="D28" s="117">
        <f>IF(SER_hh_fec_in!D27=0,0,1000000/0.086*SER_hh_fec_in!D27/SER_hh_num_in!D27)</f>
        <v>1716.6642323513888</v>
      </c>
      <c r="E28" s="117">
        <f>IF(SER_hh_fec_in!E27=0,0,1000000/0.086*SER_hh_fec_in!E27/SER_hh_num_in!E27)</f>
        <v>1816.9941440815076</v>
      </c>
      <c r="F28" s="117">
        <f>IF(SER_hh_fec_in!F27=0,0,1000000/0.086*SER_hh_fec_in!F27/SER_hh_num_in!F27)</f>
        <v>1780.9779581069376</v>
      </c>
      <c r="G28" s="117">
        <f>IF(SER_hh_fec_in!G27=0,0,1000000/0.086*SER_hh_fec_in!G27/SER_hh_num_in!G27)</f>
        <v>1781.7999815282667</v>
      </c>
      <c r="H28" s="117">
        <f>IF(SER_hh_fec_in!H27=0,0,1000000/0.086*SER_hh_fec_in!H27/SER_hh_num_in!H27)</f>
        <v>1766.587683577591</v>
      </c>
      <c r="I28" s="117">
        <f>IF(SER_hh_fec_in!I27=0,0,1000000/0.086*SER_hh_fec_in!I27/SER_hh_num_in!I27)</f>
        <v>1749.4620073339133</v>
      </c>
      <c r="J28" s="117">
        <f>IF(SER_hh_fec_in!J27=0,0,1000000/0.086*SER_hh_fec_in!J27/SER_hh_num_in!J27)</f>
        <v>1754.8503766959459</v>
      </c>
      <c r="K28" s="117">
        <f>IF(SER_hh_fec_in!K27=0,0,1000000/0.086*SER_hh_fec_in!K27/SER_hh_num_in!K27)</f>
        <v>1749.9544236552649</v>
      </c>
      <c r="L28" s="117">
        <f>IF(SER_hh_fec_in!L27=0,0,1000000/0.086*SER_hh_fec_in!L27/SER_hh_num_in!L27)</f>
        <v>1743.1902187050041</v>
      </c>
      <c r="M28" s="117">
        <f>IF(SER_hh_fec_in!M27=0,0,1000000/0.086*SER_hh_fec_in!M27/SER_hh_num_in!M27)</f>
        <v>1753.2112343936583</v>
      </c>
      <c r="N28" s="117">
        <f>IF(SER_hh_fec_in!N27=0,0,1000000/0.086*SER_hh_fec_in!N27/SER_hh_num_in!N27)</f>
        <v>1764.5138983881509</v>
      </c>
      <c r="O28" s="117">
        <f>IF(SER_hh_fec_in!O27=0,0,1000000/0.086*SER_hh_fec_in!O27/SER_hh_num_in!O27)</f>
        <v>1759.431410630755</v>
      </c>
      <c r="P28" s="117">
        <f>IF(SER_hh_fec_in!P27=0,0,1000000/0.086*SER_hh_fec_in!P27/SER_hh_num_in!P27)</f>
        <v>1746.5214501213923</v>
      </c>
      <c r="Q28" s="117">
        <f>IF(SER_hh_fec_in!Q27=0,0,1000000/0.086*SER_hh_fec_in!Q27/SER_hh_num_in!Q27)</f>
        <v>1770.1090469694077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6715.3157722591977</v>
      </c>
      <c r="D29" s="101">
        <f>IF(SER_hh_fec_in!D29=0,0,1000000/0.086*SER_hh_fec_in!D29/SER_hh_num_in!D29)</f>
        <v>6711.2651120380779</v>
      </c>
      <c r="E29" s="101">
        <f>IF(SER_hh_fec_in!E29=0,0,1000000/0.086*SER_hh_fec_in!E29/SER_hh_num_in!E29)</f>
        <v>6901.4603237627807</v>
      </c>
      <c r="F29" s="101">
        <f>IF(SER_hh_fec_in!F29=0,0,1000000/0.086*SER_hh_fec_in!F29/SER_hh_num_in!F29)</f>
        <v>6887.1373428780043</v>
      </c>
      <c r="G29" s="101">
        <f>IF(SER_hh_fec_in!G29=0,0,1000000/0.086*SER_hh_fec_in!G29/SER_hh_num_in!G29)</f>
        <v>7142.9281076747375</v>
      </c>
      <c r="H29" s="101">
        <f>IF(SER_hh_fec_in!H29=0,0,1000000/0.086*SER_hh_fec_in!H29/SER_hh_num_in!H29)</f>
        <v>6779.5519161600823</v>
      </c>
      <c r="I29" s="101">
        <f>IF(SER_hh_fec_in!I29=0,0,1000000/0.086*SER_hh_fec_in!I29/SER_hh_num_in!I29)</f>
        <v>6664.4101165857992</v>
      </c>
      <c r="J29" s="101">
        <f>IF(SER_hh_fec_in!J29=0,0,1000000/0.086*SER_hh_fec_in!J29/SER_hh_num_in!J29)</f>
        <v>6684.2093076480742</v>
      </c>
      <c r="K29" s="101">
        <f>IF(SER_hh_fec_in!K29=0,0,1000000/0.086*SER_hh_fec_in!K29/SER_hh_num_in!K29)</f>
        <v>6683.9654077195455</v>
      </c>
      <c r="L29" s="101">
        <f>IF(SER_hh_fec_in!L29=0,0,1000000/0.086*SER_hh_fec_in!L29/SER_hh_num_in!L29)</f>
        <v>6872.4112588805501</v>
      </c>
      <c r="M29" s="101">
        <f>IF(SER_hh_fec_in!M29=0,0,1000000/0.086*SER_hh_fec_in!M29/SER_hh_num_in!M29)</f>
        <v>6610.7558810001792</v>
      </c>
      <c r="N29" s="101">
        <f>IF(SER_hh_fec_in!N29=0,0,1000000/0.086*SER_hh_fec_in!N29/SER_hh_num_in!N29)</f>
        <v>6734.3183769080842</v>
      </c>
      <c r="O29" s="101">
        <f>IF(SER_hh_fec_in!O29=0,0,1000000/0.086*SER_hh_fec_in!O29/SER_hh_num_in!O29)</f>
        <v>6754.3724277918363</v>
      </c>
      <c r="P29" s="101">
        <f>IF(SER_hh_fec_in!P29=0,0,1000000/0.086*SER_hh_fec_in!P29/SER_hh_num_in!P29)</f>
        <v>6705.6961672613888</v>
      </c>
      <c r="Q29" s="101">
        <f>IF(SER_hh_fec_in!Q29=0,0,1000000/0.086*SER_hh_fec_in!Q29/SER_hh_num_in!Q29)</f>
        <v>7242.2409480043498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9073.008543199956</v>
      </c>
      <c r="D30" s="100">
        <f>IF(SER_hh_fec_in!D30=0,0,1000000/0.086*SER_hh_fec_in!D30/SER_hh_num_in!D30)</f>
        <v>9058.9655831109485</v>
      </c>
      <c r="E30" s="100">
        <f>IF(SER_hh_fec_in!E30=0,0,1000000/0.086*SER_hh_fec_in!E30/SER_hh_num_in!E30)</f>
        <v>9325.4620170784419</v>
      </c>
      <c r="F30" s="100">
        <f>IF(SER_hh_fec_in!F30=0,0,1000000/0.086*SER_hh_fec_in!F30/SER_hh_num_in!F30)</f>
        <v>9479.9703560038161</v>
      </c>
      <c r="G30" s="100">
        <f>IF(SER_hh_fec_in!G30=0,0,1000000/0.086*SER_hh_fec_in!G30/SER_hh_num_in!G30)</f>
        <v>9543.2983585486254</v>
      </c>
      <c r="H30" s="100">
        <f>IF(SER_hh_fec_in!H30=0,0,1000000/0.086*SER_hh_fec_in!H30/SER_hh_num_in!H30)</f>
        <v>9483.9324526210548</v>
      </c>
      <c r="I30" s="100">
        <f>IF(SER_hh_fec_in!I30=0,0,1000000/0.086*SER_hh_fec_in!I30/SER_hh_num_in!I30)</f>
        <v>9368.3683206039186</v>
      </c>
      <c r="J30" s="100">
        <f>IF(SER_hh_fec_in!J30=0,0,1000000/0.086*SER_hh_fec_in!J30/SER_hh_num_in!J30)</f>
        <v>9304.1221226574471</v>
      </c>
      <c r="K30" s="100">
        <f>IF(SER_hh_fec_in!K30=0,0,1000000/0.086*SER_hh_fec_in!K30/SER_hh_num_in!K30)</f>
        <v>9276.7177520182522</v>
      </c>
      <c r="L30" s="100">
        <f>IF(SER_hh_fec_in!L30=0,0,1000000/0.086*SER_hh_fec_in!L30/SER_hh_num_in!L30)</f>
        <v>9993.1013525134531</v>
      </c>
      <c r="M30" s="100">
        <f>IF(SER_hh_fec_in!M30=0,0,1000000/0.086*SER_hh_fec_in!M30/SER_hh_num_in!M30)</f>
        <v>8699.628683593699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9395.2309718146953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8430.6725479505312</v>
      </c>
      <c r="D31" s="100">
        <f>IF(SER_hh_fec_in!D31=0,0,1000000/0.086*SER_hh_fec_in!D31/SER_hh_num_in!D31)</f>
        <v>8435.6194227480155</v>
      </c>
      <c r="E31" s="100">
        <f>IF(SER_hh_fec_in!E31=0,0,1000000/0.086*SER_hh_fec_in!E31/SER_hh_num_in!E31)</f>
        <v>8487.3329734827366</v>
      </c>
      <c r="F31" s="100">
        <f>IF(SER_hh_fec_in!F31=0,0,1000000/0.086*SER_hh_fec_in!F31/SER_hh_num_in!F31)</f>
        <v>8525.6939960938398</v>
      </c>
      <c r="G31" s="100">
        <f>IF(SER_hh_fec_in!G31=0,0,1000000/0.086*SER_hh_fec_in!G31/SER_hh_num_in!G31)</f>
        <v>8595.1753661646017</v>
      </c>
      <c r="H31" s="100">
        <f>IF(SER_hh_fec_in!H31=0,0,1000000/0.086*SER_hh_fec_in!H31/SER_hh_num_in!H31)</f>
        <v>8599.3438705330173</v>
      </c>
      <c r="I31" s="100">
        <f>IF(SER_hh_fec_in!I31=0,0,1000000/0.086*SER_hh_fec_in!I31/SER_hh_num_in!I31)</f>
        <v>8542.0518685350853</v>
      </c>
      <c r="J31" s="100">
        <f>IF(SER_hh_fec_in!J31=0,0,1000000/0.086*SER_hh_fec_in!J31/SER_hh_num_in!J31)</f>
        <v>8528.3522330328506</v>
      </c>
      <c r="K31" s="100">
        <f>IF(SER_hh_fec_in!K31=0,0,1000000/0.086*SER_hh_fec_in!K31/SER_hh_num_in!K31)</f>
        <v>8552.8810920909873</v>
      </c>
      <c r="L31" s="100">
        <f>IF(SER_hh_fec_in!L31=0,0,1000000/0.086*SER_hh_fec_in!L31/SER_hh_num_in!L31)</f>
        <v>8552.7662135969076</v>
      </c>
      <c r="M31" s="100">
        <f>IF(SER_hh_fec_in!M31=0,0,1000000/0.086*SER_hh_fec_in!M31/SER_hh_num_in!M31)</f>
        <v>8620.3333461663351</v>
      </c>
      <c r="N31" s="100">
        <f>IF(SER_hh_fec_in!N31=0,0,1000000/0.086*SER_hh_fec_in!N31/SER_hh_num_in!N31)</f>
        <v>8684.7316987210088</v>
      </c>
      <c r="O31" s="100">
        <f>IF(SER_hh_fec_in!O31=0,0,1000000/0.086*SER_hh_fec_in!O31/SER_hh_num_in!O31)</f>
        <v>8660.1775255010034</v>
      </c>
      <c r="P31" s="100">
        <f>IF(SER_hh_fec_in!P31=0,0,1000000/0.086*SER_hh_fec_in!P31/SER_hh_num_in!P31)</f>
        <v>8627.3079058111543</v>
      </c>
      <c r="Q31" s="100">
        <f>IF(SER_hh_fec_in!Q31=0,0,1000000/0.086*SER_hh_fec_in!Q31/SER_hh_num_in!Q31)</f>
        <v>8623.1684874450584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6438.8010015934406</v>
      </c>
      <c r="D33" s="18">
        <f>IF(SER_hh_fec_in!D33=0,0,1000000/0.086*SER_hh_fec_in!D33/SER_hh_num_in!D33)</f>
        <v>6418.3322181760268</v>
      </c>
      <c r="E33" s="18">
        <f>IF(SER_hh_fec_in!E33=0,0,1000000/0.086*SER_hh_fec_in!E33/SER_hh_num_in!E33)</f>
        <v>6423.6703123651241</v>
      </c>
      <c r="F33" s="18">
        <f>IF(SER_hh_fec_in!F33=0,0,1000000/0.086*SER_hh_fec_in!F33/SER_hh_num_in!F33)</f>
        <v>6430.2657552099763</v>
      </c>
      <c r="G33" s="18">
        <f>IF(SER_hh_fec_in!G33=0,0,1000000/0.086*SER_hh_fec_in!G33/SER_hh_num_in!G33)</f>
        <v>6410.7075444105994</v>
      </c>
      <c r="H33" s="18">
        <f>IF(SER_hh_fec_in!H33=0,0,1000000/0.086*SER_hh_fec_in!H33/SER_hh_num_in!H33)</f>
        <v>6391.4275781123388</v>
      </c>
      <c r="I33" s="18">
        <f>IF(SER_hh_fec_in!I33=0,0,1000000/0.086*SER_hh_fec_in!I33/SER_hh_num_in!I33)</f>
        <v>6338.4612389291406</v>
      </c>
      <c r="J33" s="18">
        <f>IF(SER_hh_fec_in!J33=0,0,1000000/0.086*SER_hh_fec_in!J33/SER_hh_num_in!J33)</f>
        <v>6312.934054731898</v>
      </c>
      <c r="K33" s="18">
        <f>IF(SER_hh_fec_in!K33=0,0,1000000/0.086*SER_hh_fec_in!K33/SER_hh_num_in!K33)</f>
        <v>6316.9913080208225</v>
      </c>
      <c r="L33" s="18">
        <f>IF(SER_hh_fec_in!L33=0,0,1000000/0.086*SER_hh_fec_in!L33/SER_hh_num_in!L33)</f>
        <v>6291.7405387647241</v>
      </c>
      <c r="M33" s="18">
        <f>IF(SER_hh_fec_in!M33=0,0,1000000/0.086*SER_hh_fec_in!M33/SER_hh_num_in!M33)</f>
        <v>6384.8880507214963</v>
      </c>
      <c r="N33" s="18">
        <f>IF(SER_hh_fec_in!N33=0,0,1000000/0.086*SER_hh_fec_in!N33/SER_hh_num_in!N33)</f>
        <v>6502.1928123693779</v>
      </c>
      <c r="O33" s="18">
        <f>IF(SER_hh_fec_in!O33=0,0,1000000/0.086*SER_hh_fec_in!O33/SER_hh_num_in!O33)</f>
        <v>6529.3687602422751</v>
      </c>
      <c r="P33" s="18">
        <f>IF(SER_hh_fec_in!P33=0,0,1000000/0.086*SER_hh_fec_in!P33/SER_hh_num_in!P33)</f>
        <v>6550.009072955505</v>
      </c>
      <c r="Q33" s="18">
        <f>IF(SER_hh_fec_in!Q33=0,0,1000000/0.086*SER_hh_fec_in!Q33/SER_hh_num_in!Q33)</f>
        <v>6410.8228414749938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47605.347132574643</v>
      </c>
      <c r="D3" s="106">
        <f>IF(SER_hh_tes_in!D3=0,0,1000000/0.086*SER_hh_tes_in!D3/SER_hh_num_in!D3)</f>
        <v>48187.316398082694</v>
      </c>
      <c r="E3" s="106">
        <f>IF(SER_hh_tes_in!E3=0,0,1000000/0.086*SER_hh_tes_in!E3/SER_hh_num_in!E3)</f>
        <v>48147.567667053991</v>
      </c>
      <c r="F3" s="106">
        <f>IF(SER_hh_tes_in!F3=0,0,1000000/0.086*SER_hh_tes_in!F3/SER_hh_num_in!F3)</f>
        <v>48140.992200870722</v>
      </c>
      <c r="G3" s="106">
        <f>IF(SER_hh_tes_in!G3=0,0,1000000/0.086*SER_hh_tes_in!G3/SER_hh_num_in!G3)</f>
        <v>47715.033917449022</v>
      </c>
      <c r="H3" s="106">
        <f>IF(SER_hh_tes_in!H3=0,0,1000000/0.086*SER_hh_tes_in!H3/SER_hh_num_in!H3)</f>
        <v>48601.483289857541</v>
      </c>
      <c r="I3" s="106">
        <f>IF(SER_hh_tes_in!I3=0,0,1000000/0.086*SER_hh_tes_in!I3/SER_hh_num_in!I3)</f>
        <v>46053.328255408946</v>
      </c>
      <c r="J3" s="106">
        <f>IF(SER_hh_tes_in!J3=0,0,1000000/0.086*SER_hh_tes_in!J3/SER_hh_num_in!J3)</f>
        <v>45449.248498199784</v>
      </c>
      <c r="K3" s="106">
        <f>IF(SER_hh_tes_in!K3=0,0,1000000/0.086*SER_hh_tes_in!K3/SER_hh_num_in!K3)</f>
        <v>44182.152024066461</v>
      </c>
      <c r="L3" s="106">
        <f>IF(SER_hh_tes_in!L3=0,0,1000000/0.086*SER_hh_tes_in!L3/SER_hh_num_in!L3)</f>
        <v>45205.146326752343</v>
      </c>
      <c r="M3" s="106">
        <f>IF(SER_hh_tes_in!M3=0,0,1000000/0.086*SER_hh_tes_in!M3/SER_hh_num_in!M3)</f>
        <v>42411.923149560818</v>
      </c>
      <c r="N3" s="106">
        <f>IF(SER_hh_tes_in!N3=0,0,1000000/0.086*SER_hh_tes_in!N3/SER_hh_num_in!N3)</f>
        <v>43543.594531635594</v>
      </c>
      <c r="O3" s="106">
        <f>IF(SER_hh_tes_in!O3=0,0,1000000/0.086*SER_hh_tes_in!O3/SER_hh_num_in!O3)</f>
        <v>43486.249856675662</v>
      </c>
      <c r="P3" s="106">
        <f>IF(SER_hh_tes_in!P3=0,0,1000000/0.086*SER_hh_tes_in!P3/SER_hh_num_in!P3)</f>
        <v>39533.347451953843</v>
      </c>
      <c r="Q3" s="106">
        <f>IF(SER_hh_tes_in!Q3=0,0,1000000/0.086*SER_hh_tes_in!Q3/SER_hh_num_in!Q3)</f>
        <v>42386.408690147611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37072.394894525525</v>
      </c>
      <c r="D4" s="101">
        <f>IF(SER_hh_tes_in!D4=0,0,1000000/0.086*SER_hh_tes_in!D4/SER_hh_num_in!D4)</f>
        <v>36726.851499606164</v>
      </c>
      <c r="E4" s="101">
        <f>IF(SER_hh_tes_in!E4=0,0,1000000/0.086*SER_hh_tes_in!E4/SER_hh_num_in!E4)</f>
        <v>37753.281630915357</v>
      </c>
      <c r="F4" s="101">
        <f>IF(SER_hh_tes_in!F4=0,0,1000000/0.086*SER_hh_tes_in!F4/SER_hh_num_in!F4)</f>
        <v>37134.079819690436</v>
      </c>
      <c r="G4" s="101">
        <f>IF(SER_hh_tes_in!G4=0,0,1000000/0.086*SER_hh_tes_in!G4/SER_hh_num_in!G4)</f>
        <v>36345.465771558345</v>
      </c>
      <c r="H4" s="101">
        <f>IF(SER_hh_tes_in!H4=0,0,1000000/0.086*SER_hh_tes_in!H4/SER_hh_num_in!H4)</f>
        <v>36773.119501316214</v>
      </c>
      <c r="I4" s="101">
        <f>IF(SER_hh_tes_in!I4=0,0,1000000/0.086*SER_hh_tes_in!I4/SER_hh_num_in!I4)</f>
        <v>34005.166692948362</v>
      </c>
      <c r="J4" s="101">
        <f>IF(SER_hh_tes_in!J4=0,0,1000000/0.086*SER_hh_tes_in!J4/SER_hh_num_in!J4)</f>
        <v>33939.511920006153</v>
      </c>
      <c r="K4" s="101">
        <f>IF(SER_hh_tes_in!K4=0,0,1000000/0.086*SER_hh_tes_in!K4/SER_hh_num_in!K4)</f>
        <v>32737.973945239206</v>
      </c>
      <c r="L4" s="101">
        <f>IF(SER_hh_tes_in!L4=0,0,1000000/0.086*SER_hh_tes_in!L4/SER_hh_num_in!L4)</f>
        <v>35878.565945519542</v>
      </c>
      <c r="M4" s="101">
        <f>IF(SER_hh_tes_in!M4=0,0,1000000/0.086*SER_hh_tes_in!M4/SER_hh_num_in!M4)</f>
        <v>31012.638338021119</v>
      </c>
      <c r="N4" s="101">
        <f>IF(SER_hh_tes_in!N4=0,0,1000000/0.086*SER_hh_tes_in!N4/SER_hh_num_in!N4)</f>
        <v>32930.279793873</v>
      </c>
      <c r="O4" s="101">
        <f>IF(SER_hh_tes_in!O4=0,0,1000000/0.086*SER_hh_tes_in!O4/SER_hh_num_in!O4)</f>
        <v>32152.611642796259</v>
      </c>
      <c r="P4" s="101">
        <f>IF(SER_hh_tes_in!P4=0,0,1000000/0.086*SER_hh_tes_in!P4/SER_hh_num_in!P4)</f>
        <v>26547.377365716871</v>
      </c>
      <c r="Q4" s="101">
        <f>IF(SER_hh_tes_in!Q4=0,0,1000000/0.086*SER_hh_tes_in!Q4/SER_hh_num_in!Q4)</f>
        <v>28732.873873699715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0</v>
      </c>
      <c r="D7" s="100">
        <f>IF(SER_hh_tes_in!D7=0,0,1000000/0.086*SER_hh_tes_in!D7/SER_hh_num_in!D7)</f>
        <v>35551.042327141477</v>
      </c>
      <c r="E7" s="100">
        <f>IF(SER_hh_tes_in!E7=0,0,1000000/0.086*SER_hh_tes_in!E7/SER_hh_num_in!E7)</f>
        <v>35907.732231513022</v>
      </c>
      <c r="F7" s="100">
        <f>IF(SER_hh_tes_in!F7=0,0,1000000/0.086*SER_hh_tes_in!F7/SER_hh_num_in!F7)</f>
        <v>37597.98499358476</v>
      </c>
      <c r="G7" s="100">
        <f>IF(SER_hh_tes_in!G7=0,0,1000000/0.086*SER_hh_tes_in!G7/SER_hh_num_in!G7)</f>
        <v>35232.390936024807</v>
      </c>
      <c r="H7" s="100">
        <f>IF(SER_hh_tes_in!H7=0,0,1000000/0.086*SER_hh_tes_in!H7/SER_hh_num_in!H7)</f>
        <v>0</v>
      </c>
      <c r="I7" s="100">
        <f>IF(SER_hh_tes_in!I7=0,0,1000000/0.086*SER_hh_tes_in!I7/SER_hh_num_in!I7)</f>
        <v>32934.67946942788</v>
      </c>
      <c r="J7" s="100">
        <f>IF(SER_hh_tes_in!J7=0,0,1000000/0.086*SER_hh_tes_in!J7/SER_hh_num_in!J7)</f>
        <v>34110.888920574398</v>
      </c>
      <c r="K7" s="100">
        <f>IF(SER_hh_tes_in!K7=0,0,1000000/0.086*SER_hh_tes_in!K7/SER_hh_num_in!K7)</f>
        <v>32580.110805605294</v>
      </c>
      <c r="L7" s="100">
        <f>IF(SER_hh_tes_in!L7=0,0,1000000/0.086*SER_hh_tes_in!L7/SER_hh_num_in!L7)</f>
        <v>0</v>
      </c>
      <c r="M7" s="100">
        <f>IF(SER_hh_tes_in!M7=0,0,1000000/0.086*SER_hh_tes_in!M7/SER_hh_num_in!M7)</f>
        <v>30670.427451657553</v>
      </c>
      <c r="N7" s="100">
        <f>IF(SER_hh_tes_in!N7=0,0,1000000/0.086*SER_hh_tes_in!N7/SER_hh_num_in!N7)</f>
        <v>33697.510160684098</v>
      </c>
      <c r="O7" s="100">
        <f>IF(SER_hh_tes_in!O7=0,0,1000000/0.086*SER_hh_tes_in!O7/SER_hh_num_in!O7)</f>
        <v>31127.258402573771</v>
      </c>
      <c r="P7" s="100">
        <f>IF(SER_hh_tes_in!P7=0,0,1000000/0.086*SER_hh_tes_in!P7/SER_hh_num_in!P7)</f>
        <v>27718.287065430904</v>
      </c>
      <c r="Q7" s="100">
        <f>IF(SER_hh_tes_in!Q7=0,0,1000000/0.086*SER_hh_tes_in!Q7/SER_hh_num_in!Q7)</f>
        <v>29008.718817952697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36914.908419212836</v>
      </c>
      <c r="D8" s="100">
        <f>IF(SER_hh_tes_in!D8=0,0,1000000/0.086*SER_hh_tes_in!D8/SER_hh_num_in!D8)</f>
        <v>36400.450784458095</v>
      </c>
      <c r="E8" s="100">
        <f>IF(SER_hh_tes_in!E8=0,0,1000000/0.086*SER_hh_tes_in!E8/SER_hh_num_in!E8)</f>
        <v>37367.353184622545</v>
      </c>
      <c r="F8" s="100">
        <f>IF(SER_hh_tes_in!F8=0,0,1000000/0.086*SER_hh_tes_in!F8/SER_hh_num_in!F8)</f>
        <v>36952.38648867936</v>
      </c>
      <c r="G8" s="100">
        <f>IF(SER_hh_tes_in!G8=0,0,1000000/0.086*SER_hh_tes_in!G8/SER_hh_num_in!G8)</f>
        <v>36025.32138405228</v>
      </c>
      <c r="H8" s="100">
        <f>IF(SER_hh_tes_in!H8=0,0,1000000/0.086*SER_hh_tes_in!H8/SER_hh_num_in!H8)</f>
        <v>36157.662837129094</v>
      </c>
      <c r="I8" s="100">
        <f>IF(SER_hh_tes_in!I8=0,0,1000000/0.086*SER_hh_tes_in!I8/SER_hh_num_in!I8)</f>
        <v>34088.436797694427</v>
      </c>
      <c r="J8" s="100">
        <f>IF(SER_hh_tes_in!J8=0,0,1000000/0.086*SER_hh_tes_in!J8/SER_hh_num_in!J8)</f>
        <v>33918.536913191965</v>
      </c>
      <c r="K8" s="100">
        <f>IF(SER_hh_tes_in!K8=0,0,1000000/0.086*SER_hh_tes_in!K8/SER_hh_num_in!K8)</f>
        <v>32576.846948875373</v>
      </c>
      <c r="L8" s="100">
        <f>IF(SER_hh_tes_in!L8=0,0,1000000/0.086*SER_hh_tes_in!L8/SER_hh_num_in!L8)</f>
        <v>35906.427232332993</v>
      </c>
      <c r="M8" s="100">
        <f>IF(SER_hh_tes_in!M8=0,0,1000000/0.086*SER_hh_tes_in!M8/SER_hh_num_in!M8)</f>
        <v>30411.913732952766</v>
      </c>
      <c r="N8" s="100">
        <f>IF(SER_hh_tes_in!N8=0,0,1000000/0.086*SER_hh_tes_in!N8/SER_hh_num_in!N8)</f>
        <v>31333.189332960235</v>
      </c>
      <c r="O8" s="100">
        <f>IF(SER_hh_tes_in!O8=0,0,1000000/0.086*SER_hh_tes_in!O8/SER_hh_num_in!O8)</f>
        <v>30821.440652349491</v>
      </c>
      <c r="P8" s="100">
        <f>IF(SER_hh_tes_in!P8=0,0,1000000/0.086*SER_hh_tes_in!P8/SER_hh_num_in!P8)</f>
        <v>26267.766801598307</v>
      </c>
      <c r="Q8" s="100">
        <f>IF(SER_hh_tes_in!Q8=0,0,1000000/0.086*SER_hh_tes_in!Q8/SER_hh_num_in!Q8)</f>
        <v>27691.515299184568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37449.207236544913</v>
      </c>
      <c r="D9" s="100">
        <f>IF(SER_hh_tes_in!D9=0,0,1000000/0.086*SER_hh_tes_in!D9/SER_hh_num_in!D9)</f>
        <v>36302.368990890878</v>
      </c>
      <c r="E9" s="100">
        <f>IF(SER_hh_tes_in!E9=0,0,1000000/0.086*SER_hh_tes_in!E9/SER_hh_num_in!E9)</f>
        <v>37857.642819654568</v>
      </c>
      <c r="F9" s="100">
        <f>IF(SER_hh_tes_in!F9=0,0,1000000/0.086*SER_hh_tes_in!F9/SER_hh_num_in!F9)</f>
        <v>37614.831847882611</v>
      </c>
      <c r="G9" s="100">
        <f>IF(SER_hh_tes_in!G9=0,0,1000000/0.086*SER_hh_tes_in!G9/SER_hh_num_in!G9)</f>
        <v>36946.20719820878</v>
      </c>
      <c r="H9" s="100">
        <f>IF(SER_hh_tes_in!H9=0,0,1000000/0.086*SER_hh_tes_in!H9/SER_hh_num_in!H9)</f>
        <v>37476.406030924889</v>
      </c>
      <c r="I9" s="100">
        <f>IF(SER_hh_tes_in!I9=0,0,1000000/0.086*SER_hh_tes_in!I9/SER_hh_num_in!I9)</f>
        <v>35243.082055816689</v>
      </c>
      <c r="J9" s="100">
        <f>IF(SER_hh_tes_in!J9=0,0,1000000/0.086*SER_hh_tes_in!J9/SER_hh_num_in!J9)</f>
        <v>35118.552539950535</v>
      </c>
      <c r="K9" s="100">
        <f>IF(SER_hh_tes_in!K9=0,0,1000000/0.086*SER_hh_tes_in!K9/SER_hh_num_in!K9)</f>
        <v>33852.623162149008</v>
      </c>
      <c r="L9" s="100">
        <f>IF(SER_hh_tes_in!L9=0,0,1000000/0.086*SER_hh_tes_in!L9/SER_hh_num_in!L9)</f>
        <v>0</v>
      </c>
      <c r="M9" s="100">
        <f>IF(SER_hh_tes_in!M9=0,0,1000000/0.086*SER_hh_tes_in!M9/SER_hh_num_in!M9)</f>
        <v>0</v>
      </c>
      <c r="N9" s="100">
        <f>IF(SER_hh_tes_in!N9=0,0,1000000/0.086*SER_hh_tes_in!N9/SER_hh_num_in!N9)</f>
        <v>33194.631546479926</v>
      </c>
      <c r="O9" s="100">
        <f>IF(SER_hh_tes_in!O9=0,0,1000000/0.086*SER_hh_tes_in!O9/SER_hh_num_in!O9)</f>
        <v>32900.081896254458</v>
      </c>
      <c r="P9" s="100">
        <f>IF(SER_hh_tes_in!P9=0,0,1000000/0.086*SER_hh_tes_in!P9/SER_hh_num_in!P9)</f>
        <v>0</v>
      </c>
      <c r="Q9" s="100">
        <f>IF(SER_hh_tes_in!Q9=0,0,1000000/0.086*SER_hh_tes_in!Q9/SER_hh_num_in!Q9)</f>
        <v>29342.01042419278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31465.837692860157</v>
      </c>
      <c r="D10" s="100">
        <f>IF(SER_hh_tes_in!D10=0,0,1000000/0.086*SER_hh_tes_in!D10/SER_hh_num_in!D10)</f>
        <v>39523.393032668173</v>
      </c>
      <c r="E10" s="100">
        <f>IF(SER_hh_tes_in!E10=0,0,1000000/0.086*SER_hh_tes_in!E10/SER_hh_num_in!E10)</f>
        <v>40044.85471814614</v>
      </c>
      <c r="F10" s="100">
        <f>IF(SER_hh_tes_in!F10=0,0,1000000/0.086*SER_hh_tes_in!F10/SER_hh_num_in!F10)</f>
        <v>33788.019086216453</v>
      </c>
      <c r="G10" s="100">
        <f>IF(SER_hh_tes_in!G10=0,0,1000000/0.086*SER_hh_tes_in!G10/SER_hh_num_in!G10)</f>
        <v>36182.749986092378</v>
      </c>
      <c r="H10" s="100">
        <f>IF(SER_hh_tes_in!H10=0,0,1000000/0.086*SER_hh_tes_in!H10/SER_hh_num_in!H10)</f>
        <v>39182.058078229558</v>
      </c>
      <c r="I10" s="100">
        <f>IF(SER_hh_tes_in!I10=0,0,1000000/0.086*SER_hh_tes_in!I10/SER_hh_num_in!I10)</f>
        <v>0</v>
      </c>
      <c r="J10" s="100">
        <f>IF(SER_hh_tes_in!J10=0,0,1000000/0.086*SER_hh_tes_in!J10/SER_hh_num_in!J10)</f>
        <v>0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34741.927860926444</v>
      </c>
      <c r="N10" s="100">
        <f>IF(SER_hh_tes_in!N10=0,0,1000000/0.086*SER_hh_tes_in!N10/SER_hh_num_in!N10)</f>
        <v>30656.30547026862</v>
      </c>
      <c r="O10" s="100">
        <f>IF(SER_hh_tes_in!O10=0,0,1000000/0.086*SER_hh_tes_in!O10/SER_hh_num_in!O10)</f>
        <v>32604.094497007398</v>
      </c>
      <c r="P10" s="100">
        <f>IF(SER_hh_tes_in!P10=0,0,1000000/0.086*SER_hh_tes_in!P10/SER_hh_num_in!P10)</f>
        <v>38797.606102690122</v>
      </c>
      <c r="Q10" s="100">
        <f>IF(SER_hh_tes_in!Q10=0,0,1000000/0.086*SER_hh_tes_in!Q10/SER_hh_num_in!Q10)</f>
        <v>28463.718847353415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36982.012251198023</v>
      </c>
      <c r="D12" s="100">
        <f>IF(SER_hh_tes_in!D12=0,0,1000000/0.086*SER_hh_tes_in!D12/SER_hh_num_in!D12)</f>
        <v>36159.039904435122</v>
      </c>
      <c r="E12" s="100">
        <f>IF(SER_hh_tes_in!E12=0,0,1000000/0.086*SER_hh_tes_in!E12/SER_hh_num_in!E12)</f>
        <v>36984.411723385434</v>
      </c>
      <c r="F12" s="100">
        <f>IF(SER_hh_tes_in!F12=0,0,1000000/0.086*SER_hh_tes_in!F12/SER_hh_num_in!F12)</f>
        <v>36574.79128499973</v>
      </c>
      <c r="G12" s="100">
        <f>IF(SER_hh_tes_in!G12=0,0,1000000/0.086*SER_hh_tes_in!G12/SER_hh_num_in!G12)</f>
        <v>35626.031743038446</v>
      </c>
      <c r="H12" s="100">
        <f>IF(SER_hh_tes_in!H12=0,0,1000000/0.086*SER_hh_tes_in!H12/SER_hh_num_in!H12)</f>
        <v>35579.917627595889</v>
      </c>
      <c r="I12" s="100">
        <f>IF(SER_hh_tes_in!I12=0,0,1000000/0.086*SER_hh_tes_in!I12/SER_hh_num_in!I12)</f>
        <v>33671.98603908877</v>
      </c>
      <c r="J12" s="100">
        <f>IF(SER_hh_tes_in!J12=0,0,1000000/0.086*SER_hh_tes_in!J12/SER_hh_num_in!J12)</f>
        <v>33457.172600466511</v>
      </c>
      <c r="K12" s="100">
        <f>IF(SER_hh_tes_in!K12=0,0,1000000/0.086*SER_hh_tes_in!K12/SER_hh_num_in!K12)</f>
        <v>32206.252779942919</v>
      </c>
      <c r="L12" s="100">
        <f>IF(SER_hh_tes_in!L12=0,0,1000000/0.086*SER_hh_tes_in!L12/SER_hh_num_in!L12)</f>
        <v>35677.418500096399</v>
      </c>
      <c r="M12" s="100">
        <f>IF(SER_hh_tes_in!M12=0,0,1000000/0.086*SER_hh_tes_in!M12/SER_hh_num_in!M12)</f>
        <v>29994.757483968813</v>
      </c>
      <c r="N12" s="100">
        <f>IF(SER_hh_tes_in!N12=0,0,1000000/0.086*SER_hh_tes_in!N12/SER_hh_num_in!N12)</f>
        <v>31042.603437006728</v>
      </c>
      <c r="O12" s="100">
        <f>IF(SER_hh_tes_in!O12=0,0,1000000/0.086*SER_hh_tes_in!O12/SER_hh_num_in!O12)</f>
        <v>30754.536410840272</v>
      </c>
      <c r="P12" s="100">
        <f>IF(SER_hh_tes_in!P12=0,0,1000000/0.086*SER_hh_tes_in!P12/SER_hh_num_in!P12)</f>
        <v>25725.461668650805</v>
      </c>
      <c r="Q12" s="100">
        <f>IF(SER_hh_tes_in!Q12=0,0,1000000/0.086*SER_hh_tes_in!Q12/SER_hh_num_in!Q12)</f>
        <v>27624.469925827685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37635.542097955004</v>
      </c>
      <c r="D13" s="100">
        <f>IF(SER_hh_tes_in!D13=0,0,1000000/0.086*SER_hh_tes_in!D13/SER_hh_num_in!D13)</f>
        <v>37212.100863140549</v>
      </c>
      <c r="E13" s="100">
        <f>IF(SER_hh_tes_in!E13=0,0,1000000/0.086*SER_hh_tes_in!E13/SER_hh_num_in!E13)</f>
        <v>37997.712178497088</v>
      </c>
      <c r="F13" s="100">
        <f>IF(SER_hh_tes_in!F13=0,0,1000000/0.086*SER_hh_tes_in!F13/SER_hh_num_in!F13)</f>
        <v>37615.36626600122</v>
      </c>
      <c r="G13" s="100">
        <f>IF(SER_hh_tes_in!G13=0,0,1000000/0.086*SER_hh_tes_in!G13/SER_hh_num_in!G13)</f>
        <v>36547.469168740128</v>
      </c>
      <c r="H13" s="100">
        <f>IF(SER_hh_tes_in!H13=0,0,1000000/0.086*SER_hh_tes_in!H13/SER_hh_num_in!H13)</f>
        <v>36584.479198265602</v>
      </c>
      <c r="I13" s="100">
        <f>IF(SER_hh_tes_in!I13=0,0,1000000/0.086*SER_hh_tes_in!I13/SER_hh_num_in!I13)</f>
        <v>34319.124867479055</v>
      </c>
      <c r="J13" s="100">
        <f>IF(SER_hh_tes_in!J13=0,0,1000000/0.086*SER_hh_tes_in!J13/SER_hh_num_in!J13)</f>
        <v>33992.972356922241</v>
      </c>
      <c r="K13" s="100">
        <f>IF(SER_hh_tes_in!K13=0,0,1000000/0.086*SER_hh_tes_in!K13/SER_hh_num_in!K13)</f>
        <v>32438.453555477423</v>
      </c>
      <c r="L13" s="100">
        <f>IF(SER_hh_tes_in!L13=0,0,1000000/0.086*SER_hh_tes_in!L13/SER_hh_num_in!L13)</f>
        <v>36407.201512985012</v>
      </c>
      <c r="M13" s="100">
        <f>IF(SER_hh_tes_in!M13=0,0,1000000/0.086*SER_hh_tes_in!M13/SER_hh_num_in!M13)</f>
        <v>33625.997151669006</v>
      </c>
      <c r="N13" s="100">
        <f>IF(SER_hh_tes_in!N13=0,0,1000000/0.086*SER_hh_tes_in!N13/SER_hh_num_in!N13)</f>
        <v>35017.835091895715</v>
      </c>
      <c r="O13" s="100">
        <f>IF(SER_hh_tes_in!O13=0,0,1000000/0.086*SER_hh_tes_in!O13/SER_hh_num_in!O13)</f>
        <v>34676.981011245785</v>
      </c>
      <c r="P13" s="100">
        <f>IF(SER_hh_tes_in!P13=0,0,1000000/0.086*SER_hh_tes_in!P13/SER_hh_num_in!P13)</f>
        <v>29397.502402852537</v>
      </c>
      <c r="Q13" s="100">
        <f>IF(SER_hh_tes_in!Q13=0,0,1000000/0.086*SER_hh_tes_in!Q13/SER_hh_num_in!Q13)</f>
        <v>31086.063815450227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37133.189671602995</v>
      </c>
      <c r="D14" s="22">
        <f>IF(SER_hh_tes_in!D14=0,0,1000000/0.086*SER_hh_tes_in!D14/SER_hh_num_in!D14)</f>
        <v>36426.900669260031</v>
      </c>
      <c r="E14" s="22">
        <f>IF(SER_hh_tes_in!E14=0,0,1000000/0.086*SER_hh_tes_in!E14/SER_hh_num_in!E14)</f>
        <v>0</v>
      </c>
      <c r="F14" s="22">
        <f>IF(SER_hh_tes_in!F14=0,0,1000000/0.086*SER_hh_tes_in!F14/SER_hh_num_in!F14)</f>
        <v>37033.007658195384</v>
      </c>
      <c r="G14" s="22">
        <f>IF(SER_hh_tes_in!G14=0,0,1000000/0.086*SER_hh_tes_in!G14/SER_hh_num_in!G14)</f>
        <v>35839.126097964741</v>
      </c>
      <c r="H14" s="22">
        <f>IF(SER_hh_tes_in!H14=0,0,1000000/0.086*SER_hh_tes_in!H14/SER_hh_num_in!H14)</f>
        <v>36125.411113355258</v>
      </c>
      <c r="I14" s="22">
        <f>IF(SER_hh_tes_in!I14=0,0,1000000/0.086*SER_hh_tes_in!I14/SER_hh_num_in!I14)</f>
        <v>34220.768204567634</v>
      </c>
      <c r="J14" s="22">
        <f>IF(SER_hh_tes_in!J14=0,0,1000000/0.086*SER_hh_tes_in!J14/SER_hh_num_in!J14)</f>
        <v>33994.183969339698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36011.657038123718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200.30881404355912</v>
      </c>
      <c r="D15" s="104">
        <f>IF(SER_hh_tes_in!D15=0,0,1000000/0.086*SER_hh_tes_in!D15/SER_hh_num_in!D15)</f>
        <v>338.14837110267717</v>
      </c>
      <c r="E15" s="104">
        <f>IF(SER_hh_tes_in!E15=0,0,1000000/0.086*SER_hh_tes_in!E15/SER_hh_num_in!E15)</f>
        <v>431.16615386897502</v>
      </c>
      <c r="F15" s="104">
        <f>IF(SER_hh_tes_in!F15=0,0,1000000/0.086*SER_hh_tes_in!F15/SER_hh_num_in!F15)</f>
        <v>340.65410686151847</v>
      </c>
      <c r="G15" s="104">
        <f>IF(SER_hh_tes_in!G15=0,0,1000000/0.086*SER_hh_tes_in!G15/SER_hh_num_in!G15)</f>
        <v>353.89951856811371</v>
      </c>
      <c r="H15" s="104">
        <f>IF(SER_hh_tes_in!H15=0,0,1000000/0.086*SER_hh_tes_in!H15/SER_hh_num_in!H15)</f>
        <v>424.93361915182197</v>
      </c>
      <c r="I15" s="104">
        <f>IF(SER_hh_tes_in!I15=0,0,1000000/0.086*SER_hh_tes_in!I15/SER_hh_num_in!I15)</f>
        <v>205.04310812975746</v>
      </c>
      <c r="J15" s="104">
        <f>IF(SER_hh_tes_in!J15=0,0,1000000/0.086*SER_hh_tes_in!J15/SER_hh_num_in!J15)</f>
        <v>261.33885330211922</v>
      </c>
      <c r="K15" s="104">
        <f>IF(SER_hh_tes_in!K15=0,0,1000000/0.086*SER_hh_tes_in!K15/SER_hh_num_in!K15)</f>
        <v>264.18332753796932</v>
      </c>
      <c r="L15" s="104">
        <f>IF(SER_hh_tes_in!L15=0,0,1000000/0.086*SER_hh_tes_in!L15/SER_hh_num_in!L15)</f>
        <v>178.59446620781497</v>
      </c>
      <c r="M15" s="104">
        <f>IF(SER_hh_tes_in!M15=0,0,1000000/0.086*SER_hh_tes_in!M15/SER_hh_num_in!M15)</f>
        <v>182.49511985873306</v>
      </c>
      <c r="N15" s="104">
        <f>IF(SER_hh_tes_in!N15=0,0,1000000/0.086*SER_hh_tes_in!N15/SER_hh_num_in!N15)</f>
        <v>430.79395566657229</v>
      </c>
      <c r="O15" s="104">
        <f>IF(SER_hh_tes_in!O15=0,0,1000000/0.086*SER_hh_tes_in!O15/SER_hh_num_in!O15)</f>
        <v>355.47610472666986</v>
      </c>
      <c r="P15" s="104">
        <f>IF(SER_hh_tes_in!P15=0,0,1000000/0.086*SER_hh_tes_in!P15/SER_hh_num_in!P15)</f>
        <v>164.42730986035181</v>
      </c>
      <c r="Q15" s="104">
        <f>IF(SER_hh_tes_in!Q15=0,0,1000000/0.086*SER_hh_tes_in!Q15/SER_hh_num_in!Q15)</f>
        <v>288.90547171471627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10363.776558762969</v>
      </c>
      <c r="D16" s="101">
        <f>IF(SER_hh_tes_in!D16=0,0,1000000/0.086*SER_hh_tes_in!D16/SER_hh_num_in!D16)</f>
        <v>10408.912168099829</v>
      </c>
      <c r="E16" s="101">
        <f>IF(SER_hh_tes_in!E16=0,0,1000000/0.086*SER_hh_tes_in!E16/SER_hh_num_in!E16)</f>
        <v>10466.918845270262</v>
      </c>
      <c r="F16" s="101">
        <f>IF(SER_hh_tes_in!F16=0,0,1000000/0.086*SER_hh_tes_in!F16/SER_hh_num_in!F16)</f>
        <v>10491.92108111756</v>
      </c>
      <c r="G16" s="101">
        <f>IF(SER_hh_tes_in!G16=0,0,1000000/0.086*SER_hh_tes_in!G16/SER_hh_num_in!G16)</f>
        <v>10575.373404038559</v>
      </c>
      <c r="H16" s="101">
        <f>IF(SER_hh_tes_in!H16=0,0,1000000/0.086*SER_hh_tes_in!H16/SER_hh_num_in!H16)</f>
        <v>10720.541794116389</v>
      </c>
      <c r="I16" s="101">
        <f>IF(SER_hh_tes_in!I16=0,0,1000000/0.086*SER_hh_tes_in!I16/SER_hh_num_in!I16)</f>
        <v>10853.858780916476</v>
      </c>
      <c r="J16" s="101">
        <f>IF(SER_hh_tes_in!J16=0,0,1000000/0.086*SER_hh_tes_in!J16/SER_hh_num_in!J16)</f>
        <v>10966.308647626201</v>
      </c>
      <c r="K16" s="101">
        <f>IF(SER_hh_tes_in!K16=0,0,1000000/0.086*SER_hh_tes_in!K16/SER_hh_num_in!K16)</f>
        <v>10882.329821440217</v>
      </c>
      <c r="L16" s="101">
        <f>IF(SER_hh_tes_in!L16=0,0,1000000/0.086*SER_hh_tes_in!L16/SER_hh_num_in!L16)</f>
        <v>10154.740137943456</v>
      </c>
      <c r="M16" s="101">
        <f>IF(SER_hh_tes_in!M16=0,0,1000000/0.086*SER_hh_tes_in!M16/SER_hh_num_in!M16)</f>
        <v>11009.872282001592</v>
      </c>
      <c r="N16" s="101">
        <f>IF(SER_hh_tes_in!N16=0,0,1000000/0.086*SER_hh_tes_in!N16/SER_hh_num_in!N16)</f>
        <v>10891.101674355579</v>
      </c>
      <c r="O16" s="101">
        <f>IF(SER_hh_tes_in!O16=0,0,1000000/0.086*SER_hh_tes_in!O16/SER_hh_num_in!O16)</f>
        <v>11026.867507725885</v>
      </c>
      <c r="P16" s="101">
        <f>IF(SER_hh_tes_in!P16=0,0,1000000/0.086*SER_hh_tes_in!P16/SER_hh_num_in!P16)</f>
        <v>11413.66733057103</v>
      </c>
      <c r="Q16" s="101">
        <f>IF(SER_hh_tes_in!Q16=0,0,1000000/0.086*SER_hh_tes_in!Q16/SER_hh_num_in!Q16)</f>
        <v>11580.03822081094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2371.494821467817</v>
      </c>
      <c r="D17" s="103">
        <f>IF(SER_hh_tes_in!D17=0,0,1000000/0.086*SER_hh_tes_in!D17/SER_hh_num_in!D17)</f>
        <v>2480.1711000906421</v>
      </c>
      <c r="E17" s="103">
        <f>IF(SER_hh_tes_in!E17=0,0,1000000/0.086*SER_hh_tes_in!E17/SER_hh_num_in!E17)</f>
        <v>2518.4032872039193</v>
      </c>
      <c r="F17" s="103">
        <f>IF(SER_hh_tes_in!F17=0,0,1000000/0.086*SER_hh_tes_in!F17/SER_hh_num_in!F17)</f>
        <v>2606.834018533676</v>
      </c>
      <c r="G17" s="103">
        <f>IF(SER_hh_tes_in!G17=0,0,1000000/0.086*SER_hh_tes_in!G17/SER_hh_num_in!G17)</f>
        <v>2710.1346309789783</v>
      </c>
      <c r="H17" s="103">
        <f>IF(SER_hh_tes_in!H17=0,0,1000000/0.086*SER_hh_tes_in!H17/SER_hh_num_in!H17)</f>
        <v>2827.1987367866354</v>
      </c>
      <c r="I17" s="103">
        <f>IF(SER_hh_tes_in!I17=0,0,1000000/0.086*SER_hh_tes_in!I17/SER_hh_num_in!I17)</f>
        <v>2963.4622823898403</v>
      </c>
      <c r="J17" s="103">
        <f>IF(SER_hh_tes_in!J17=0,0,1000000/0.086*SER_hh_tes_in!J17/SER_hh_num_in!J17)</f>
        <v>3075.4738403715505</v>
      </c>
      <c r="K17" s="103">
        <f>IF(SER_hh_tes_in!K17=0,0,1000000/0.086*SER_hh_tes_in!K17/SER_hh_num_in!K17)</f>
        <v>3119.9149386273143</v>
      </c>
      <c r="L17" s="103">
        <f>IF(SER_hh_tes_in!L17=0,0,1000000/0.086*SER_hh_tes_in!L17/SER_hh_num_in!L17)</f>
        <v>3116.0165662141394</v>
      </c>
      <c r="M17" s="103">
        <f>IF(SER_hh_tes_in!M17=0,0,1000000/0.086*SER_hh_tes_in!M17/SER_hh_num_in!M17)</f>
        <v>3303.9402329870345</v>
      </c>
      <c r="N17" s="103">
        <f>IF(SER_hh_tes_in!N17=0,0,1000000/0.086*SER_hh_tes_in!N17/SER_hh_num_in!N17)</f>
        <v>3549.2118572641803</v>
      </c>
      <c r="O17" s="103">
        <f>IF(SER_hh_tes_in!O17=0,0,1000000/0.086*SER_hh_tes_in!O17/SER_hh_num_in!O17)</f>
        <v>3857.7808584171021</v>
      </c>
      <c r="P17" s="103">
        <f>IF(SER_hh_tes_in!P17=0,0,1000000/0.086*SER_hh_tes_in!P17/SER_hh_num_in!P17)</f>
        <v>4382.0546355848664</v>
      </c>
      <c r="Q17" s="103">
        <f>IF(SER_hh_tes_in!Q17=0,0,1000000/0.086*SER_hh_tes_in!Q17/SER_hh_num_in!Q17)</f>
        <v>5004.0097322640131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10424.256867836317</v>
      </c>
      <c r="D18" s="103">
        <f>IF(SER_hh_tes_in!D18=0,0,1000000/0.086*SER_hh_tes_in!D18/SER_hh_num_in!D18)</f>
        <v>10464.871401759667</v>
      </c>
      <c r="E18" s="103">
        <f>IF(SER_hh_tes_in!E18=0,0,1000000/0.086*SER_hh_tes_in!E18/SER_hh_num_in!E18)</f>
        <v>10507.37202386326</v>
      </c>
      <c r="F18" s="103">
        <f>IF(SER_hh_tes_in!F18=0,0,1000000/0.086*SER_hh_tes_in!F18/SER_hh_num_in!F18)</f>
        <v>10581.265616019129</v>
      </c>
      <c r="G18" s="103">
        <f>IF(SER_hh_tes_in!G18=0,0,1000000/0.086*SER_hh_tes_in!G18/SER_hh_num_in!G18)</f>
        <v>10664.495135265837</v>
      </c>
      <c r="H18" s="103">
        <f>IF(SER_hh_tes_in!H18=0,0,1000000/0.086*SER_hh_tes_in!H18/SER_hh_num_in!H18)</f>
        <v>10760.908207544333</v>
      </c>
      <c r="I18" s="103">
        <f>IF(SER_hh_tes_in!I18=0,0,1000000/0.086*SER_hh_tes_in!I18/SER_hh_num_in!I18)</f>
        <v>10874.696914432099</v>
      </c>
      <c r="J18" s="103">
        <f>IF(SER_hh_tes_in!J18=0,0,1000000/0.086*SER_hh_tes_in!J18/SER_hh_num_in!J18)</f>
        <v>11011.648708474297</v>
      </c>
      <c r="K18" s="103">
        <f>IF(SER_hh_tes_in!K18=0,0,1000000/0.086*SER_hh_tes_in!K18/SER_hh_num_in!K18)</f>
        <v>10923.73689533707</v>
      </c>
      <c r="L18" s="103">
        <f>IF(SER_hh_tes_in!L18=0,0,1000000/0.086*SER_hh_tes_in!L18/SER_hh_num_in!L18)</f>
        <v>10976.651850402197</v>
      </c>
      <c r="M18" s="103">
        <f>IF(SER_hh_tes_in!M18=0,0,1000000/0.086*SER_hh_tes_in!M18/SER_hh_num_in!M18)</f>
        <v>11124.152203846685</v>
      </c>
      <c r="N18" s="103">
        <f>IF(SER_hh_tes_in!N18=0,0,1000000/0.086*SER_hh_tes_in!N18/SER_hh_num_in!N18)</f>
        <v>11344.518457381606</v>
      </c>
      <c r="O18" s="103">
        <f>IF(SER_hh_tes_in!O18=0,0,1000000/0.086*SER_hh_tes_in!O18/SER_hh_num_in!O18)</f>
        <v>11527.170871445069</v>
      </c>
      <c r="P18" s="103">
        <f>IF(SER_hh_tes_in!P18=0,0,1000000/0.086*SER_hh_tes_in!P18/SER_hh_num_in!P18)</f>
        <v>11830.772327945326</v>
      </c>
      <c r="Q18" s="103">
        <f>IF(SER_hh_tes_in!Q18=0,0,1000000/0.086*SER_hh_tes_in!Q18/SER_hh_num_in!Q18)</f>
        <v>12128.733339329876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4713.2348100833906</v>
      </c>
      <c r="D19" s="101">
        <f>IF(SER_hh_tes_in!D19=0,0,1000000/0.086*SER_hh_tes_in!D19/SER_hh_num_in!D19)</f>
        <v>4689.0211025187346</v>
      </c>
      <c r="E19" s="101">
        <f>IF(SER_hh_tes_in!E19=0,0,1000000/0.086*SER_hh_tes_in!E19/SER_hh_num_in!E19)</f>
        <v>4696.0911337485741</v>
      </c>
      <c r="F19" s="101">
        <f>IF(SER_hh_tes_in!F19=0,0,1000000/0.086*SER_hh_tes_in!F19/SER_hh_num_in!F19)</f>
        <v>4671.7123043911006</v>
      </c>
      <c r="G19" s="101">
        <f>IF(SER_hh_tes_in!G19=0,0,1000000/0.086*SER_hh_tes_in!G19/SER_hh_num_in!G19)</f>
        <v>4692.0143627464686</v>
      </c>
      <c r="H19" s="101">
        <f>IF(SER_hh_tes_in!H19=0,0,1000000/0.086*SER_hh_tes_in!H19/SER_hh_num_in!H19)</f>
        <v>4700.8253542933771</v>
      </c>
      <c r="I19" s="101">
        <f>IF(SER_hh_tes_in!I19=0,0,1000000/0.086*SER_hh_tes_in!I19/SER_hh_num_in!I19)</f>
        <v>4662.5241818130671</v>
      </c>
      <c r="J19" s="101">
        <f>IF(SER_hh_tes_in!J19=0,0,1000000/0.086*SER_hh_tes_in!J19/SER_hh_num_in!J19)</f>
        <v>4674.2708173828742</v>
      </c>
      <c r="K19" s="101">
        <f>IF(SER_hh_tes_in!K19=0,0,1000000/0.086*SER_hh_tes_in!K19/SER_hh_num_in!K19)</f>
        <v>4669.4553790734435</v>
      </c>
      <c r="L19" s="101">
        <f>IF(SER_hh_tes_in!L19=0,0,1000000/0.086*SER_hh_tes_in!L19/SER_hh_num_in!L19)</f>
        <v>4670.8962332641804</v>
      </c>
      <c r="M19" s="101">
        <f>IF(SER_hh_tes_in!M19=0,0,1000000/0.086*SER_hh_tes_in!M19/SER_hh_num_in!M19)</f>
        <v>4778.9402866908458</v>
      </c>
      <c r="N19" s="101">
        <f>IF(SER_hh_tes_in!N19=0,0,1000000/0.086*SER_hh_tes_in!N19/SER_hh_num_in!N19)</f>
        <v>4848.9565589282838</v>
      </c>
      <c r="O19" s="101">
        <f>IF(SER_hh_tes_in!O19=0,0,1000000/0.086*SER_hh_tes_in!O19/SER_hh_num_in!O19)</f>
        <v>4854.1471147622296</v>
      </c>
      <c r="P19" s="101">
        <f>IF(SER_hh_tes_in!P19=0,0,1000000/0.086*SER_hh_tes_in!P19/SER_hh_num_in!P19)</f>
        <v>4824.1296313432049</v>
      </c>
      <c r="Q19" s="101">
        <f>IF(SER_hh_tes_in!Q19=0,0,1000000/0.086*SER_hh_tes_in!Q19/SER_hh_num_in!Q19)</f>
        <v>4908.6334781938313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4652.9563856964833</v>
      </c>
      <c r="D22" s="100">
        <f>IF(SER_hh_tes_in!D22=0,0,1000000/0.086*SER_hh_tes_in!D22/SER_hh_num_in!D22)</f>
        <v>4637.8495350361682</v>
      </c>
      <c r="E22" s="100">
        <f>IF(SER_hh_tes_in!E22=0,0,1000000/0.086*SER_hh_tes_in!E22/SER_hh_num_in!E22)</f>
        <v>4634.3516315611587</v>
      </c>
      <c r="F22" s="100">
        <f>IF(SER_hh_tes_in!F22=0,0,1000000/0.086*SER_hh_tes_in!F22/SER_hh_num_in!F22)</f>
        <v>4661.1226281157042</v>
      </c>
      <c r="G22" s="100">
        <f>IF(SER_hh_tes_in!G22=0,0,1000000/0.086*SER_hh_tes_in!G22/SER_hh_num_in!G22)</f>
        <v>4561.7964315807858</v>
      </c>
      <c r="H22" s="100">
        <f>IF(SER_hh_tes_in!H22=0,0,1000000/0.086*SER_hh_tes_in!H22/SER_hh_num_in!H22)</f>
        <v>0</v>
      </c>
      <c r="I22" s="100">
        <f>IF(SER_hh_tes_in!I22=0,0,1000000/0.086*SER_hh_tes_in!I22/SER_hh_num_in!I22)</f>
        <v>0</v>
      </c>
      <c r="J22" s="100">
        <f>IF(SER_hh_tes_in!J22=0,0,1000000/0.086*SER_hh_tes_in!J22/SER_hh_num_in!J22)</f>
        <v>4637.9993048944652</v>
      </c>
      <c r="K22" s="100">
        <f>IF(SER_hh_tes_in!K22=0,0,1000000/0.086*SER_hh_tes_in!K22/SER_hh_num_in!K22)</f>
        <v>4691.4839190305793</v>
      </c>
      <c r="L22" s="100">
        <f>IF(SER_hh_tes_in!L22=0,0,1000000/0.086*SER_hh_tes_in!L22/SER_hh_num_in!L22)</f>
        <v>4731.4276639094423</v>
      </c>
      <c r="M22" s="100">
        <f>IF(SER_hh_tes_in!M22=0,0,1000000/0.086*SER_hh_tes_in!M22/SER_hh_num_in!M22)</f>
        <v>0</v>
      </c>
      <c r="N22" s="100">
        <f>IF(SER_hh_tes_in!N22=0,0,1000000/0.086*SER_hh_tes_in!N22/SER_hh_num_in!N22)</f>
        <v>4890.6254441302963</v>
      </c>
      <c r="O22" s="100">
        <f>IF(SER_hh_tes_in!O22=0,0,1000000/0.086*SER_hh_tes_in!O22/SER_hh_num_in!O22)</f>
        <v>4973.2879018023586</v>
      </c>
      <c r="P22" s="100">
        <f>IF(SER_hh_tes_in!P22=0,0,1000000/0.086*SER_hh_tes_in!P22/SER_hh_num_in!P22)</f>
        <v>5067.7267523848914</v>
      </c>
      <c r="Q22" s="100">
        <f>IF(SER_hh_tes_in!Q22=0,0,1000000/0.086*SER_hh_tes_in!Q22/SER_hh_num_in!Q22)</f>
        <v>5114.5846140069934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4663.8105154130399</v>
      </c>
      <c r="D23" s="100">
        <f>IF(SER_hh_tes_in!D23=0,0,1000000/0.086*SER_hh_tes_in!D23/SER_hh_num_in!D23)</f>
        <v>4668.0572976441354</v>
      </c>
      <c r="E23" s="100">
        <f>IF(SER_hh_tes_in!E23=0,0,1000000/0.086*SER_hh_tes_in!E23/SER_hh_num_in!E23)</f>
        <v>4716.1414966164511</v>
      </c>
      <c r="F23" s="100">
        <f>IF(SER_hh_tes_in!F23=0,0,1000000/0.086*SER_hh_tes_in!F23/SER_hh_num_in!F23)</f>
        <v>4726.0305744729585</v>
      </c>
      <c r="G23" s="100">
        <f>IF(SER_hh_tes_in!G23=0,0,1000000/0.086*SER_hh_tes_in!G23/SER_hh_num_in!G23)</f>
        <v>4728.2523689674299</v>
      </c>
      <c r="H23" s="100">
        <f>IF(SER_hh_tes_in!H23=0,0,1000000/0.086*SER_hh_tes_in!H23/SER_hh_num_in!H23)</f>
        <v>4729.7052721248165</v>
      </c>
      <c r="I23" s="100">
        <f>IF(SER_hh_tes_in!I23=0,0,1000000/0.086*SER_hh_tes_in!I23/SER_hh_num_in!I23)</f>
        <v>4684.4625390331394</v>
      </c>
      <c r="J23" s="100">
        <f>IF(SER_hh_tes_in!J23=0,0,1000000/0.086*SER_hh_tes_in!J23/SER_hh_num_in!J23)</f>
        <v>4687.2450706257414</v>
      </c>
      <c r="K23" s="100">
        <f>IF(SER_hh_tes_in!K23=0,0,1000000/0.086*SER_hh_tes_in!K23/SER_hh_num_in!K23)</f>
        <v>4710.015556719035</v>
      </c>
      <c r="L23" s="100">
        <f>IF(SER_hh_tes_in!L23=0,0,1000000/0.086*SER_hh_tes_in!L23/SER_hh_num_in!L23)</f>
        <v>4731.7617623659653</v>
      </c>
      <c r="M23" s="100">
        <f>IF(SER_hh_tes_in!M23=0,0,1000000/0.086*SER_hh_tes_in!M23/SER_hh_num_in!M23)</f>
        <v>0</v>
      </c>
      <c r="N23" s="100">
        <f>IF(SER_hh_tes_in!N23=0,0,1000000/0.086*SER_hh_tes_in!N23/SER_hh_num_in!N23)</f>
        <v>4850.5566834055171</v>
      </c>
      <c r="O23" s="100">
        <f>IF(SER_hh_tes_in!O23=0,0,1000000/0.086*SER_hh_tes_in!O23/SER_hh_num_in!O23)</f>
        <v>4845.2393436867042</v>
      </c>
      <c r="P23" s="100">
        <f>IF(SER_hh_tes_in!P23=0,0,1000000/0.086*SER_hh_tes_in!P23/SER_hh_num_in!P23)</f>
        <v>0</v>
      </c>
      <c r="Q23" s="100">
        <f>IF(SER_hh_tes_in!Q23=0,0,1000000/0.086*SER_hh_tes_in!Q23/SER_hh_num_in!Q23)</f>
        <v>4899.435216535765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4704.2357721007102</v>
      </c>
      <c r="D24" s="100">
        <f>IF(SER_hh_tes_in!D24=0,0,1000000/0.086*SER_hh_tes_in!D24/SER_hh_num_in!D24)</f>
        <v>4696.3665588277336</v>
      </c>
      <c r="E24" s="100">
        <f>IF(SER_hh_tes_in!E24=0,0,1000000/0.086*SER_hh_tes_in!E24/SER_hh_num_in!E24)</f>
        <v>4690.5400921880764</v>
      </c>
      <c r="F24" s="100">
        <f>IF(SER_hh_tes_in!F24=0,0,1000000/0.086*SER_hh_tes_in!F24/SER_hh_num_in!F24)</f>
        <v>4718.7576789453615</v>
      </c>
      <c r="G24" s="100">
        <f>IF(SER_hh_tes_in!G24=0,0,1000000/0.086*SER_hh_tes_in!G24/SER_hh_num_in!G24)</f>
        <v>4702.2666978806656</v>
      </c>
      <c r="H24" s="100">
        <f>IF(SER_hh_tes_in!H24=0,0,1000000/0.086*SER_hh_tes_in!H24/SER_hh_num_in!H24)</f>
        <v>4699.6844665139788</v>
      </c>
      <c r="I24" s="100">
        <f>IF(SER_hh_tes_in!I24=0,0,1000000/0.086*SER_hh_tes_in!I24/SER_hh_num_in!I24)</f>
        <v>4718.5000201711146</v>
      </c>
      <c r="J24" s="100">
        <f>IF(SER_hh_tes_in!J24=0,0,1000000/0.086*SER_hh_tes_in!J24/SER_hh_num_in!J24)</f>
        <v>4741.952692758071</v>
      </c>
      <c r="K24" s="100">
        <f>IF(SER_hh_tes_in!K24=0,0,1000000/0.086*SER_hh_tes_in!K24/SER_hh_num_in!K24)</f>
        <v>4791.6762460762557</v>
      </c>
      <c r="L24" s="100">
        <f>IF(SER_hh_tes_in!L24=0,0,1000000/0.086*SER_hh_tes_in!L24/SER_hh_num_in!L24)</f>
        <v>4828.1961661317591</v>
      </c>
      <c r="M24" s="100">
        <f>IF(SER_hh_tes_in!M24=0,0,1000000/0.086*SER_hh_tes_in!M24/SER_hh_num_in!M24)</f>
        <v>4852.6503172115699</v>
      </c>
      <c r="N24" s="100">
        <f>IF(SER_hh_tes_in!N24=0,0,1000000/0.086*SER_hh_tes_in!N24/SER_hh_num_in!N24)</f>
        <v>4913.0445163545264</v>
      </c>
      <c r="O24" s="100">
        <f>IF(SER_hh_tes_in!O24=0,0,1000000/0.086*SER_hh_tes_in!O24/SER_hh_num_in!O24)</f>
        <v>4918.7972972231155</v>
      </c>
      <c r="P24" s="100">
        <f>IF(SER_hh_tes_in!P24=0,0,1000000/0.086*SER_hh_tes_in!P24/SER_hh_num_in!P24)</f>
        <v>4950.9938393027887</v>
      </c>
      <c r="Q24" s="100">
        <f>IF(SER_hh_tes_in!Q24=0,0,1000000/0.086*SER_hh_tes_in!Q24/SER_hh_num_in!Q24)</f>
        <v>4977.9899734345499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4658.2966970322941</v>
      </c>
      <c r="D25" s="100">
        <f>IF(SER_hh_tes_in!D25=0,0,1000000/0.086*SER_hh_tes_in!D25/SER_hh_num_in!D25)</f>
        <v>4622.6382987509724</v>
      </c>
      <c r="E25" s="100">
        <f>IF(SER_hh_tes_in!E25=0,0,1000000/0.086*SER_hh_tes_in!E25/SER_hh_num_in!E25)</f>
        <v>4597.9999808498396</v>
      </c>
      <c r="F25" s="100">
        <f>IF(SER_hh_tes_in!F25=0,0,1000000/0.086*SER_hh_tes_in!F25/SER_hh_num_in!F25)</f>
        <v>4597.8200246734232</v>
      </c>
      <c r="G25" s="100">
        <f>IF(SER_hh_tes_in!G25=0,0,1000000/0.086*SER_hh_tes_in!G25/SER_hh_num_in!G25)</f>
        <v>4545.5734049561188</v>
      </c>
      <c r="H25" s="100">
        <f>IF(SER_hh_tes_in!H25=0,0,1000000/0.086*SER_hh_tes_in!H25/SER_hh_num_in!H25)</f>
        <v>4510.7385777510854</v>
      </c>
      <c r="I25" s="100">
        <f>IF(SER_hh_tes_in!I25=0,0,1000000/0.086*SER_hh_tes_in!I25/SER_hh_num_in!I25)</f>
        <v>4521.4440569859762</v>
      </c>
      <c r="J25" s="100">
        <f>IF(SER_hh_tes_in!J25=0,0,1000000/0.086*SER_hh_tes_in!J25/SER_hh_num_in!J25)</f>
        <v>4532.9231173121216</v>
      </c>
      <c r="K25" s="100">
        <f>IF(SER_hh_tes_in!K25=0,0,1000000/0.086*SER_hh_tes_in!K25/SER_hh_num_in!K25)</f>
        <v>4565.3477914539462</v>
      </c>
      <c r="L25" s="100">
        <f>IF(SER_hh_tes_in!L25=0,0,1000000/0.086*SER_hh_tes_in!L25/SER_hh_num_in!L25)</f>
        <v>4582.2624698128629</v>
      </c>
      <c r="M25" s="100">
        <f>IF(SER_hh_tes_in!M25=0,0,1000000/0.086*SER_hh_tes_in!M25/SER_hh_num_in!M25)</f>
        <v>4590.6500297400416</v>
      </c>
      <c r="N25" s="100">
        <f>IF(SER_hh_tes_in!N25=0,0,1000000/0.086*SER_hh_tes_in!N25/SER_hh_num_in!N25)</f>
        <v>4636.4477337504177</v>
      </c>
      <c r="O25" s="100">
        <f>IF(SER_hh_tes_in!O25=0,0,1000000/0.086*SER_hh_tes_in!O25/SER_hh_num_in!O25)</f>
        <v>4650.1562343030646</v>
      </c>
      <c r="P25" s="100">
        <f>IF(SER_hh_tes_in!P25=0,0,1000000/0.086*SER_hh_tes_in!P25/SER_hh_num_in!P25)</f>
        <v>4691.4438772668955</v>
      </c>
      <c r="Q25" s="100">
        <f>IF(SER_hh_tes_in!Q25=0,0,1000000/0.086*SER_hh_tes_in!Q25/SER_hh_num_in!Q25)</f>
        <v>4717.0936494020962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4643.2976859845685</v>
      </c>
      <c r="D26" s="22">
        <f>IF(SER_hh_tes_in!D26=0,0,1000000/0.086*SER_hh_tes_in!D26/SER_hh_num_in!D26)</f>
        <v>4641.9286743733937</v>
      </c>
      <c r="E26" s="22">
        <f>IF(SER_hh_tes_in!E26=0,0,1000000/0.086*SER_hh_tes_in!E26/SER_hh_num_in!E26)</f>
        <v>4605.4721878683813</v>
      </c>
      <c r="F26" s="22">
        <f>IF(SER_hh_tes_in!F26=0,0,1000000/0.086*SER_hh_tes_in!F26/SER_hh_num_in!F26)</f>
        <v>4643.2327416473072</v>
      </c>
      <c r="G26" s="22">
        <f>IF(SER_hh_tes_in!G26=0,0,1000000/0.086*SER_hh_tes_in!G26/SER_hh_num_in!G26)</f>
        <v>4601.3143358290681</v>
      </c>
      <c r="H26" s="22">
        <f>IF(SER_hh_tes_in!H26=0,0,1000000/0.086*SER_hh_tes_in!H26/SER_hh_num_in!H26)</f>
        <v>4640.7173404014529</v>
      </c>
      <c r="I26" s="22">
        <f>IF(SER_hh_tes_in!I26=0,0,1000000/0.086*SER_hh_tes_in!I26/SER_hh_num_in!I26)</f>
        <v>4656.0792918780489</v>
      </c>
      <c r="J26" s="22">
        <f>IF(SER_hh_tes_in!J26=0,0,1000000/0.086*SER_hh_tes_in!J26/SER_hh_num_in!J26)</f>
        <v>4606.9895626952721</v>
      </c>
      <c r="K26" s="22">
        <f>IF(SER_hh_tes_in!K26=0,0,1000000/0.086*SER_hh_tes_in!K26/SER_hh_num_in!K26)</f>
        <v>2963.7550166534002</v>
      </c>
      <c r="L26" s="22">
        <f>IF(SER_hh_tes_in!L26=0,0,1000000/0.086*SER_hh_tes_in!L26/SER_hh_num_in!L26)</f>
        <v>0</v>
      </c>
      <c r="M26" s="22">
        <f>IF(SER_hh_tes_in!M26=0,0,1000000/0.086*SER_hh_tes_in!M26/SER_hh_num_in!M26)</f>
        <v>4789.1385519574515</v>
      </c>
      <c r="N26" s="22">
        <f>IF(SER_hh_tes_in!N26=0,0,1000000/0.086*SER_hh_tes_in!N26/SER_hh_num_in!N26)</f>
        <v>4904.7651164032823</v>
      </c>
      <c r="O26" s="22">
        <f>IF(SER_hh_tes_in!O26=0,0,1000000/0.086*SER_hh_tes_in!O26/SER_hh_num_in!O26)</f>
        <v>4964.2534094005196</v>
      </c>
      <c r="P26" s="22">
        <f>IF(SER_hh_tes_in!P26=0,0,1000000/0.086*SER_hh_tes_in!P26/SER_hh_num_in!P26)</f>
        <v>5021.4460384509466</v>
      </c>
      <c r="Q26" s="22">
        <f>IF(SER_hh_tes_in!Q26=0,0,1000000/0.086*SER_hh_tes_in!Q26/SER_hh_num_in!Q26)</f>
        <v>5062.7618244915329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54.898636749164751</v>
      </c>
      <c r="D27" s="116">
        <f>IF(SER_hh_tes_in!D27=0,0,1000000/0.086*SER_hh_tes_in!D27/SER_hh_num_in!D19)</f>
        <v>52.583885360598345</v>
      </c>
      <c r="E27" s="116">
        <f>IF(SER_hh_tes_in!E27=0,0,1000000/0.086*SER_hh_tes_in!E27/SER_hh_num_in!E19)</f>
        <v>58.919857788887604</v>
      </c>
      <c r="F27" s="116">
        <f>IF(SER_hh_tes_in!F27=0,0,1000000/0.086*SER_hh_tes_in!F27/SER_hh_num_in!F19)</f>
        <v>40.152707034923843</v>
      </c>
      <c r="G27" s="116">
        <f>IF(SER_hh_tes_in!G27=0,0,1000000/0.086*SER_hh_tes_in!G27/SER_hh_num_in!G19)</f>
        <v>88.879700466983266</v>
      </c>
      <c r="H27" s="116">
        <f>IF(SER_hh_tes_in!H27=0,0,1000000/0.086*SER_hh_tes_in!H27/SER_hh_num_in!H19)</f>
        <v>90.742998214709743</v>
      </c>
      <c r="I27" s="116">
        <f>IF(SER_hh_tes_in!I27=0,0,1000000/0.086*SER_hh_tes_in!I27/SER_hh_num_in!I19)</f>
        <v>83.160895543878709</v>
      </c>
      <c r="J27" s="116">
        <f>IF(SER_hh_tes_in!J27=0,0,1000000/0.086*SER_hh_tes_in!J27/SER_hh_num_in!J19)</f>
        <v>108.28266993768375</v>
      </c>
      <c r="K27" s="116">
        <f>IF(SER_hh_tes_in!K27=0,0,1000000/0.086*SER_hh_tes_in!K27/SER_hh_num_in!K19)</f>
        <v>86.089707252688953</v>
      </c>
      <c r="L27" s="116">
        <f>IF(SER_hh_tes_in!L27=0,0,1000000/0.086*SER_hh_tes_in!L27/SER_hh_num_in!L19)</f>
        <v>72.987100793930722</v>
      </c>
      <c r="M27" s="116">
        <f>IF(SER_hh_tes_in!M27=0,0,1000000/0.086*SER_hh_tes_in!M27/SER_hh_num_in!M19)</f>
        <v>97.570157222471323</v>
      </c>
      <c r="N27" s="116">
        <f>IF(SER_hh_tes_in!N27=0,0,1000000/0.086*SER_hh_tes_in!N27/SER_hh_num_in!N19)</f>
        <v>85.238505638722543</v>
      </c>
      <c r="O27" s="116">
        <f>IF(SER_hh_tes_in!O27=0,0,1000000/0.086*SER_hh_tes_in!O27/SER_hh_num_in!O19)</f>
        <v>100.97364308253378</v>
      </c>
      <c r="P27" s="116">
        <f>IF(SER_hh_tes_in!P27=0,0,1000000/0.086*SER_hh_tes_in!P27/SER_hh_num_in!P19)</f>
        <v>80.242043541102746</v>
      </c>
      <c r="Q27" s="116">
        <f>IF(SER_hh_tes_in!Q27=0,0,1000000/0.086*SER_hh_tes_in!Q27/SER_hh_num_in!Q19)</f>
        <v>78.682340984350091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1694.4541717020511</v>
      </c>
      <c r="D28" s="117">
        <f>IF(SER_hh_tes_in!D27=0,0,1000000/0.086*SER_hh_tes_in!D27/SER_hh_num_in!D27)</f>
        <v>1645.3083549918138</v>
      </c>
      <c r="E28" s="117">
        <f>IF(SER_hh_tes_in!E27=0,0,1000000/0.086*SER_hh_tes_in!E27/SER_hh_num_in!E27)</f>
        <v>1749.029720721943</v>
      </c>
      <c r="F28" s="117">
        <f>IF(SER_hh_tes_in!F27=0,0,1000000/0.086*SER_hh_tes_in!F27/SER_hh_num_in!F27)</f>
        <v>1745.7863372132108</v>
      </c>
      <c r="G28" s="117">
        <f>IF(SER_hh_tes_in!G27=0,0,1000000/0.086*SER_hh_tes_in!G27/SER_hh_num_in!G27)</f>
        <v>1756.5084349664944</v>
      </c>
      <c r="H28" s="117">
        <f>IF(SER_hh_tes_in!H27=0,0,1000000/0.086*SER_hh_tes_in!H27/SER_hh_num_in!H27)</f>
        <v>1761.5539249176334</v>
      </c>
      <c r="I28" s="117">
        <f>IF(SER_hh_tes_in!I27=0,0,1000000/0.086*SER_hh_tes_in!I27/SER_hh_num_in!I27)</f>
        <v>1757.5012606758562</v>
      </c>
      <c r="J28" s="117">
        <f>IF(SER_hh_tes_in!J27=0,0,1000000/0.086*SER_hh_tes_in!J27/SER_hh_num_in!J27)</f>
        <v>1768.9078046629506</v>
      </c>
      <c r="K28" s="117">
        <f>IF(SER_hh_tes_in!K27=0,0,1000000/0.086*SER_hh_tes_in!K27/SER_hh_num_in!K27)</f>
        <v>1770.9882382843241</v>
      </c>
      <c r="L28" s="117">
        <f>IF(SER_hh_tes_in!L27=0,0,1000000/0.086*SER_hh_tes_in!L27/SER_hh_num_in!L27)</f>
        <v>1773.9307807027521</v>
      </c>
      <c r="M28" s="117">
        <f>IF(SER_hh_tes_in!M27=0,0,1000000/0.086*SER_hh_tes_in!M27/SER_hh_num_in!M27)</f>
        <v>1795.2463425904207</v>
      </c>
      <c r="N28" s="117">
        <f>IF(SER_hh_tes_in!N27=0,0,1000000/0.086*SER_hh_tes_in!N27/SER_hh_num_in!N27)</f>
        <v>1807.98300286578</v>
      </c>
      <c r="O28" s="117">
        <f>IF(SER_hh_tes_in!O27=0,0,1000000/0.086*SER_hh_tes_in!O27/SER_hh_num_in!O27)</f>
        <v>1800.6937446373158</v>
      </c>
      <c r="P28" s="117">
        <f>IF(SER_hh_tes_in!P27=0,0,1000000/0.086*SER_hh_tes_in!P27/SER_hh_num_in!P27)</f>
        <v>1783.5798330241078</v>
      </c>
      <c r="Q28" s="117">
        <f>IF(SER_hh_tes_in!Q27=0,0,1000000/0.086*SER_hh_tes_in!Q27/SER_hh_num_in!Q27)</f>
        <v>1808.7528570956297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4074.5303721445403</v>
      </c>
      <c r="D29" s="101">
        <f>IF(SER_hh_tes_in!D29=0,0,1000000/0.086*SER_hh_tes_in!D29/SER_hh_num_in!D29)</f>
        <v>4095.9261690763333</v>
      </c>
      <c r="E29" s="101">
        <f>IF(SER_hh_tes_in!E29=0,0,1000000/0.086*SER_hh_tes_in!E29/SER_hh_num_in!E29)</f>
        <v>4142.5783989946967</v>
      </c>
      <c r="F29" s="101">
        <f>IF(SER_hh_tes_in!F29=0,0,1000000/0.086*SER_hh_tes_in!F29/SER_hh_num_in!F29)</f>
        <v>4181.6854270564645</v>
      </c>
      <c r="G29" s="101">
        <f>IF(SER_hh_tes_in!G29=0,0,1000000/0.086*SER_hh_tes_in!G29/SER_hh_num_in!G29)</f>
        <v>4221.4951525572769</v>
      </c>
      <c r="H29" s="101">
        <f>IF(SER_hh_tes_in!H29=0,0,1000000/0.086*SER_hh_tes_in!H29/SER_hh_num_in!H29)</f>
        <v>4216.3511887120576</v>
      </c>
      <c r="I29" s="101">
        <f>IF(SER_hh_tes_in!I29=0,0,1000000/0.086*SER_hh_tes_in!I29/SER_hh_num_in!I29)</f>
        <v>4210.8762630788615</v>
      </c>
      <c r="J29" s="101">
        <f>IF(SER_hh_tes_in!J29=0,0,1000000/0.086*SER_hh_tes_in!J29/SER_hh_num_in!J29)</f>
        <v>4222.4561511081129</v>
      </c>
      <c r="K29" s="101">
        <f>IF(SER_hh_tes_in!K29=0,0,1000000/0.086*SER_hh_tes_in!K29/SER_hh_num_in!K29)</f>
        <v>4253.0671006048487</v>
      </c>
      <c r="L29" s="101">
        <f>IF(SER_hh_tes_in!L29=0,0,1000000/0.086*SER_hh_tes_in!L29/SER_hh_num_in!L29)</f>
        <v>4305.3794397659003</v>
      </c>
      <c r="M29" s="101">
        <f>IF(SER_hh_tes_in!M29=0,0,1000000/0.086*SER_hh_tes_in!M29/SER_hh_num_in!M29)</f>
        <v>4321.0606104949547</v>
      </c>
      <c r="N29" s="101">
        <f>IF(SER_hh_tes_in!N29=0,0,1000000/0.086*SER_hh_tes_in!N29/SER_hh_num_in!N29)</f>
        <v>4405.1765617734563</v>
      </c>
      <c r="O29" s="101">
        <f>IF(SER_hh_tes_in!O29=0,0,1000000/0.086*SER_hh_tes_in!O29/SER_hh_num_in!O29)</f>
        <v>4423.4974737127859</v>
      </c>
      <c r="P29" s="101">
        <f>IF(SER_hh_tes_in!P29=0,0,1000000/0.086*SER_hh_tes_in!P29/SER_hh_num_in!P29)</f>
        <v>4434.3291906658515</v>
      </c>
      <c r="Q29" s="101">
        <f>IF(SER_hh_tes_in!Q29=0,0,1000000/0.086*SER_hh_tes_in!Q29/SER_hh_num_in!Q29)</f>
        <v>4388.2116025317064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4084.1162137191386</v>
      </c>
      <c r="D30" s="100">
        <f>IF(SER_hh_tes_in!D30=0,0,1000000/0.086*SER_hh_tes_in!D30/SER_hh_num_in!D30)</f>
        <v>4111.7368283891738</v>
      </c>
      <c r="E30" s="100">
        <f>IF(SER_hh_tes_in!E30=0,0,1000000/0.086*SER_hh_tes_in!E30/SER_hh_num_in!E30)</f>
        <v>4271.2964897845313</v>
      </c>
      <c r="F30" s="100">
        <f>IF(SER_hh_tes_in!F30=0,0,1000000/0.086*SER_hh_tes_in!F30/SER_hh_num_in!F30)</f>
        <v>4372.0699459116795</v>
      </c>
      <c r="G30" s="100">
        <f>IF(SER_hh_tes_in!G30=0,0,1000000/0.086*SER_hh_tes_in!G30/SER_hh_num_in!G30)</f>
        <v>4428.9506765925635</v>
      </c>
      <c r="H30" s="100">
        <f>IF(SER_hh_tes_in!H30=0,0,1000000/0.086*SER_hh_tes_in!H30/SER_hh_num_in!H30)</f>
        <v>4429.4274051608672</v>
      </c>
      <c r="I30" s="100">
        <f>IF(SER_hh_tes_in!I30=0,0,1000000/0.086*SER_hh_tes_in!I30/SER_hh_num_in!I30)</f>
        <v>4407.5744282857313</v>
      </c>
      <c r="J30" s="100">
        <f>IF(SER_hh_tes_in!J30=0,0,1000000/0.086*SER_hh_tes_in!J30/SER_hh_num_in!J30)</f>
        <v>4401.2360756002226</v>
      </c>
      <c r="K30" s="100">
        <f>IF(SER_hh_tes_in!K30=0,0,1000000/0.086*SER_hh_tes_in!K30/SER_hh_num_in!K30)</f>
        <v>4415.4189885485639</v>
      </c>
      <c r="L30" s="100">
        <f>IF(SER_hh_tes_in!L30=0,0,1000000/0.086*SER_hh_tes_in!L30/SER_hh_num_in!L30)</f>
        <v>4785.7265335999909</v>
      </c>
      <c r="M30" s="100">
        <f>IF(SER_hh_tes_in!M30=0,0,1000000/0.086*SER_hh_tes_in!M30/SER_hh_num_in!M30)</f>
        <v>4177.5347342784962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4521.2180110266445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4087.1847676150946</v>
      </c>
      <c r="D31" s="100">
        <f>IF(SER_hh_tes_in!D31=0,0,1000000/0.086*SER_hh_tes_in!D31/SER_hh_num_in!D31)</f>
        <v>4124.3095634403562</v>
      </c>
      <c r="E31" s="100">
        <f>IF(SER_hh_tes_in!E31=0,0,1000000/0.086*SER_hh_tes_in!E31/SER_hh_num_in!E31)</f>
        <v>4182.8289045958663</v>
      </c>
      <c r="F31" s="100">
        <f>IF(SER_hh_tes_in!F31=0,0,1000000/0.086*SER_hh_tes_in!F31/SER_hh_num_in!F31)</f>
        <v>4232.9930769675448</v>
      </c>
      <c r="G31" s="100">
        <f>IF(SER_hh_tes_in!G31=0,0,1000000/0.086*SER_hh_tes_in!G31/SER_hh_num_in!G31)</f>
        <v>4298.8069146882826</v>
      </c>
      <c r="H31" s="100">
        <f>IF(SER_hh_tes_in!H31=0,0,1000000/0.086*SER_hh_tes_in!H31/SER_hh_num_in!H31)</f>
        <v>4330.0303635252831</v>
      </c>
      <c r="I31" s="100">
        <f>IF(SER_hh_tes_in!I31=0,0,1000000/0.086*SER_hh_tes_in!I31/SER_hh_num_in!I31)</f>
        <v>4333.7408532593581</v>
      </c>
      <c r="J31" s="100">
        <f>IF(SER_hh_tes_in!J31=0,0,1000000/0.086*SER_hh_tes_in!J31/SER_hh_num_in!J31)</f>
        <v>4350.6489905734861</v>
      </c>
      <c r="K31" s="100">
        <f>IF(SER_hh_tes_in!K31=0,0,1000000/0.086*SER_hh_tes_in!K31/SER_hh_num_in!K31)</f>
        <v>4389.7142826901963</v>
      </c>
      <c r="L31" s="100">
        <f>IF(SER_hh_tes_in!L31=0,0,1000000/0.086*SER_hh_tes_in!L31/SER_hh_num_in!L31)</f>
        <v>4415.6446059833033</v>
      </c>
      <c r="M31" s="100">
        <f>IF(SER_hh_tes_in!M31=0,0,1000000/0.086*SER_hh_tes_in!M31/SER_hh_num_in!M31)</f>
        <v>4460.6718734595415</v>
      </c>
      <c r="N31" s="100">
        <f>IF(SER_hh_tes_in!N31=0,0,1000000/0.086*SER_hh_tes_in!N31/SER_hh_num_in!N31)</f>
        <v>4495.3590316210011</v>
      </c>
      <c r="O31" s="100">
        <f>IF(SER_hh_tes_in!O31=0,0,1000000/0.086*SER_hh_tes_in!O31/SER_hh_num_in!O31)</f>
        <v>4486.2035201554263</v>
      </c>
      <c r="P31" s="100">
        <f>IF(SER_hh_tes_in!P31=0,0,1000000/0.086*SER_hh_tes_in!P31/SER_hh_num_in!P31)</f>
        <v>4470.7453894278342</v>
      </c>
      <c r="Q31" s="100">
        <f>IF(SER_hh_tes_in!Q31=0,0,1000000/0.086*SER_hh_tes_in!Q31/SER_hh_num_in!Q31)</f>
        <v>4469.1871357577602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4072.6138790841956</v>
      </c>
      <c r="D33" s="18">
        <f>IF(SER_hh_tes_in!D33=0,0,1000000/0.086*SER_hh_tes_in!D33/SER_hh_num_in!D33)</f>
        <v>4091.4358414873768</v>
      </c>
      <c r="E33" s="18">
        <f>IF(SER_hh_tes_in!E33=0,0,1000000/0.086*SER_hh_tes_in!E33/SER_hh_num_in!E33)</f>
        <v>4125.1785790961312</v>
      </c>
      <c r="F33" s="18">
        <f>IF(SER_hh_tes_in!F33=0,0,1000000/0.086*SER_hh_tes_in!F33/SER_hh_num_in!F33)</f>
        <v>4158.8632909848757</v>
      </c>
      <c r="G33" s="18">
        <f>IF(SER_hh_tes_in!G33=0,0,1000000/0.086*SER_hh_tes_in!G33/SER_hh_num_in!G33)</f>
        <v>4175.0963740373845</v>
      </c>
      <c r="H33" s="18">
        <f>IF(SER_hh_tes_in!H33=0,0,1000000/0.086*SER_hh_tes_in!H33/SER_hh_num_in!H33)</f>
        <v>4191.3451213683875</v>
      </c>
      <c r="I33" s="18">
        <f>IF(SER_hh_tes_in!I33=0,0,1000000/0.086*SER_hh_tes_in!I33/SER_hh_num_in!I33)</f>
        <v>4189.2210591762105</v>
      </c>
      <c r="J33" s="18">
        <f>IF(SER_hh_tes_in!J33=0,0,1000000/0.086*SER_hh_tes_in!J33/SER_hh_num_in!J33)</f>
        <v>4196.7115993093103</v>
      </c>
      <c r="K33" s="18">
        <f>IF(SER_hh_tes_in!K33=0,0,1000000/0.086*SER_hh_tes_in!K33/SER_hh_num_in!K33)</f>
        <v>4226.677201929594</v>
      </c>
      <c r="L33" s="18">
        <f>IF(SER_hh_tes_in!L33=0,0,1000000/0.086*SER_hh_tes_in!L33/SER_hh_num_in!L33)</f>
        <v>4236.6345004728037</v>
      </c>
      <c r="M33" s="18">
        <f>IF(SER_hh_tes_in!M33=0,0,1000000/0.086*SER_hh_tes_in!M33/SER_hh_num_in!M33)</f>
        <v>4311.3338251948271</v>
      </c>
      <c r="N33" s="18">
        <f>IF(SER_hh_tes_in!N33=0,0,1000000/0.086*SER_hh_tes_in!N33/SER_hh_num_in!N33)</f>
        <v>4394.4436281481885</v>
      </c>
      <c r="O33" s="18">
        <f>IF(SER_hh_tes_in!O33=0,0,1000000/0.086*SER_hh_tes_in!O33/SER_hh_num_in!O33)</f>
        <v>4416.0942558055158</v>
      </c>
      <c r="P33" s="18">
        <f>IF(SER_hh_tes_in!P33=0,0,1000000/0.086*SER_hh_tes_in!P33/SER_hh_num_in!P33)</f>
        <v>4431.3787860356224</v>
      </c>
      <c r="Q33" s="18">
        <f>IF(SER_hh_tes_in!Q33=0,0,1000000/0.086*SER_hh_tes_in!Q33/SER_hh_num_in!Q33)</f>
        <v>4337.6933408599798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716.10853248974138</v>
      </c>
      <c r="D3" s="106">
        <f>IF(SER_hh_emi_in!D3=0,0,1000000*SER_hh_emi_in!D3/SER_hh_num_in!D3)</f>
        <v>3356.6385816861034</v>
      </c>
      <c r="E3" s="106">
        <f>IF(SER_hh_emi_in!E3=0,0,1000000*SER_hh_emi_in!E3/SER_hh_num_in!E3)</f>
        <v>5577.3547814464955</v>
      </c>
      <c r="F3" s="106">
        <f>IF(SER_hh_emi_in!F3=0,0,1000000*SER_hh_emi_in!F3/SER_hh_num_in!F3)</f>
        <v>3122.1967202490441</v>
      </c>
      <c r="G3" s="106">
        <f>IF(SER_hh_emi_in!G3=0,0,1000000*SER_hh_emi_in!G3/SER_hh_num_in!G3)</f>
        <v>3577.0954691667635</v>
      </c>
      <c r="H3" s="106">
        <f>IF(SER_hh_emi_in!H3=0,0,1000000*SER_hh_emi_in!H3/SER_hh_num_in!H3)</f>
        <v>3837.4284353814414</v>
      </c>
      <c r="I3" s="106">
        <f>IF(SER_hh_emi_in!I3=0,0,1000000*SER_hh_emi_in!I3/SER_hh_num_in!I3)</f>
        <v>935.91026439402924</v>
      </c>
      <c r="J3" s="106">
        <f>IF(SER_hh_emi_in!J3=0,0,1000000*SER_hh_emi_in!J3/SER_hh_num_in!J3)</f>
        <v>2348.5045049459745</v>
      </c>
      <c r="K3" s="106">
        <f>IF(SER_hh_emi_in!K3=0,0,1000000*SER_hh_emi_in!K3/SER_hh_num_in!K3)</f>
        <v>2358.7870926438291</v>
      </c>
      <c r="L3" s="106">
        <f>IF(SER_hh_emi_in!L3=0,0,1000000*SER_hh_emi_in!L3/SER_hh_num_in!L3)</f>
        <v>533.95366789589673</v>
      </c>
      <c r="M3" s="106">
        <f>IF(SER_hh_emi_in!M3=0,0,1000000*SER_hh_emi_in!M3/SER_hh_num_in!M3)</f>
        <v>811.64856214599001</v>
      </c>
      <c r="N3" s="106">
        <f>IF(SER_hh_emi_in!N3=0,0,1000000*SER_hh_emi_in!N3/SER_hh_num_in!N3)</f>
        <v>5099.6004820525895</v>
      </c>
      <c r="O3" s="106">
        <f>IF(SER_hh_emi_in!O3=0,0,1000000*SER_hh_emi_in!O3/SER_hh_num_in!O3)</f>
        <v>3676.7060951897588</v>
      </c>
      <c r="P3" s="106">
        <f>IF(SER_hh_emi_in!P3=0,0,1000000*SER_hh_emi_in!P3/SER_hh_num_in!P3)</f>
        <v>1085.9256283224006</v>
      </c>
      <c r="Q3" s="106">
        <f>IF(SER_hh_emi_in!Q3=0,0,1000000*SER_hh_emi_in!Q3/SER_hh_num_in!Q3)</f>
        <v>3174.5685338746521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309.07569947603656</v>
      </c>
      <c r="D4" s="101">
        <f>IF(SER_hh_emi_in!D4=0,0,1000000*SER_hh_emi_in!D4/SER_hh_num_in!D4)</f>
        <v>2817.1173461741491</v>
      </c>
      <c r="E4" s="101">
        <f>IF(SER_hh_emi_in!E4=0,0,1000000*SER_hh_emi_in!E4/SER_hh_num_in!E4)</f>
        <v>4648.4386153830592</v>
      </c>
      <c r="F4" s="101">
        <f>IF(SER_hh_emi_in!F4=0,0,1000000*SER_hh_emi_in!F4/SER_hh_num_in!F4)</f>
        <v>2509.5554970043022</v>
      </c>
      <c r="G4" s="101">
        <f>IF(SER_hh_emi_in!G4=0,0,1000000*SER_hh_emi_in!G4/SER_hh_num_in!G4)</f>
        <v>2631.0867814746052</v>
      </c>
      <c r="H4" s="101">
        <f>IF(SER_hh_emi_in!H4=0,0,1000000*SER_hh_emi_in!H4/SER_hh_num_in!H4)</f>
        <v>3231.5916459850082</v>
      </c>
      <c r="I4" s="101">
        <f>IF(SER_hh_emi_in!I4=0,0,1000000*SER_hh_emi_in!I4/SER_hh_num_in!I4)</f>
        <v>580.79619529755144</v>
      </c>
      <c r="J4" s="101">
        <f>IF(SER_hh_emi_in!J4=0,0,1000000*SER_hh_emi_in!J4/SER_hh_num_in!J4)</f>
        <v>1816.9445536875921</v>
      </c>
      <c r="K4" s="101">
        <f>IF(SER_hh_emi_in!K4=0,0,1000000*SER_hh_emi_in!K4/SER_hh_num_in!K4)</f>
        <v>1891.2417265888273</v>
      </c>
      <c r="L4" s="101">
        <f>IF(SER_hh_emi_in!L4=0,0,1000000*SER_hh_emi_in!L4/SER_hh_num_in!L4)</f>
        <v>13.710755533951474</v>
      </c>
      <c r="M4" s="101">
        <f>IF(SER_hh_emi_in!M4=0,0,1000000*SER_hh_emi_in!M4/SER_hh_num_in!M4)</f>
        <v>629.97049399034154</v>
      </c>
      <c r="N4" s="101">
        <f>IF(SER_hh_emi_in!N4=0,0,1000000*SER_hh_emi_in!N4/SER_hh_num_in!N4)</f>
        <v>4677.8497968643514</v>
      </c>
      <c r="O4" s="101">
        <f>IF(SER_hh_emi_in!O4=0,0,1000000*SER_hh_emi_in!O4/SER_hh_num_in!O4)</f>
        <v>3261.3337055754919</v>
      </c>
      <c r="P4" s="101">
        <f>IF(SER_hh_emi_in!P4=0,0,1000000*SER_hh_emi_in!P4/SER_hh_num_in!P4)</f>
        <v>847.06981387909843</v>
      </c>
      <c r="Q4" s="101">
        <f>IF(SER_hh_emi_in!Q4=0,0,1000000*SER_hh_emi_in!Q4/SER_hh_num_in!Q4)</f>
        <v>2337.0050632291136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0</v>
      </c>
      <c r="D7" s="100">
        <f>IF(SER_hh_emi_in!D7=0,0,1000000*SER_hh_emi_in!D7/SER_hh_num_in!D7)</f>
        <v>14330.106781404402</v>
      </c>
      <c r="E7" s="100">
        <f>IF(SER_hh_emi_in!E7=0,0,1000000*SER_hh_emi_in!E7/SER_hh_num_in!E7)</f>
        <v>14308.395872747193</v>
      </c>
      <c r="F7" s="100">
        <f>IF(SER_hh_emi_in!F7=0,0,1000000*SER_hh_emi_in!F7/SER_hh_num_in!F7)</f>
        <v>14848.84882241893</v>
      </c>
      <c r="G7" s="100">
        <f>IF(SER_hh_emi_in!G7=0,0,1000000*SER_hh_emi_in!G7/SER_hh_num_in!G7)</f>
        <v>13882.907253847903</v>
      </c>
      <c r="H7" s="100">
        <f>IF(SER_hh_emi_in!H7=0,0,1000000*SER_hh_emi_in!H7/SER_hh_num_in!H7)</f>
        <v>0</v>
      </c>
      <c r="I7" s="100">
        <f>IF(SER_hh_emi_in!I7=0,0,1000000*SER_hh_emi_in!I7/SER_hh_num_in!I7)</f>
        <v>12792.72321297336</v>
      </c>
      <c r="J7" s="100">
        <f>IF(SER_hh_emi_in!J7=0,0,1000000*SER_hh_emi_in!J7/SER_hh_num_in!J7)</f>
        <v>13156.601697320064</v>
      </c>
      <c r="K7" s="100">
        <f>IF(SER_hh_emi_in!K7=0,0,1000000*SER_hh_emi_in!K7/SER_hh_num_in!K7)</f>
        <v>12372.935399666472</v>
      </c>
      <c r="L7" s="100">
        <f>IF(SER_hh_emi_in!L7=0,0,1000000*SER_hh_emi_in!L7/SER_hh_num_in!L7)</f>
        <v>0</v>
      </c>
      <c r="M7" s="100">
        <f>IF(SER_hh_emi_in!M7=0,0,1000000*SER_hh_emi_in!M7/SER_hh_num_in!M7)</f>
        <v>11486.790764306888</v>
      </c>
      <c r="N7" s="100">
        <f>IF(SER_hh_emi_in!N7=0,0,1000000*SER_hh_emi_in!N7/SER_hh_num_in!N7)</f>
        <v>12566.556195482397</v>
      </c>
      <c r="O7" s="100">
        <f>IF(SER_hh_emi_in!O7=0,0,1000000*SER_hh_emi_in!O7/SER_hh_num_in!O7)</f>
        <v>11545.776701824867</v>
      </c>
      <c r="P7" s="100">
        <f>IF(SER_hh_emi_in!P7=0,0,1000000*SER_hh_emi_in!P7/SER_hh_num_in!P7)</f>
        <v>10269.640738235352</v>
      </c>
      <c r="Q7" s="100">
        <f>IF(SER_hh_emi_in!Q7=0,0,1000000*SER_hh_emi_in!Q7/SER_hh_num_in!Q7)</f>
        <v>10678.303062550838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7089.1133278542929</v>
      </c>
      <c r="D8" s="100">
        <f>IF(SER_hh_emi_in!D8=0,0,1000000*SER_hh_emi_in!D8/SER_hh_num_in!D8)</f>
        <v>6890.6661364239944</v>
      </c>
      <c r="E8" s="100">
        <f>IF(SER_hh_emi_in!E8=0,0,1000000*SER_hh_emi_in!E8/SER_hh_num_in!E8)</f>
        <v>7159.0798418112563</v>
      </c>
      <c r="F8" s="100">
        <f>IF(SER_hh_emi_in!F8=0,0,1000000*SER_hh_emi_in!F8/SER_hh_num_in!F8)</f>
        <v>6958.2100231161648</v>
      </c>
      <c r="G8" s="100">
        <f>IF(SER_hh_emi_in!G8=0,0,1000000*SER_hh_emi_in!G8/SER_hh_num_in!G8)</f>
        <v>6736.0203959671398</v>
      </c>
      <c r="H8" s="100">
        <f>IF(SER_hh_emi_in!H8=0,0,1000000*SER_hh_emi_in!H8/SER_hh_num_in!H8)</f>
        <v>6707.7588217513648</v>
      </c>
      <c r="I8" s="100">
        <f>IF(SER_hh_emi_in!I8=0,0,1000000*SER_hh_emi_in!I8/SER_hh_num_in!I8)</f>
        <v>6344.4859000506422</v>
      </c>
      <c r="J8" s="100">
        <f>IF(SER_hh_emi_in!J8=0,0,1000000*SER_hh_emi_in!J8/SER_hh_num_in!J8)</f>
        <v>6270.9006865948304</v>
      </c>
      <c r="K8" s="100">
        <f>IF(SER_hh_emi_in!K8=0,0,1000000*SER_hh_emi_in!K8/SER_hh_num_in!K8)</f>
        <v>6015.1129795389825</v>
      </c>
      <c r="L8" s="100">
        <f>IF(SER_hh_emi_in!L8=0,0,1000000*SER_hh_emi_in!L8/SER_hh_num_in!L8)</f>
        <v>6554.6862588256272</v>
      </c>
      <c r="M8" s="100">
        <f>IF(SER_hh_emi_in!M8=0,0,1000000*SER_hh_emi_in!M8/SER_hh_num_in!M8)</f>
        <v>5496.3142887700205</v>
      </c>
      <c r="N8" s="100">
        <f>IF(SER_hh_emi_in!N8=0,0,1000000*SER_hh_emi_in!N8/SER_hh_num_in!N8)</f>
        <v>5591.2646490710213</v>
      </c>
      <c r="O8" s="100">
        <f>IF(SER_hh_emi_in!O8=0,0,1000000*SER_hh_emi_in!O8/SER_hh_num_in!O8)</f>
        <v>5352.6860279917219</v>
      </c>
      <c r="P8" s="100">
        <f>IF(SER_hh_emi_in!P8=0,0,1000000*SER_hh_emi_in!P8/SER_hh_num_in!P8)</f>
        <v>4521.7643599168514</v>
      </c>
      <c r="Q8" s="100">
        <f>IF(SER_hh_emi_in!Q8=0,0,1000000*SER_hh_emi_in!Q8/SER_hh_num_in!Q8)</f>
        <v>4691.2924729016668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10119.553139696107</v>
      </c>
      <c r="D9" s="100">
        <f>IF(SER_hh_emi_in!D9=0,0,1000000*SER_hh_emi_in!D9/SER_hh_num_in!D9)</f>
        <v>9642.1541944862747</v>
      </c>
      <c r="E9" s="100">
        <f>IF(SER_hh_emi_in!E9=0,0,1000000*SER_hh_emi_in!E9/SER_hh_num_in!E9)</f>
        <v>10149.209600689968</v>
      </c>
      <c r="F9" s="100">
        <f>IF(SER_hh_emi_in!F9=0,0,1000000*SER_hh_emi_in!F9/SER_hh_num_in!F9)</f>
        <v>9904.0417021171088</v>
      </c>
      <c r="G9" s="100">
        <f>IF(SER_hh_emi_in!G9=0,0,1000000*SER_hh_emi_in!G9/SER_hh_num_in!G9)</f>
        <v>9650.8434725803854</v>
      </c>
      <c r="H9" s="100">
        <f>IF(SER_hh_emi_in!H9=0,0,1000000*SER_hh_emi_in!H9/SER_hh_num_in!H9)</f>
        <v>9705.0375716742783</v>
      </c>
      <c r="I9" s="100">
        <f>IF(SER_hh_emi_in!I9=0,0,1000000*SER_hh_emi_in!I9/SER_hh_num_in!I9)</f>
        <v>9156.1904599548507</v>
      </c>
      <c r="J9" s="100">
        <f>IF(SER_hh_emi_in!J9=0,0,1000000*SER_hh_emi_in!J9/SER_hh_num_in!J9)</f>
        <v>9061.8393771249175</v>
      </c>
      <c r="K9" s="100">
        <f>IF(SER_hh_emi_in!K9=0,0,1000000*SER_hh_emi_in!K9/SER_hh_num_in!K9)</f>
        <v>8722.0921429957525</v>
      </c>
      <c r="L9" s="100">
        <f>IF(SER_hh_emi_in!L9=0,0,1000000*SER_hh_emi_in!L9/SER_hh_num_in!L9)</f>
        <v>0</v>
      </c>
      <c r="M9" s="100">
        <f>IF(SER_hh_emi_in!M9=0,0,1000000*SER_hh_emi_in!M9/SER_hh_num_in!M9)</f>
        <v>0</v>
      </c>
      <c r="N9" s="100">
        <f>IF(SER_hh_emi_in!N9=0,0,1000000*SER_hh_emi_in!N9/SER_hh_num_in!N9)</f>
        <v>8328.9320248377844</v>
      </c>
      <c r="O9" s="100">
        <f>IF(SER_hh_emi_in!O9=0,0,1000000*SER_hh_emi_in!O9/SER_hh_num_in!O9)</f>
        <v>8100.3574990095103</v>
      </c>
      <c r="P9" s="100">
        <f>IF(SER_hh_emi_in!P9=0,0,1000000*SER_hh_emi_in!P9/SER_hh_num_in!P9)</f>
        <v>0</v>
      </c>
      <c r="Q9" s="100">
        <f>IF(SER_hh_emi_in!Q9=0,0,1000000*SER_hh_emi_in!Q9/SER_hh_num_in!Q9)</f>
        <v>7264.1197821333135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5418.6347707274845</v>
      </c>
      <c r="D10" s="100">
        <f>IF(SER_hh_emi_in!D10=0,0,1000000*SER_hh_emi_in!D10/SER_hh_num_in!D10)</f>
        <v>7592.0629385618467</v>
      </c>
      <c r="E10" s="100">
        <f>IF(SER_hh_emi_in!E10=0,0,1000000*SER_hh_emi_in!E10/SER_hh_num_in!E10)</f>
        <v>7648.7487111699957</v>
      </c>
      <c r="F10" s="100">
        <f>IF(SER_hh_emi_in!F10=0,0,1000000*SER_hh_emi_in!F10/SER_hh_num_in!F10)</f>
        <v>5960.4797806738434</v>
      </c>
      <c r="G10" s="100">
        <f>IF(SER_hh_emi_in!G10=0,0,1000000*SER_hh_emi_in!G10/SER_hh_num_in!G10)</f>
        <v>5950.2903661289811</v>
      </c>
      <c r="H10" s="100">
        <f>IF(SER_hh_emi_in!H10=0,0,1000000*SER_hh_emi_in!H10/SER_hh_num_in!H10)</f>
        <v>6112.9386178022105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3401.641572425272</v>
      </c>
      <c r="N10" s="100">
        <f>IF(SER_hh_emi_in!N10=0,0,1000000*SER_hh_emi_in!N10/SER_hh_num_in!N10)</f>
        <v>2908.6277058366231</v>
      </c>
      <c r="O10" s="100">
        <f>IF(SER_hh_emi_in!O10=0,0,1000000*SER_hh_emi_in!O10/SER_hh_num_in!O10)</f>
        <v>2731.0011666968126</v>
      </c>
      <c r="P10" s="100">
        <f>IF(SER_hh_emi_in!P10=0,0,1000000*SER_hh_emi_in!P10/SER_hh_num_in!P10)</f>
        <v>3827.5603891789165</v>
      </c>
      <c r="Q10" s="100">
        <f>IF(SER_hh_emi_in!Q10=0,0,1000000*SER_hh_emi_in!Q10/SER_hh_num_in!Q10)</f>
        <v>1858.5152632894194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1.7638466096800494</v>
      </c>
      <c r="D16" s="101">
        <f>IF(SER_hh_emi_in!D16=0,0,1000000*SER_hh_emi_in!D16/SER_hh_num_in!D16)</f>
        <v>1.6926322893779677</v>
      </c>
      <c r="E16" s="101">
        <f>IF(SER_hh_emi_in!E16=0,0,1000000*SER_hh_emi_in!E16/SER_hh_num_in!E16)</f>
        <v>1.2527739543141696</v>
      </c>
      <c r="F16" s="101">
        <f>IF(SER_hh_emi_in!F16=0,0,1000000*SER_hh_emi_in!F16/SER_hh_num_in!F16)</f>
        <v>2.8057214579695717</v>
      </c>
      <c r="G16" s="101">
        <f>IF(SER_hh_emi_in!G16=0,0,1000000*SER_hh_emi_in!G16/SER_hh_num_in!G16)</f>
        <v>2.8774496200902644</v>
      </c>
      <c r="H16" s="101">
        <f>IF(SER_hh_emi_in!H16=0,0,1000000*SER_hh_emi_in!H16/SER_hh_num_in!H16)</f>
        <v>1.3408311869311702</v>
      </c>
      <c r="I16" s="101">
        <f>IF(SER_hh_emi_in!I16=0,0,1000000*SER_hh_emi_in!I16/SER_hh_num_in!I16)</f>
        <v>0.72257917545386641</v>
      </c>
      <c r="J16" s="101">
        <f>IF(SER_hh_emi_in!J16=0,0,1000000*SER_hh_emi_in!J16/SER_hh_num_in!J16)</f>
        <v>1.5914559570716575</v>
      </c>
      <c r="K16" s="101">
        <f>IF(SER_hh_emi_in!K16=0,0,1000000*SER_hh_emi_in!K16/SER_hh_num_in!K16)</f>
        <v>1.4709304613451966</v>
      </c>
      <c r="L16" s="101">
        <f>IF(SER_hh_emi_in!L16=0,0,1000000*SER_hh_emi_in!L16/SER_hh_num_in!L16)</f>
        <v>27.986731388071764</v>
      </c>
      <c r="M16" s="101">
        <f>IF(SER_hh_emi_in!M16=0,0,1000000*SER_hh_emi_in!M16/SER_hh_num_in!M16)</f>
        <v>3.9783911830940575</v>
      </c>
      <c r="N16" s="101">
        <f>IF(SER_hh_emi_in!N16=0,0,1000000*SER_hh_emi_in!N16/SER_hh_num_in!N16)</f>
        <v>16.114307980661479</v>
      </c>
      <c r="O16" s="101">
        <f>IF(SER_hh_emi_in!O16=0,0,1000000*SER_hh_emi_in!O16/SER_hh_num_in!O16)</f>
        <v>18.112742559114679</v>
      </c>
      <c r="P16" s="101">
        <f>IF(SER_hh_emi_in!P16=0,0,1000000*SER_hh_emi_in!P16/SER_hh_num_in!P16)</f>
        <v>16.318479540567193</v>
      </c>
      <c r="Q16" s="101">
        <f>IF(SER_hh_emi_in!Q16=0,0,1000000*SER_hh_emi_in!Q16/SER_hh_num_in!Q16)</f>
        <v>23.016025630801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234.85060264527092</v>
      </c>
      <c r="D17" s="103">
        <f>IF(SER_hh_emi_in!D17=0,0,1000000*SER_hh_emi_in!D17/SER_hh_num_in!D17)</f>
        <v>241.51798850152701</v>
      </c>
      <c r="E17" s="103">
        <f>IF(SER_hh_emi_in!E17=0,0,1000000*SER_hh_emi_in!E17/SER_hh_num_in!E17)</f>
        <v>247.40631770403175</v>
      </c>
      <c r="F17" s="103">
        <f>IF(SER_hh_emi_in!F17=0,0,1000000*SER_hh_emi_in!F17/SER_hh_num_in!F17)</f>
        <v>250.42420191481617</v>
      </c>
      <c r="G17" s="103">
        <f>IF(SER_hh_emi_in!G17=0,0,1000000*SER_hh_emi_in!G17/SER_hh_num_in!G17)</f>
        <v>256.82032087944822</v>
      </c>
      <c r="H17" s="103">
        <f>IF(SER_hh_emi_in!H17=0,0,1000000*SER_hh_emi_in!H17/SER_hh_num_in!H17)</f>
        <v>263.53010295137176</v>
      </c>
      <c r="I17" s="103">
        <f>IF(SER_hh_emi_in!I17=0,0,1000000*SER_hh_emi_in!I17/SER_hh_num_in!I17)</f>
        <v>274.32847538661775</v>
      </c>
      <c r="J17" s="103">
        <f>IF(SER_hh_emi_in!J17=0,0,1000000*SER_hh_emi_in!J17/SER_hh_num_in!J17)</f>
        <v>278.56320732607162</v>
      </c>
      <c r="K17" s="103">
        <f>IF(SER_hh_emi_in!K17=0,0,1000000*SER_hh_emi_in!K17/SER_hh_num_in!K17)</f>
        <v>277.22025129409445</v>
      </c>
      <c r="L17" s="103">
        <f>IF(SER_hh_emi_in!L17=0,0,1000000*SER_hh_emi_in!L17/SER_hh_num_in!L17)</f>
        <v>267.66072913118848</v>
      </c>
      <c r="M17" s="103">
        <f>IF(SER_hh_emi_in!M17=0,0,1000000*SER_hh_emi_in!M17/SER_hh_num_in!M17)</f>
        <v>272.24259390872925</v>
      </c>
      <c r="N17" s="103">
        <f>IF(SER_hh_emi_in!N17=0,0,1000000*SER_hh_emi_in!N17/SER_hh_num_in!N17)</f>
        <v>277.04305632366663</v>
      </c>
      <c r="O17" s="103">
        <f>IF(SER_hh_emi_in!O17=0,0,1000000*SER_hh_emi_in!O17/SER_hh_num_in!O17)</f>
        <v>277.65891050333209</v>
      </c>
      <c r="P17" s="103">
        <f>IF(SER_hh_emi_in!P17=0,0,1000000*SER_hh_emi_in!P17/SER_hh_num_in!P17)</f>
        <v>291.41762393503166</v>
      </c>
      <c r="Q17" s="103">
        <f>IF(SER_hh_emi_in!Q17=0,0,1000000*SER_hh_emi_in!Q17/SER_hh_num_in!Q17)</f>
        <v>298.85963191222027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182.88762685393547</v>
      </c>
      <c r="D19" s="101">
        <f>IF(SER_hh_emi_in!D19=0,0,1000000*SER_hh_emi_in!D19/SER_hh_num_in!D19)</f>
        <v>305.86758472197147</v>
      </c>
      <c r="E19" s="101">
        <f>IF(SER_hh_emi_in!E19=0,0,1000000*SER_hh_emi_in!E19/SER_hh_num_in!E19)</f>
        <v>559.03275921403929</v>
      </c>
      <c r="F19" s="101">
        <f>IF(SER_hh_emi_in!F19=0,0,1000000*SER_hh_emi_in!F19/SER_hh_num_in!F19)</f>
        <v>269.01110473104012</v>
      </c>
      <c r="G19" s="101">
        <f>IF(SER_hh_emi_in!G19=0,0,1000000*SER_hh_emi_in!G19/SER_hh_num_in!G19)</f>
        <v>403.90961582663164</v>
      </c>
      <c r="H19" s="101">
        <f>IF(SER_hh_emi_in!H19=0,0,1000000*SER_hh_emi_in!H19/SER_hh_num_in!H19)</f>
        <v>317.09867704419645</v>
      </c>
      <c r="I19" s="101">
        <f>IF(SER_hh_emi_in!I19=0,0,1000000*SER_hh_emi_in!I19/SER_hh_num_in!I19)</f>
        <v>111.43540647139126</v>
      </c>
      <c r="J19" s="101">
        <f>IF(SER_hh_emi_in!J19=0,0,1000000*SER_hh_emi_in!J19/SER_hh_num_in!J19)</f>
        <v>255.47850705456369</v>
      </c>
      <c r="K19" s="101">
        <f>IF(SER_hh_emi_in!K19=0,0,1000000*SER_hh_emi_in!K19/SER_hh_num_in!K19)</f>
        <v>194.3898096632436</v>
      </c>
      <c r="L19" s="101">
        <f>IF(SER_hh_emi_in!L19=0,0,1000000*SER_hh_emi_in!L19/SER_hh_num_in!L19)</f>
        <v>132.37692115249178</v>
      </c>
      <c r="M19" s="101">
        <f>IF(SER_hh_emi_in!M19=0,0,1000000*SER_hh_emi_in!M19/SER_hh_num_in!M19)</f>
        <v>7.1598592134577608</v>
      </c>
      <c r="N19" s="101">
        <f>IF(SER_hh_emi_in!N19=0,0,1000000*SER_hh_emi_in!N19/SER_hh_num_in!N19)</f>
        <v>240.5580928119075</v>
      </c>
      <c r="O19" s="101">
        <f>IF(SER_hh_emi_in!O19=0,0,1000000*SER_hh_emi_in!O19/SER_hh_num_in!O19)</f>
        <v>236.74743284620487</v>
      </c>
      <c r="P19" s="101">
        <f>IF(SER_hh_emi_in!P19=0,0,1000000*SER_hh_emi_in!P19/SER_hh_num_in!P19)</f>
        <v>108.25792832235253</v>
      </c>
      <c r="Q19" s="101">
        <f>IF(SER_hh_emi_in!Q19=0,0,1000000*SER_hh_emi_in!Q19/SER_hh_num_in!Q19)</f>
        <v>220.31052357548924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2088.5588601513232</v>
      </c>
      <c r="D22" s="100">
        <f>IF(SER_hh_emi_in!D22=0,0,1000000*SER_hh_emi_in!D22/SER_hh_num_in!D22)</f>
        <v>2070.0368025563089</v>
      </c>
      <c r="E22" s="100">
        <f>IF(SER_hh_emi_in!E22=0,0,1000000*SER_hh_emi_in!E22/SER_hh_num_in!E22)</f>
        <v>2045.7984915642744</v>
      </c>
      <c r="F22" s="100">
        <f>IF(SER_hh_emi_in!F22=0,0,1000000*SER_hh_emi_in!F22/SER_hh_num_in!F22)</f>
        <v>2037.4030026848684</v>
      </c>
      <c r="G22" s="100">
        <f>IF(SER_hh_emi_in!G22=0,0,1000000*SER_hh_emi_in!G22/SER_hh_num_in!G22)</f>
        <v>2000.1296244433724</v>
      </c>
      <c r="H22" s="100">
        <f>IF(SER_hh_emi_in!H22=0,0,1000000*SER_hh_emi_in!H22/SER_hh_num_in!H22)</f>
        <v>0</v>
      </c>
      <c r="I22" s="100">
        <f>IF(SER_hh_emi_in!I22=0,0,1000000*SER_hh_emi_in!I22/SER_hh_num_in!I22)</f>
        <v>0</v>
      </c>
      <c r="J22" s="100">
        <f>IF(SER_hh_emi_in!J22=0,0,1000000*SER_hh_emi_in!J22/SER_hh_num_in!J22)</f>
        <v>1987.8494384917224</v>
      </c>
      <c r="K22" s="100">
        <f>IF(SER_hh_emi_in!K22=0,0,1000000*SER_hh_emi_in!K22/SER_hh_num_in!K22)</f>
        <v>1979.6092530077437</v>
      </c>
      <c r="L22" s="100">
        <f>IF(SER_hh_emi_in!L22=0,0,1000000*SER_hh_emi_in!L22/SER_hh_num_in!L22)</f>
        <v>1980.5498863495573</v>
      </c>
      <c r="M22" s="100">
        <f>IF(SER_hh_emi_in!M22=0,0,1000000*SER_hh_emi_in!M22/SER_hh_num_in!M22)</f>
        <v>0</v>
      </c>
      <c r="N22" s="100">
        <f>IF(SER_hh_emi_in!N22=0,0,1000000*SER_hh_emi_in!N22/SER_hh_num_in!N22)</f>
        <v>2041.6286920619473</v>
      </c>
      <c r="O22" s="100">
        <f>IF(SER_hh_emi_in!O22=0,0,1000000*SER_hh_emi_in!O22/SER_hh_num_in!O22)</f>
        <v>2073.8016661979432</v>
      </c>
      <c r="P22" s="100">
        <f>IF(SER_hh_emi_in!P22=0,0,1000000*SER_hh_emi_in!P22/SER_hh_num_in!P22)</f>
        <v>2119.5707197780994</v>
      </c>
      <c r="Q22" s="100">
        <f>IF(SER_hh_emi_in!Q22=0,0,1000000*SER_hh_emi_in!Q22/SER_hh_num_in!Q22)</f>
        <v>2134.3269316156152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1457.5586996783309</v>
      </c>
      <c r="D23" s="100">
        <f>IF(SER_hh_emi_in!D23=0,0,1000000*SER_hh_emi_in!D23/SER_hh_num_in!D23)</f>
        <v>1436.495683366813</v>
      </c>
      <c r="E23" s="100">
        <f>IF(SER_hh_emi_in!E23=0,0,1000000*SER_hh_emi_in!E23/SER_hh_num_in!E23)</f>
        <v>1466.7346929212099</v>
      </c>
      <c r="F23" s="100">
        <f>IF(SER_hh_emi_in!F23=0,0,1000000*SER_hh_emi_in!F23/SER_hh_num_in!F23)</f>
        <v>1443.2966617582003</v>
      </c>
      <c r="G23" s="100">
        <f>IF(SER_hh_emi_in!G23=0,0,1000000*SER_hh_emi_in!G23/SER_hh_num_in!G23)</f>
        <v>1434.4701821334447</v>
      </c>
      <c r="H23" s="100">
        <f>IF(SER_hh_emi_in!H23=0,0,1000000*SER_hh_emi_in!H23/SER_hh_num_in!H23)</f>
        <v>1423.2374952163798</v>
      </c>
      <c r="I23" s="100">
        <f>IF(SER_hh_emi_in!I23=0,0,1000000*SER_hh_emi_in!I23/SER_hh_num_in!I23)</f>
        <v>1414.7317204877759</v>
      </c>
      <c r="J23" s="100">
        <f>IF(SER_hh_emi_in!J23=0,0,1000000*SER_hh_emi_in!J23/SER_hh_num_in!J23)</f>
        <v>1406.3024782358332</v>
      </c>
      <c r="K23" s="100">
        <f>IF(SER_hh_emi_in!K23=0,0,1000000*SER_hh_emi_in!K23/SER_hh_num_in!K23)</f>
        <v>1410.7158484493734</v>
      </c>
      <c r="L23" s="100">
        <f>IF(SER_hh_emi_in!L23=0,0,1000000*SER_hh_emi_in!L23/SER_hh_num_in!L23)</f>
        <v>1400.5491066460513</v>
      </c>
      <c r="M23" s="100">
        <f>IF(SER_hh_emi_in!M23=0,0,1000000*SER_hh_emi_in!M23/SER_hh_num_in!M23)</f>
        <v>0</v>
      </c>
      <c r="N23" s="100">
        <f>IF(SER_hh_emi_in!N23=0,0,1000000*SER_hh_emi_in!N23/SER_hh_num_in!N23)</f>
        <v>1426.4597755270929</v>
      </c>
      <c r="O23" s="100">
        <f>IF(SER_hh_emi_in!O23=0,0,1000000*SER_hh_emi_in!O23/SER_hh_num_in!O23)</f>
        <v>1406.5326341147388</v>
      </c>
      <c r="P23" s="100">
        <f>IF(SER_hh_emi_in!P23=0,0,1000000*SER_hh_emi_in!P23/SER_hh_num_in!P23)</f>
        <v>0</v>
      </c>
      <c r="Q23" s="100">
        <f>IF(SER_hh_emi_in!Q23=0,0,1000000*SER_hh_emi_in!Q23/SER_hh_num_in!Q23)</f>
        <v>1450.5368941301344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873.58193106378451</v>
      </c>
      <c r="D24" s="100">
        <f>IF(SER_hh_emi_in!D24=0,0,1000000*SER_hh_emi_in!D24/SER_hh_num_in!D24)</f>
        <v>973.75312861724751</v>
      </c>
      <c r="E24" s="100">
        <f>IF(SER_hh_emi_in!E24=0,0,1000000*SER_hh_emi_in!E24/SER_hh_num_in!E24)</f>
        <v>967.17868416407418</v>
      </c>
      <c r="F24" s="100">
        <f>IF(SER_hh_emi_in!F24=0,0,1000000*SER_hh_emi_in!F24/SER_hh_num_in!F24)</f>
        <v>897.25893251936441</v>
      </c>
      <c r="G24" s="100">
        <f>IF(SER_hh_emi_in!G24=0,0,1000000*SER_hh_emi_in!G24/SER_hh_num_in!G24)</f>
        <v>835.44810616019322</v>
      </c>
      <c r="H24" s="100">
        <f>IF(SER_hh_emi_in!H24=0,0,1000000*SER_hh_emi_in!H24/SER_hh_num_in!H24)</f>
        <v>792.27479446869847</v>
      </c>
      <c r="I24" s="100">
        <f>IF(SER_hh_emi_in!I24=0,0,1000000*SER_hh_emi_in!I24/SER_hh_num_in!I24)</f>
        <v>647.69548922140848</v>
      </c>
      <c r="J24" s="100">
        <f>IF(SER_hh_emi_in!J24=0,0,1000000*SER_hh_emi_in!J24/SER_hh_num_in!J24)</f>
        <v>507.77640073388307</v>
      </c>
      <c r="K24" s="100">
        <f>IF(SER_hh_emi_in!K24=0,0,1000000*SER_hh_emi_in!K24/SER_hh_num_in!K24)</f>
        <v>372.52449165539701</v>
      </c>
      <c r="L24" s="100">
        <f>IF(SER_hh_emi_in!L24=0,0,1000000*SER_hh_emi_in!L24/SER_hh_num_in!L24)</f>
        <v>382.73387188816417</v>
      </c>
      <c r="M24" s="100">
        <f>IF(SER_hh_emi_in!M24=0,0,1000000*SER_hh_emi_in!M24/SER_hh_num_in!M24)</f>
        <v>513.38245435891315</v>
      </c>
      <c r="N24" s="100">
        <f>IF(SER_hh_emi_in!N24=0,0,1000000*SER_hh_emi_in!N24/SER_hh_num_in!N24)</f>
        <v>504.48554997083113</v>
      </c>
      <c r="O24" s="100">
        <f>IF(SER_hh_emi_in!O24=0,0,1000000*SER_hh_emi_in!O24/SER_hh_num_in!O24)</f>
        <v>446.94444834643087</v>
      </c>
      <c r="P24" s="100">
        <f>IF(SER_hh_emi_in!P24=0,0,1000000*SER_hh_emi_in!P24/SER_hh_num_in!P24)</f>
        <v>531.36090230247396</v>
      </c>
      <c r="Q24" s="100">
        <f>IF(SER_hh_emi_in!Q24=0,0,1000000*SER_hh_emi_in!Q24/SER_hh_num_in!Q24)</f>
        <v>354.6120126744126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223.84818680063765</v>
      </c>
      <c r="D29" s="101">
        <f>IF(SER_hh_emi_in!D29=0,0,1000000*SER_hh_emi_in!D29/SER_hh_num_in!D29)</f>
        <v>233.21857482306865</v>
      </c>
      <c r="E29" s="101">
        <f>IF(SER_hh_emi_in!E29=0,0,1000000*SER_hh_emi_in!E29/SER_hh_num_in!E29)</f>
        <v>369.69721682851559</v>
      </c>
      <c r="F29" s="101">
        <f>IF(SER_hh_emi_in!F29=0,0,1000000*SER_hh_emi_in!F29/SER_hh_num_in!F29)</f>
        <v>343.05423138911362</v>
      </c>
      <c r="G29" s="101">
        <f>IF(SER_hh_emi_in!G29=0,0,1000000*SER_hh_emi_in!G29/SER_hh_num_in!G29)</f>
        <v>541.43080373886153</v>
      </c>
      <c r="H29" s="101">
        <f>IF(SER_hh_emi_in!H29=0,0,1000000*SER_hh_emi_in!H29/SER_hh_num_in!H29)</f>
        <v>288.37400662653977</v>
      </c>
      <c r="I29" s="101">
        <f>IF(SER_hh_emi_in!I29=0,0,1000000*SER_hh_emi_in!I29/SER_hh_num_in!I29)</f>
        <v>243.46730772201482</v>
      </c>
      <c r="J29" s="101">
        <f>IF(SER_hh_emi_in!J29=0,0,1000000*SER_hh_emi_in!J29/SER_hh_num_in!J29)</f>
        <v>275.70223823370878</v>
      </c>
      <c r="K29" s="101">
        <f>IF(SER_hh_emi_in!K29=0,0,1000000*SER_hh_emi_in!K29/SER_hh_num_in!K29)</f>
        <v>272.81471209695474</v>
      </c>
      <c r="L29" s="101">
        <f>IF(SER_hh_emi_in!L29=0,0,1000000*SER_hh_emi_in!L29/SER_hh_num_in!L29)</f>
        <v>386.90054220344564</v>
      </c>
      <c r="M29" s="101">
        <f>IF(SER_hh_emi_in!M29=0,0,1000000*SER_hh_emi_in!M29/SER_hh_num_in!M29)</f>
        <v>173.68736816420551</v>
      </c>
      <c r="N29" s="101">
        <f>IF(SER_hh_emi_in!N29=0,0,1000000*SER_hh_emi_in!N29/SER_hh_num_in!N29)</f>
        <v>179.18156797918019</v>
      </c>
      <c r="O29" s="101">
        <f>IF(SER_hh_emi_in!O29=0,0,1000000*SER_hh_emi_in!O29/SER_hh_num_in!O29)</f>
        <v>175.24777977613337</v>
      </c>
      <c r="P29" s="101">
        <f>IF(SER_hh_emi_in!P29=0,0,1000000*SER_hh_emi_in!P29/SER_hh_num_in!P29)</f>
        <v>125.26854590620451</v>
      </c>
      <c r="Q29" s="101">
        <f>IF(SER_hh_emi_in!Q29=0,0,1000000*SER_hh_emi_in!Q29/SER_hh_num_in!Q29)</f>
        <v>608.59376298872007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2061.3956051050245</v>
      </c>
      <c r="D30" s="100">
        <f>IF(SER_hh_emi_in!D30=0,0,1000000*SER_hh_emi_in!D30/SER_hh_num_in!D30)</f>
        <v>2058.2050320914182</v>
      </c>
      <c r="E30" s="100">
        <f>IF(SER_hh_emi_in!E30=0,0,1000000*SER_hh_emi_in!E30/SER_hh_num_in!E30)</f>
        <v>2118.7532587508631</v>
      </c>
      <c r="F30" s="100">
        <f>IF(SER_hh_emi_in!F30=0,0,1000000*SER_hh_emi_in!F30/SER_hh_num_in!F30)</f>
        <v>2153.8576906817198</v>
      </c>
      <c r="G30" s="100">
        <f>IF(SER_hh_emi_in!G30=0,0,1000000*SER_hh_emi_in!G30/SER_hh_num_in!G30)</f>
        <v>2168.2458691458296</v>
      </c>
      <c r="H30" s="100">
        <f>IF(SER_hh_emi_in!H30=0,0,1000000*SER_hh_emi_in!H30/SER_hh_num_in!H30)</f>
        <v>2154.7578825546684</v>
      </c>
      <c r="I30" s="100">
        <f>IF(SER_hh_emi_in!I30=0,0,1000000*SER_hh_emi_in!I30/SER_hh_num_in!I30)</f>
        <v>2128.5016090469744</v>
      </c>
      <c r="J30" s="100">
        <f>IF(SER_hh_emi_in!J30=0,0,1000000*SER_hh_emi_in!J30/SER_hh_num_in!J30)</f>
        <v>2113.9048157715147</v>
      </c>
      <c r="K30" s="100">
        <f>IF(SER_hh_emi_in!K30=0,0,1000000*SER_hh_emi_in!K30/SER_hh_num_in!K30)</f>
        <v>2107.6785184052851</v>
      </c>
      <c r="L30" s="100">
        <f>IF(SER_hh_emi_in!L30=0,0,1000000*SER_hh_emi_in!L30/SER_hh_num_in!L30)</f>
        <v>2270.4415091595388</v>
      </c>
      <c r="M30" s="100">
        <f>IF(SER_hh_emi_in!M30=0,0,1000000*SER_hh_emi_in!M30/SER_hh_num_in!M30)</f>
        <v>1976.563369142463</v>
      </c>
      <c r="N30" s="100">
        <f>IF(SER_hh_emi_in!N30=0,0,1000000*SER_hh_emi_in!N30/SER_hh_num_in!N30)</f>
        <v>0</v>
      </c>
      <c r="O30" s="100">
        <f>IF(SER_hh_emi_in!O30=0,0,1000000*SER_hh_emi_in!O30/SER_hh_num_in!O30)</f>
        <v>0</v>
      </c>
      <c r="P30" s="100">
        <f>IF(SER_hh_emi_in!P30=0,0,1000000*SER_hh_emi_in!P30/SER_hh_num_in!P30)</f>
        <v>0</v>
      </c>
      <c r="Q30" s="100">
        <f>IF(SER_hh_emi_in!Q30=0,0,1000000*SER_hh_emi_in!Q30/SER_hh_num_in!Q30)</f>
        <v>2134.604827277587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1620.5433691691212</v>
      </c>
      <c r="D31" s="100">
        <f>IF(SER_hh_emi_in!D31=0,0,1000000*SER_hh_emi_in!D31/SER_hh_num_in!D31)</f>
        <v>1610.3312621479106</v>
      </c>
      <c r="E31" s="100">
        <f>IF(SER_hh_emi_in!E31=0,0,1000000*SER_hh_emi_in!E31/SER_hh_num_in!E31)</f>
        <v>1651.5590747152323</v>
      </c>
      <c r="F31" s="100">
        <f>IF(SER_hh_emi_in!F31=0,0,1000000*SER_hh_emi_in!F31/SER_hh_num_in!F31)</f>
        <v>1641.7036590669632</v>
      </c>
      <c r="G31" s="100">
        <f>IF(SER_hh_emi_in!G31=0,0,1000000*SER_hh_emi_in!G31/SER_hh_num_in!G31)</f>
        <v>1654.6449859472775</v>
      </c>
      <c r="H31" s="100">
        <f>IF(SER_hh_emi_in!H31=0,0,1000000*SER_hh_emi_in!H31/SER_hh_num_in!H31)</f>
        <v>1653.5950879897507</v>
      </c>
      <c r="I31" s="100">
        <f>IF(SER_hh_emi_in!I31=0,0,1000000*SER_hh_emi_in!I31/SER_hh_num_in!I31)</f>
        <v>1660.8265956262646</v>
      </c>
      <c r="J31" s="100">
        <f>IF(SER_hh_emi_in!J31=0,0,1000000*SER_hh_emi_in!J31/SER_hh_num_in!J31)</f>
        <v>1656.9603347236809</v>
      </c>
      <c r="K31" s="100">
        <f>IF(SER_hh_emi_in!K31=0,0,1000000*SER_hh_emi_in!K31/SER_hh_num_in!K31)</f>
        <v>1670.8445615801054</v>
      </c>
      <c r="L31" s="100">
        <f>IF(SER_hh_emi_in!L31=0,0,1000000*SER_hh_emi_in!L31/SER_hh_num_in!L31)</f>
        <v>1663.0613384852504</v>
      </c>
      <c r="M31" s="100">
        <f>IF(SER_hh_emi_in!M31=0,0,1000000*SER_hh_emi_in!M31/SER_hh_num_in!M31)</f>
        <v>1674.3252512428476</v>
      </c>
      <c r="N31" s="100">
        <f>IF(SER_hh_emi_in!N31=0,0,1000000*SER_hh_emi_in!N31/SER_hh_num_in!N31)</f>
        <v>1684.737915917096</v>
      </c>
      <c r="O31" s="100">
        <f>IF(SER_hh_emi_in!O31=0,0,1000000*SER_hh_emi_in!O31/SER_hh_num_in!O31)</f>
        <v>1659.61519341396</v>
      </c>
      <c r="P31" s="100">
        <f>IF(SER_hh_emi_in!P31=0,0,1000000*SER_hh_emi_in!P31/SER_hh_num_in!P31)</f>
        <v>1671.4307975535905</v>
      </c>
      <c r="Q31" s="100">
        <f>IF(SER_hh_emi_in!Q31=0,0,1000000*SER_hh_emi_in!Q31/SER_hh_num_in!Q31)</f>
        <v>1686.3966575051388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136.86400669544057</v>
      </c>
      <c r="D3" s="106">
        <f>IF(SER_hh_fech_in!D3=0,0,SER_hh_fech_in!D3/SER_summary!D$27)</f>
        <v>139.47930383150114</v>
      </c>
      <c r="E3" s="106">
        <f>IF(SER_hh_fech_in!E3=0,0,SER_hh_fech_in!E3/SER_summary!E$27)</f>
        <v>142.03244479213393</v>
      </c>
      <c r="F3" s="106">
        <f>IF(SER_hh_fech_in!F3=0,0,SER_hh_fech_in!F3/SER_summary!F$27)</f>
        <v>136.27392902544068</v>
      </c>
      <c r="G3" s="106">
        <f>IF(SER_hh_fech_in!G3=0,0,SER_hh_fech_in!G3/SER_summary!G$27)</f>
        <v>134.57477482490765</v>
      </c>
      <c r="H3" s="106">
        <f>IF(SER_hh_fech_in!H3=0,0,SER_hh_fech_in!H3/SER_summary!H$27)</f>
        <v>134.75320236596943</v>
      </c>
      <c r="I3" s="106">
        <f>IF(SER_hh_fech_in!I3=0,0,SER_hh_fech_in!I3/SER_summary!I$27)</f>
        <v>122.24925208424555</v>
      </c>
      <c r="J3" s="106">
        <f>IF(SER_hh_fech_in!J3=0,0,SER_hh_fech_in!J3/SER_summary!J$27)</f>
        <v>123.71664444906719</v>
      </c>
      <c r="K3" s="106">
        <f>IF(SER_hh_fech_in!K3=0,0,SER_hh_fech_in!K3/SER_summary!K$27)</f>
        <v>120.04436092656866</v>
      </c>
      <c r="L3" s="106">
        <f>IF(SER_hh_fech_in!L3=0,0,SER_hh_fech_in!L3/SER_summary!L$27)</f>
        <v>123.27233769449313</v>
      </c>
      <c r="M3" s="106">
        <f>IF(SER_hh_fech_in!M3=0,0,SER_hh_fech_in!M3/SER_summary!M$27)</f>
        <v>108.53293172000002</v>
      </c>
      <c r="N3" s="106">
        <f>IF(SER_hh_fech_in!N3=0,0,SER_hh_fech_in!N3/SER_summary!N$27)</f>
        <v>115.81998852536431</v>
      </c>
      <c r="O3" s="106">
        <f>IF(SER_hh_fech_in!O3=0,0,SER_hh_fech_in!O3/SER_summary!O$27)</f>
        <v>112.28891438504482</v>
      </c>
      <c r="P3" s="106">
        <f>IF(SER_hh_fech_in!P3=0,0,SER_hh_fech_in!P3/SER_summary!P$27)</f>
        <v>98.169692980688097</v>
      </c>
      <c r="Q3" s="106">
        <f>IF(SER_hh_fech_in!Q3=0,0,SER_hh_fech_in!Q3/SER_summary!Q$27)</f>
        <v>106.47592553095295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104.93763165440525</v>
      </c>
      <c r="D4" s="101">
        <f>IF(SER_hh_fech_in!D4=0,0,SER_hh_fech_in!D4/SER_summary!D$27)</f>
        <v>106.41902643932235</v>
      </c>
      <c r="E4" s="101">
        <f>IF(SER_hh_fech_in!E4=0,0,SER_hh_fech_in!E4/SER_summary!E$27)</f>
        <v>109.74708508242003</v>
      </c>
      <c r="F4" s="101">
        <f>IF(SER_hh_fech_in!F4=0,0,SER_hh_fech_in!F4/SER_summary!F$27)</f>
        <v>104.13720324374921</v>
      </c>
      <c r="G4" s="101">
        <f>IF(SER_hh_fech_in!G4=0,0,SER_hh_fech_in!G4/SER_summary!G$27)</f>
        <v>101.29089878295302</v>
      </c>
      <c r="H4" s="101">
        <f>IF(SER_hh_fech_in!H4=0,0,SER_hh_fech_in!H4/SER_summary!H$27)</f>
        <v>102.14844750335226</v>
      </c>
      <c r="I4" s="101">
        <f>IF(SER_hh_fech_in!I4=0,0,SER_hh_fech_in!I4/SER_summary!I$27)</f>
        <v>90.335758572135646</v>
      </c>
      <c r="J4" s="101">
        <f>IF(SER_hh_fech_in!J4=0,0,SER_hh_fech_in!J4/SER_summary!J$27)</f>
        <v>92.250691398794558</v>
      </c>
      <c r="K4" s="101">
        <f>IF(SER_hh_fech_in!K4=0,0,SER_hh_fech_in!K4/SER_summary!K$27)</f>
        <v>88.947695536733775</v>
      </c>
      <c r="L4" s="101">
        <f>IF(SER_hh_fech_in!L4=0,0,SER_hh_fech_in!L4/SER_summary!L$27)</f>
        <v>94.330523797908668</v>
      </c>
      <c r="M4" s="101">
        <f>IF(SER_hh_fech_in!M4=0,0,SER_hh_fech_in!M4/SER_summary!M$27)</f>
        <v>78.34210120608158</v>
      </c>
      <c r="N4" s="101">
        <f>IF(SER_hh_fech_in!N4=0,0,SER_hh_fech_in!N4/SER_summary!N$27)</f>
        <v>85.703587879706163</v>
      </c>
      <c r="O4" s="101">
        <f>IF(SER_hh_fech_in!O4=0,0,SER_hh_fech_in!O4/SER_summary!O$27)</f>
        <v>81.538577666715284</v>
      </c>
      <c r="P4" s="101">
        <f>IF(SER_hh_fech_in!P4=0,0,SER_hh_fech_in!P4/SER_summary!P$27)</f>
        <v>66.55361473379044</v>
      </c>
      <c r="Q4" s="101">
        <f>IF(SER_hh_fech_in!Q4=0,0,SER_hh_fech_in!Q4/SER_summary!Q$27)</f>
        <v>73.089598638178202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0</v>
      </c>
      <c r="D7" s="100">
        <f>IF(SER_hh_fech_in!D7=0,0,SER_hh_fech_in!D7/SER_summary!D$27)</f>
        <v>118.8445811674157</v>
      </c>
      <c r="E7" s="100">
        <f>IF(SER_hh_fech_in!E7=0,0,SER_hh_fech_in!E7/SER_summary!E$27)</f>
        <v>119.02513862351621</v>
      </c>
      <c r="F7" s="100">
        <f>IF(SER_hh_fech_in!F7=0,0,SER_hh_fech_in!F7/SER_summary!F$27)</f>
        <v>123.60383718385262</v>
      </c>
      <c r="G7" s="100">
        <f>IF(SER_hh_fech_in!G7=0,0,SER_hh_fech_in!G7/SER_summary!G$27)</f>
        <v>115.01530856798415</v>
      </c>
      <c r="H7" s="100">
        <f>IF(SER_hh_fech_in!H7=0,0,SER_hh_fech_in!H7/SER_summary!H$27)</f>
        <v>0</v>
      </c>
      <c r="I7" s="100">
        <f>IF(SER_hh_fech_in!I7=0,0,SER_hh_fech_in!I7/SER_summary!I$27)</f>
        <v>105.78207406075833</v>
      </c>
      <c r="J7" s="100">
        <f>IF(SER_hh_fech_in!J7=0,0,SER_hh_fech_in!J7/SER_summary!J$27)</f>
        <v>108.70376542164165</v>
      </c>
      <c r="K7" s="100">
        <f>IF(SER_hh_fech_in!K7=0,0,SER_hh_fech_in!K7/SER_summary!K$27)</f>
        <v>102.98697726489262</v>
      </c>
      <c r="L7" s="100">
        <f>IF(SER_hh_fech_in!L7=0,0,SER_hh_fech_in!L7/SER_summary!L$27)</f>
        <v>0</v>
      </c>
      <c r="M7" s="100">
        <f>IF(SER_hh_fech_in!M7=0,0,SER_hh_fech_in!M7/SER_summary!M$27)</f>
        <v>95.594252963949501</v>
      </c>
      <c r="N7" s="100">
        <f>IF(SER_hh_fech_in!N7=0,0,SER_hh_fech_in!N7/SER_summary!N$27)</f>
        <v>104.37909235521211</v>
      </c>
      <c r="O7" s="100">
        <f>IF(SER_hh_fech_in!O7=0,0,SER_hh_fech_in!O7/SER_summary!O$27)</f>
        <v>96.020461342405682</v>
      </c>
      <c r="P7" s="100">
        <f>IF(SER_hh_fech_in!P7=0,0,SER_hh_fech_in!P7/SER_summary!P$27)</f>
        <v>85.254666831169473</v>
      </c>
      <c r="Q7" s="100">
        <f>IF(SER_hh_fech_in!Q7=0,0,SER_hh_fech_in!Q7/SER_summary!Q$27)</f>
        <v>88.868666294711062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81.956040533483261</v>
      </c>
      <c r="D8" s="100">
        <f>IF(SER_hh_fech_in!D8=0,0,SER_hh_fech_in!D8/SER_summary!D$27)</f>
        <v>80.214050725547381</v>
      </c>
      <c r="E8" s="100">
        <f>IF(SER_hh_fech_in!E8=0,0,SER_hh_fech_in!E8/SER_summary!E$27)</f>
        <v>81.756411369699222</v>
      </c>
      <c r="F8" s="100">
        <f>IF(SER_hh_fech_in!F8=0,0,SER_hh_fech_in!F8/SER_summary!F$27)</f>
        <v>80.30082258350393</v>
      </c>
      <c r="G8" s="100">
        <f>IF(SER_hh_fech_in!G8=0,0,SER_hh_fech_in!G8/SER_summary!G$27)</f>
        <v>77.75723233699938</v>
      </c>
      <c r="H8" s="100">
        <f>IF(SER_hh_fech_in!H8=0,0,SER_hh_fech_in!H8/SER_summary!H$27)</f>
        <v>77.517733771969063</v>
      </c>
      <c r="I8" s="100">
        <f>IF(SER_hh_fech_in!I8=0,0,SER_hh_fech_in!I8/SER_summary!I$27)</f>
        <v>72.513995648168034</v>
      </c>
      <c r="J8" s="100">
        <f>IF(SER_hh_fech_in!J8=0,0,SER_hh_fech_in!J8/SER_summary!J$27)</f>
        <v>71.724978367380018</v>
      </c>
      <c r="K8" s="100">
        <f>IF(SER_hh_fech_in!K8=0,0,SER_hh_fech_in!K8/SER_summary!K$27)</f>
        <v>68.423874105969006</v>
      </c>
      <c r="L8" s="100">
        <f>IF(SER_hh_fech_in!L8=0,0,SER_hh_fech_in!L8/SER_summary!L$27)</f>
        <v>74.9096432089149</v>
      </c>
      <c r="M8" s="100">
        <f>IF(SER_hh_fech_in!M8=0,0,SER_hh_fech_in!M8/SER_summary!M$27)</f>
        <v>62.884451591369391</v>
      </c>
      <c r="N8" s="100">
        <f>IF(SER_hh_fech_in!N8=0,0,SER_hh_fech_in!N8/SER_summary!N$27)</f>
        <v>64.050362406787031</v>
      </c>
      <c r="O8" s="100">
        <f>IF(SER_hh_fech_in!O8=0,0,SER_hh_fech_in!O8/SER_summary!O$27)</f>
        <v>62.06955741525546</v>
      </c>
      <c r="P8" s="100">
        <f>IF(SER_hh_fech_in!P8=0,0,SER_hh_fech_in!P8/SER_summary!P$27)</f>
        <v>51.865946851742137</v>
      </c>
      <c r="Q8" s="100">
        <f>IF(SER_hh_fech_in!Q8=0,0,SER_hh_fech_in!Q8/SER_summary!Q$27)</f>
        <v>53.30735504759118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116.99044280177971</v>
      </c>
      <c r="D9" s="100">
        <f>IF(SER_hh_fech_in!D9=0,0,SER_hh_fech_in!D9/SER_summary!D$27)</f>
        <v>112.24404583639527</v>
      </c>
      <c r="E9" s="100">
        <f>IF(SER_hh_fech_in!E9=0,0,SER_hh_fech_in!E9/SER_summary!E$27)</f>
        <v>115.90357609161387</v>
      </c>
      <c r="F9" s="100">
        <f>IF(SER_hh_fech_in!F9=0,0,SER_hh_fech_in!F9/SER_summary!F$27)</f>
        <v>114.29702365108575</v>
      </c>
      <c r="G9" s="100">
        <f>IF(SER_hh_fech_in!G9=0,0,SER_hh_fech_in!G9/SER_summary!G$27)</f>
        <v>111.40448425523265</v>
      </c>
      <c r="H9" s="100">
        <f>IF(SER_hh_fech_in!H9=0,0,SER_hh_fech_in!H9/SER_summary!H$27)</f>
        <v>112.15557069351794</v>
      </c>
      <c r="I9" s="100">
        <f>IF(SER_hh_fech_in!I9=0,0,SER_hh_fech_in!I9/SER_summary!I$27)</f>
        <v>104.65023732839627</v>
      </c>
      <c r="J9" s="100">
        <f>IF(SER_hh_fech_in!J9=0,0,SER_hh_fech_in!J9/SER_summary!J$27)</f>
        <v>103.64703027148288</v>
      </c>
      <c r="K9" s="100">
        <f>IF(SER_hh_fech_in!K9=0,0,SER_hh_fech_in!K9/SER_summary!K$27)</f>
        <v>99.216645932183837</v>
      </c>
      <c r="L9" s="100">
        <f>IF(SER_hh_fech_in!L9=0,0,SER_hh_fech_in!L9/SER_summary!L$27)</f>
        <v>0</v>
      </c>
      <c r="M9" s="100">
        <f>IF(SER_hh_fech_in!M9=0,0,SER_hh_fech_in!M9/SER_summary!M$27)</f>
        <v>0</v>
      </c>
      <c r="N9" s="100">
        <f>IF(SER_hh_fech_in!N9=0,0,SER_hh_fech_in!N9/SER_summary!N$27)</f>
        <v>95.411529973096506</v>
      </c>
      <c r="O9" s="100">
        <f>IF(SER_hh_fech_in!O9=0,0,SER_hh_fech_in!O9/SER_summary!O$27)</f>
        <v>93.931458381747561</v>
      </c>
      <c r="P9" s="100">
        <f>IF(SER_hh_fech_in!P9=0,0,SER_hh_fech_in!P9/SER_summary!P$27)</f>
        <v>0</v>
      </c>
      <c r="Q9" s="100">
        <f>IF(SER_hh_fech_in!Q9=0,0,SER_hh_fech_in!Q9/SER_summary!Q$27)</f>
        <v>82.54250072259947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126.64353091835731</v>
      </c>
      <c r="D10" s="100">
        <f>IF(SER_hh_fech_in!D10=0,0,SER_hh_fech_in!D10/SER_summary!D$27)</f>
        <v>157.59098523498719</v>
      </c>
      <c r="E10" s="100">
        <f>IF(SER_hh_fech_in!E10=0,0,SER_hh_fech_in!E10/SER_summary!E$27)</f>
        <v>158.41020032990636</v>
      </c>
      <c r="F10" s="100">
        <f>IF(SER_hh_fech_in!F10=0,0,SER_hh_fech_in!F10/SER_summary!F$27)</f>
        <v>132.65257508090556</v>
      </c>
      <c r="G10" s="100">
        <f>IF(SER_hh_fech_in!G10=0,0,SER_hh_fech_in!G10/SER_summary!G$27)</f>
        <v>140.9958918930989</v>
      </c>
      <c r="H10" s="100">
        <f>IF(SER_hh_fech_in!H10=0,0,SER_hh_fech_in!H10/SER_summary!H$27)</f>
        <v>151.54502893104163</v>
      </c>
      <c r="I10" s="100">
        <f>IF(SER_hh_fech_in!I10=0,0,SER_hh_fech_in!I10/SER_summary!I$27)</f>
        <v>0</v>
      </c>
      <c r="J10" s="100">
        <f>IF(SER_hh_fech_in!J10=0,0,SER_hh_fech_in!J10/SER_summary!J$27)</f>
        <v>0</v>
      </c>
      <c r="K10" s="100">
        <f>IF(SER_hh_fech_in!K10=0,0,SER_hh_fech_in!K10/SER_summary!K$27)</f>
        <v>0</v>
      </c>
      <c r="L10" s="100">
        <f>IF(SER_hh_fech_in!L10=0,0,SER_hh_fech_in!L10/SER_summary!L$27)</f>
        <v>0</v>
      </c>
      <c r="M10" s="100">
        <f>IF(SER_hh_fech_in!M10=0,0,SER_hh_fech_in!M10/SER_summary!M$27)</f>
        <v>129.98793053144234</v>
      </c>
      <c r="N10" s="100">
        <f>IF(SER_hh_fech_in!N10=0,0,SER_hh_fech_in!N10/SER_summary!N$27)</f>
        <v>114.30154389751547</v>
      </c>
      <c r="O10" s="100">
        <f>IF(SER_hh_fech_in!O10=0,0,SER_hh_fech_in!O10/SER_summary!O$27)</f>
        <v>121.24737885889002</v>
      </c>
      <c r="P10" s="100">
        <f>IF(SER_hh_fech_in!P10=0,0,SER_hh_fech_in!P10/SER_summary!P$27)</f>
        <v>143.87517807020285</v>
      </c>
      <c r="Q10" s="100">
        <f>IF(SER_hh_fech_in!Q10=0,0,SER_hh_fech_in!Q10/SER_summary!Q$27)</f>
        <v>105.31423654762455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105.19130462633768</v>
      </c>
      <c r="D12" s="100">
        <f>IF(SER_hh_fech_in!D12=0,0,SER_hh_fech_in!D12/SER_summary!D$27)</f>
        <v>102.08833944612263</v>
      </c>
      <c r="E12" s="100">
        <f>IF(SER_hh_fech_in!E12=0,0,SER_hh_fech_in!E12/SER_summary!E$27)</f>
        <v>103.67719445794515</v>
      </c>
      <c r="F12" s="100">
        <f>IF(SER_hh_fech_in!F12=0,0,SER_hh_fech_in!F12/SER_summary!F$27)</f>
        <v>101.82266445008202</v>
      </c>
      <c r="G12" s="100">
        <f>IF(SER_hh_fech_in!G12=0,0,SER_hh_fech_in!G12/SER_summary!G$27)</f>
        <v>98.501354366254702</v>
      </c>
      <c r="H12" s="100">
        <f>IF(SER_hh_fech_in!H12=0,0,SER_hh_fech_in!H12/SER_summary!H$27)</f>
        <v>97.700983644512036</v>
      </c>
      <c r="I12" s="100">
        <f>IF(SER_hh_fech_in!I12=0,0,SER_hh_fech_in!I12/SER_summary!I$27)</f>
        <v>91.727468985020479</v>
      </c>
      <c r="J12" s="100">
        <f>IF(SER_hh_fech_in!J12=0,0,SER_hh_fech_in!J12/SER_summary!J$27)</f>
        <v>90.585203065117852</v>
      </c>
      <c r="K12" s="100">
        <f>IF(SER_hh_fech_in!K12=0,0,SER_hh_fech_in!K12/SER_summary!K$27)</f>
        <v>86.59452248751478</v>
      </c>
      <c r="L12" s="100">
        <f>IF(SER_hh_fech_in!L12=0,0,SER_hh_fech_in!L12/SER_summary!L$27)</f>
        <v>95.263681627936108</v>
      </c>
      <c r="M12" s="100">
        <f>IF(SER_hh_fech_in!M12=0,0,SER_hh_fech_in!M12/SER_summary!M$27)</f>
        <v>79.652977240942406</v>
      </c>
      <c r="N12" s="100">
        <f>IF(SER_hh_fech_in!N12=0,0,SER_hh_fech_in!N12/SER_summary!N$27)</f>
        <v>82.080745710205449</v>
      </c>
      <c r="O12" s="100">
        <f>IF(SER_hh_fech_in!O12=0,0,SER_hh_fech_in!O12/SER_summary!O$27)</f>
        <v>81.040123163631193</v>
      </c>
      <c r="P12" s="100">
        <f>IF(SER_hh_fech_in!P12=0,0,SER_hh_fech_in!P12/SER_summary!P$27)</f>
        <v>67.602592616107657</v>
      </c>
      <c r="Q12" s="100">
        <f>IF(SER_hh_fech_in!Q12=0,0,SER_hh_fech_in!Q12/SER_summary!Q$27)</f>
        <v>72.441720172159691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67.008176632213591</v>
      </c>
      <c r="D13" s="100">
        <f>IF(SER_hh_fech_in!D13=0,0,SER_hh_fech_in!D13/SER_summary!D$27)</f>
        <v>66.251757316577454</v>
      </c>
      <c r="E13" s="100">
        <f>IF(SER_hh_fech_in!E13=0,0,SER_hh_fech_in!E13/SER_summary!E$27)</f>
        <v>67.653655230681153</v>
      </c>
      <c r="F13" s="100">
        <f>IF(SER_hh_fech_in!F13=0,0,SER_hh_fech_in!F13/SER_summary!F$27)</f>
        <v>66.980182875763788</v>
      </c>
      <c r="G13" s="100">
        <f>IF(SER_hh_fech_in!G13=0,0,SER_hh_fech_in!G13/SER_summary!G$27)</f>
        <v>65.08416992867285</v>
      </c>
      <c r="H13" s="100">
        <f>IF(SER_hh_fech_in!H13=0,0,SER_hh_fech_in!H13/SER_summary!H$27)</f>
        <v>65.155339109459675</v>
      </c>
      <c r="I13" s="100">
        <f>IF(SER_hh_fech_in!I13=0,0,SER_hh_fech_in!I13/SER_summary!I$27)</f>
        <v>61.124895603983546</v>
      </c>
      <c r="J13" s="100">
        <f>IF(SER_hh_fech_in!J13=0,0,SER_hh_fech_in!J13/SER_summary!J$27)</f>
        <v>60.545861047829916</v>
      </c>
      <c r="K13" s="100">
        <f>IF(SER_hh_fech_in!K13=0,0,SER_hh_fech_in!K13/SER_summary!K$27)</f>
        <v>57.778560534634835</v>
      </c>
      <c r="L13" s="100">
        <f>IF(SER_hh_fech_in!L13=0,0,SER_hh_fech_in!L13/SER_summary!L$27)</f>
        <v>45.104474782016936</v>
      </c>
      <c r="M13" s="100">
        <f>IF(SER_hh_fech_in!M13=0,0,SER_hh_fech_in!M13/SER_summary!M$27)</f>
        <v>32.299729770066762</v>
      </c>
      <c r="N13" s="100">
        <f>IF(SER_hh_fech_in!N13=0,0,SER_hh_fech_in!N13/SER_summary!N$27)</f>
        <v>28.613858952219868</v>
      </c>
      <c r="O13" s="100">
        <f>IF(SER_hh_fech_in!O13=0,0,SER_hh_fech_in!O13/SER_summary!O$27)</f>
        <v>25.604806774936968</v>
      </c>
      <c r="P13" s="100">
        <f>IF(SER_hh_fech_in!P13=0,0,SER_hh_fech_in!P13/SER_summary!P$27)</f>
        <v>20.374343426946595</v>
      </c>
      <c r="Q13" s="100">
        <f>IF(SER_hh_fech_in!Q13=0,0,SER_hh_fech_in!Q13/SER_summary!Q$27)</f>
        <v>20.782918548950022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108.80958907009439</v>
      </c>
      <c r="D14" s="22">
        <f>IF(SER_hh_fech_in!D14=0,0,SER_hh_fech_in!D14/SER_summary!D$27)</f>
        <v>105.96277441349702</v>
      </c>
      <c r="E14" s="22">
        <f>IF(SER_hh_fech_in!E14=0,0,SER_hh_fech_in!E14/SER_summary!E$27)</f>
        <v>0</v>
      </c>
      <c r="F14" s="22">
        <f>IF(SER_hh_fech_in!F14=0,0,SER_hh_fech_in!F14/SER_summary!F$27)</f>
        <v>106.21311337384391</v>
      </c>
      <c r="G14" s="22">
        <f>IF(SER_hh_fech_in!G14=0,0,SER_hh_fech_in!G14/SER_summary!G$27)</f>
        <v>102.0778582111018</v>
      </c>
      <c r="H14" s="22">
        <f>IF(SER_hh_fech_in!H14=0,0,SER_hh_fech_in!H14/SER_summary!H$27)</f>
        <v>102.16776902096981</v>
      </c>
      <c r="I14" s="22">
        <f>IF(SER_hh_fech_in!I14=0,0,SER_hh_fech_in!I14/SER_summary!I$27)</f>
        <v>96.003356780201358</v>
      </c>
      <c r="J14" s="22">
        <f>IF(SER_hh_fech_in!J14=0,0,SER_hh_fech_in!J14/SER_summary!J$27)</f>
        <v>94.803704606451376</v>
      </c>
      <c r="K14" s="22">
        <f>IF(SER_hh_fech_in!K14=0,0,SER_hh_fech_in!K14/SER_summary!K$27)</f>
        <v>0</v>
      </c>
      <c r="L14" s="22">
        <f>IF(SER_hh_fech_in!L14=0,0,SER_hh_fech_in!L14/SER_summary!L$27)</f>
        <v>99.121962138303729</v>
      </c>
      <c r="M14" s="22">
        <f>IF(SER_hh_fech_in!M14=0,0,SER_hh_fech_in!M14/SER_summary!M$27)</f>
        <v>0</v>
      </c>
      <c r="N14" s="22">
        <f>IF(SER_hh_fech_in!N14=0,0,SER_hh_fech_in!N14/SER_summary!N$27)</f>
        <v>0</v>
      </c>
      <c r="O14" s="22">
        <f>IF(SER_hh_fech_in!O14=0,0,SER_hh_fech_in!O14/SER_summary!O$27)</f>
        <v>0</v>
      </c>
      <c r="P14" s="22">
        <f>IF(SER_hh_fech_in!P14=0,0,SER_hh_fech_in!P14/SER_summary!P$27)</f>
        <v>0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0.42750813502388646</v>
      </c>
      <c r="D15" s="104">
        <f>IF(SER_hh_fech_in!D15=0,0,SER_hh_fech_in!D15/SER_summary!D$27)</f>
        <v>0.69555722866124015</v>
      </c>
      <c r="E15" s="104">
        <f>IF(SER_hh_fech_in!E15=0,0,SER_hh_fech_in!E15/SER_summary!E$27)</f>
        <v>0.88680340432023941</v>
      </c>
      <c r="F15" s="104">
        <f>IF(SER_hh_fech_in!F15=0,0,SER_hh_fech_in!F15/SER_summary!F$27)</f>
        <v>0.70361843447903794</v>
      </c>
      <c r="G15" s="104">
        <f>IF(SER_hh_fech_in!G15=0,0,SER_hh_fech_in!G15/SER_summary!G$27)</f>
        <v>0.73495462488357277</v>
      </c>
      <c r="H15" s="104">
        <f>IF(SER_hh_fech_in!H15=0,0,SER_hh_fech_in!H15/SER_summary!H$27)</f>
        <v>0.88434387017006844</v>
      </c>
      <c r="I15" s="104">
        <f>IF(SER_hh_fech_in!I15=0,0,SER_hh_fech_in!I15/SER_summary!I$27)</f>
        <v>0.42922519045332785</v>
      </c>
      <c r="J15" s="104">
        <f>IF(SER_hh_fech_in!J15=0,0,SER_hh_fech_in!J15/SER_summary!J$27)</f>
        <v>0.54330907285702057</v>
      </c>
      <c r="K15" s="104">
        <f>IF(SER_hh_fech_in!K15=0,0,SER_hh_fech_in!K15/SER_summary!K$27)</f>
        <v>0.55188850822920676</v>
      </c>
      <c r="L15" s="104">
        <f>IF(SER_hh_fech_in!L15=0,0,SER_hh_fech_in!L15/SER_summary!L$27)</f>
        <v>0.3789312831977622</v>
      </c>
      <c r="M15" s="104">
        <f>IF(SER_hh_fech_in!M15=0,0,SER_hh_fech_in!M15/SER_summary!M$27)</f>
        <v>0.38511541009534356</v>
      </c>
      <c r="N15" s="104">
        <f>IF(SER_hh_fech_in!N15=0,0,SER_hh_fech_in!N15/SER_summary!N$27)</f>
        <v>0.90978570156741356</v>
      </c>
      <c r="O15" s="104">
        <f>IF(SER_hh_fech_in!O15=0,0,SER_hh_fech_in!O15/SER_summary!O$27)</f>
        <v>0.75684973594312477</v>
      </c>
      <c r="P15" s="104">
        <f>IF(SER_hh_fech_in!P15=0,0,SER_hh_fech_in!P15/SER_summary!P$27)</f>
        <v>0.3523321884448557</v>
      </c>
      <c r="Q15" s="104">
        <f>IF(SER_hh_fech_in!Q15=0,0,SER_hh_fech_in!Q15/SER_summary!Q$27)</f>
        <v>0.61580106786771527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15.406721706591371</v>
      </c>
      <c r="D16" s="101">
        <f>IF(SER_hh_fech_in!D16=0,0,SER_hh_fech_in!D16/SER_summary!D$27)</f>
        <v>14.735839385926964</v>
      </c>
      <c r="E16" s="101">
        <f>IF(SER_hh_fech_in!E16=0,0,SER_hh_fech_in!E16/SER_summary!E$27)</f>
        <v>14.25573843117796</v>
      </c>
      <c r="F16" s="101">
        <f>IF(SER_hh_fech_in!F16=0,0,SER_hh_fech_in!F16/SER_summary!F$27)</f>
        <v>13.736215900720662</v>
      </c>
      <c r="G16" s="101">
        <f>IF(SER_hh_fech_in!G16=0,0,SER_hh_fech_in!G16/SER_summary!G$27)</f>
        <v>13.324431531157916</v>
      </c>
      <c r="H16" s="101">
        <f>IF(SER_hh_fech_in!H16=0,0,SER_hh_fech_in!H16/SER_summary!H$27)</f>
        <v>13.006500314503626</v>
      </c>
      <c r="I16" s="101">
        <f>IF(SER_hh_fech_in!I16=0,0,SER_hh_fech_in!I16/SER_summary!I$27)</f>
        <v>12.673851394383711</v>
      </c>
      <c r="J16" s="101">
        <f>IF(SER_hh_fech_in!J16=0,0,SER_hh_fech_in!J16/SER_summary!J$27)</f>
        <v>12.368238322998179</v>
      </c>
      <c r="K16" s="101">
        <f>IF(SER_hh_fech_in!K16=0,0,SER_hh_fech_in!K16/SER_summary!K$27)</f>
        <v>11.84059692808558</v>
      </c>
      <c r="L16" s="101">
        <f>IF(SER_hh_fech_in!L16=0,0,SER_hh_fech_in!L16/SER_summary!L$27)</f>
        <v>10.652019731362381</v>
      </c>
      <c r="M16" s="101">
        <f>IF(SER_hh_fech_in!M16=0,0,SER_hh_fech_in!M16/SER_summary!M$27)</f>
        <v>11.203283945384371</v>
      </c>
      <c r="N16" s="101">
        <f>IF(SER_hh_fech_in!N16=0,0,SER_hh_fech_in!N16/SER_summary!N$27)</f>
        <v>10.570600972835267</v>
      </c>
      <c r="O16" s="101">
        <f>IF(SER_hh_fech_in!O16=0,0,SER_hh_fech_in!O16/SER_summary!O$27)</f>
        <v>10.133123076734007</v>
      </c>
      <c r="P16" s="101">
        <f>IF(SER_hh_fech_in!P16=0,0,SER_hh_fech_in!P16/SER_summary!P$27)</f>
        <v>9.6904601974739659</v>
      </c>
      <c r="Q16" s="101">
        <f>IF(SER_hh_fech_in!Q16=0,0,SER_hh_fech_in!Q16/SER_summary!Q$27)</f>
        <v>8.7993902873293486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2.7150681078947478</v>
      </c>
      <c r="D17" s="103">
        <f>IF(SER_hh_fech_in!D17=0,0,SER_hh_fech_in!D17/SER_summary!D$27)</f>
        <v>2.811504112554148</v>
      </c>
      <c r="E17" s="103">
        <f>IF(SER_hh_fech_in!E17=0,0,SER_hh_fech_in!E17/SER_summary!E$27)</f>
        <v>2.8253704571837615</v>
      </c>
      <c r="F17" s="103">
        <f>IF(SER_hh_fech_in!F17=0,0,SER_hh_fech_in!F17/SER_summary!F$27)</f>
        <v>2.8900060995243551</v>
      </c>
      <c r="G17" s="103">
        <f>IF(SER_hh_fech_in!G17=0,0,SER_hh_fech_in!G17/SER_summary!G$27)</f>
        <v>2.9646046457106676</v>
      </c>
      <c r="H17" s="103">
        <f>IF(SER_hh_fech_in!H17=0,0,SER_hh_fech_in!H17/SER_summary!H$27)</f>
        <v>3.0454667355124605</v>
      </c>
      <c r="I17" s="103">
        <f>IF(SER_hh_fech_in!I17=0,0,SER_hh_fech_in!I17/SER_summary!I$27)</f>
        <v>3.1354240806485167</v>
      </c>
      <c r="J17" s="103">
        <f>IF(SER_hh_fech_in!J17=0,0,SER_hh_fech_in!J17/SER_summary!J$27)</f>
        <v>3.1861356155936531</v>
      </c>
      <c r="K17" s="103">
        <f>IF(SER_hh_fech_in!K17=0,0,SER_hh_fech_in!K17/SER_summary!K$27)</f>
        <v>3.1534708722338936</v>
      </c>
      <c r="L17" s="103">
        <f>IF(SER_hh_fech_in!L17=0,0,SER_hh_fech_in!L17/SER_summary!L$27)</f>
        <v>3.058936603297878</v>
      </c>
      <c r="M17" s="103">
        <f>IF(SER_hh_fech_in!M17=0,0,SER_hh_fech_in!M17/SER_summary!M$27)</f>
        <v>3.114782983342359</v>
      </c>
      <c r="N17" s="103">
        <f>IF(SER_hh_fech_in!N17=0,0,SER_hh_fech_in!N17/SER_summary!N$27)</f>
        <v>3.1736484093563719</v>
      </c>
      <c r="O17" s="103">
        <f>IF(SER_hh_fech_in!O17=0,0,SER_hh_fech_in!O17/SER_summary!O$27)</f>
        <v>3.21972288253379</v>
      </c>
      <c r="P17" s="103">
        <f>IF(SER_hh_fech_in!P17=0,0,SER_hh_fech_in!P17/SER_summary!P$27)</f>
        <v>3.3426445501360149</v>
      </c>
      <c r="Q17" s="103">
        <f>IF(SER_hh_fech_in!Q17=0,0,SER_hh_fech_in!Q17/SER_summary!Q$27)</f>
        <v>3.3959546542369399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15.502763757851788</v>
      </c>
      <c r="D18" s="103">
        <f>IF(SER_hh_fech_in!D18=0,0,SER_hh_fech_in!D18/SER_summary!D$27)</f>
        <v>14.819998605918803</v>
      </c>
      <c r="E18" s="103">
        <f>IF(SER_hh_fech_in!E18=0,0,SER_hh_fech_in!E18/SER_summary!E$27)</f>
        <v>14.313912150994916</v>
      </c>
      <c r="F18" s="103">
        <f>IF(SER_hh_fech_in!F18=0,0,SER_hh_fech_in!F18/SER_summary!F$27)</f>
        <v>13.859112396655505</v>
      </c>
      <c r="G18" s="103">
        <f>IF(SER_hh_fech_in!G18=0,0,SER_hh_fech_in!G18/SER_summary!G$27)</f>
        <v>13.441819665693442</v>
      </c>
      <c r="H18" s="103">
        <f>IF(SER_hh_fech_in!H18=0,0,SER_hh_fech_in!H18/SER_summary!H$27)</f>
        <v>13.057440859808544</v>
      </c>
      <c r="I18" s="103">
        <f>IF(SER_hh_fech_in!I18=0,0,SER_hh_fech_in!I18/SER_summary!I$27)</f>
        <v>12.699041892976499</v>
      </c>
      <c r="J18" s="103">
        <f>IF(SER_hh_fech_in!J18=0,0,SER_hh_fech_in!J18/SER_summary!J$27)</f>
        <v>12.420997898586359</v>
      </c>
      <c r="K18" s="103">
        <f>IF(SER_hh_fech_in!K18=0,0,SER_hh_fech_in!K18/SER_summary!K$27)</f>
        <v>11.886936691674146</v>
      </c>
      <c r="L18" s="103">
        <f>IF(SER_hh_fech_in!L18=0,0,SER_hh_fech_in!L18/SER_summary!L$27)</f>
        <v>11.538664006141849</v>
      </c>
      <c r="M18" s="103">
        <f>IF(SER_hh_fech_in!M18=0,0,SER_hh_fech_in!M18/SER_summary!M$27)</f>
        <v>11.323237411351451</v>
      </c>
      <c r="N18" s="103">
        <f>IF(SER_hh_fech_in!N18=0,0,SER_hh_fech_in!N18/SER_summary!N$27)</f>
        <v>11.027418293591166</v>
      </c>
      <c r="O18" s="103">
        <f>IF(SER_hh_fech_in!O18=0,0,SER_hh_fech_in!O18/SER_summary!O$27)</f>
        <v>10.615583052612344</v>
      </c>
      <c r="P18" s="103">
        <f>IF(SER_hh_fech_in!P18=0,0,SER_hh_fech_in!P18/SER_summary!P$27)</f>
        <v>10.067003352474996</v>
      </c>
      <c r="Q18" s="103">
        <f>IF(SER_hh_fech_in!Q18=0,0,SER_hh_fech_in!Q18/SER_summary!Q$27)</f>
        <v>9.2502458090584216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14.409067564737724</v>
      </c>
      <c r="D19" s="101">
        <f>IF(SER_hh_fech_in!D19=0,0,SER_hh_fech_in!D19/SER_summary!D$27)</f>
        <v>14.358639414575924</v>
      </c>
      <c r="E19" s="101">
        <f>IF(SER_hh_fech_in!E19=0,0,SER_hh_fech_in!E19/SER_summary!E$27)</f>
        <v>14.830062007752044</v>
      </c>
      <c r="F19" s="101">
        <f>IF(SER_hh_fech_in!F19=0,0,SER_hh_fech_in!F19/SER_summary!F$27)</f>
        <v>14.012555173965767</v>
      </c>
      <c r="G19" s="101">
        <f>IF(SER_hh_fech_in!G19=0,0,SER_hh_fech_in!G19/SER_summary!G$27)</f>
        <v>14.316193764122579</v>
      </c>
      <c r="H19" s="101">
        <f>IF(SER_hh_fech_in!H19=0,0,SER_hh_fech_in!H19/SER_summary!H$27)</f>
        <v>14.00713951263668</v>
      </c>
      <c r="I19" s="101">
        <f>IF(SER_hh_fech_in!I19=0,0,SER_hh_fech_in!I19/SER_summary!I$27)</f>
        <v>13.396583051128946</v>
      </c>
      <c r="J19" s="101">
        <f>IF(SER_hh_fech_in!J19=0,0,SER_hh_fech_in!J19/SER_summary!J$27)</f>
        <v>13.665098598384649</v>
      </c>
      <c r="K19" s="101">
        <f>IF(SER_hh_fech_in!K19=0,0,SER_hh_fech_in!K19/SER_summary!K$27)</f>
        <v>13.499703487315747</v>
      </c>
      <c r="L19" s="101">
        <f>IF(SER_hh_fech_in!L19=0,0,SER_hh_fech_in!L19/SER_summary!L$27)</f>
        <v>13.302329679167267</v>
      </c>
      <c r="M19" s="101">
        <f>IF(SER_hh_fech_in!M19=0,0,SER_hh_fech_in!M19/SER_summary!M$27)</f>
        <v>13.160586196262127</v>
      </c>
      <c r="N19" s="101">
        <f>IF(SER_hh_fech_in!N19=0,0,SER_hh_fech_in!N19/SER_summary!N$27)</f>
        <v>13.832064747254899</v>
      </c>
      <c r="O19" s="101">
        <f>IF(SER_hh_fech_in!O19=0,0,SER_hh_fech_in!O19/SER_summary!O$27)</f>
        <v>13.851268006106249</v>
      </c>
      <c r="P19" s="101">
        <f>IF(SER_hh_fech_in!P19=0,0,SER_hh_fech_in!P19/SER_summary!P$27)</f>
        <v>13.549790332932183</v>
      </c>
      <c r="Q19" s="101">
        <f>IF(SER_hh_fech_in!Q19=0,0,SER_hh_fech_in!Q19/SER_summary!Q$27)</f>
        <v>13.981915216686648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17.369215235524109</v>
      </c>
      <c r="D22" s="100">
        <f>IF(SER_hh_fech_in!D22=0,0,SER_hh_fech_in!D22/SER_summary!D$27)</f>
        <v>17.167538285212327</v>
      </c>
      <c r="E22" s="100">
        <f>IF(SER_hh_fech_in!E22=0,0,SER_hh_fech_in!E22/SER_summary!E$27)</f>
        <v>17.018081636810781</v>
      </c>
      <c r="F22" s="100">
        <f>IF(SER_hh_fech_in!F22=0,0,SER_hh_fech_in!F22/SER_summary!F$27)</f>
        <v>16.959619700722953</v>
      </c>
      <c r="G22" s="100">
        <f>IF(SER_hh_fech_in!G22=0,0,SER_hh_fech_in!G22/SER_summary!G$27)</f>
        <v>16.570414375386637</v>
      </c>
      <c r="H22" s="100">
        <f>IF(SER_hh_fech_in!H22=0,0,SER_hh_fech_in!H22/SER_summary!H$27)</f>
        <v>0</v>
      </c>
      <c r="I22" s="100">
        <f>IF(SER_hh_fech_in!I22=0,0,SER_hh_fech_in!I22/SER_summary!I$27)</f>
        <v>0</v>
      </c>
      <c r="J22" s="100">
        <f>IF(SER_hh_fech_in!J22=0,0,SER_hh_fech_in!J22/SER_summary!J$27)</f>
        <v>16.424204671283928</v>
      </c>
      <c r="K22" s="100">
        <f>IF(SER_hh_fech_in!K22=0,0,SER_hh_fech_in!K22/SER_summary!K$27)</f>
        <v>16.477413527785426</v>
      </c>
      <c r="L22" s="100">
        <f>IF(SER_hh_fech_in!L22=0,0,SER_hh_fech_in!L22/SER_summary!L$27)</f>
        <v>16.485247690317028</v>
      </c>
      <c r="M22" s="100">
        <f>IF(SER_hh_fech_in!M22=0,0,SER_hh_fech_in!M22/SER_summary!M$27)</f>
        <v>0</v>
      </c>
      <c r="N22" s="100">
        <f>IF(SER_hh_fech_in!N22=0,0,SER_hh_fech_in!N22/SER_summary!N$27)</f>
        <v>16.957975318679139</v>
      </c>
      <c r="O22" s="100">
        <f>IF(SER_hh_fech_in!O22=0,0,SER_hh_fech_in!O22/SER_summary!O$27)</f>
        <v>17.246773245623483</v>
      </c>
      <c r="P22" s="100">
        <f>IF(SER_hh_fech_in!P22=0,0,SER_hh_fech_in!P22/SER_summary!P$27)</f>
        <v>17.595873131861325</v>
      </c>
      <c r="Q22" s="100">
        <f>IF(SER_hh_fech_in!Q22=0,0,SER_hh_fech_in!Q22/SER_summary!Q$27)</f>
        <v>17.762633888408583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16.850589678318038</v>
      </c>
      <c r="D23" s="100">
        <f>IF(SER_hh_fech_in!D23=0,0,SER_hh_fech_in!D23/SER_summary!D$27)</f>
        <v>16.722205855182253</v>
      </c>
      <c r="E23" s="100">
        <f>IF(SER_hh_fech_in!E23=0,0,SER_hh_fech_in!E23/SER_summary!E$27)</f>
        <v>16.750052740623889</v>
      </c>
      <c r="F23" s="100">
        <f>IF(SER_hh_fech_in!F23=0,0,SER_hh_fech_in!F23/SER_summary!F$27)</f>
        <v>16.656282116547121</v>
      </c>
      <c r="G23" s="100">
        <f>IF(SER_hh_fech_in!G23=0,0,SER_hh_fech_in!G23/SER_summary!G$27)</f>
        <v>16.558802479194899</v>
      </c>
      <c r="H23" s="100">
        <f>IF(SER_hh_fech_in!H23=0,0,SER_hh_fech_in!H23/SER_summary!H$27)</f>
        <v>16.447542044998833</v>
      </c>
      <c r="I23" s="100">
        <f>IF(SER_hh_fech_in!I23=0,0,SER_hh_fech_in!I23/SER_summary!I$27)</f>
        <v>16.169607977528482</v>
      </c>
      <c r="J23" s="100">
        <f>IF(SER_hh_fech_in!J23=0,0,SER_hh_fech_in!J23/SER_summary!J$27)</f>
        <v>16.084932591115543</v>
      </c>
      <c r="K23" s="100">
        <f>IF(SER_hh_fech_in!K23=0,0,SER_hh_fech_in!K23/SER_summary!K$27)</f>
        <v>16.047353381713748</v>
      </c>
      <c r="L23" s="100">
        <f>IF(SER_hh_fech_in!L23=0,0,SER_hh_fech_in!L23/SER_summary!L$27)</f>
        <v>16.006049676924928</v>
      </c>
      <c r="M23" s="100">
        <f>IF(SER_hh_fech_in!M23=0,0,SER_hh_fech_in!M23/SER_summary!M$27)</f>
        <v>0</v>
      </c>
      <c r="N23" s="100">
        <f>IF(SER_hh_fech_in!N23=0,0,SER_hh_fech_in!N23/SER_summary!N$27)</f>
        <v>16.340715619031656</v>
      </c>
      <c r="O23" s="100">
        <f>IF(SER_hh_fech_in!O23=0,0,SER_hh_fech_in!O23/SER_summary!O$27)</f>
        <v>16.310102560297278</v>
      </c>
      <c r="P23" s="100">
        <f>IF(SER_hh_fech_in!P23=0,0,SER_hh_fech_in!P23/SER_summary!P$27)</f>
        <v>0</v>
      </c>
      <c r="Q23" s="100">
        <f>IF(SER_hh_fech_in!Q23=0,0,SER_hh_fech_in!Q23/SER_summary!Q$27)</f>
        <v>16.482512158786491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20.417227766310855</v>
      </c>
      <c r="D24" s="100">
        <f>IF(SER_hh_fech_in!D24=0,0,SER_hh_fech_in!D24/SER_summary!D$27)</f>
        <v>20.212518805002418</v>
      </c>
      <c r="E24" s="100">
        <f>IF(SER_hh_fech_in!E24=0,0,SER_hh_fech_in!E24/SER_summary!E$27)</f>
        <v>20.030854051918539</v>
      </c>
      <c r="F24" s="100">
        <f>IF(SER_hh_fech_in!F24=0,0,SER_hh_fech_in!F24/SER_summary!F$27)</f>
        <v>19.968813299049952</v>
      </c>
      <c r="G24" s="100">
        <f>IF(SER_hh_fech_in!G24=0,0,SER_hh_fech_in!G24/SER_summary!G$27)</f>
        <v>19.796471030890093</v>
      </c>
      <c r="H24" s="100">
        <f>IF(SER_hh_fech_in!H24=0,0,SER_hh_fech_in!H24/SER_summary!H$27)</f>
        <v>19.641176552867321</v>
      </c>
      <c r="I24" s="100">
        <f>IF(SER_hh_fech_in!I24=0,0,SER_hh_fech_in!I24/SER_summary!I$27)</f>
        <v>19.541107032347718</v>
      </c>
      <c r="J24" s="100">
        <f>IF(SER_hh_fech_in!J24=0,0,SER_hh_fech_in!J24/SER_summary!J$27)</f>
        <v>19.52240548692571</v>
      </c>
      <c r="K24" s="100">
        <f>IF(SER_hh_fech_in!K24=0,0,SER_hh_fech_in!K24/SER_summary!K$27)</f>
        <v>19.573180937391118</v>
      </c>
      <c r="L24" s="100">
        <f>IF(SER_hh_fech_in!L24=0,0,SER_hh_fech_in!L24/SER_summary!L$27)</f>
        <v>19.576204246968903</v>
      </c>
      <c r="M24" s="100">
        <f>IF(SER_hh_fech_in!M24=0,0,SER_hh_fech_in!M24/SER_summary!M$27)</f>
        <v>19.618034820079149</v>
      </c>
      <c r="N24" s="100">
        <f>IF(SER_hh_fech_in!N24=0,0,SER_hh_fech_in!N24/SER_summary!N$27)</f>
        <v>19.824976953888694</v>
      </c>
      <c r="O24" s="100">
        <f>IF(SER_hh_fech_in!O24=0,0,SER_hh_fech_in!O24/SER_summary!O$27)</f>
        <v>19.842848666037721</v>
      </c>
      <c r="P24" s="100">
        <f>IF(SER_hh_fech_in!P24=0,0,SER_hh_fech_in!P24/SER_summary!P$27)</f>
        <v>19.973465253336464</v>
      </c>
      <c r="Q24" s="100">
        <f>IF(SER_hh_fech_in!Q24=0,0,SER_hh_fech_in!Q24/SER_summary!Q$27)</f>
        <v>20.094370018421866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13.850583704018774</v>
      </c>
      <c r="D25" s="100">
        <f>IF(SER_hh_fech_in!D25=0,0,SER_hh_fech_in!D25/SER_summary!D$27)</f>
        <v>13.641880954937184</v>
      </c>
      <c r="E25" s="100">
        <f>IF(SER_hh_fech_in!E25=0,0,SER_hh_fech_in!E25/SER_summary!E$27)</f>
        <v>13.471602842506721</v>
      </c>
      <c r="F25" s="100">
        <f>IF(SER_hh_fech_in!F25=0,0,SER_hh_fech_in!F25/SER_summary!F$27)</f>
        <v>13.370182578505842</v>
      </c>
      <c r="G25" s="100">
        <f>IF(SER_hh_fech_in!G25=0,0,SER_hh_fech_in!G25/SER_summary!G$27)</f>
        <v>13.142303296324373</v>
      </c>
      <c r="H25" s="100">
        <f>IF(SER_hh_fech_in!H25=0,0,SER_hh_fech_in!H25/SER_summary!H$27)</f>
        <v>12.95338649710868</v>
      </c>
      <c r="I25" s="100">
        <f>IF(SER_hh_fech_in!I25=0,0,SER_hh_fech_in!I25/SER_summary!I$27)</f>
        <v>12.87247495198649</v>
      </c>
      <c r="J25" s="100">
        <f>IF(SER_hh_fech_in!J25=0,0,SER_hh_fech_in!J25/SER_summary!J$27)</f>
        <v>12.826932711861616</v>
      </c>
      <c r="K25" s="100">
        <f>IF(SER_hh_fech_in!K25=0,0,SER_hh_fech_in!K25/SER_summary!K$27)</f>
        <v>12.824716537193225</v>
      </c>
      <c r="L25" s="100">
        <f>IF(SER_hh_fech_in!L25=0,0,SER_hh_fech_in!L25/SER_summary!L$27)</f>
        <v>12.780813448680618</v>
      </c>
      <c r="M25" s="100">
        <f>IF(SER_hh_fech_in!M25=0,0,SER_hh_fech_in!M25/SER_summary!M$27)</f>
        <v>12.762562855270767</v>
      </c>
      <c r="N25" s="100">
        <f>IF(SER_hh_fech_in!N25=0,0,SER_hh_fech_in!N25/SER_summary!N$27)</f>
        <v>12.866106220933574</v>
      </c>
      <c r="O25" s="100">
        <f>IF(SER_hh_fech_in!O25=0,0,SER_hh_fech_in!O25/SER_summary!O$27)</f>
        <v>12.893645966017807</v>
      </c>
      <c r="P25" s="100">
        <f>IF(SER_hh_fech_in!P25=0,0,SER_hh_fech_in!P25/SER_summary!P$27)</f>
        <v>13.002196045977991</v>
      </c>
      <c r="Q25" s="100">
        <f>IF(SER_hh_fech_in!Q25=0,0,SER_hh_fech_in!Q25/SER_summary!Q$27)</f>
        <v>13.071785331274533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13.486511782470236</v>
      </c>
      <c r="D26" s="22">
        <f>IF(SER_hh_fech_in!D26=0,0,SER_hh_fech_in!D26/SER_summary!D$27)</f>
        <v>13.368323904281166</v>
      </c>
      <c r="E26" s="22">
        <f>IF(SER_hh_fech_in!E26=0,0,SER_hh_fech_in!E26/SER_summary!E$27)</f>
        <v>13.172032083615543</v>
      </c>
      <c r="F26" s="22">
        <f>IF(SER_hh_fech_in!F26=0,0,SER_hh_fech_in!F26/SER_summary!F$27)</f>
        <v>13.165786697496118</v>
      </c>
      <c r="G26" s="22">
        <f>IF(SER_hh_fech_in!G26=0,0,SER_hh_fech_in!G26/SER_summary!G$27)</f>
        <v>12.973710984324304</v>
      </c>
      <c r="H26" s="22">
        <f>IF(SER_hh_fech_in!H26=0,0,SER_hh_fech_in!H26/SER_summary!H$27)</f>
        <v>12.975973454377685</v>
      </c>
      <c r="I26" s="22">
        <f>IF(SER_hh_fech_in!I26=0,0,SER_hh_fech_in!I26/SER_summary!I$27)</f>
        <v>12.908296439608455</v>
      </c>
      <c r="J26" s="22">
        <f>IF(SER_hh_fech_in!J26=0,0,SER_hh_fech_in!J26/SER_summary!J$27)</f>
        <v>12.710718309285497</v>
      </c>
      <c r="K26" s="22">
        <f>IF(SER_hh_fech_in!K26=0,0,SER_hh_fech_in!K26/SER_summary!K$27)</f>
        <v>8.4721250099130643</v>
      </c>
      <c r="L26" s="22">
        <f>IF(SER_hh_fech_in!L26=0,0,SER_hh_fech_in!L26/SER_summary!L$27)</f>
        <v>0</v>
      </c>
      <c r="M26" s="22">
        <f>IF(SER_hh_fech_in!M26=0,0,SER_hh_fech_in!M26/SER_summary!M$27)</f>
        <v>12.969263066337936</v>
      </c>
      <c r="N26" s="22">
        <f>IF(SER_hh_fech_in!N26=0,0,SER_hh_fech_in!N26/SER_summary!N$27)</f>
        <v>13.26217904186429</v>
      </c>
      <c r="O26" s="22">
        <f>IF(SER_hh_fech_in!O26=0,0,SER_hh_fech_in!O26/SER_summary!O$27)</f>
        <v>13.419407866609999</v>
      </c>
      <c r="P26" s="22">
        <f>IF(SER_hh_fech_in!P26=0,0,SER_hh_fech_in!P26/SER_summary!P$27)</f>
        <v>13.576532642315915</v>
      </c>
      <c r="Q26" s="22">
        <f>IF(SER_hh_fech_in!Q26=0,0,SER_hh_fech_in!Q26/SER_summary!Q$27)</f>
        <v>13.699099333631567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0.12972480064573802</v>
      </c>
      <c r="D27" s="116">
        <f>IF(SER_hh_fech_in!D27=0,0,SER_hh_fech_in!D27/SER_summary!D$27)</f>
        <v>0.12192091520613353</v>
      </c>
      <c r="E27" s="116">
        <f>IF(SER_hh_fech_in!E27=0,0,SER_hh_fech_in!E27/SER_summary!E$27)</f>
        <v>0.13602085939312722</v>
      </c>
      <c r="F27" s="116">
        <f>IF(SER_hh_fech_in!F27=0,0,SER_hh_fech_in!F27/SER_summary!F$27)</f>
        <v>9.1026903736020084E-2</v>
      </c>
      <c r="G27" s="116">
        <f>IF(SER_hh_fech_in!G27=0,0,SER_hh_fech_in!G27/SER_summary!G$27)</f>
        <v>0.20035435134048191</v>
      </c>
      <c r="H27" s="116">
        <f>IF(SER_hh_fech_in!H27=0,0,SER_hh_fech_in!H27/SER_summary!H$27)</f>
        <v>0.20222733872690163</v>
      </c>
      <c r="I27" s="116">
        <f>IF(SER_hh_fech_in!I27=0,0,SER_hh_fech_in!I27/SER_summary!I$27)</f>
        <v>0.18395665925779225</v>
      </c>
      <c r="J27" s="116">
        <f>IF(SER_hh_fech_in!J27=0,0,SER_hh_fech_in!J27/SER_summary!J$27)</f>
        <v>0.23871589466911966</v>
      </c>
      <c r="K27" s="116">
        <f>IF(SER_hh_fech_in!K27=0,0,SER_hh_fech_in!K27/SER_summary!K$27)</f>
        <v>0.18903828919581403</v>
      </c>
      <c r="L27" s="116">
        <f>IF(SER_hh_fech_in!L27=0,0,SER_hh_fech_in!L27/SER_summary!L$27)</f>
        <v>0.15938289460478181</v>
      </c>
      <c r="M27" s="116">
        <f>IF(SER_hh_fech_in!M27=0,0,SER_hh_fech_in!M27/SER_summary!M$27)</f>
        <v>0.21174574173500951</v>
      </c>
      <c r="N27" s="116">
        <f>IF(SER_hh_fech_in!N27=0,0,SER_hh_fech_in!N27/SER_summary!N$27)</f>
        <v>0.18486472695934392</v>
      </c>
      <c r="O27" s="116">
        <f>IF(SER_hh_fech_in!O27=0,0,SER_hh_fech_in!O27/SER_summary!O$27)</f>
        <v>0.21924414139989779</v>
      </c>
      <c r="P27" s="116">
        <f>IF(SER_hh_fech_in!P27=0,0,SER_hh_fech_in!P27/SER_summary!P$27)</f>
        <v>0.17461069355666697</v>
      </c>
      <c r="Q27" s="116">
        <f>IF(SER_hh_fech_in!Q27=0,0,SER_hh_fech_in!Q27/SER_summary!Q$27)</f>
        <v>0.17111400274965666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4.0039742813965598</v>
      </c>
      <c r="D28" s="117">
        <f>IF(SER_hh_fech_in!D28=0,0,SER_hh_fech_in!D28/SER_summary!D$27)</f>
        <v>3.8148094052253083</v>
      </c>
      <c r="E28" s="117">
        <f>IF(SER_hh_fech_in!E28=0,0,SER_hh_fech_in!E28/SER_summary!E$27)</f>
        <v>4.0377647646255728</v>
      </c>
      <c r="F28" s="117">
        <f>IF(SER_hh_fech_in!F28=0,0,SER_hh_fech_in!F28/SER_summary!F$27)</f>
        <v>3.9577287957931944</v>
      </c>
      <c r="G28" s="117">
        <f>IF(SER_hh_fech_in!G28=0,0,SER_hh_fech_in!G28/SER_summary!G$27)</f>
        <v>3.9595555145072594</v>
      </c>
      <c r="H28" s="117">
        <f>IF(SER_hh_fech_in!H28=0,0,SER_hh_fech_in!H28/SER_summary!H$27)</f>
        <v>3.9257504079502028</v>
      </c>
      <c r="I28" s="117">
        <f>IF(SER_hh_fech_in!I28=0,0,SER_hh_fech_in!I28/SER_summary!I$27)</f>
        <v>3.8876933496309185</v>
      </c>
      <c r="J28" s="117">
        <f>IF(SER_hh_fech_in!J28=0,0,SER_hh_fech_in!J28/SER_summary!J$27)</f>
        <v>3.8996675037687685</v>
      </c>
      <c r="K28" s="117">
        <f>IF(SER_hh_fech_in!K28=0,0,SER_hh_fech_in!K28/SER_summary!K$27)</f>
        <v>3.8887876081228105</v>
      </c>
      <c r="L28" s="117">
        <f>IF(SER_hh_fech_in!L28=0,0,SER_hh_fech_in!L28/SER_summary!L$27)</f>
        <v>3.8737560415666756</v>
      </c>
      <c r="M28" s="117">
        <f>IF(SER_hh_fech_in!M28=0,0,SER_hh_fech_in!M28/SER_summary!M$27)</f>
        <v>3.8960249653192403</v>
      </c>
      <c r="N28" s="117">
        <f>IF(SER_hh_fech_in!N28=0,0,SER_hh_fech_in!N28/SER_summary!N$27)</f>
        <v>3.9211419964181138</v>
      </c>
      <c r="O28" s="117">
        <f>IF(SER_hh_fech_in!O28=0,0,SER_hh_fech_in!O28/SER_summary!O$27)</f>
        <v>3.9098475791794556</v>
      </c>
      <c r="P28" s="117">
        <f>IF(SER_hh_fech_in!P28=0,0,SER_hh_fech_in!P28/SER_summary!P$27)</f>
        <v>3.8811587780475385</v>
      </c>
      <c r="Q28" s="117">
        <f>IF(SER_hh_fech_in!Q28=0,0,SER_hh_fech_in!Q28/SER_summary!Q$27)</f>
        <v>3.9335756599320173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14.922923938353771</v>
      </c>
      <c r="D29" s="101">
        <f>IF(SER_hh_fech_in!D29=0,0,SER_hh_fech_in!D29/SER_summary!D$27)</f>
        <v>14.913922471195729</v>
      </c>
      <c r="E29" s="101">
        <f>IF(SER_hh_fech_in!E29=0,0,SER_hh_fech_in!E29/SER_summary!E$27)</f>
        <v>15.336578497250626</v>
      </c>
      <c r="F29" s="101">
        <f>IF(SER_hh_fech_in!F29=0,0,SER_hh_fech_in!F29/SER_summary!F$27)</f>
        <v>15.304749650840007</v>
      </c>
      <c r="G29" s="101">
        <f>IF(SER_hh_fech_in!G29=0,0,SER_hh_fech_in!G29/SER_summary!G$27)</f>
        <v>15.873173572610527</v>
      </c>
      <c r="H29" s="101">
        <f>IF(SER_hh_fech_in!H29=0,0,SER_hh_fech_in!H29/SER_summary!H$27)</f>
        <v>15.065670924800186</v>
      </c>
      <c r="I29" s="101">
        <f>IF(SER_hh_fech_in!I29=0,0,SER_hh_fech_in!I29/SER_summary!I$27)</f>
        <v>14.809800259079553</v>
      </c>
      <c r="J29" s="101">
        <f>IF(SER_hh_fech_in!J29=0,0,SER_hh_fech_in!J29/SER_summary!J$27)</f>
        <v>14.853798461440165</v>
      </c>
      <c r="K29" s="101">
        <f>IF(SER_hh_fech_in!K29=0,0,SER_hh_fech_in!K29/SER_summary!K$27)</f>
        <v>14.853256461598988</v>
      </c>
      <c r="L29" s="101">
        <f>IF(SER_hh_fech_in!L29=0,0,SER_hh_fech_in!L29/SER_summary!L$27)</f>
        <v>15.272025019734556</v>
      </c>
      <c r="M29" s="101">
        <f>IF(SER_hh_fech_in!M29=0,0,SER_hh_fech_in!M29/SER_summary!M$27)</f>
        <v>14.690568624444841</v>
      </c>
      <c r="N29" s="101">
        <f>IF(SER_hh_fech_in!N29=0,0,SER_hh_fech_in!N29/SER_summary!N$27)</f>
        <v>14.965151948684634</v>
      </c>
      <c r="O29" s="101">
        <f>IF(SER_hh_fech_in!O29=0,0,SER_hh_fech_in!O29/SER_summary!O$27)</f>
        <v>15.00971650620408</v>
      </c>
      <c r="P29" s="101">
        <f>IF(SER_hh_fech_in!P29=0,0,SER_hh_fech_in!P29/SER_summary!P$27)</f>
        <v>14.901547038358641</v>
      </c>
      <c r="Q29" s="101">
        <f>IF(SER_hh_fech_in!Q29=0,0,SER_hh_fech_in!Q29/SER_summary!Q$27)</f>
        <v>16.093868773343001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20.162241207111009</v>
      </c>
      <c r="D30" s="100">
        <f>IF(SER_hh_fech_in!D30=0,0,SER_hh_fech_in!D30/SER_summary!D$27)</f>
        <v>20.131034629135442</v>
      </c>
      <c r="E30" s="100">
        <f>IF(SER_hh_fech_in!E30=0,0,SER_hh_fech_in!E30/SER_summary!E$27)</f>
        <v>20.723248926840984</v>
      </c>
      <c r="F30" s="100">
        <f>IF(SER_hh_fech_in!F30=0,0,SER_hh_fech_in!F30/SER_summary!F$27)</f>
        <v>21.066600791119587</v>
      </c>
      <c r="G30" s="100">
        <f>IF(SER_hh_fech_in!G30=0,0,SER_hh_fech_in!G30/SER_summary!G$27)</f>
        <v>21.207329685663613</v>
      </c>
      <c r="H30" s="100">
        <f>IF(SER_hh_fech_in!H30=0,0,SER_hh_fech_in!H30/SER_summary!H$27)</f>
        <v>21.075405450269013</v>
      </c>
      <c r="I30" s="100">
        <f>IF(SER_hh_fech_in!I30=0,0,SER_hh_fech_in!I30/SER_summary!I$27)</f>
        <v>20.818596268008708</v>
      </c>
      <c r="J30" s="100">
        <f>IF(SER_hh_fech_in!J30=0,0,SER_hh_fech_in!J30/SER_summary!J$27)</f>
        <v>20.675826939238771</v>
      </c>
      <c r="K30" s="100">
        <f>IF(SER_hh_fech_in!K30=0,0,SER_hh_fech_in!K30/SER_summary!K$27)</f>
        <v>20.614928337818334</v>
      </c>
      <c r="L30" s="100">
        <f>IF(SER_hh_fech_in!L30=0,0,SER_hh_fech_in!L30/SER_summary!L$27)</f>
        <v>22.206891894474339</v>
      </c>
      <c r="M30" s="100">
        <f>IF(SER_hh_fech_in!M30=0,0,SER_hh_fech_in!M30/SER_summary!M$27)</f>
        <v>19.332508185763771</v>
      </c>
      <c r="N30" s="100">
        <f>IF(SER_hh_fech_in!N30=0,0,SER_hh_fech_in!N30/SER_summary!N$27)</f>
        <v>0</v>
      </c>
      <c r="O30" s="100">
        <f>IF(SER_hh_fech_in!O30=0,0,SER_hh_fech_in!O30/SER_summary!O$27)</f>
        <v>0</v>
      </c>
      <c r="P30" s="100">
        <f>IF(SER_hh_fech_in!P30=0,0,SER_hh_fech_in!P30/SER_summary!P$27)</f>
        <v>0</v>
      </c>
      <c r="Q30" s="100">
        <f>IF(SER_hh_fech_in!Q30=0,0,SER_hh_fech_in!Q30/SER_summary!Q$27)</f>
        <v>20.878291048477102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18.734827884334511</v>
      </c>
      <c r="D31" s="100">
        <f>IF(SER_hh_fech_in!D31=0,0,SER_hh_fech_in!D31/SER_summary!D$27)</f>
        <v>18.745820939440033</v>
      </c>
      <c r="E31" s="100">
        <f>IF(SER_hh_fech_in!E31=0,0,SER_hh_fech_in!E31/SER_summary!E$27)</f>
        <v>18.860739941072751</v>
      </c>
      <c r="F31" s="100">
        <f>IF(SER_hh_fech_in!F31=0,0,SER_hh_fech_in!F31/SER_summary!F$27)</f>
        <v>18.945986657986307</v>
      </c>
      <c r="G31" s="100">
        <f>IF(SER_hh_fech_in!G31=0,0,SER_hh_fech_in!G31/SER_summary!G$27)</f>
        <v>19.100389702588004</v>
      </c>
      <c r="H31" s="100">
        <f>IF(SER_hh_fech_in!H31=0,0,SER_hh_fech_in!H31/SER_summary!H$27)</f>
        <v>19.109653045628928</v>
      </c>
      <c r="I31" s="100">
        <f>IF(SER_hh_fech_in!I31=0,0,SER_hh_fech_in!I31/SER_summary!I$27)</f>
        <v>18.982337485633522</v>
      </c>
      <c r="J31" s="100">
        <f>IF(SER_hh_fech_in!J31=0,0,SER_hh_fech_in!J31/SER_summary!J$27)</f>
        <v>18.951893851184114</v>
      </c>
      <c r="K31" s="100">
        <f>IF(SER_hh_fech_in!K31=0,0,SER_hh_fech_in!K31/SER_summary!K$27)</f>
        <v>19.00640242686886</v>
      </c>
      <c r="L31" s="100">
        <f>IF(SER_hh_fech_in!L31=0,0,SER_hh_fech_in!L31/SER_summary!L$27)</f>
        <v>19.006147141326462</v>
      </c>
      <c r="M31" s="100">
        <f>IF(SER_hh_fech_in!M31=0,0,SER_hh_fech_in!M31/SER_summary!M$27)</f>
        <v>19.156296324814075</v>
      </c>
      <c r="N31" s="100">
        <f>IF(SER_hh_fech_in!N31=0,0,SER_hh_fech_in!N31/SER_summary!N$27)</f>
        <v>19.299403774935577</v>
      </c>
      <c r="O31" s="100">
        <f>IF(SER_hh_fech_in!O31=0,0,SER_hh_fech_in!O31/SER_summary!O$27)</f>
        <v>19.244838945557785</v>
      </c>
      <c r="P31" s="100">
        <f>IF(SER_hh_fech_in!P31=0,0,SER_hh_fech_in!P31/SER_summary!P$27)</f>
        <v>19.171795346247009</v>
      </c>
      <c r="Q31" s="100">
        <f>IF(SER_hh_fech_in!Q31=0,0,SER_hh_fech_in!Q31/SER_summary!Q$27)</f>
        <v>19.162596638766797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14.308446670207644</v>
      </c>
      <c r="D33" s="18">
        <f>IF(SER_hh_fech_in!D33=0,0,SER_hh_fech_in!D33/SER_summary!D$27)</f>
        <v>14.262960484835615</v>
      </c>
      <c r="E33" s="18">
        <f>IF(SER_hh_fech_in!E33=0,0,SER_hh_fech_in!E33/SER_summary!E$27)</f>
        <v>14.274822916366944</v>
      </c>
      <c r="F33" s="18">
        <f>IF(SER_hh_fech_in!F33=0,0,SER_hh_fech_in!F33/SER_summary!F$27)</f>
        <v>14.289479456022168</v>
      </c>
      <c r="G33" s="18">
        <f>IF(SER_hh_fech_in!G33=0,0,SER_hh_fech_in!G33/SER_summary!G$27)</f>
        <v>14.246016765356888</v>
      </c>
      <c r="H33" s="18">
        <f>IF(SER_hh_fech_in!H33=0,0,SER_hh_fech_in!H33/SER_summary!H$27)</f>
        <v>14.203172395805199</v>
      </c>
      <c r="I33" s="18">
        <f>IF(SER_hh_fech_in!I33=0,0,SER_hh_fech_in!I33/SER_summary!I$27)</f>
        <v>14.085469419842534</v>
      </c>
      <c r="J33" s="18">
        <f>IF(SER_hh_fech_in!J33=0,0,SER_hh_fech_in!J33/SER_summary!J$27)</f>
        <v>14.028742343848663</v>
      </c>
      <c r="K33" s="18">
        <f>IF(SER_hh_fech_in!K33=0,0,SER_hh_fech_in!K33/SER_summary!K$27)</f>
        <v>14.037758462268492</v>
      </c>
      <c r="L33" s="18">
        <f>IF(SER_hh_fech_in!L33=0,0,SER_hh_fech_in!L33/SER_summary!L$27)</f>
        <v>13.981645641699387</v>
      </c>
      <c r="M33" s="18">
        <f>IF(SER_hh_fech_in!M33=0,0,SER_hh_fech_in!M33/SER_summary!M$27)</f>
        <v>14.188640112714435</v>
      </c>
      <c r="N33" s="18">
        <f>IF(SER_hh_fech_in!N33=0,0,SER_hh_fech_in!N33/SER_summary!N$27)</f>
        <v>14.449317360820842</v>
      </c>
      <c r="O33" s="18">
        <f>IF(SER_hh_fech_in!O33=0,0,SER_hh_fech_in!O33/SER_summary!O$27)</f>
        <v>14.509708356093945</v>
      </c>
      <c r="P33" s="18">
        <f>IF(SER_hh_fech_in!P33=0,0,SER_hh_fech_in!P33/SER_summary!P$27)</f>
        <v>14.5555757176789</v>
      </c>
      <c r="Q33" s="18">
        <f>IF(SER_hh_fech_in!Q33=0,0,SER_hh_fech_in!Q33/SER_summary!Q$27)</f>
        <v>14.246272981055542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105.7896602946103</v>
      </c>
      <c r="D3" s="106">
        <f>IF(SER_hh_tesh_in!D3=0,0,SER_hh_tesh_in!D3/SER_summary!D$27)</f>
        <v>107.08292532907265</v>
      </c>
      <c r="E3" s="106">
        <f>IF(SER_hh_tesh_in!E3=0,0,SER_hh_tesh_in!E3/SER_summary!E$27)</f>
        <v>106.99459481567555</v>
      </c>
      <c r="F3" s="106">
        <f>IF(SER_hh_tesh_in!F3=0,0,SER_hh_tesh_in!F3/SER_summary!F$27)</f>
        <v>106.97998266860159</v>
      </c>
      <c r="G3" s="106">
        <f>IF(SER_hh_tesh_in!G3=0,0,SER_hh_tesh_in!G3/SER_summary!G$27)</f>
        <v>106.03340870544227</v>
      </c>
      <c r="H3" s="106">
        <f>IF(SER_hh_tesh_in!H3=0,0,SER_hh_tesh_in!H3/SER_summary!H$27)</f>
        <v>108.00329619968343</v>
      </c>
      <c r="I3" s="106">
        <f>IF(SER_hh_tesh_in!I3=0,0,SER_hh_tesh_in!I3/SER_summary!I$27)</f>
        <v>102.34072945646432</v>
      </c>
      <c r="J3" s="106">
        <f>IF(SER_hh_tesh_in!J3=0,0,SER_hh_tesh_in!J3/SER_summary!J$27)</f>
        <v>100.99832999599953</v>
      </c>
      <c r="K3" s="106">
        <f>IF(SER_hh_tesh_in!K3=0,0,SER_hh_tesh_in!K3/SER_summary!K$27)</f>
        <v>98.182560053481012</v>
      </c>
      <c r="L3" s="106">
        <f>IF(SER_hh_tesh_in!L3=0,0,SER_hh_tesh_in!L3/SER_summary!L$27)</f>
        <v>100.45588072611632</v>
      </c>
      <c r="M3" s="106">
        <f>IF(SER_hh_tesh_in!M3=0,0,SER_hh_tesh_in!M3/SER_summary!M$27)</f>
        <v>94.248718110135144</v>
      </c>
      <c r="N3" s="106">
        <f>IF(SER_hh_tesh_in!N3=0,0,SER_hh_tesh_in!N3/SER_summary!N$27)</f>
        <v>96.763543403634671</v>
      </c>
      <c r="O3" s="106">
        <f>IF(SER_hh_tesh_in!O3=0,0,SER_hh_tesh_in!O3/SER_summary!O$27)</f>
        <v>96.636110792612584</v>
      </c>
      <c r="P3" s="106">
        <f>IF(SER_hh_tesh_in!P3=0,0,SER_hh_tesh_in!P3/SER_summary!P$27)</f>
        <v>87.851883226564098</v>
      </c>
      <c r="Q3" s="106">
        <f>IF(SER_hh_tesh_in!Q3=0,0,SER_hh_tesh_in!Q3/SER_summary!Q$27)</f>
        <v>94.19201931143914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82.383099765612272</v>
      </c>
      <c r="D4" s="101">
        <f>IF(SER_hh_tesh_in!D4=0,0,SER_hh_tesh_in!D4/SER_summary!D$27)</f>
        <v>81.615225554680364</v>
      </c>
      <c r="E4" s="101">
        <f>IF(SER_hh_tesh_in!E4=0,0,SER_hh_tesh_in!E4/SER_summary!E$27)</f>
        <v>83.896181402034131</v>
      </c>
      <c r="F4" s="101">
        <f>IF(SER_hh_tesh_in!F4=0,0,SER_hh_tesh_in!F4/SER_summary!F$27)</f>
        <v>82.520177377089851</v>
      </c>
      <c r="G4" s="101">
        <f>IF(SER_hh_tesh_in!G4=0,0,SER_hh_tesh_in!G4/SER_summary!G$27)</f>
        <v>80.767701714574102</v>
      </c>
      <c r="H4" s="101">
        <f>IF(SER_hh_tesh_in!H4=0,0,SER_hh_tesh_in!H4/SER_summary!H$27)</f>
        <v>81.718043336258262</v>
      </c>
      <c r="I4" s="101">
        <f>IF(SER_hh_tesh_in!I4=0,0,SER_hh_tesh_in!I4/SER_summary!I$27)</f>
        <v>75.56703709544081</v>
      </c>
      <c r="J4" s="101">
        <f>IF(SER_hh_tesh_in!J4=0,0,SER_hh_tesh_in!J4/SER_summary!J$27)</f>
        <v>75.42113760001368</v>
      </c>
      <c r="K4" s="101">
        <f>IF(SER_hh_tesh_in!K4=0,0,SER_hh_tesh_in!K4/SER_summary!K$27)</f>
        <v>72.75105321164267</v>
      </c>
      <c r="L4" s="101">
        <f>IF(SER_hh_tesh_in!L4=0,0,SER_hh_tesh_in!L4/SER_summary!L$27)</f>
        <v>79.730146545598984</v>
      </c>
      <c r="M4" s="101">
        <f>IF(SER_hh_tesh_in!M4=0,0,SER_hh_tesh_in!M4/SER_summary!M$27)</f>
        <v>68.916974084491372</v>
      </c>
      <c r="N4" s="101">
        <f>IF(SER_hh_tesh_in!N4=0,0,SER_hh_tesh_in!N4/SER_summary!N$27)</f>
        <v>73.17839954194001</v>
      </c>
      <c r="O4" s="101">
        <f>IF(SER_hh_tesh_in!O4=0,0,SER_hh_tesh_in!O4/SER_summary!O$27)</f>
        <v>71.450248095102793</v>
      </c>
      <c r="P4" s="101">
        <f>IF(SER_hh_tesh_in!P4=0,0,SER_hh_tesh_in!P4/SER_summary!P$27)</f>
        <v>58.994171923815273</v>
      </c>
      <c r="Q4" s="101">
        <f>IF(SER_hh_tesh_in!Q4=0,0,SER_hh_tesh_in!Q4/SER_summary!Q$27)</f>
        <v>63.850830830443812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0</v>
      </c>
      <c r="D7" s="100">
        <f>IF(SER_hh_tesh_in!D7=0,0,SER_hh_tesh_in!D7/SER_summary!D$27)</f>
        <v>79.002316282536611</v>
      </c>
      <c r="E7" s="100">
        <f>IF(SER_hh_tesh_in!E7=0,0,SER_hh_tesh_in!E7/SER_summary!E$27)</f>
        <v>79.794960514473388</v>
      </c>
      <c r="F7" s="100">
        <f>IF(SER_hh_tesh_in!F7=0,0,SER_hh_tesh_in!F7/SER_summary!F$27)</f>
        <v>83.551077763521675</v>
      </c>
      <c r="G7" s="100">
        <f>IF(SER_hh_tesh_in!G7=0,0,SER_hh_tesh_in!G7/SER_summary!G$27)</f>
        <v>78.294202080055129</v>
      </c>
      <c r="H7" s="100">
        <f>IF(SER_hh_tesh_in!H7=0,0,SER_hh_tesh_in!H7/SER_summary!H$27)</f>
        <v>0</v>
      </c>
      <c r="I7" s="100">
        <f>IF(SER_hh_tesh_in!I7=0,0,SER_hh_tesh_in!I7/SER_summary!I$27)</f>
        <v>73.188176598728617</v>
      </c>
      <c r="J7" s="100">
        <f>IF(SER_hh_tesh_in!J7=0,0,SER_hh_tesh_in!J7/SER_summary!J$27)</f>
        <v>75.801975379054213</v>
      </c>
      <c r="K7" s="100">
        <f>IF(SER_hh_tesh_in!K7=0,0,SER_hh_tesh_in!K7/SER_summary!K$27)</f>
        <v>72.40024623467842</v>
      </c>
      <c r="L7" s="100">
        <f>IF(SER_hh_tesh_in!L7=0,0,SER_hh_tesh_in!L7/SER_summary!L$27)</f>
        <v>0</v>
      </c>
      <c r="M7" s="100">
        <f>IF(SER_hh_tesh_in!M7=0,0,SER_hh_tesh_in!M7/SER_summary!M$27)</f>
        <v>68.156505448127888</v>
      </c>
      <c r="N7" s="100">
        <f>IF(SER_hh_tesh_in!N7=0,0,SER_hh_tesh_in!N7/SER_summary!N$27)</f>
        <v>74.883355912631345</v>
      </c>
      <c r="O7" s="100">
        <f>IF(SER_hh_tesh_in!O7=0,0,SER_hh_tesh_in!O7/SER_summary!O$27)</f>
        <v>69.171685339052829</v>
      </c>
      <c r="P7" s="100">
        <f>IF(SER_hh_tesh_in!P7=0,0,SER_hh_tesh_in!P7/SER_summary!P$27)</f>
        <v>61.596193478735344</v>
      </c>
      <c r="Q7" s="100">
        <f>IF(SER_hh_tesh_in!Q7=0,0,SER_hh_tesh_in!Q7/SER_summary!Q$27)</f>
        <v>64.463819595450431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82.033129820472965</v>
      </c>
      <c r="D8" s="100">
        <f>IF(SER_hh_tesh_in!D8=0,0,SER_hh_tesh_in!D8/SER_summary!D$27)</f>
        <v>80.889890632129095</v>
      </c>
      <c r="E8" s="100">
        <f>IF(SER_hh_tesh_in!E8=0,0,SER_hh_tesh_in!E8/SER_summary!E$27)</f>
        <v>83.03856263249456</v>
      </c>
      <c r="F8" s="100">
        <f>IF(SER_hh_tesh_in!F8=0,0,SER_hh_tesh_in!F8/SER_summary!F$27)</f>
        <v>82.116414419287452</v>
      </c>
      <c r="G8" s="100">
        <f>IF(SER_hh_tesh_in!G8=0,0,SER_hh_tesh_in!G8/SER_summary!G$27)</f>
        <v>80.056269742338401</v>
      </c>
      <c r="H8" s="100">
        <f>IF(SER_hh_tesh_in!H8=0,0,SER_hh_tesh_in!H8/SER_summary!H$27)</f>
        <v>80.350361860286881</v>
      </c>
      <c r="I8" s="100">
        <f>IF(SER_hh_tesh_in!I8=0,0,SER_hh_tesh_in!I8/SER_summary!I$27)</f>
        <v>75.752081772654279</v>
      </c>
      <c r="J8" s="100">
        <f>IF(SER_hh_tesh_in!J8=0,0,SER_hh_tesh_in!J8/SER_summary!J$27)</f>
        <v>75.374526473759929</v>
      </c>
      <c r="K8" s="100">
        <f>IF(SER_hh_tesh_in!K8=0,0,SER_hh_tesh_in!K8/SER_summary!K$27)</f>
        <v>72.392993219723039</v>
      </c>
      <c r="L8" s="100">
        <f>IF(SER_hh_tesh_in!L8=0,0,SER_hh_tesh_in!L8/SER_summary!L$27)</f>
        <v>79.792060516295535</v>
      </c>
      <c r="M8" s="100">
        <f>IF(SER_hh_tesh_in!M8=0,0,SER_hh_tesh_in!M8/SER_summary!M$27)</f>
        <v>67.582030517672806</v>
      </c>
      <c r="N8" s="100">
        <f>IF(SER_hh_tesh_in!N8=0,0,SER_hh_tesh_in!N8/SER_summary!N$27)</f>
        <v>69.629309628800527</v>
      </c>
      <c r="O8" s="100">
        <f>IF(SER_hh_tesh_in!O8=0,0,SER_hh_tesh_in!O8/SER_summary!O$27)</f>
        <v>68.492090338554419</v>
      </c>
      <c r="P8" s="100">
        <f>IF(SER_hh_tesh_in!P8=0,0,SER_hh_tesh_in!P8/SER_summary!P$27)</f>
        <v>58.372815114662906</v>
      </c>
      <c r="Q8" s="100">
        <f>IF(SER_hh_tesh_in!Q8=0,0,SER_hh_tesh_in!Q8/SER_summary!Q$27)</f>
        <v>61.536700664854592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83.220460525655355</v>
      </c>
      <c r="D9" s="100">
        <f>IF(SER_hh_tesh_in!D9=0,0,SER_hh_tesh_in!D9/SER_summary!D$27)</f>
        <v>80.671931090868611</v>
      </c>
      <c r="E9" s="100">
        <f>IF(SER_hh_tesh_in!E9=0,0,SER_hh_tesh_in!E9/SER_summary!E$27)</f>
        <v>84.128095154787943</v>
      </c>
      <c r="F9" s="100">
        <f>IF(SER_hh_tesh_in!F9=0,0,SER_hh_tesh_in!F9/SER_summary!F$27)</f>
        <v>83.5885152175169</v>
      </c>
      <c r="G9" s="100">
        <f>IF(SER_hh_tesh_in!G9=0,0,SER_hh_tesh_in!G9/SER_summary!G$27)</f>
        <v>82.102682662686178</v>
      </c>
      <c r="H9" s="100">
        <f>IF(SER_hh_tesh_in!H9=0,0,SER_hh_tesh_in!H9/SER_summary!H$27)</f>
        <v>83.280902290944212</v>
      </c>
      <c r="I9" s="100">
        <f>IF(SER_hh_tesh_in!I9=0,0,SER_hh_tesh_in!I9/SER_summary!I$27)</f>
        <v>78.317960124037086</v>
      </c>
      <c r="J9" s="100">
        <f>IF(SER_hh_tesh_in!J9=0,0,SER_hh_tesh_in!J9/SER_summary!J$27)</f>
        <v>78.041227866556738</v>
      </c>
      <c r="K9" s="100">
        <f>IF(SER_hh_tesh_in!K9=0,0,SER_hh_tesh_in!K9/SER_summary!K$27)</f>
        <v>75.228051471442228</v>
      </c>
      <c r="L9" s="100">
        <f>IF(SER_hh_tesh_in!L9=0,0,SER_hh_tesh_in!L9/SER_summary!L$27)</f>
        <v>0</v>
      </c>
      <c r="M9" s="100">
        <f>IF(SER_hh_tesh_in!M9=0,0,SER_hh_tesh_in!M9/SER_summary!M$27)</f>
        <v>0</v>
      </c>
      <c r="N9" s="100">
        <f>IF(SER_hh_tesh_in!N9=0,0,SER_hh_tesh_in!N9/SER_summary!N$27)</f>
        <v>73.765847881066506</v>
      </c>
      <c r="O9" s="100">
        <f>IF(SER_hh_tesh_in!O9=0,0,SER_hh_tesh_in!O9/SER_summary!O$27)</f>
        <v>73.111293102787684</v>
      </c>
      <c r="P9" s="100">
        <f>IF(SER_hh_tesh_in!P9=0,0,SER_hh_tesh_in!P9/SER_summary!P$27)</f>
        <v>0</v>
      </c>
      <c r="Q9" s="100">
        <f>IF(SER_hh_tesh_in!Q9=0,0,SER_hh_tesh_in!Q9/SER_summary!Q$27)</f>
        <v>65.204467609317291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69.924083761911447</v>
      </c>
      <c r="D10" s="100">
        <f>IF(SER_hh_tesh_in!D10=0,0,SER_hh_tesh_in!D10/SER_summary!D$27)</f>
        <v>87.829762294818167</v>
      </c>
      <c r="E10" s="100">
        <f>IF(SER_hh_tesh_in!E10=0,0,SER_hh_tesh_in!E10/SER_summary!E$27)</f>
        <v>88.98856604032477</v>
      </c>
      <c r="F10" s="100">
        <f>IF(SER_hh_tesh_in!F10=0,0,SER_hh_tesh_in!F10/SER_summary!F$27)</f>
        <v>75.084486858258771</v>
      </c>
      <c r="G10" s="100">
        <f>IF(SER_hh_tesh_in!G10=0,0,SER_hh_tesh_in!G10/SER_summary!G$27)</f>
        <v>80.406111080205278</v>
      </c>
      <c r="H10" s="100">
        <f>IF(SER_hh_tesh_in!H10=0,0,SER_hh_tesh_in!H10/SER_summary!H$27)</f>
        <v>87.071240173843478</v>
      </c>
      <c r="I10" s="100">
        <f>IF(SER_hh_tesh_in!I10=0,0,SER_hh_tesh_in!I10/SER_summary!I$27)</f>
        <v>0</v>
      </c>
      <c r="J10" s="100">
        <f>IF(SER_hh_tesh_in!J10=0,0,SER_hh_tesh_in!J10/SER_summary!J$27)</f>
        <v>0</v>
      </c>
      <c r="K10" s="100">
        <f>IF(SER_hh_tesh_in!K10=0,0,SER_hh_tesh_in!K10/SER_summary!K$27)</f>
        <v>0</v>
      </c>
      <c r="L10" s="100">
        <f>IF(SER_hh_tesh_in!L10=0,0,SER_hh_tesh_in!L10/SER_summary!L$27)</f>
        <v>0</v>
      </c>
      <c r="M10" s="100">
        <f>IF(SER_hh_tesh_in!M10=0,0,SER_hh_tesh_in!M10/SER_summary!M$27)</f>
        <v>77.204284135392086</v>
      </c>
      <c r="N10" s="100">
        <f>IF(SER_hh_tesh_in!N10=0,0,SER_hh_tesh_in!N10/SER_summary!N$27)</f>
        <v>68.125123267263604</v>
      </c>
      <c r="O10" s="100">
        <f>IF(SER_hh_tesh_in!O10=0,0,SER_hh_tesh_in!O10/SER_summary!O$27)</f>
        <v>72.453543326683103</v>
      </c>
      <c r="P10" s="100">
        <f>IF(SER_hh_tesh_in!P10=0,0,SER_hh_tesh_in!P10/SER_summary!P$27)</f>
        <v>86.216902450422495</v>
      </c>
      <c r="Q10" s="100">
        <f>IF(SER_hh_tesh_in!Q10=0,0,SER_hh_tesh_in!Q10/SER_summary!Q$27)</f>
        <v>63.252708549674253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82.182249447106713</v>
      </c>
      <c r="D12" s="100">
        <f>IF(SER_hh_tesh_in!D12=0,0,SER_hh_tesh_in!D12/SER_summary!D$27)</f>
        <v>80.353422009855819</v>
      </c>
      <c r="E12" s="100">
        <f>IF(SER_hh_tesh_in!E12=0,0,SER_hh_tesh_in!E12/SER_summary!E$27)</f>
        <v>82.1875816075232</v>
      </c>
      <c r="F12" s="100">
        <f>IF(SER_hh_tesh_in!F12=0,0,SER_hh_tesh_in!F12/SER_summary!F$27)</f>
        <v>81.277313966666057</v>
      </c>
      <c r="G12" s="100">
        <f>IF(SER_hh_tesh_in!G12=0,0,SER_hh_tesh_in!G12/SER_summary!G$27)</f>
        <v>79.168959428974318</v>
      </c>
      <c r="H12" s="100">
        <f>IF(SER_hh_tesh_in!H12=0,0,SER_hh_tesh_in!H12/SER_summary!H$27)</f>
        <v>79.066483616879765</v>
      </c>
      <c r="I12" s="100">
        <f>IF(SER_hh_tesh_in!I12=0,0,SER_hh_tesh_in!I12/SER_summary!I$27)</f>
        <v>74.82663564241949</v>
      </c>
      <c r="J12" s="100">
        <f>IF(SER_hh_tesh_in!J12=0,0,SER_hh_tesh_in!J12/SER_summary!J$27)</f>
        <v>74.349272445481134</v>
      </c>
      <c r="K12" s="100">
        <f>IF(SER_hh_tesh_in!K12=0,0,SER_hh_tesh_in!K12/SER_summary!K$27)</f>
        <v>71.56945062209536</v>
      </c>
      <c r="L12" s="100">
        <f>IF(SER_hh_tesh_in!L12=0,0,SER_hh_tesh_in!L12/SER_summary!L$27)</f>
        <v>79.283152222436442</v>
      </c>
      <c r="M12" s="100">
        <f>IF(SER_hh_tesh_in!M12=0,0,SER_hh_tesh_in!M12/SER_summary!M$27)</f>
        <v>66.655016631041804</v>
      </c>
      <c r="N12" s="100">
        <f>IF(SER_hh_tesh_in!N12=0,0,SER_hh_tesh_in!N12/SER_summary!N$27)</f>
        <v>68.983563193348289</v>
      </c>
      <c r="O12" s="100">
        <f>IF(SER_hh_tesh_in!O12=0,0,SER_hh_tesh_in!O12/SER_summary!O$27)</f>
        <v>68.34341424631171</v>
      </c>
      <c r="P12" s="100">
        <f>IF(SER_hh_tesh_in!P12=0,0,SER_hh_tesh_in!P12/SER_summary!P$27)</f>
        <v>57.167692597001789</v>
      </c>
      <c r="Q12" s="100">
        <f>IF(SER_hh_tesh_in!Q12=0,0,SER_hh_tesh_in!Q12/SER_summary!Q$27)</f>
        <v>61.387710946283747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83.63453799545556</v>
      </c>
      <c r="D13" s="100">
        <f>IF(SER_hh_tesh_in!D13=0,0,SER_hh_tesh_in!D13/SER_summary!D$27)</f>
        <v>82.693557473645669</v>
      </c>
      <c r="E13" s="100">
        <f>IF(SER_hh_tesh_in!E13=0,0,SER_hh_tesh_in!E13/SER_summary!E$27)</f>
        <v>84.439360396660206</v>
      </c>
      <c r="F13" s="100">
        <f>IF(SER_hh_tesh_in!F13=0,0,SER_hh_tesh_in!F13/SER_summary!F$27)</f>
        <v>83.589702813336032</v>
      </c>
      <c r="G13" s="100">
        <f>IF(SER_hh_tesh_in!G13=0,0,SER_hh_tesh_in!G13/SER_summary!G$27)</f>
        <v>81.216598152755836</v>
      </c>
      <c r="H13" s="100">
        <f>IF(SER_hh_tesh_in!H13=0,0,SER_hh_tesh_in!H13/SER_summary!H$27)</f>
        <v>81.298842662812461</v>
      </c>
      <c r="I13" s="100">
        <f>IF(SER_hh_tesh_in!I13=0,0,SER_hh_tesh_in!I13/SER_summary!I$27)</f>
        <v>76.26472192773123</v>
      </c>
      <c r="J13" s="100">
        <f>IF(SER_hh_tesh_in!J13=0,0,SER_hh_tesh_in!J13/SER_summary!J$27)</f>
        <v>75.539938570938318</v>
      </c>
      <c r="K13" s="100">
        <f>IF(SER_hh_tesh_in!K13=0,0,SER_hh_tesh_in!K13/SER_summary!K$27)</f>
        <v>72.085452345505374</v>
      </c>
      <c r="L13" s="100">
        <f>IF(SER_hh_tesh_in!L13=0,0,SER_hh_tesh_in!L13/SER_summary!L$27)</f>
        <v>80.904892251077797</v>
      </c>
      <c r="M13" s="100">
        <f>IF(SER_hh_tesh_in!M13=0,0,SER_hh_tesh_in!M13/SER_summary!M$27)</f>
        <v>74.724438114820003</v>
      </c>
      <c r="N13" s="100">
        <f>IF(SER_hh_tesh_in!N13=0,0,SER_hh_tesh_in!N13/SER_summary!N$27)</f>
        <v>77.817411315323824</v>
      </c>
      <c r="O13" s="100">
        <f>IF(SER_hh_tesh_in!O13=0,0,SER_hh_tesh_in!O13/SER_summary!O$27)</f>
        <v>77.059957802768409</v>
      </c>
      <c r="P13" s="100">
        <f>IF(SER_hh_tesh_in!P13=0,0,SER_hh_tesh_in!P13/SER_summary!P$27)</f>
        <v>65.327783117450082</v>
      </c>
      <c r="Q13" s="100">
        <f>IF(SER_hh_tesh_in!Q13=0,0,SER_hh_tesh_in!Q13/SER_summary!Q$27)</f>
        <v>69.08014181211162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82.518199270228862</v>
      </c>
      <c r="D14" s="22">
        <f>IF(SER_hh_tesh_in!D14=0,0,SER_hh_tesh_in!D14/SER_summary!D$27)</f>
        <v>80.948668153911186</v>
      </c>
      <c r="E14" s="22">
        <f>IF(SER_hh_tesh_in!E14=0,0,SER_hh_tesh_in!E14/SER_summary!E$27)</f>
        <v>0</v>
      </c>
      <c r="F14" s="22">
        <f>IF(SER_hh_tesh_in!F14=0,0,SER_hh_tesh_in!F14/SER_summary!F$27)</f>
        <v>82.295572573767515</v>
      </c>
      <c r="G14" s="22">
        <f>IF(SER_hh_tesh_in!G14=0,0,SER_hh_tesh_in!G14/SER_summary!G$27)</f>
        <v>79.642502439921643</v>
      </c>
      <c r="H14" s="22">
        <f>IF(SER_hh_tesh_in!H14=0,0,SER_hh_tesh_in!H14/SER_summary!H$27)</f>
        <v>80.278691363011689</v>
      </c>
      <c r="I14" s="22">
        <f>IF(SER_hh_tesh_in!I14=0,0,SER_hh_tesh_in!I14/SER_summary!I$27)</f>
        <v>76.046151565705856</v>
      </c>
      <c r="J14" s="22">
        <f>IF(SER_hh_tesh_in!J14=0,0,SER_hh_tesh_in!J14/SER_summary!J$27)</f>
        <v>75.542631042977106</v>
      </c>
      <c r="K14" s="22">
        <f>IF(SER_hh_tesh_in!K14=0,0,SER_hh_tesh_in!K14/SER_summary!K$27)</f>
        <v>0</v>
      </c>
      <c r="L14" s="22">
        <f>IF(SER_hh_tesh_in!L14=0,0,SER_hh_tesh_in!L14/SER_summary!L$27)</f>
        <v>80.025904529163824</v>
      </c>
      <c r="M14" s="22">
        <f>IF(SER_hh_tesh_in!M14=0,0,SER_hh_tesh_in!M14/SER_summary!M$27)</f>
        <v>0</v>
      </c>
      <c r="N14" s="22">
        <f>IF(SER_hh_tesh_in!N14=0,0,SER_hh_tesh_in!N14/SER_summary!N$27)</f>
        <v>0</v>
      </c>
      <c r="O14" s="22">
        <f>IF(SER_hh_tesh_in!O14=0,0,SER_hh_tesh_in!O14/SER_summary!O$27)</f>
        <v>0</v>
      </c>
      <c r="P14" s="22">
        <f>IF(SER_hh_tesh_in!P14=0,0,SER_hh_tesh_in!P14/SER_summary!P$27)</f>
        <v>0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0.44513069787457576</v>
      </c>
      <c r="D15" s="104">
        <f>IF(SER_hh_tesh_in!D15=0,0,SER_hh_tesh_in!D15/SER_summary!D$27)</f>
        <v>0.75144082467261597</v>
      </c>
      <c r="E15" s="104">
        <f>IF(SER_hh_tesh_in!E15=0,0,SER_hh_tesh_in!E15/SER_summary!E$27)</f>
        <v>0.95814700859772239</v>
      </c>
      <c r="F15" s="104">
        <f>IF(SER_hh_tesh_in!F15=0,0,SER_hh_tesh_in!F15/SER_summary!F$27)</f>
        <v>0.75700912635892981</v>
      </c>
      <c r="G15" s="104">
        <f>IF(SER_hh_tesh_in!G15=0,0,SER_hh_tesh_in!G15/SER_summary!G$27)</f>
        <v>0.78644337459580826</v>
      </c>
      <c r="H15" s="104">
        <f>IF(SER_hh_tesh_in!H15=0,0,SER_hh_tesh_in!H15/SER_summary!H$27)</f>
        <v>0.94429693144849336</v>
      </c>
      <c r="I15" s="104">
        <f>IF(SER_hh_tesh_in!I15=0,0,SER_hh_tesh_in!I15/SER_summary!I$27)</f>
        <v>0.455651351399461</v>
      </c>
      <c r="J15" s="104">
        <f>IF(SER_hh_tesh_in!J15=0,0,SER_hh_tesh_in!J15/SER_summary!J$27)</f>
        <v>0.58075300733804269</v>
      </c>
      <c r="K15" s="104">
        <f>IF(SER_hh_tesh_in!K15=0,0,SER_hh_tesh_in!K15/SER_summary!K$27)</f>
        <v>0.58707406119548733</v>
      </c>
      <c r="L15" s="104">
        <f>IF(SER_hh_tesh_in!L15=0,0,SER_hh_tesh_in!L15/SER_summary!L$27)</f>
        <v>0.39687659157292215</v>
      </c>
      <c r="M15" s="104">
        <f>IF(SER_hh_tesh_in!M15=0,0,SER_hh_tesh_in!M15/SER_summary!M$27)</f>
        <v>0.40554471079718452</v>
      </c>
      <c r="N15" s="104">
        <f>IF(SER_hh_tesh_in!N15=0,0,SER_hh_tesh_in!N15/SER_summary!N$27)</f>
        <v>0.95731990148127188</v>
      </c>
      <c r="O15" s="104">
        <f>IF(SER_hh_tesh_in!O15=0,0,SER_hh_tesh_in!O15/SER_summary!O$27)</f>
        <v>0.78994689939259966</v>
      </c>
      <c r="P15" s="104">
        <f>IF(SER_hh_tesh_in!P15=0,0,SER_hh_tesh_in!P15/SER_summary!P$27)</f>
        <v>0.36539402191189291</v>
      </c>
      <c r="Q15" s="104">
        <f>IF(SER_hh_tesh_in!Q15=0,0,SER_hh_tesh_in!Q15/SER_summary!Q$27)</f>
        <v>0.64201215936603617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23.030614575028817</v>
      </c>
      <c r="D16" s="101">
        <f>IF(SER_hh_tesh_in!D16=0,0,SER_hh_tesh_in!D16/SER_summary!D$27)</f>
        <v>23.130915929110731</v>
      </c>
      <c r="E16" s="101">
        <f>IF(SER_hh_tesh_in!E16=0,0,SER_hh_tesh_in!E16/SER_summary!E$27)</f>
        <v>23.259819656156139</v>
      </c>
      <c r="F16" s="101">
        <f>IF(SER_hh_tesh_in!F16=0,0,SER_hh_tesh_in!F16/SER_summary!F$27)</f>
        <v>23.31538018026124</v>
      </c>
      <c r="G16" s="101">
        <f>IF(SER_hh_tesh_in!G16=0,0,SER_hh_tesh_in!G16/SER_summary!G$27)</f>
        <v>23.500829786752352</v>
      </c>
      <c r="H16" s="101">
        <f>IF(SER_hh_tesh_in!H16=0,0,SER_hh_tesh_in!H16/SER_summary!H$27)</f>
        <v>23.823426209147534</v>
      </c>
      <c r="I16" s="101">
        <f>IF(SER_hh_tesh_in!I16=0,0,SER_hh_tesh_in!I16/SER_summary!I$27)</f>
        <v>24.119686179814391</v>
      </c>
      <c r="J16" s="101">
        <f>IF(SER_hh_tesh_in!J16=0,0,SER_hh_tesh_in!J16/SER_summary!J$27)</f>
        <v>24.36957477250267</v>
      </c>
      <c r="K16" s="101">
        <f>IF(SER_hh_tesh_in!K16=0,0,SER_hh_tesh_in!K16/SER_summary!K$27)</f>
        <v>24.182955158756034</v>
      </c>
      <c r="L16" s="101">
        <f>IF(SER_hh_tesh_in!L16=0,0,SER_hh_tesh_in!L16/SER_summary!L$27)</f>
        <v>22.566089195429903</v>
      </c>
      <c r="M16" s="101">
        <f>IF(SER_hh_tesh_in!M16=0,0,SER_hh_tesh_in!M16/SER_summary!M$27)</f>
        <v>24.466382848892422</v>
      </c>
      <c r="N16" s="101">
        <f>IF(SER_hh_tesh_in!N16=0,0,SER_hh_tesh_in!N16/SER_summary!N$27)</f>
        <v>24.202448165234625</v>
      </c>
      <c r="O16" s="101">
        <f>IF(SER_hh_tesh_in!O16=0,0,SER_hh_tesh_in!O16/SER_summary!O$27)</f>
        <v>24.504150017168634</v>
      </c>
      <c r="P16" s="101">
        <f>IF(SER_hh_tesh_in!P16=0,0,SER_hh_tesh_in!P16/SER_summary!P$27)</f>
        <v>25.363705179046732</v>
      </c>
      <c r="Q16" s="101">
        <f>IF(SER_hh_tesh_in!Q16=0,0,SER_hh_tesh_in!Q16/SER_summary!Q$27)</f>
        <v>25.733418268468757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5.2699884921507039</v>
      </c>
      <c r="D17" s="103">
        <f>IF(SER_hh_tesh_in!D17=0,0,SER_hh_tesh_in!D17/SER_summary!D$27)</f>
        <v>5.5114913335347602</v>
      </c>
      <c r="E17" s="103">
        <f>IF(SER_hh_tesh_in!E17=0,0,SER_hh_tesh_in!E17/SER_summary!E$27)</f>
        <v>5.5964517493420436</v>
      </c>
      <c r="F17" s="103">
        <f>IF(SER_hh_tesh_in!F17=0,0,SER_hh_tesh_in!F17/SER_summary!F$27)</f>
        <v>5.7929644856303906</v>
      </c>
      <c r="G17" s="103">
        <f>IF(SER_hh_tesh_in!G17=0,0,SER_hh_tesh_in!G17/SER_summary!G$27)</f>
        <v>6.0225214021755074</v>
      </c>
      <c r="H17" s="103">
        <f>IF(SER_hh_tesh_in!H17=0,0,SER_hh_tesh_in!H17/SER_summary!H$27)</f>
        <v>6.282663859525857</v>
      </c>
      <c r="I17" s="103">
        <f>IF(SER_hh_tesh_in!I17=0,0,SER_hh_tesh_in!I17/SER_summary!I$27)</f>
        <v>6.58547173864409</v>
      </c>
      <c r="J17" s="103">
        <f>IF(SER_hh_tesh_in!J17=0,0,SER_hh_tesh_in!J17/SER_summary!J$27)</f>
        <v>6.8343863119367789</v>
      </c>
      <c r="K17" s="103">
        <f>IF(SER_hh_tesh_in!K17=0,0,SER_hh_tesh_in!K17/SER_summary!K$27)</f>
        <v>6.9331443080606974</v>
      </c>
      <c r="L17" s="103">
        <f>IF(SER_hh_tesh_in!L17=0,0,SER_hh_tesh_in!L17/SER_summary!L$27)</f>
        <v>6.9244812582536435</v>
      </c>
      <c r="M17" s="103">
        <f>IF(SER_hh_tesh_in!M17=0,0,SER_hh_tesh_in!M17/SER_summary!M$27)</f>
        <v>7.3420894066378537</v>
      </c>
      <c r="N17" s="103">
        <f>IF(SER_hh_tesh_in!N17=0,0,SER_hh_tesh_in!N17/SER_summary!N$27)</f>
        <v>7.8871374605870681</v>
      </c>
      <c r="O17" s="103">
        <f>IF(SER_hh_tesh_in!O17=0,0,SER_hh_tesh_in!O17/SER_summary!O$27)</f>
        <v>8.5728463520380043</v>
      </c>
      <c r="P17" s="103">
        <f>IF(SER_hh_tesh_in!P17=0,0,SER_hh_tesh_in!P17/SER_summary!P$27)</f>
        <v>9.7378991901885925</v>
      </c>
      <c r="Q17" s="103">
        <f>IF(SER_hh_tesh_in!Q17=0,0,SER_hh_tesh_in!Q17/SER_summary!Q$27)</f>
        <v>11.120021627253362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23.165015261858478</v>
      </c>
      <c r="D18" s="103">
        <f>IF(SER_hh_tesh_in!D18=0,0,SER_hh_tesh_in!D18/SER_summary!D$27)</f>
        <v>23.255269781688149</v>
      </c>
      <c r="E18" s="103">
        <f>IF(SER_hh_tesh_in!E18=0,0,SER_hh_tesh_in!E18/SER_summary!E$27)</f>
        <v>23.349715608585026</v>
      </c>
      <c r="F18" s="103">
        <f>IF(SER_hh_tesh_in!F18=0,0,SER_hh_tesh_in!F18/SER_summary!F$27)</f>
        <v>23.513923591153617</v>
      </c>
      <c r="G18" s="103">
        <f>IF(SER_hh_tesh_in!G18=0,0,SER_hh_tesh_in!G18/SER_summary!G$27)</f>
        <v>23.698878078368526</v>
      </c>
      <c r="H18" s="103">
        <f>IF(SER_hh_tesh_in!H18=0,0,SER_hh_tesh_in!H18/SER_summary!H$27)</f>
        <v>23.913129350098522</v>
      </c>
      <c r="I18" s="103">
        <f>IF(SER_hh_tesh_in!I18=0,0,SER_hh_tesh_in!I18/SER_summary!I$27)</f>
        <v>24.165993143182444</v>
      </c>
      <c r="J18" s="103">
        <f>IF(SER_hh_tesh_in!J18=0,0,SER_hh_tesh_in!J18/SER_summary!J$27)</f>
        <v>24.470330463276216</v>
      </c>
      <c r="K18" s="103">
        <f>IF(SER_hh_tesh_in!K18=0,0,SER_hh_tesh_in!K18/SER_summary!K$27)</f>
        <v>24.274970878526819</v>
      </c>
      <c r="L18" s="103">
        <f>IF(SER_hh_tesh_in!L18=0,0,SER_hh_tesh_in!L18/SER_summary!L$27)</f>
        <v>24.392559667560437</v>
      </c>
      <c r="M18" s="103">
        <f>IF(SER_hh_tesh_in!M18=0,0,SER_hh_tesh_in!M18/SER_summary!M$27)</f>
        <v>24.720338230770409</v>
      </c>
      <c r="N18" s="103">
        <f>IF(SER_hh_tesh_in!N18=0,0,SER_hh_tesh_in!N18/SER_summary!N$27)</f>
        <v>25.210041016403572</v>
      </c>
      <c r="O18" s="103">
        <f>IF(SER_hh_tesh_in!O18=0,0,SER_hh_tesh_in!O18/SER_summary!O$27)</f>
        <v>25.61593526987793</v>
      </c>
      <c r="P18" s="103">
        <f>IF(SER_hh_tesh_in!P18=0,0,SER_hh_tesh_in!P18/SER_summary!P$27)</f>
        <v>26.290605173211834</v>
      </c>
      <c r="Q18" s="103">
        <f>IF(SER_hh_tesh_in!Q18=0,0,SER_hh_tesh_in!Q18/SER_summary!Q$27)</f>
        <v>26.95274075406639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10.473855133518644</v>
      </c>
      <c r="D19" s="101">
        <f>IF(SER_hh_tesh_in!D19=0,0,SER_hh_tesh_in!D19/SER_summary!D$27)</f>
        <v>10.420046894486077</v>
      </c>
      <c r="E19" s="101">
        <f>IF(SER_hh_tesh_in!E19=0,0,SER_hh_tesh_in!E19/SER_summary!E$27)</f>
        <v>10.435758074996832</v>
      </c>
      <c r="F19" s="101">
        <f>IF(SER_hh_tesh_in!F19=0,0,SER_hh_tesh_in!F19/SER_summary!F$27)</f>
        <v>10.381582898646888</v>
      </c>
      <c r="G19" s="101">
        <f>IF(SER_hh_tesh_in!G19=0,0,SER_hh_tesh_in!G19/SER_summary!G$27)</f>
        <v>10.426698583881041</v>
      </c>
      <c r="H19" s="101">
        <f>IF(SER_hh_tesh_in!H19=0,0,SER_hh_tesh_in!H19/SER_summary!H$27)</f>
        <v>10.446278565096394</v>
      </c>
      <c r="I19" s="101">
        <f>IF(SER_hh_tesh_in!I19=0,0,SER_hh_tesh_in!I19/SER_summary!I$27)</f>
        <v>10.361164848473482</v>
      </c>
      <c r="J19" s="101">
        <f>IF(SER_hh_tesh_in!J19=0,0,SER_hh_tesh_in!J19/SER_summary!J$27)</f>
        <v>10.387268483073054</v>
      </c>
      <c r="K19" s="101">
        <f>IF(SER_hh_tesh_in!K19=0,0,SER_hh_tesh_in!K19/SER_summary!K$27)</f>
        <v>10.376567509052096</v>
      </c>
      <c r="L19" s="101">
        <f>IF(SER_hh_tesh_in!L19=0,0,SER_hh_tesh_in!L19/SER_summary!L$27)</f>
        <v>10.379769407253734</v>
      </c>
      <c r="M19" s="101">
        <f>IF(SER_hh_tesh_in!M19=0,0,SER_hh_tesh_in!M19/SER_summary!M$27)</f>
        <v>10.619867303757434</v>
      </c>
      <c r="N19" s="101">
        <f>IF(SER_hh_tesh_in!N19=0,0,SER_hh_tesh_in!N19/SER_summary!N$27)</f>
        <v>10.775459019840632</v>
      </c>
      <c r="O19" s="101">
        <f>IF(SER_hh_tesh_in!O19=0,0,SER_hh_tesh_in!O19/SER_summary!O$27)</f>
        <v>10.786993588360509</v>
      </c>
      <c r="P19" s="101">
        <f>IF(SER_hh_tesh_in!P19=0,0,SER_hh_tesh_in!P19/SER_summary!P$27)</f>
        <v>10.720288069651566</v>
      </c>
      <c r="Q19" s="101">
        <f>IF(SER_hh_tesh_in!Q19=0,0,SER_hh_tesh_in!Q19/SER_summary!Q$27)</f>
        <v>10.908074395986292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10.339903079325516</v>
      </c>
      <c r="D22" s="100">
        <f>IF(SER_hh_tesh_in!D22=0,0,SER_hh_tesh_in!D22/SER_summary!D$27)</f>
        <v>10.306332300080374</v>
      </c>
      <c r="E22" s="100">
        <f>IF(SER_hh_tesh_in!E22=0,0,SER_hh_tesh_in!E22/SER_summary!E$27)</f>
        <v>10.29855918124702</v>
      </c>
      <c r="F22" s="100">
        <f>IF(SER_hh_tesh_in!F22=0,0,SER_hh_tesh_in!F22/SER_summary!F$27)</f>
        <v>10.358050284701564</v>
      </c>
      <c r="G22" s="100">
        <f>IF(SER_hh_tesh_in!G22=0,0,SER_hh_tesh_in!G22/SER_summary!G$27)</f>
        <v>10.137325403512857</v>
      </c>
      <c r="H22" s="100">
        <f>IF(SER_hh_tesh_in!H22=0,0,SER_hh_tesh_in!H22/SER_summary!H$27)</f>
        <v>0</v>
      </c>
      <c r="I22" s="100">
        <f>IF(SER_hh_tesh_in!I22=0,0,SER_hh_tesh_in!I22/SER_summary!I$27)</f>
        <v>0</v>
      </c>
      <c r="J22" s="100">
        <f>IF(SER_hh_tesh_in!J22=0,0,SER_hh_tesh_in!J22/SER_summary!J$27)</f>
        <v>10.306665121987701</v>
      </c>
      <c r="K22" s="100">
        <f>IF(SER_hh_tesh_in!K22=0,0,SER_hh_tesh_in!K22/SER_summary!K$27)</f>
        <v>10.425519820067953</v>
      </c>
      <c r="L22" s="100">
        <f>IF(SER_hh_tesh_in!L22=0,0,SER_hh_tesh_in!L22/SER_summary!L$27)</f>
        <v>10.514283697576538</v>
      </c>
      <c r="M22" s="100">
        <f>IF(SER_hh_tesh_in!M22=0,0,SER_hh_tesh_in!M22/SER_summary!M$27)</f>
        <v>0</v>
      </c>
      <c r="N22" s="100">
        <f>IF(SER_hh_tesh_in!N22=0,0,SER_hh_tesh_in!N22/SER_summary!N$27)</f>
        <v>10.868056542511772</v>
      </c>
      <c r="O22" s="100">
        <f>IF(SER_hh_tesh_in!O22=0,0,SER_hh_tesh_in!O22/SER_summary!O$27)</f>
        <v>11.05175089289413</v>
      </c>
      <c r="P22" s="100">
        <f>IF(SER_hh_tesh_in!P22=0,0,SER_hh_tesh_in!P22/SER_summary!P$27)</f>
        <v>11.261615005299758</v>
      </c>
      <c r="Q22" s="100">
        <f>IF(SER_hh_tesh_in!Q22=0,0,SER_hh_tesh_in!Q22/SER_summary!Q$27)</f>
        <v>11.365743586682207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10.364023367584531</v>
      </c>
      <c r="D23" s="100">
        <f>IF(SER_hh_tesh_in!D23=0,0,SER_hh_tesh_in!D23/SER_summary!D$27)</f>
        <v>10.373460661431412</v>
      </c>
      <c r="E23" s="100">
        <f>IF(SER_hh_tesh_in!E23=0,0,SER_hh_tesh_in!E23/SER_summary!E$27)</f>
        <v>10.480314436925449</v>
      </c>
      <c r="F23" s="100">
        <f>IF(SER_hh_tesh_in!F23=0,0,SER_hh_tesh_in!F23/SER_summary!F$27)</f>
        <v>10.502290165495461</v>
      </c>
      <c r="G23" s="100">
        <f>IF(SER_hh_tesh_in!G23=0,0,SER_hh_tesh_in!G23/SER_summary!G$27)</f>
        <v>10.507227486594289</v>
      </c>
      <c r="H23" s="100">
        <f>IF(SER_hh_tesh_in!H23=0,0,SER_hh_tesh_in!H23/SER_summary!H$27)</f>
        <v>10.510456160277371</v>
      </c>
      <c r="I23" s="100">
        <f>IF(SER_hh_tesh_in!I23=0,0,SER_hh_tesh_in!I23/SER_summary!I$27)</f>
        <v>10.409916753406977</v>
      </c>
      <c r="J23" s="100">
        <f>IF(SER_hh_tesh_in!J23=0,0,SER_hh_tesh_in!J23/SER_summary!J$27)</f>
        <v>10.416100156946092</v>
      </c>
      <c r="K23" s="100">
        <f>IF(SER_hh_tesh_in!K23=0,0,SER_hh_tesh_in!K23/SER_summary!K$27)</f>
        <v>10.46670123715341</v>
      </c>
      <c r="L23" s="100">
        <f>IF(SER_hh_tesh_in!L23=0,0,SER_hh_tesh_in!L23/SER_summary!L$27)</f>
        <v>10.515026138591034</v>
      </c>
      <c r="M23" s="100">
        <f>IF(SER_hh_tesh_in!M23=0,0,SER_hh_tesh_in!M23/SER_summary!M$27)</f>
        <v>0</v>
      </c>
      <c r="N23" s="100">
        <f>IF(SER_hh_tesh_in!N23=0,0,SER_hh_tesh_in!N23/SER_summary!N$27)</f>
        <v>10.779014852012262</v>
      </c>
      <c r="O23" s="100">
        <f>IF(SER_hh_tesh_in!O23=0,0,SER_hh_tesh_in!O23/SER_summary!O$27)</f>
        <v>10.767198541526009</v>
      </c>
      <c r="P23" s="100">
        <f>IF(SER_hh_tesh_in!P23=0,0,SER_hh_tesh_in!P23/SER_summary!P$27)</f>
        <v>0</v>
      </c>
      <c r="Q23" s="100">
        <f>IF(SER_hh_tesh_in!Q23=0,0,SER_hh_tesh_in!Q23/SER_summary!Q$27)</f>
        <v>10.887633814523923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10.453857271334909</v>
      </c>
      <c r="D24" s="100">
        <f>IF(SER_hh_tesh_in!D24=0,0,SER_hh_tesh_in!D24/SER_summary!D$27)</f>
        <v>10.436370130728298</v>
      </c>
      <c r="E24" s="100">
        <f>IF(SER_hh_tesh_in!E24=0,0,SER_hh_tesh_in!E24/SER_summary!E$27)</f>
        <v>10.423422427084615</v>
      </c>
      <c r="F24" s="100">
        <f>IF(SER_hh_tesh_in!F24=0,0,SER_hh_tesh_in!F24/SER_summary!F$27)</f>
        <v>10.486128175434136</v>
      </c>
      <c r="G24" s="100">
        <f>IF(SER_hh_tesh_in!G24=0,0,SER_hh_tesh_in!G24/SER_summary!G$27)</f>
        <v>10.449481550845924</v>
      </c>
      <c r="H24" s="100">
        <f>IF(SER_hh_tesh_in!H24=0,0,SER_hh_tesh_in!H24/SER_summary!H$27)</f>
        <v>10.443743258919953</v>
      </c>
      <c r="I24" s="100">
        <f>IF(SER_hh_tesh_in!I24=0,0,SER_hh_tesh_in!I24/SER_summary!I$27)</f>
        <v>10.485555600380254</v>
      </c>
      <c r="J24" s="100">
        <f>IF(SER_hh_tesh_in!J24=0,0,SER_hh_tesh_in!J24/SER_summary!J$27)</f>
        <v>10.537672650573491</v>
      </c>
      <c r="K24" s="100">
        <f>IF(SER_hh_tesh_in!K24=0,0,SER_hh_tesh_in!K24/SER_summary!K$27)</f>
        <v>10.648169435725011</v>
      </c>
      <c r="L24" s="100">
        <f>IF(SER_hh_tesh_in!L24=0,0,SER_hh_tesh_in!L24/SER_summary!L$27)</f>
        <v>10.729324813626132</v>
      </c>
      <c r="M24" s="100">
        <f>IF(SER_hh_tesh_in!M24=0,0,SER_hh_tesh_in!M24/SER_summary!M$27)</f>
        <v>10.783667371581265</v>
      </c>
      <c r="N24" s="100">
        <f>IF(SER_hh_tesh_in!N24=0,0,SER_hh_tesh_in!N24/SER_summary!N$27)</f>
        <v>10.917876703010061</v>
      </c>
      <c r="O24" s="100">
        <f>IF(SER_hh_tesh_in!O24=0,0,SER_hh_tesh_in!O24/SER_summary!O$27)</f>
        <v>10.930660660495812</v>
      </c>
      <c r="P24" s="100">
        <f>IF(SER_hh_tesh_in!P24=0,0,SER_hh_tesh_in!P24/SER_summary!P$27)</f>
        <v>11.002208531783975</v>
      </c>
      <c r="Q24" s="100">
        <f>IF(SER_hh_tesh_in!Q24=0,0,SER_hh_tesh_in!Q24/SER_summary!Q$27)</f>
        <v>11.062199940965666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10.351770437849542</v>
      </c>
      <c r="D25" s="100">
        <f>IF(SER_hh_tesh_in!D25=0,0,SER_hh_tesh_in!D25/SER_summary!D$27)</f>
        <v>10.272529552779938</v>
      </c>
      <c r="E25" s="100">
        <f>IF(SER_hh_tesh_in!E25=0,0,SER_hh_tesh_in!E25/SER_summary!E$27)</f>
        <v>10.217777735221867</v>
      </c>
      <c r="F25" s="100">
        <f>IF(SER_hh_tesh_in!F25=0,0,SER_hh_tesh_in!F25/SER_summary!F$27)</f>
        <v>10.217377832607605</v>
      </c>
      <c r="G25" s="100">
        <f>IF(SER_hh_tesh_in!G25=0,0,SER_hh_tesh_in!G25/SER_summary!G$27)</f>
        <v>10.10127423323582</v>
      </c>
      <c r="H25" s="100">
        <f>IF(SER_hh_tesh_in!H25=0,0,SER_hh_tesh_in!H25/SER_summary!H$27)</f>
        <v>10.023863506113525</v>
      </c>
      <c r="I25" s="100">
        <f>IF(SER_hh_tesh_in!I25=0,0,SER_hh_tesh_in!I25/SER_summary!I$27)</f>
        <v>10.047653459968837</v>
      </c>
      <c r="J25" s="100">
        <f>IF(SER_hh_tesh_in!J25=0,0,SER_hh_tesh_in!J25/SER_summary!J$27)</f>
        <v>10.073162482915826</v>
      </c>
      <c r="K25" s="100">
        <f>IF(SER_hh_tesh_in!K25=0,0,SER_hh_tesh_in!K25/SER_summary!K$27)</f>
        <v>10.145217314342101</v>
      </c>
      <c r="L25" s="100">
        <f>IF(SER_hh_tesh_in!L25=0,0,SER_hh_tesh_in!L25/SER_summary!L$27)</f>
        <v>10.182805488473029</v>
      </c>
      <c r="M25" s="100">
        <f>IF(SER_hh_tesh_in!M25=0,0,SER_hh_tesh_in!M25/SER_summary!M$27)</f>
        <v>10.201444510533424</v>
      </c>
      <c r="N25" s="100">
        <f>IF(SER_hh_tesh_in!N25=0,0,SER_hh_tesh_in!N25/SER_summary!N$27)</f>
        <v>10.303217186112041</v>
      </c>
      <c r="O25" s="100">
        <f>IF(SER_hh_tesh_in!O25=0,0,SER_hh_tesh_in!O25/SER_summary!O$27)</f>
        <v>10.333680520673477</v>
      </c>
      <c r="P25" s="100">
        <f>IF(SER_hh_tesh_in!P25=0,0,SER_hh_tesh_in!P25/SER_summary!P$27)</f>
        <v>10.425430838370879</v>
      </c>
      <c r="Q25" s="100">
        <f>IF(SER_hh_tesh_in!Q25=0,0,SER_hh_tesh_in!Q25/SER_summary!Q$27)</f>
        <v>10.482430332004657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10.318439302187929</v>
      </c>
      <c r="D26" s="22">
        <f>IF(SER_hh_tesh_in!D26=0,0,SER_hh_tesh_in!D26/SER_summary!D$27)</f>
        <v>10.315397054163098</v>
      </c>
      <c r="E26" s="22">
        <f>IF(SER_hh_tesh_in!E26=0,0,SER_hh_tesh_in!E26/SER_summary!E$27)</f>
        <v>10.234382639707515</v>
      </c>
      <c r="F26" s="22">
        <f>IF(SER_hh_tesh_in!F26=0,0,SER_hh_tesh_in!F26/SER_summary!F$27)</f>
        <v>10.318294981438459</v>
      </c>
      <c r="G26" s="22">
        <f>IF(SER_hh_tesh_in!G26=0,0,SER_hh_tesh_in!G26/SER_summary!G$27)</f>
        <v>10.22514296850904</v>
      </c>
      <c r="H26" s="22">
        <f>IF(SER_hh_tesh_in!H26=0,0,SER_hh_tesh_in!H26/SER_summary!H$27)</f>
        <v>10.312705200892118</v>
      </c>
      <c r="I26" s="22">
        <f>IF(SER_hh_tesh_in!I26=0,0,SER_hh_tesh_in!I26/SER_summary!I$27)</f>
        <v>10.346842870840108</v>
      </c>
      <c r="J26" s="22">
        <f>IF(SER_hh_tesh_in!J26=0,0,SER_hh_tesh_in!J26/SER_summary!J$27)</f>
        <v>10.237754583767272</v>
      </c>
      <c r="K26" s="22">
        <f>IF(SER_hh_tesh_in!K26=0,0,SER_hh_tesh_in!K26/SER_summary!K$27)</f>
        <v>6.5861222592297777</v>
      </c>
      <c r="L26" s="22">
        <f>IF(SER_hh_tesh_in!L26=0,0,SER_hh_tesh_in!L26/SER_summary!L$27)</f>
        <v>0</v>
      </c>
      <c r="M26" s="22">
        <f>IF(SER_hh_tesh_in!M26=0,0,SER_hh_tesh_in!M26/SER_summary!M$27)</f>
        <v>10.642530115461001</v>
      </c>
      <c r="N26" s="22">
        <f>IF(SER_hh_tesh_in!N26=0,0,SER_hh_tesh_in!N26/SER_summary!N$27)</f>
        <v>10.89947803645174</v>
      </c>
      <c r="O26" s="22">
        <f>IF(SER_hh_tesh_in!O26=0,0,SER_hh_tesh_in!O26/SER_summary!O$27)</f>
        <v>11.031674243112265</v>
      </c>
      <c r="P26" s="22">
        <f>IF(SER_hh_tesh_in!P26=0,0,SER_hh_tesh_in!P26/SER_summary!P$27)</f>
        <v>11.158768974335437</v>
      </c>
      <c r="Q26" s="22">
        <f>IF(SER_hh_tesh_in!Q26=0,0,SER_hh_tesh_in!Q26/SER_summary!Q$27)</f>
        <v>11.250581832203407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0.12199697055369943</v>
      </c>
      <c r="D27" s="116">
        <f>IF(SER_hh_tesh_in!D27=0,0,SER_hh_tesh_in!D27/SER_summary!D$27)</f>
        <v>0.11685307857910743</v>
      </c>
      <c r="E27" s="116">
        <f>IF(SER_hh_tesh_in!E27=0,0,SER_hh_tesh_in!E27/SER_summary!E$27)</f>
        <v>0.13093301730863913</v>
      </c>
      <c r="F27" s="116">
        <f>IF(SER_hh_tesh_in!F27=0,0,SER_hh_tesh_in!F27/SER_summary!F$27)</f>
        <v>8.9228237855386305E-2</v>
      </c>
      <c r="G27" s="116">
        <f>IF(SER_hh_tesh_in!G27=0,0,SER_hh_tesh_in!G27/SER_summary!G$27)</f>
        <v>0.19751044548218505</v>
      </c>
      <c r="H27" s="116">
        <f>IF(SER_hh_tesh_in!H27=0,0,SER_hh_tesh_in!H27/SER_summary!H$27)</f>
        <v>0.20165110714379947</v>
      </c>
      <c r="I27" s="116">
        <f>IF(SER_hh_tesh_in!I27=0,0,SER_hh_tesh_in!I27/SER_summary!I$27)</f>
        <v>0.18480199009750825</v>
      </c>
      <c r="J27" s="116">
        <f>IF(SER_hh_tesh_in!J27=0,0,SER_hh_tesh_in!J27/SER_summary!J$27)</f>
        <v>0.240628155417075</v>
      </c>
      <c r="K27" s="116">
        <f>IF(SER_hh_tesh_in!K27=0,0,SER_hh_tesh_in!K27/SER_summary!K$27)</f>
        <v>0.19131046056153098</v>
      </c>
      <c r="L27" s="116">
        <f>IF(SER_hh_tesh_in!L27=0,0,SER_hh_tesh_in!L27/SER_summary!L$27)</f>
        <v>0.16219355731984605</v>
      </c>
      <c r="M27" s="116">
        <f>IF(SER_hh_tesh_in!M27=0,0,SER_hh_tesh_in!M27/SER_summary!M$27)</f>
        <v>0.21682257160549182</v>
      </c>
      <c r="N27" s="116">
        <f>IF(SER_hh_tesh_in!N27=0,0,SER_hh_tesh_in!N27/SER_summary!N$27)</f>
        <v>0.18941890141938345</v>
      </c>
      <c r="O27" s="116">
        <f>IF(SER_hh_tesh_in!O27=0,0,SER_hh_tesh_in!O27/SER_summary!O$27)</f>
        <v>0.22438587351674175</v>
      </c>
      <c r="P27" s="116">
        <f>IF(SER_hh_tesh_in!P27=0,0,SER_hh_tesh_in!P27/SER_summary!P$27)</f>
        <v>0.17831565231356167</v>
      </c>
      <c r="Q27" s="116">
        <f>IF(SER_hh_tesh_in!Q27=0,0,SER_hh_tesh_in!Q27/SER_summary!Q$27)</f>
        <v>0.17484964663188909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3.7654537148934466</v>
      </c>
      <c r="D28" s="117">
        <f>IF(SER_hh_tesh_in!D28=0,0,SER_hh_tesh_in!D28/SER_summary!D$27)</f>
        <v>3.6562407888706971</v>
      </c>
      <c r="E28" s="117">
        <f>IF(SER_hh_tesh_in!E28=0,0,SER_hh_tesh_in!E28/SER_summary!E$27)</f>
        <v>3.8867327127154296</v>
      </c>
      <c r="F28" s="117">
        <f>IF(SER_hh_tesh_in!F28=0,0,SER_hh_tesh_in!F28/SER_summary!F$27)</f>
        <v>3.8795251938071345</v>
      </c>
      <c r="G28" s="117">
        <f>IF(SER_hh_tesh_in!G28=0,0,SER_hh_tesh_in!G28/SER_summary!G$27)</f>
        <v>3.903352077703321</v>
      </c>
      <c r="H28" s="117">
        <f>IF(SER_hh_tesh_in!H28=0,0,SER_hh_tesh_in!H28/SER_summary!H$27)</f>
        <v>3.9145642775947413</v>
      </c>
      <c r="I28" s="117">
        <f>IF(SER_hh_tesh_in!I28=0,0,SER_hh_tesh_in!I28/SER_summary!I$27)</f>
        <v>3.9055583570574584</v>
      </c>
      <c r="J28" s="117">
        <f>IF(SER_hh_tesh_in!J28=0,0,SER_hh_tesh_in!J28/SER_summary!J$27)</f>
        <v>3.9309062325843347</v>
      </c>
      <c r="K28" s="117">
        <f>IF(SER_hh_tesh_in!K28=0,0,SER_hh_tesh_in!K28/SER_summary!K$27)</f>
        <v>3.9355294184096086</v>
      </c>
      <c r="L28" s="117">
        <f>IF(SER_hh_tesh_in!L28=0,0,SER_hh_tesh_in!L28/SER_summary!L$27)</f>
        <v>3.9420684015616714</v>
      </c>
      <c r="M28" s="117">
        <f>IF(SER_hh_tesh_in!M28=0,0,SER_hh_tesh_in!M28/SER_summary!M$27)</f>
        <v>3.989436316867601</v>
      </c>
      <c r="N28" s="117">
        <f>IF(SER_hh_tesh_in!N28=0,0,SER_hh_tesh_in!N28/SER_summary!N$27)</f>
        <v>4.0177400063684008</v>
      </c>
      <c r="O28" s="117">
        <f>IF(SER_hh_tesh_in!O28=0,0,SER_hh_tesh_in!O28/SER_summary!O$27)</f>
        <v>4.001541654749591</v>
      </c>
      <c r="P28" s="117">
        <f>IF(SER_hh_tesh_in!P28=0,0,SER_hh_tesh_in!P28/SER_summary!P$27)</f>
        <v>3.963510740053573</v>
      </c>
      <c r="Q28" s="117">
        <f>IF(SER_hh_tesh_in!Q28=0,0,SER_hh_tesh_in!Q28/SER_summary!Q$27)</f>
        <v>4.0194507935458441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9.0545119380989778</v>
      </c>
      <c r="D29" s="101">
        <f>IF(SER_hh_tesh_in!D29=0,0,SER_hh_tesh_in!D29/SER_summary!D$27)</f>
        <v>9.1020581535029628</v>
      </c>
      <c r="E29" s="101">
        <f>IF(SER_hh_tesh_in!E29=0,0,SER_hh_tesh_in!E29/SER_summary!E$27)</f>
        <v>9.2057297755437713</v>
      </c>
      <c r="F29" s="101">
        <f>IF(SER_hh_tesh_in!F29=0,0,SER_hh_tesh_in!F29/SER_summary!F$27)</f>
        <v>9.2926342823476968</v>
      </c>
      <c r="G29" s="101">
        <f>IF(SER_hh_tesh_in!G29=0,0,SER_hh_tesh_in!G29/SER_summary!G$27)</f>
        <v>9.3811003390161716</v>
      </c>
      <c r="H29" s="101">
        <f>IF(SER_hh_tesh_in!H29=0,0,SER_hh_tesh_in!H29/SER_summary!H$27)</f>
        <v>9.3696693082490174</v>
      </c>
      <c r="I29" s="101">
        <f>IF(SER_hh_tesh_in!I29=0,0,SER_hh_tesh_in!I29/SER_summary!I$27)</f>
        <v>9.3575028068419144</v>
      </c>
      <c r="J29" s="101">
        <f>IF(SER_hh_tesh_in!J29=0,0,SER_hh_tesh_in!J29/SER_summary!J$27)</f>
        <v>9.3832358913513616</v>
      </c>
      <c r="K29" s="101">
        <f>IF(SER_hh_tesh_in!K29=0,0,SER_hh_tesh_in!K29/SER_summary!K$27)</f>
        <v>9.4512602235663294</v>
      </c>
      <c r="L29" s="101">
        <f>IF(SER_hh_tesh_in!L29=0,0,SER_hh_tesh_in!L29/SER_summary!L$27)</f>
        <v>9.5675098661464446</v>
      </c>
      <c r="M29" s="101">
        <f>IF(SER_hh_tesh_in!M29=0,0,SER_hh_tesh_in!M29/SER_summary!M$27)</f>
        <v>9.6023569122110093</v>
      </c>
      <c r="N29" s="101">
        <f>IF(SER_hh_tesh_in!N29=0,0,SER_hh_tesh_in!N29/SER_summary!N$27)</f>
        <v>9.7892812483854605</v>
      </c>
      <c r="O29" s="101">
        <f>IF(SER_hh_tesh_in!O29=0,0,SER_hh_tesh_in!O29/SER_summary!O$27)</f>
        <v>9.8299943860284138</v>
      </c>
      <c r="P29" s="101">
        <f>IF(SER_hh_tesh_in!P29=0,0,SER_hh_tesh_in!P29/SER_summary!P$27)</f>
        <v>9.8540648681463363</v>
      </c>
      <c r="Q29" s="101">
        <f>IF(SER_hh_tesh_in!Q29=0,0,SER_hh_tesh_in!Q29/SER_summary!Q$27)</f>
        <v>9.7515813389593475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9.0758138082647513</v>
      </c>
      <c r="D30" s="100">
        <f>IF(SER_hh_tesh_in!D30=0,0,SER_hh_tesh_in!D30/SER_summary!D$27)</f>
        <v>9.1371929519759423</v>
      </c>
      <c r="E30" s="100">
        <f>IF(SER_hh_tesh_in!E30=0,0,SER_hh_tesh_in!E30/SER_summary!E$27)</f>
        <v>9.4917699772989597</v>
      </c>
      <c r="F30" s="100">
        <f>IF(SER_hh_tesh_in!F30=0,0,SER_hh_tesh_in!F30/SER_summary!F$27)</f>
        <v>9.7157109909148414</v>
      </c>
      <c r="G30" s="100">
        <f>IF(SER_hh_tesh_in!G30=0,0,SER_hh_tesh_in!G30/SER_summary!G$27)</f>
        <v>9.8421126146501408</v>
      </c>
      <c r="H30" s="100">
        <f>IF(SER_hh_tesh_in!H30=0,0,SER_hh_tesh_in!H30/SER_summary!H$27)</f>
        <v>9.8431720114685959</v>
      </c>
      <c r="I30" s="100">
        <f>IF(SER_hh_tesh_in!I30=0,0,SER_hh_tesh_in!I30/SER_summary!I$27)</f>
        <v>9.7946098406349584</v>
      </c>
      <c r="J30" s="100">
        <f>IF(SER_hh_tesh_in!J30=0,0,SER_hh_tesh_in!J30/SER_summary!J$27)</f>
        <v>9.780524612444939</v>
      </c>
      <c r="K30" s="100">
        <f>IF(SER_hh_tesh_in!K30=0,0,SER_hh_tesh_in!K30/SER_summary!K$27)</f>
        <v>9.8120421967745859</v>
      </c>
      <c r="L30" s="100">
        <f>IF(SER_hh_tesh_in!L30=0,0,SER_hh_tesh_in!L30/SER_summary!L$27)</f>
        <v>10.634947852444425</v>
      </c>
      <c r="M30" s="100">
        <f>IF(SER_hh_tesh_in!M30=0,0,SER_hh_tesh_in!M30/SER_summary!M$27)</f>
        <v>9.2834105206188795</v>
      </c>
      <c r="N30" s="100">
        <f>IF(SER_hh_tesh_in!N30=0,0,SER_hh_tesh_in!N30/SER_summary!N$27)</f>
        <v>0</v>
      </c>
      <c r="O30" s="100">
        <f>IF(SER_hh_tesh_in!O30=0,0,SER_hh_tesh_in!O30/SER_summary!O$27)</f>
        <v>0</v>
      </c>
      <c r="P30" s="100">
        <f>IF(SER_hh_tesh_in!P30=0,0,SER_hh_tesh_in!P30/SER_summary!P$27)</f>
        <v>0</v>
      </c>
      <c r="Q30" s="100">
        <f>IF(SER_hh_tesh_in!Q30=0,0,SER_hh_tesh_in!Q30/SER_summary!Q$27)</f>
        <v>10.047151135614765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9.0826328169224322</v>
      </c>
      <c r="D31" s="100">
        <f>IF(SER_hh_tesh_in!D31=0,0,SER_hh_tesh_in!D31/SER_summary!D$27)</f>
        <v>9.1651323632007919</v>
      </c>
      <c r="E31" s="100">
        <f>IF(SER_hh_tesh_in!E31=0,0,SER_hh_tesh_in!E31/SER_summary!E$27)</f>
        <v>9.2951753435463704</v>
      </c>
      <c r="F31" s="100">
        <f>IF(SER_hh_tesh_in!F31=0,0,SER_hh_tesh_in!F31/SER_summary!F$27)</f>
        <v>9.4066512821500989</v>
      </c>
      <c r="G31" s="100">
        <f>IF(SER_hh_tesh_in!G31=0,0,SER_hh_tesh_in!G31/SER_summary!G$27)</f>
        <v>9.5529042548628507</v>
      </c>
      <c r="H31" s="100">
        <f>IF(SER_hh_tesh_in!H31=0,0,SER_hh_tesh_in!H31/SER_summary!H$27)</f>
        <v>9.6222896967228522</v>
      </c>
      <c r="I31" s="100">
        <f>IF(SER_hh_tesh_in!I31=0,0,SER_hh_tesh_in!I31/SER_summary!I$27)</f>
        <v>9.6305352294652398</v>
      </c>
      <c r="J31" s="100">
        <f>IF(SER_hh_tesh_in!J31=0,0,SER_hh_tesh_in!J31/SER_summary!J$27)</f>
        <v>9.6681088679410809</v>
      </c>
      <c r="K31" s="100">
        <f>IF(SER_hh_tesh_in!K31=0,0,SER_hh_tesh_in!K31/SER_summary!K$27)</f>
        <v>9.7549206282004359</v>
      </c>
      <c r="L31" s="100">
        <f>IF(SER_hh_tesh_in!L31=0,0,SER_hh_tesh_in!L31/SER_summary!L$27)</f>
        <v>9.812543568851785</v>
      </c>
      <c r="M31" s="100">
        <f>IF(SER_hh_tesh_in!M31=0,0,SER_hh_tesh_in!M31/SER_summary!M$27)</f>
        <v>9.9126041632434241</v>
      </c>
      <c r="N31" s="100">
        <f>IF(SER_hh_tesh_in!N31=0,0,SER_hh_tesh_in!N31/SER_summary!N$27)</f>
        <v>9.9896867369355586</v>
      </c>
      <c r="O31" s="100">
        <f>IF(SER_hh_tesh_in!O31=0,0,SER_hh_tesh_in!O31/SER_summary!O$27)</f>
        <v>9.9693411559009473</v>
      </c>
      <c r="P31" s="100">
        <f>IF(SER_hh_tesh_in!P31=0,0,SER_hh_tesh_in!P31/SER_summary!P$27)</f>
        <v>9.9349897542840768</v>
      </c>
      <c r="Q31" s="100">
        <f>IF(SER_hh_tesh_in!Q31=0,0,SER_hh_tesh_in!Q31/SER_summary!Q$27)</f>
        <v>9.9315269683505782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9.0502530646315442</v>
      </c>
      <c r="D33" s="18">
        <f>IF(SER_hh_tesh_in!D33=0,0,SER_hh_tesh_in!D33/SER_summary!D$27)</f>
        <v>9.0920796477497259</v>
      </c>
      <c r="E33" s="18">
        <f>IF(SER_hh_tesh_in!E33=0,0,SER_hh_tesh_in!E33/SER_summary!E$27)</f>
        <v>9.1670635091025154</v>
      </c>
      <c r="F33" s="18">
        <f>IF(SER_hh_tesh_in!F33=0,0,SER_hh_tesh_in!F33/SER_summary!F$27)</f>
        <v>9.2419184244108337</v>
      </c>
      <c r="G33" s="18">
        <f>IF(SER_hh_tesh_in!G33=0,0,SER_hh_tesh_in!G33/SER_summary!G$27)</f>
        <v>9.2779919423052988</v>
      </c>
      <c r="H33" s="18">
        <f>IF(SER_hh_tesh_in!H33=0,0,SER_hh_tesh_in!H33/SER_summary!H$27)</f>
        <v>9.314100269707529</v>
      </c>
      <c r="I33" s="18">
        <f>IF(SER_hh_tesh_in!I33=0,0,SER_hh_tesh_in!I33/SER_summary!I$27)</f>
        <v>9.3093801315026905</v>
      </c>
      <c r="J33" s="18">
        <f>IF(SER_hh_tesh_in!J33=0,0,SER_hh_tesh_in!J33/SER_summary!J$27)</f>
        <v>9.3260257762429113</v>
      </c>
      <c r="K33" s="18">
        <f>IF(SER_hh_tesh_in!K33=0,0,SER_hh_tesh_in!K33/SER_summary!K$27)</f>
        <v>9.3926160042879854</v>
      </c>
      <c r="L33" s="18">
        <f>IF(SER_hh_tesh_in!L33=0,0,SER_hh_tesh_in!L33/SER_summary!L$27)</f>
        <v>9.4147433343840081</v>
      </c>
      <c r="M33" s="18">
        <f>IF(SER_hh_tesh_in!M33=0,0,SER_hh_tesh_in!M33/SER_summary!M$27)</f>
        <v>9.5807418337662806</v>
      </c>
      <c r="N33" s="18">
        <f>IF(SER_hh_tesh_in!N33=0,0,SER_hh_tesh_in!N33/SER_summary!N$27)</f>
        <v>9.7654302847737533</v>
      </c>
      <c r="O33" s="18">
        <f>IF(SER_hh_tesh_in!O33=0,0,SER_hh_tesh_in!O33/SER_summary!O$27)</f>
        <v>9.8135427906789232</v>
      </c>
      <c r="P33" s="18">
        <f>IF(SER_hh_tesh_in!P33=0,0,SER_hh_tesh_in!P33/SER_summary!P$27)</f>
        <v>9.8475084134124948</v>
      </c>
      <c r="Q33" s="18">
        <f>IF(SER_hh_tesh_in!Q33=0,0,SER_hh_tesh_in!Q33/SER_summary!Q$27)</f>
        <v>9.6393185352443993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1.5913522944216474</v>
      </c>
      <c r="D3" s="106">
        <f>IF(SER_hh_emih_in!D3=0,0,SER_hh_emih_in!D3/SER_summary!D$27)</f>
        <v>7.4591968481913407</v>
      </c>
      <c r="E3" s="106">
        <f>IF(SER_hh_emih_in!E3=0,0,SER_hh_emih_in!E3/SER_summary!E$27)</f>
        <v>12.394121736547769</v>
      </c>
      <c r="F3" s="106">
        <f>IF(SER_hh_emih_in!F3=0,0,SER_hh_emih_in!F3/SER_summary!F$27)</f>
        <v>6.9382149338867638</v>
      </c>
      <c r="G3" s="106">
        <f>IF(SER_hh_emih_in!G3=0,0,SER_hh_emih_in!G3/SER_summary!G$27)</f>
        <v>7.9491010425928073</v>
      </c>
      <c r="H3" s="106">
        <f>IF(SER_hh_emih_in!H3=0,0,SER_hh_emih_in!H3/SER_summary!H$27)</f>
        <v>8.5276187452920933</v>
      </c>
      <c r="I3" s="106">
        <f>IF(SER_hh_emih_in!I3=0,0,SER_hh_emih_in!I3/SER_summary!I$27)</f>
        <v>2.0798005875422874</v>
      </c>
      <c r="J3" s="106">
        <f>IF(SER_hh_emih_in!J3=0,0,SER_hh_emih_in!J3/SER_summary!J$27)</f>
        <v>5.2188988998799433</v>
      </c>
      <c r="K3" s="106">
        <f>IF(SER_hh_emih_in!K3=0,0,SER_hh_emih_in!K3/SER_summary!K$27)</f>
        <v>5.2417490947640637</v>
      </c>
      <c r="L3" s="106">
        <f>IF(SER_hh_emih_in!L3=0,0,SER_hh_emih_in!L3/SER_summary!L$27)</f>
        <v>1.186563706435326</v>
      </c>
      <c r="M3" s="106">
        <f>IF(SER_hh_emih_in!M3=0,0,SER_hh_emih_in!M3/SER_summary!M$27)</f>
        <v>1.8036634714355331</v>
      </c>
      <c r="N3" s="106">
        <f>IF(SER_hh_emih_in!N3=0,0,SER_hh_emih_in!N3/SER_summary!N$27)</f>
        <v>11.332445515672422</v>
      </c>
      <c r="O3" s="106">
        <f>IF(SER_hh_emih_in!O3=0,0,SER_hh_emih_in!O3/SER_summary!O$27)</f>
        <v>8.1704579893105755</v>
      </c>
      <c r="P3" s="106">
        <f>IF(SER_hh_emih_in!P3=0,0,SER_hh_emih_in!P3/SER_summary!P$27)</f>
        <v>2.4131680629386678</v>
      </c>
      <c r="Q3" s="106">
        <f>IF(SER_hh_emih_in!Q3=0,0,SER_hh_emih_in!Q3/SER_summary!Q$27)</f>
        <v>7.054596741943671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0.68683488772452561</v>
      </c>
      <c r="D4" s="101">
        <f>IF(SER_hh_emih_in!D4=0,0,SER_hh_emih_in!D4/SER_summary!D$27)</f>
        <v>6.2602607692758871</v>
      </c>
      <c r="E4" s="101">
        <f>IF(SER_hh_emih_in!E4=0,0,SER_hh_emih_in!E4/SER_summary!E$27)</f>
        <v>10.329863589740134</v>
      </c>
      <c r="F4" s="101">
        <f>IF(SER_hh_emih_in!F4=0,0,SER_hh_emih_in!F4/SER_summary!F$27)</f>
        <v>5.576789993342893</v>
      </c>
      <c r="G4" s="101">
        <f>IF(SER_hh_emih_in!G4=0,0,SER_hh_emih_in!G4/SER_summary!G$27)</f>
        <v>5.8468595143880115</v>
      </c>
      <c r="H4" s="101">
        <f>IF(SER_hh_emih_in!H4=0,0,SER_hh_emih_in!H4/SER_summary!H$27)</f>
        <v>7.1813147688555743</v>
      </c>
      <c r="I4" s="101">
        <f>IF(SER_hh_emih_in!I4=0,0,SER_hh_emih_in!I4/SER_summary!I$27)</f>
        <v>1.2906582117723364</v>
      </c>
      <c r="J4" s="101">
        <f>IF(SER_hh_emih_in!J4=0,0,SER_hh_emih_in!J4/SER_summary!J$27)</f>
        <v>4.0376545637502046</v>
      </c>
      <c r="K4" s="101">
        <f>IF(SER_hh_emih_in!K4=0,0,SER_hh_emih_in!K4/SER_summary!K$27)</f>
        <v>4.2027593924196154</v>
      </c>
      <c r="L4" s="101">
        <f>IF(SER_hh_emih_in!L4=0,0,SER_hh_emih_in!L4/SER_summary!L$27)</f>
        <v>3.0468345631003275E-2</v>
      </c>
      <c r="M4" s="101">
        <f>IF(SER_hh_emih_in!M4=0,0,SER_hh_emih_in!M4/SER_summary!M$27)</f>
        <v>1.3999344310896478</v>
      </c>
      <c r="N4" s="101">
        <f>IF(SER_hh_emih_in!N4=0,0,SER_hh_emih_in!N4/SER_summary!N$27)</f>
        <v>10.395221770809671</v>
      </c>
      <c r="O4" s="101">
        <f>IF(SER_hh_emih_in!O4=0,0,SER_hh_emih_in!O4/SER_summary!O$27)</f>
        <v>7.2474082346122044</v>
      </c>
      <c r="P4" s="101">
        <f>IF(SER_hh_emih_in!P4=0,0,SER_hh_emih_in!P4/SER_summary!P$27)</f>
        <v>1.8823773641757744</v>
      </c>
      <c r="Q4" s="101">
        <f>IF(SER_hh_emih_in!Q4=0,0,SER_hh_emih_in!Q4/SER_summary!Q$27)</f>
        <v>5.1933445849535858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0</v>
      </c>
      <c r="D7" s="100">
        <f>IF(SER_hh_emih_in!D7=0,0,SER_hh_emih_in!D7/SER_summary!D$27)</f>
        <v>31.844681736454227</v>
      </c>
      <c r="E7" s="100">
        <f>IF(SER_hh_emih_in!E7=0,0,SER_hh_emih_in!E7/SER_summary!E$27)</f>
        <v>31.796435272771543</v>
      </c>
      <c r="F7" s="100">
        <f>IF(SER_hh_emih_in!F7=0,0,SER_hh_emih_in!F7/SER_summary!F$27)</f>
        <v>32.997441827597619</v>
      </c>
      <c r="G7" s="100">
        <f>IF(SER_hh_emih_in!G7=0,0,SER_hh_emih_in!G7/SER_summary!G$27)</f>
        <v>30.850905008550896</v>
      </c>
      <c r="H7" s="100">
        <f>IF(SER_hh_emih_in!H7=0,0,SER_hh_emih_in!H7/SER_summary!H$27)</f>
        <v>0</v>
      </c>
      <c r="I7" s="100">
        <f>IF(SER_hh_emih_in!I7=0,0,SER_hh_emih_in!I7/SER_summary!I$27)</f>
        <v>28.428273806607468</v>
      </c>
      <c r="J7" s="100">
        <f>IF(SER_hh_emih_in!J7=0,0,SER_hh_emih_in!J7/SER_summary!J$27)</f>
        <v>29.236892660711252</v>
      </c>
      <c r="K7" s="100">
        <f>IF(SER_hh_emih_in!K7=0,0,SER_hh_emih_in!K7/SER_summary!K$27)</f>
        <v>27.495411999258824</v>
      </c>
      <c r="L7" s="100">
        <f>IF(SER_hh_emih_in!L7=0,0,SER_hh_emih_in!L7/SER_summary!L$27)</f>
        <v>0</v>
      </c>
      <c r="M7" s="100">
        <f>IF(SER_hh_emih_in!M7=0,0,SER_hh_emih_in!M7/SER_summary!M$27)</f>
        <v>25.526201698459747</v>
      </c>
      <c r="N7" s="100">
        <f>IF(SER_hh_emih_in!N7=0,0,SER_hh_emih_in!N7/SER_summary!N$27)</f>
        <v>27.925680434405329</v>
      </c>
      <c r="O7" s="100">
        <f>IF(SER_hh_emih_in!O7=0,0,SER_hh_emih_in!O7/SER_summary!O$27)</f>
        <v>25.657281559610816</v>
      </c>
      <c r="P7" s="100">
        <f>IF(SER_hh_emih_in!P7=0,0,SER_hh_emih_in!P7/SER_summary!P$27)</f>
        <v>22.821423862745227</v>
      </c>
      <c r="Q7" s="100">
        <f>IF(SER_hh_emih_in!Q7=0,0,SER_hh_emih_in!Q7/SER_summary!Q$27)</f>
        <v>23.729562361224083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15.753585173009538</v>
      </c>
      <c r="D8" s="100">
        <f>IF(SER_hh_emih_in!D8=0,0,SER_hh_emih_in!D8/SER_summary!D$27)</f>
        <v>15.312591414275543</v>
      </c>
      <c r="E8" s="100">
        <f>IF(SER_hh_emih_in!E8=0,0,SER_hh_emih_in!E8/SER_summary!E$27)</f>
        <v>15.909066315136126</v>
      </c>
      <c r="F8" s="100">
        <f>IF(SER_hh_emih_in!F8=0,0,SER_hh_emih_in!F8/SER_summary!F$27)</f>
        <v>15.462688940258142</v>
      </c>
      <c r="G8" s="100">
        <f>IF(SER_hh_emih_in!G8=0,0,SER_hh_emih_in!G8/SER_summary!G$27)</f>
        <v>14.968934213260312</v>
      </c>
      <c r="H8" s="100">
        <f>IF(SER_hh_emih_in!H8=0,0,SER_hh_emih_in!H8/SER_summary!H$27)</f>
        <v>14.906130715003036</v>
      </c>
      <c r="I8" s="100">
        <f>IF(SER_hh_emih_in!I8=0,0,SER_hh_emih_in!I8/SER_summary!I$27)</f>
        <v>14.098857555668094</v>
      </c>
      <c r="J8" s="100">
        <f>IF(SER_hh_emih_in!J8=0,0,SER_hh_emih_in!J8/SER_summary!J$27)</f>
        <v>13.935334859099623</v>
      </c>
      <c r="K8" s="100">
        <f>IF(SER_hh_emih_in!K8=0,0,SER_hh_emih_in!K8/SER_summary!K$27)</f>
        <v>13.366917732308849</v>
      </c>
      <c r="L8" s="100">
        <f>IF(SER_hh_emih_in!L8=0,0,SER_hh_emih_in!L8/SER_summary!L$27)</f>
        <v>14.56596946405695</v>
      </c>
      <c r="M8" s="100">
        <f>IF(SER_hh_emih_in!M8=0,0,SER_hh_emih_in!M8/SER_summary!M$27)</f>
        <v>12.214031752822267</v>
      </c>
      <c r="N8" s="100">
        <f>IF(SER_hh_emih_in!N8=0,0,SER_hh_emih_in!N8/SER_summary!N$27)</f>
        <v>12.42503255349116</v>
      </c>
      <c r="O8" s="100">
        <f>IF(SER_hh_emih_in!O8=0,0,SER_hh_emih_in!O8/SER_summary!O$27)</f>
        <v>11.894857839981604</v>
      </c>
      <c r="P8" s="100">
        <f>IF(SER_hh_emih_in!P8=0,0,SER_hh_emih_in!P8/SER_summary!P$27)</f>
        <v>10.048365244259669</v>
      </c>
      <c r="Q8" s="100">
        <f>IF(SER_hh_emih_in!Q8=0,0,SER_hh_emih_in!Q8/SER_summary!Q$27)</f>
        <v>10.425094384225925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22.487895865991344</v>
      </c>
      <c r="D9" s="100">
        <f>IF(SER_hh_emih_in!D9=0,0,SER_hh_emih_in!D9/SER_summary!D$27)</f>
        <v>21.427009321080611</v>
      </c>
      <c r="E9" s="100">
        <f>IF(SER_hh_emih_in!E9=0,0,SER_hh_emih_in!E9/SER_summary!E$27)</f>
        <v>22.553799112644377</v>
      </c>
      <c r="F9" s="100">
        <f>IF(SER_hh_emih_in!F9=0,0,SER_hh_emih_in!F9/SER_summary!F$27)</f>
        <v>22.008981560260239</v>
      </c>
      <c r="G9" s="100">
        <f>IF(SER_hh_emih_in!G9=0,0,SER_hh_emih_in!G9/SER_summary!G$27)</f>
        <v>21.446318827956411</v>
      </c>
      <c r="H9" s="100">
        <f>IF(SER_hh_emih_in!H9=0,0,SER_hh_emih_in!H9/SER_summary!H$27)</f>
        <v>21.566750159276175</v>
      </c>
      <c r="I9" s="100">
        <f>IF(SER_hh_emih_in!I9=0,0,SER_hh_emih_in!I9/SER_summary!I$27)</f>
        <v>20.34708991101078</v>
      </c>
      <c r="J9" s="100">
        <f>IF(SER_hh_emih_in!J9=0,0,SER_hh_emih_in!J9/SER_summary!J$27)</f>
        <v>20.137420838055373</v>
      </c>
      <c r="K9" s="100">
        <f>IF(SER_hh_emih_in!K9=0,0,SER_hh_emih_in!K9/SER_summary!K$27)</f>
        <v>19.382426984435003</v>
      </c>
      <c r="L9" s="100">
        <f>IF(SER_hh_emih_in!L9=0,0,SER_hh_emih_in!L9/SER_summary!L$27)</f>
        <v>0</v>
      </c>
      <c r="M9" s="100">
        <f>IF(SER_hh_emih_in!M9=0,0,SER_hh_emih_in!M9/SER_summary!M$27)</f>
        <v>0</v>
      </c>
      <c r="N9" s="100">
        <f>IF(SER_hh_emih_in!N9=0,0,SER_hh_emih_in!N9/SER_summary!N$27)</f>
        <v>18.508737832972855</v>
      </c>
      <c r="O9" s="100">
        <f>IF(SER_hh_emih_in!O9=0,0,SER_hh_emih_in!O9/SER_summary!O$27)</f>
        <v>18.000794442243357</v>
      </c>
      <c r="P9" s="100">
        <f>IF(SER_hh_emih_in!P9=0,0,SER_hh_emih_in!P9/SER_summary!P$27)</f>
        <v>0</v>
      </c>
      <c r="Q9" s="100">
        <f>IF(SER_hh_emih_in!Q9=0,0,SER_hh_emih_in!Q9/SER_summary!Q$27)</f>
        <v>16.142488404740696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12.041410601616631</v>
      </c>
      <c r="D10" s="100">
        <f>IF(SER_hh_emih_in!D10=0,0,SER_hh_emih_in!D10/SER_summary!D$27)</f>
        <v>16.87125097458188</v>
      </c>
      <c r="E10" s="100">
        <f>IF(SER_hh_emih_in!E10=0,0,SER_hh_emih_in!E10/SER_summary!E$27)</f>
        <v>16.997219358155547</v>
      </c>
      <c r="F10" s="100">
        <f>IF(SER_hh_emih_in!F10=0,0,SER_hh_emih_in!F10/SER_summary!F$27)</f>
        <v>13.24551062371965</v>
      </c>
      <c r="G10" s="100">
        <f>IF(SER_hh_emih_in!G10=0,0,SER_hh_emih_in!G10/SER_summary!G$27)</f>
        <v>13.222867480286624</v>
      </c>
      <c r="H10" s="100">
        <f>IF(SER_hh_emih_in!H10=0,0,SER_hh_emih_in!H10/SER_summary!H$27)</f>
        <v>13.584308039560469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7.559203494278381</v>
      </c>
      <c r="N10" s="100">
        <f>IF(SER_hh_emih_in!N10=0,0,SER_hh_emih_in!N10/SER_summary!N$27)</f>
        <v>6.4636171240813853</v>
      </c>
      <c r="O10" s="100">
        <f>IF(SER_hh_emih_in!O10=0,0,SER_hh_emih_in!O10/SER_summary!O$27)</f>
        <v>6.068891481548472</v>
      </c>
      <c r="P10" s="100">
        <f>IF(SER_hh_emih_in!P10=0,0,SER_hh_emih_in!P10/SER_summary!P$27)</f>
        <v>8.5056897537309251</v>
      </c>
      <c r="Q10" s="100">
        <f>IF(SER_hh_emih_in!Q10=0,0,SER_hh_emih_in!Q10/SER_summary!Q$27)</f>
        <v>4.1300339184209323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3.9196591326223313E-3</v>
      </c>
      <c r="D16" s="101">
        <f>IF(SER_hh_emih_in!D16=0,0,SER_hh_emih_in!D16/SER_summary!D$27)</f>
        <v>3.7614050875065951E-3</v>
      </c>
      <c r="E16" s="101">
        <f>IF(SER_hh_emih_in!E16=0,0,SER_hh_emih_in!E16/SER_summary!E$27)</f>
        <v>2.7839421206981552E-3</v>
      </c>
      <c r="F16" s="101">
        <f>IF(SER_hh_emih_in!F16=0,0,SER_hh_emih_in!F16/SER_summary!F$27)</f>
        <v>6.2349365732657144E-3</v>
      </c>
      <c r="G16" s="101">
        <f>IF(SER_hh_emih_in!G16=0,0,SER_hh_emih_in!G16/SER_summary!G$27)</f>
        <v>6.3943324890894764E-3</v>
      </c>
      <c r="H16" s="101">
        <f>IF(SER_hh_emih_in!H16=0,0,SER_hh_emih_in!H16/SER_summary!H$27)</f>
        <v>2.9796248598470453E-3</v>
      </c>
      <c r="I16" s="101">
        <f>IF(SER_hh_emih_in!I16=0,0,SER_hh_emih_in!I16/SER_summary!I$27)</f>
        <v>1.605731501008592E-3</v>
      </c>
      <c r="J16" s="101">
        <f>IF(SER_hh_emih_in!J16=0,0,SER_hh_emih_in!J16/SER_summary!J$27)</f>
        <v>3.5365687934925723E-3</v>
      </c>
      <c r="K16" s="101">
        <f>IF(SER_hh_emih_in!K16=0,0,SER_hh_emih_in!K16/SER_summary!K$27)</f>
        <v>3.268734358544881E-3</v>
      </c>
      <c r="L16" s="101">
        <f>IF(SER_hh_emih_in!L16=0,0,SER_hh_emih_in!L16/SER_summary!L$27)</f>
        <v>6.2192736417937253E-2</v>
      </c>
      <c r="M16" s="101">
        <f>IF(SER_hh_emih_in!M16=0,0,SER_hh_emih_in!M16/SER_summary!M$27)</f>
        <v>8.8408692957645703E-3</v>
      </c>
      <c r="N16" s="101">
        <f>IF(SER_hh_emih_in!N16=0,0,SER_hh_emih_in!N16/SER_summary!N$27)</f>
        <v>3.5809573290358845E-2</v>
      </c>
      <c r="O16" s="101">
        <f>IF(SER_hh_emih_in!O16=0,0,SER_hh_emih_in!O16/SER_summary!O$27)</f>
        <v>4.0250539020254841E-2</v>
      </c>
      <c r="P16" s="101">
        <f>IF(SER_hh_emih_in!P16=0,0,SER_hh_emih_in!P16/SER_summary!P$27)</f>
        <v>3.6263287867927096E-2</v>
      </c>
      <c r="Q16" s="101">
        <f>IF(SER_hh_emih_in!Q16=0,0,SER_hh_emih_in!Q16/SER_summary!Q$27)</f>
        <v>5.1146723624002223E-2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0.52189022810060204</v>
      </c>
      <c r="D17" s="103">
        <f>IF(SER_hh_emih_in!D17=0,0,SER_hh_emih_in!D17/SER_summary!D$27)</f>
        <v>0.5367066411145045</v>
      </c>
      <c r="E17" s="103">
        <f>IF(SER_hh_emih_in!E17=0,0,SER_hh_emih_in!E17/SER_summary!E$27)</f>
        <v>0.54979181712007064</v>
      </c>
      <c r="F17" s="103">
        <f>IF(SER_hh_emih_in!F17=0,0,SER_hh_emih_in!F17/SER_summary!F$27)</f>
        <v>0.55649822647736924</v>
      </c>
      <c r="G17" s="103">
        <f>IF(SER_hh_emih_in!G17=0,0,SER_hh_emih_in!G17/SER_summary!G$27)</f>
        <v>0.57071182417655164</v>
      </c>
      <c r="H17" s="103">
        <f>IF(SER_hh_emih_in!H17=0,0,SER_hh_emih_in!H17/SER_summary!H$27)</f>
        <v>0.58562245100304844</v>
      </c>
      <c r="I17" s="103">
        <f>IF(SER_hh_emih_in!I17=0,0,SER_hh_emih_in!I17/SER_summary!I$27)</f>
        <v>0.60961883419248386</v>
      </c>
      <c r="J17" s="103">
        <f>IF(SER_hh_emih_in!J17=0,0,SER_hh_emih_in!J17/SER_summary!J$27)</f>
        <v>0.61902934961349254</v>
      </c>
      <c r="K17" s="103">
        <f>IF(SER_hh_emih_in!K17=0,0,SER_hh_emih_in!K17/SER_summary!K$27)</f>
        <v>0.61604500287576536</v>
      </c>
      <c r="L17" s="103">
        <f>IF(SER_hh_emih_in!L17=0,0,SER_hh_emih_in!L17/SER_summary!L$27)</f>
        <v>0.59480162029152994</v>
      </c>
      <c r="M17" s="103">
        <f>IF(SER_hh_emih_in!M17=0,0,SER_hh_emih_in!M17/SER_summary!M$27)</f>
        <v>0.6049835420193983</v>
      </c>
      <c r="N17" s="103">
        <f>IF(SER_hh_emih_in!N17=0,0,SER_hh_emih_in!N17/SER_summary!N$27)</f>
        <v>0.61565123627481477</v>
      </c>
      <c r="O17" s="103">
        <f>IF(SER_hh_emih_in!O17=0,0,SER_hh_emih_in!O17/SER_summary!O$27)</f>
        <v>0.61701980111851573</v>
      </c>
      <c r="P17" s="103">
        <f>IF(SER_hh_emih_in!P17=0,0,SER_hh_emih_in!P17/SER_summary!P$27)</f>
        <v>0.64759471985562589</v>
      </c>
      <c r="Q17" s="103">
        <f>IF(SER_hh_emih_in!Q17=0,0,SER_hh_emih_in!Q17/SER_summary!Q$27)</f>
        <v>0.66413251536048945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0.40641694856430099</v>
      </c>
      <c r="D19" s="101">
        <f>IF(SER_hh_emih_in!D19=0,0,SER_hh_emih_in!D19/SER_summary!D$27)</f>
        <v>0.67970574382660331</v>
      </c>
      <c r="E19" s="101">
        <f>IF(SER_hh_emih_in!E19=0,0,SER_hh_emih_in!E19/SER_summary!E$27)</f>
        <v>1.2422950204756431</v>
      </c>
      <c r="F19" s="101">
        <f>IF(SER_hh_emih_in!F19=0,0,SER_hh_emih_in!F19/SER_summary!F$27)</f>
        <v>0.59780245495786688</v>
      </c>
      <c r="G19" s="101">
        <f>IF(SER_hh_emih_in!G19=0,0,SER_hh_emih_in!G19/SER_summary!G$27)</f>
        <v>0.89757692405918144</v>
      </c>
      <c r="H19" s="101">
        <f>IF(SER_hh_emih_in!H19=0,0,SER_hh_emih_in!H19/SER_summary!H$27)</f>
        <v>0.70466372676488109</v>
      </c>
      <c r="I19" s="101">
        <f>IF(SER_hh_emih_in!I19=0,0,SER_hh_emih_in!I19/SER_summary!I$27)</f>
        <v>0.2476342366030917</v>
      </c>
      <c r="J19" s="101">
        <f>IF(SER_hh_emih_in!J19=0,0,SER_hh_emih_in!J19/SER_summary!J$27)</f>
        <v>0.56773001567680825</v>
      </c>
      <c r="K19" s="101">
        <f>IF(SER_hh_emih_in!K19=0,0,SER_hh_emih_in!K19/SER_summary!K$27)</f>
        <v>0.43197735480720795</v>
      </c>
      <c r="L19" s="101">
        <f>IF(SER_hh_emih_in!L19=0,0,SER_hh_emih_in!L19/SER_summary!L$27)</f>
        <v>0.29417093589442617</v>
      </c>
      <c r="M19" s="101">
        <f>IF(SER_hh_emih_in!M19=0,0,SER_hh_emih_in!M19/SER_summary!M$27)</f>
        <v>1.5910798252128357E-2</v>
      </c>
      <c r="N19" s="101">
        <f>IF(SER_hh_emih_in!N19=0,0,SER_hh_emih_in!N19/SER_summary!N$27)</f>
        <v>0.5345735395820167</v>
      </c>
      <c r="O19" s="101">
        <f>IF(SER_hh_emih_in!O19=0,0,SER_hh_emih_in!O19/SER_summary!O$27)</f>
        <v>0.52610540632489977</v>
      </c>
      <c r="P19" s="101">
        <f>IF(SER_hh_emih_in!P19=0,0,SER_hh_emih_in!P19/SER_summary!P$27)</f>
        <v>0.24057317404967229</v>
      </c>
      <c r="Q19" s="101">
        <f>IF(SER_hh_emih_in!Q19=0,0,SER_hh_emih_in!Q19/SER_summary!Q$27)</f>
        <v>0.48957894127886498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4.6412419114473842</v>
      </c>
      <c r="D22" s="100">
        <f>IF(SER_hh_emih_in!D22=0,0,SER_hh_emih_in!D22/SER_summary!D$27)</f>
        <v>4.6000817834584637</v>
      </c>
      <c r="E22" s="100">
        <f>IF(SER_hh_emih_in!E22=0,0,SER_hh_emih_in!E22/SER_summary!E$27)</f>
        <v>4.546218870142833</v>
      </c>
      <c r="F22" s="100">
        <f>IF(SER_hh_emih_in!F22=0,0,SER_hh_emih_in!F22/SER_summary!F$27)</f>
        <v>4.5275622281885957</v>
      </c>
      <c r="G22" s="100">
        <f>IF(SER_hh_emih_in!G22=0,0,SER_hh_emih_in!G22/SER_summary!G$27)</f>
        <v>4.4447324987630497</v>
      </c>
      <c r="H22" s="100">
        <f>IF(SER_hh_emih_in!H22=0,0,SER_hh_emih_in!H22/SER_summary!H$27)</f>
        <v>0</v>
      </c>
      <c r="I22" s="100">
        <f>IF(SER_hh_emih_in!I22=0,0,SER_hh_emih_in!I22/SER_summary!I$27)</f>
        <v>0</v>
      </c>
      <c r="J22" s="100">
        <f>IF(SER_hh_emih_in!J22=0,0,SER_hh_emih_in!J22/SER_summary!J$27)</f>
        <v>4.4174431966482723</v>
      </c>
      <c r="K22" s="100">
        <f>IF(SER_hh_emih_in!K22=0,0,SER_hh_emih_in!K22/SER_summary!K$27)</f>
        <v>4.3991316733505412</v>
      </c>
      <c r="L22" s="100">
        <f>IF(SER_hh_emih_in!L22=0,0,SER_hh_emih_in!L22/SER_summary!L$27)</f>
        <v>4.4012219696656825</v>
      </c>
      <c r="M22" s="100">
        <f>IF(SER_hh_emih_in!M22=0,0,SER_hh_emih_in!M22/SER_summary!M$27)</f>
        <v>0</v>
      </c>
      <c r="N22" s="100">
        <f>IF(SER_hh_emih_in!N22=0,0,SER_hh_emih_in!N22/SER_summary!N$27)</f>
        <v>4.5369526490265502</v>
      </c>
      <c r="O22" s="100">
        <f>IF(SER_hh_emih_in!O22=0,0,SER_hh_emih_in!O22/SER_summary!O$27)</f>
        <v>4.6084481471065404</v>
      </c>
      <c r="P22" s="100">
        <f>IF(SER_hh_emih_in!P22=0,0,SER_hh_emih_in!P22/SER_summary!P$27)</f>
        <v>4.7101571550624435</v>
      </c>
      <c r="Q22" s="100">
        <f>IF(SER_hh_emih_in!Q22=0,0,SER_hh_emih_in!Q22/SER_summary!Q$27)</f>
        <v>4.742948736923589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3.2390193326185126</v>
      </c>
      <c r="D23" s="100">
        <f>IF(SER_hh_emih_in!D23=0,0,SER_hh_emih_in!D23/SER_summary!D$27)</f>
        <v>3.192212629704029</v>
      </c>
      <c r="E23" s="100">
        <f>IF(SER_hh_emih_in!E23=0,0,SER_hh_emih_in!E23/SER_summary!E$27)</f>
        <v>3.2594104287138004</v>
      </c>
      <c r="F23" s="100">
        <f>IF(SER_hh_emih_in!F23=0,0,SER_hh_emih_in!F23/SER_summary!F$27)</f>
        <v>3.2073259150182225</v>
      </c>
      <c r="G23" s="100">
        <f>IF(SER_hh_emih_in!G23=0,0,SER_hh_emih_in!G23/SER_summary!G$27)</f>
        <v>3.1877115158520994</v>
      </c>
      <c r="H23" s="100">
        <f>IF(SER_hh_emih_in!H23=0,0,SER_hh_emih_in!H23/SER_summary!H$27)</f>
        <v>3.1627499893697331</v>
      </c>
      <c r="I23" s="100">
        <f>IF(SER_hh_emih_in!I23=0,0,SER_hh_emih_in!I23/SER_summary!I$27)</f>
        <v>3.143848267750613</v>
      </c>
      <c r="J23" s="100">
        <f>IF(SER_hh_emih_in!J23=0,0,SER_hh_emih_in!J23/SER_summary!J$27)</f>
        <v>3.1251166183018517</v>
      </c>
      <c r="K23" s="100">
        <f>IF(SER_hh_emih_in!K23=0,0,SER_hh_emih_in!K23/SER_summary!K$27)</f>
        <v>3.1349241076652739</v>
      </c>
      <c r="L23" s="100">
        <f>IF(SER_hh_emih_in!L23=0,0,SER_hh_emih_in!L23/SER_summary!L$27)</f>
        <v>3.1123313481023365</v>
      </c>
      <c r="M23" s="100">
        <f>IF(SER_hh_emih_in!M23=0,0,SER_hh_emih_in!M23/SER_summary!M$27)</f>
        <v>0</v>
      </c>
      <c r="N23" s="100">
        <f>IF(SER_hh_emih_in!N23=0,0,SER_hh_emih_in!N23/SER_summary!N$27)</f>
        <v>3.169910612282429</v>
      </c>
      <c r="O23" s="100">
        <f>IF(SER_hh_emih_in!O23=0,0,SER_hh_emih_in!O23/SER_summary!O$27)</f>
        <v>3.1256280758105306</v>
      </c>
      <c r="P23" s="100">
        <f>IF(SER_hh_emih_in!P23=0,0,SER_hh_emih_in!P23/SER_summary!P$27)</f>
        <v>0</v>
      </c>
      <c r="Q23" s="100">
        <f>IF(SER_hh_emih_in!Q23=0,0,SER_hh_emih_in!Q23/SER_summary!Q$27)</f>
        <v>3.2234153202891878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1.941293180141743</v>
      </c>
      <c r="D24" s="100">
        <f>IF(SER_hh_emih_in!D24=0,0,SER_hh_emih_in!D24/SER_summary!D$27)</f>
        <v>2.1638958413716614</v>
      </c>
      <c r="E24" s="100">
        <f>IF(SER_hh_emih_in!E24=0,0,SER_hh_emih_in!E24/SER_summary!E$27)</f>
        <v>2.1492859648090539</v>
      </c>
      <c r="F24" s="100">
        <f>IF(SER_hh_emih_in!F24=0,0,SER_hh_emih_in!F24/SER_summary!F$27)</f>
        <v>1.9939087389319206</v>
      </c>
      <c r="G24" s="100">
        <f>IF(SER_hh_emih_in!G24=0,0,SER_hh_emih_in!G24/SER_summary!G$27)</f>
        <v>1.8565513470226516</v>
      </c>
      <c r="H24" s="100">
        <f>IF(SER_hh_emih_in!H24=0,0,SER_hh_emih_in!H24/SER_summary!H$27)</f>
        <v>1.7606106543748856</v>
      </c>
      <c r="I24" s="100">
        <f>IF(SER_hh_emih_in!I24=0,0,SER_hh_emih_in!I24/SER_summary!I$27)</f>
        <v>1.4393233093809077</v>
      </c>
      <c r="J24" s="100">
        <f>IF(SER_hh_emih_in!J24=0,0,SER_hh_emih_in!J24/SER_summary!J$27)</f>
        <v>1.1283920016308513</v>
      </c>
      <c r="K24" s="100">
        <f>IF(SER_hh_emih_in!K24=0,0,SER_hh_emih_in!K24/SER_summary!K$27)</f>
        <v>0.82783220367865995</v>
      </c>
      <c r="L24" s="100">
        <f>IF(SER_hh_emih_in!L24=0,0,SER_hh_emih_in!L24/SER_summary!L$27)</f>
        <v>0.85051971530703152</v>
      </c>
      <c r="M24" s="100">
        <f>IF(SER_hh_emih_in!M24=0,0,SER_hh_emih_in!M24/SER_summary!M$27)</f>
        <v>1.1408498985753623</v>
      </c>
      <c r="N24" s="100">
        <f>IF(SER_hh_emih_in!N24=0,0,SER_hh_emih_in!N24/SER_summary!N$27)</f>
        <v>1.1210789999351805</v>
      </c>
      <c r="O24" s="100">
        <f>IF(SER_hh_emih_in!O24=0,0,SER_hh_emih_in!O24/SER_summary!O$27)</f>
        <v>0.99320988521429088</v>
      </c>
      <c r="P24" s="100">
        <f>IF(SER_hh_emih_in!P24=0,0,SER_hh_emih_in!P24/SER_summary!P$27)</f>
        <v>1.1808020051166088</v>
      </c>
      <c r="Q24" s="100">
        <f>IF(SER_hh_emih_in!Q24=0,0,SER_hh_emih_in!Q24/SER_summary!Q$27)</f>
        <v>0.78802669483202803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0.49744041511252807</v>
      </c>
      <c r="D29" s="101">
        <f>IF(SER_hh_emih_in!D29=0,0,SER_hh_emih_in!D29/SER_summary!D$27)</f>
        <v>0.51826349960681917</v>
      </c>
      <c r="E29" s="101">
        <f>IF(SER_hh_emih_in!E29=0,0,SER_hh_emih_in!E29/SER_summary!E$27)</f>
        <v>0.82154937073003476</v>
      </c>
      <c r="F29" s="101">
        <f>IF(SER_hh_emih_in!F29=0,0,SER_hh_emih_in!F29/SER_summary!F$27)</f>
        <v>0.76234273642025241</v>
      </c>
      <c r="G29" s="101">
        <f>IF(SER_hh_emih_in!G29=0,0,SER_hh_emih_in!G29/SER_summary!G$27)</f>
        <v>1.2031795638641367</v>
      </c>
      <c r="H29" s="101">
        <f>IF(SER_hh_emih_in!H29=0,0,SER_hh_emih_in!H29/SER_summary!H$27)</f>
        <v>0.64083112583675517</v>
      </c>
      <c r="I29" s="101">
        <f>IF(SER_hh_emih_in!I29=0,0,SER_hh_emih_in!I29/SER_summary!I$27)</f>
        <v>0.54103846160447744</v>
      </c>
      <c r="J29" s="101">
        <f>IF(SER_hh_emih_in!J29=0,0,SER_hh_emih_in!J29/SER_summary!J$27)</f>
        <v>0.61267164051935286</v>
      </c>
      <c r="K29" s="101">
        <f>IF(SER_hh_emih_in!K29=0,0,SER_hh_emih_in!K29/SER_summary!K$27)</f>
        <v>0.60625491577101043</v>
      </c>
      <c r="L29" s="101">
        <f>IF(SER_hh_emih_in!L29=0,0,SER_hh_emih_in!L29/SER_summary!L$27)</f>
        <v>0.85977898267432362</v>
      </c>
      <c r="M29" s="101">
        <f>IF(SER_hh_emih_in!M29=0,0,SER_hh_emih_in!M29/SER_summary!M$27)</f>
        <v>0.38597192925378998</v>
      </c>
      <c r="N29" s="101">
        <f>IF(SER_hh_emih_in!N29=0,0,SER_hh_emih_in!N29/SER_summary!N$27)</f>
        <v>0.39818126217595601</v>
      </c>
      <c r="O29" s="101">
        <f>IF(SER_hh_emih_in!O29=0,0,SER_hh_emih_in!O29/SER_summary!O$27)</f>
        <v>0.38943951061362969</v>
      </c>
      <c r="P29" s="101">
        <f>IF(SER_hh_emih_in!P29=0,0,SER_hh_emih_in!P29/SER_summary!P$27)</f>
        <v>0.27837454645823223</v>
      </c>
      <c r="Q29" s="101">
        <f>IF(SER_hh_emih_in!Q29=0,0,SER_hh_emih_in!Q29/SER_summary!Q$27)</f>
        <v>1.352430584419378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4.5808791224556096</v>
      </c>
      <c r="D30" s="100">
        <f>IF(SER_hh_emih_in!D30=0,0,SER_hh_emih_in!D30/SER_summary!D$27)</f>
        <v>4.5737889602031512</v>
      </c>
      <c r="E30" s="100">
        <f>IF(SER_hh_emih_in!E30=0,0,SER_hh_emih_in!E30/SER_summary!E$27)</f>
        <v>4.7083405750019187</v>
      </c>
      <c r="F30" s="100">
        <f>IF(SER_hh_emih_in!F30=0,0,SER_hh_emih_in!F30/SER_summary!F$27)</f>
        <v>4.7863504237371544</v>
      </c>
      <c r="G30" s="100">
        <f>IF(SER_hh_emih_in!G30=0,0,SER_hh_emih_in!G30/SER_summary!G$27)</f>
        <v>4.8183241536573993</v>
      </c>
      <c r="H30" s="100">
        <f>IF(SER_hh_emih_in!H30=0,0,SER_hh_emih_in!H30/SER_summary!H$27)</f>
        <v>4.7883508501214855</v>
      </c>
      <c r="I30" s="100">
        <f>IF(SER_hh_emih_in!I30=0,0,SER_hh_emih_in!I30/SER_summary!I$27)</f>
        <v>4.7300035756599428</v>
      </c>
      <c r="J30" s="100">
        <f>IF(SER_hh_emih_in!J30=0,0,SER_hh_emih_in!J30/SER_summary!J$27)</f>
        <v>4.697566257270033</v>
      </c>
      <c r="K30" s="100">
        <f>IF(SER_hh_emih_in!K30=0,0,SER_hh_emih_in!K30/SER_summary!K$27)</f>
        <v>4.6837300409006328</v>
      </c>
      <c r="L30" s="100">
        <f>IF(SER_hh_emih_in!L30=0,0,SER_hh_emih_in!L30/SER_summary!L$27)</f>
        <v>5.0454255759100866</v>
      </c>
      <c r="M30" s="100">
        <f>IF(SER_hh_emih_in!M30=0,0,SER_hh_emih_in!M30/SER_summary!M$27)</f>
        <v>4.3923630425388058</v>
      </c>
      <c r="N30" s="100">
        <f>IF(SER_hh_emih_in!N30=0,0,SER_hh_emih_in!N30/SER_summary!N$27)</f>
        <v>0</v>
      </c>
      <c r="O30" s="100">
        <f>IF(SER_hh_emih_in!O30=0,0,SER_hh_emih_in!O30/SER_summary!O$27)</f>
        <v>0</v>
      </c>
      <c r="P30" s="100">
        <f>IF(SER_hh_emih_in!P30=0,0,SER_hh_emih_in!P30/SER_summary!P$27)</f>
        <v>0</v>
      </c>
      <c r="Q30" s="100">
        <f>IF(SER_hh_emih_in!Q30=0,0,SER_hh_emih_in!Q30/SER_summary!Q$27)</f>
        <v>4.7435662828390823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3.6012074870424913</v>
      </c>
      <c r="D31" s="100">
        <f>IF(SER_hh_emih_in!D31=0,0,SER_hh_emih_in!D31/SER_summary!D$27)</f>
        <v>3.5785139158842458</v>
      </c>
      <c r="E31" s="100">
        <f>IF(SER_hh_emih_in!E31=0,0,SER_hh_emih_in!E31/SER_summary!E$27)</f>
        <v>3.6701312771449612</v>
      </c>
      <c r="F31" s="100">
        <f>IF(SER_hh_emih_in!F31=0,0,SER_hh_emih_in!F31/SER_summary!F$27)</f>
        <v>3.6482303534821399</v>
      </c>
      <c r="G31" s="100">
        <f>IF(SER_hh_emih_in!G31=0,0,SER_hh_emih_in!G31/SER_summary!G$27)</f>
        <v>3.6769888576606169</v>
      </c>
      <c r="H31" s="100">
        <f>IF(SER_hh_emih_in!H31=0,0,SER_hh_emih_in!H31/SER_summary!H$27)</f>
        <v>3.6746557510883355</v>
      </c>
      <c r="I31" s="100">
        <f>IF(SER_hh_emih_in!I31=0,0,SER_hh_emih_in!I31/SER_summary!I$27)</f>
        <v>3.6907257680583658</v>
      </c>
      <c r="J31" s="100">
        <f>IF(SER_hh_emih_in!J31=0,0,SER_hh_emih_in!J31/SER_summary!J$27)</f>
        <v>3.6821340771637354</v>
      </c>
      <c r="K31" s="100">
        <f>IF(SER_hh_emih_in!K31=0,0,SER_hh_emih_in!K31/SER_summary!K$27)</f>
        <v>3.712987914622456</v>
      </c>
      <c r="L31" s="100">
        <f>IF(SER_hh_emih_in!L31=0,0,SER_hh_emih_in!L31/SER_summary!L$27)</f>
        <v>3.6956918633005564</v>
      </c>
      <c r="M31" s="100">
        <f>IF(SER_hh_emih_in!M31=0,0,SER_hh_emih_in!M31/SER_summary!M$27)</f>
        <v>3.7207227805396608</v>
      </c>
      <c r="N31" s="100">
        <f>IF(SER_hh_emih_in!N31=0,0,SER_hh_emih_in!N31/SER_summary!N$27)</f>
        <v>3.743862035371325</v>
      </c>
      <c r="O31" s="100">
        <f>IF(SER_hh_emih_in!O31=0,0,SER_hh_emih_in!O31/SER_summary!O$27)</f>
        <v>3.6880337631421334</v>
      </c>
      <c r="P31" s="100">
        <f>IF(SER_hh_emih_in!P31=0,0,SER_hh_emih_in!P31/SER_summary!P$27)</f>
        <v>3.7142906612302014</v>
      </c>
      <c r="Q31" s="100">
        <f>IF(SER_hh_emih_in!Q31=0,0,SER_hh_emih_in!Q31/SER_summary!Q$27)</f>
        <v>3.7475481277891975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517.21425950706191</v>
      </c>
      <c r="C3" s="129">
        <f t="shared" ref="C3" si="1">SUM(C4:C9)</f>
        <v>525.65377803180195</v>
      </c>
      <c r="D3" s="129">
        <f t="shared" ref="D3:Q3" si="2">SUM(D4:D9)</f>
        <v>533.76472059208379</v>
      </c>
      <c r="E3" s="129">
        <f t="shared" si="2"/>
        <v>541.23126985607928</v>
      </c>
      <c r="F3" s="129">
        <f t="shared" si="2"/>
        <v>547.56517289802241</v>
      </c>
      <c r="G3" s="129">
        <f t="shared" si="2"/>
        <v>556.11942655607515</v>
      </c>
      <c r="H3" s="129">
        <f t="shared" si="2"/>
        <v>563.9222037045231</v>
      </c>
      <c r="I3" s="129">
        <f t="shared" si="2"/>
        <v>574.62507492728776</v>
      </c>
      <c r="J3" s="129">
        <f t="shared" si="2"/>
        <v>579.29345342238935</v>
      </c>
      <c r="K3" s="129">
        <f t="shared" si="2"/>
        <v>586.97608668201053</v>
      </c>
      <c r="L3" s="129">
        <f t="shared" si="2"/>
        <v>595.33768122114395</v>
      </c>
      <c r="M3" s="129">
        <f t="shared" si="2"/>
        <v>598.46231761301465</v>
      </c>
      <c r="N3" s="129">
        <f t="shared" si="2"/>
        <v>600.66312022300872</v>
      </c>
      <c r="O3" s="129">
        <f t="shared" si="2"/>
        <v>602.0239449021044</v>
      </c>
      <c r="P3" s="129">
        <f t="shared" si="2"/>
        <v>604.74059087414696</v>
      </c>
      <c r="Q3" s="129">
        <f t="shared" si="2"/>
        <v>606.13469959470478</v>
      </c>
    </row>
    <row r="4" spans="1:17" ht="12" customHeight="1" x14ac:dyDescent="0.25">
      <c r="A4" s="88" t="s">
        <v>9</v>
      </c>
      <c r="B4" s="128">
        <v>105.21923176373227</v>
      </c>
      <c r="C4" s="128">
        <v>107.29204493820545</v>
      </c>
      <c r="D4" s="128">
        <v>109.85836446405165</v>
      </c>
      <c r="E4" s="128">
        <v>112.76554246933928</v>
      </c>
      <c r="F4" s="128">
        <v>115.40459088810876</v>
      </c>
      <c r="G4" s="128">
        <v>118.02580000022755</v>
      </c>
      <c r="H4" s="128">
        <v>120.27342225622098</v>
      </c>
      <c r="I4" s="128">
        <v>123.36071092241015</v>
      </c>
      <c r="J4" s="128">
        <v>124.78362653361049</v>
      </c>
      <c r="K4" s="128">
        <v>127.04988832357189</v>
      </c>
      <c r="L4" s="128">
        <v>129.73929108290909</v>
      </c>
      <c r="M4" s="128">
        <v>130.36235461986004</v>
      </c>
      <c r="N4" s="128">
        <v>130.65285666163251</v>
      </c>
      <c r="O4" s="128">
        <v>131.14649803432863</v>
      </c>
      <c r="P4" s="128">
        <v>132.03429092988108</v>
      </c>
      <c r="Q4" s="128">
        <v>132.28298055303011</v>
      </c>
    </row>
    <row r="5" spans="1:17" ht="12" customHeight="1" x14ac:dyDescent="0.25">
      <c r="A5" s="88" t="s">
        <v>8</v>
      </c>
      <c r="B5" s="128">
        <v>51.100089991177398</v>
      </c>
      <c r="C5" s="128">
        <v>51.070831806532325</v>
      </c>
      <c r="D5" s="128">
        <v>51.238750530271773</v>
      </c>
      <c r="E5" s="128">
        <v>51.326613909979415</v>
      </c>
      <c r="F5" s="128">
        <v>51.201841746284011</v>
      </c>
      <c r="G5" s="128">
        <v>51.827085184841557</v>
      </c>
      <c r="H5" s="128">
        <v>52.246767275115296</v>
      </c>
      <c r="I5" s="128">
        <v>52.427816819741487</v>
      </c>
      <c r="J5" s="128">
        <v>52.441588826563823</v>
      </c>
      <c r="K5" s="128">
        <v>52.381273330168369</v>
      </c>
      <c r="L5" s="128">
        <v>52.498659225461331</v>
      </c>
      <c r="M5" s="128">
        <v>52.702867763430753</v>
      </c>
      <c r="N5" s="128">
        <v>52.849416394840418</v>
      </c>
      <c r="O5" s="128">
        <v>52.555320836082004</v>
      </c>
      <c r="P5" s="128">
        <v>52.280769007963343</v>
      </c>
      <c r="Q5" s="128">
        <v>52.074553894228011</v>
      </c>
    </row>
    <row r="6" spans="1:17" ht="12" customHeight="1" x14ac:dyDescent="0.25">
      <c r="A6" s="88" t="s">
        <v>7</v>
      </c>
      <c r="B6" s="128">
        <v>190.15136323584909</v>
      </c>
      <c r="C6" s="128">
        <v>194.47912261983359</v>
      </c>
      <c r="D6" s="128">
        <v>196.78266118394063</v>
      </c>
      <c r="E6" s="128">
        <v>198.06574708577867</v>
      </c>
      <c r="F6" s="128">
        <v>198.40187729421064</v>
      </c>
      <c r="G6" s="128">
        <v>199.88203141449443</v>
      </c>
      <c r="H6" s="128">
        <v>201.40804986063023</v>
      </c>
      <c r="I6" s="128">
        <v>204.87524840088227</v>
      </c>
      <c r="J6" s="128">
        <v>205.25389408805796</v>
      </c>
      <c r="K6" s="128">
        <v>207.24899975343789</v>
      </c>
      <c r="L6" s="128">
        <v>210.49326080219095</v>
      </c>
      <c r="M6" s="128">
        <v>211.29121399081924</v>
      </c>
      <c r="N6" s="128">
        <v>211.60898855752441</v>
      </c>
      <c r="O6" s="128">
        <v>211.13066509140617</v>
      </c>
      <c r="P6" s="128">
        <v>211.76401655910578</v>
      </c>
      <c r="Q6" s="128">
        <v>211.37732149157466</v>
      </c>
    </row>
    <row r="7" spans="1:17" ht="12" customHeight="1" x14ac:dyDescent="0.25">
      <c r="A7" s="88" t="s">
        <v>39</v>
      </c>
      <c r="B7" s="128">
        <v>79.185188737690439</v>
      </c>
      <c r="C7" s="128">
        <v>78.984664925608342</v>
      </c>
      <c r="D7" s="128">
        <v>78.809143904354642</v>
      </c>
      <c r="E7" s="128">
        <v>78.53822985679507</v>
      </c>
      <c r="F7" s="128">
        <v>78.217637357930172</v>
      </c>
      <c r="G7" s="128">
        <v>77.834156899319183</v>
      </c>
      <c r="H7" s="128">
        <v>77.491077243528096</v>
      </c>
      <c r="I7" s="128">
        <v>77.166357561135484</v>
      </c>
      <c r="J7" s="128">
        <v>76.952961242030284</v>
      </c>
      <c r="K7" s="128">
        <v>76.894878436904065</v>
      </c>
      <c r="L7" s="128">
        <v>76.681119735407634</v>
      </c>
      <c r="M7" s="128">
        <v>76.484358185178365</v>
      </c>
      <c r="N7" s="128">
        <v>76.197370576579416</v>
      </c>
      <c r="O7" s="128">
        <v>75.934153304271035</v>
      </c>
      <c r="P7" s="128">
        <v>75.697943168982263</v>
      </c>
      <c r="Q7" s="128">
        <v>75.560022643911893</v>
      </c>
    </row>
    <row r="8" spans="1:17" ht="12" customHeight="1" x14ac:dyDescent="0.25">
      <c r="A8" s="51" t="s">
        <v>6</v>
      </c>
      <c r="B8" s="50">
        <v>40.768591148502836</v>
      </c>
      <c r="C8" s="50">
        <v>43.283633016377415</v>
      </c>
      <c r="D8" s="50">
        <v>47.031533448195148</v>
      </c>
      <c r="E8" s="50">
        <v>50.985179241382269</v>
      </c>
      <c r="F8" s="50">
        <v>55.376017798228375</v>
      </c>
      <c r="G8" s="50">
        <v>60.167756813767078</v>
      </c>
      <c r="H8" s="50">
        <v>64.199259211950306</v>
      </c>
      <c r="I8" s="50">
        <v>68.69950466579769</v>
      </c>
      <c r="J8" s="50">
        <v>71.720007623668721</v>
      </c>
      <c r="K8" s="50">
        <v>75.604463546707194</v>
      </c>
      <c r="L8" s="50">
        <v>78.411412033311166</v>
      </c>
      <c r="M8" s="50">
        <v>79.868535291375451</v>
      </c>
      <c r="N8" s="50">
        <v>81.410137676448997</v>
      </c>
      <c r="O8" s="50">
        <v>83.091359795834563</v>
      </c>
      <c r="P8" s="50">
        <v>84.543176105460844</v>
      </c>
      <c r="Q8" s="50">
        <v>86.081102884590422</v>
      </c>
    </row>
    <row r="9" spans="1:17" ht="12" customHeight="1" x14ac:dyDescent="0.25">
      <c r="A9" s="49" t="s">
        <v>5</v>
      </c>
      <c r="B9" s="48">
        <v>50.789794630109867</v>
      </c>
      <c r="C9" s="48">
        <v>50.54348072524477</v>
      </c>
      <c r="D9" s="48">
        <v>50.044267061270027</v>
      </c>
      <c r="E9" s="48">
        <v>49.549957292804663</v>
      </c>
      <c r="F9" s="48">
        <v>48.963207813260397</v>
      </c>
      <c r="G9" s="48">
        <v>48.382596243425368</v>
      </c>
      <c r="H9" s="48">
        <v>48.303627857078233</v>
      </c>
      <c r="I9" s="48">
        <v>48.095436557320546</v>
      </c>
      <c r="J9" s="48">
        <v>48.141375108458107</v>
      </c>
      <c r="K9" s="48">
        <v>47.796583291221125</v>
      </c>
      <c r="L9" s="48">
        <v>47.513938341863771</v>
      </c>
      <c r="M9" s="48">
        <v>47.752987762350827</v>
      </c>
      <c r="N9" s="48">
        <v>47.944350355982948</v>
      </c>
      <c r="O9" s="48">
        <v>48.165947840181914</v>
      </c>
      <c r="P9" s="48">
        <v>48.420395102753723</v>
      </c>
      <c r="Q9" s="48">
        <v>48.758718127369669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2266.4138461325515</v>
      </c>
      <c r="C11" s="129">
        <f t="shared" ref="C11" si="4">SUM(C12:C17)</f>
        <v>2310.946807415502</v>
      </c>
      <c r="D11" s="129">
        <f t="shared" ref="D11" si="5">SUM(D12:D17)</f>
        <v>2361.4611249331469</v>
      </c>
      <c r="E11" s="129">
        <f t="shared" ref="E11" si="6">SUM(E12:E17)</f>
        <v>2409.7335507657808</v>
      </c>
      <c r="F11" s="129">
        <f t="shared" ref="F11" si="7">SUM(F12:F17)</f>
        <v>2457.1490600036218</v>
      </c>
      <c r="G11" s="129">
        <f t="shared" ref="G11" si="8">SUM(G12:G17)</f>
        <v>2517.7219281183229</v>
      </c>
      <c r="H11" s="129">
        <f t="shared" ref="H11" si="9">SUM(H12:H17)</f>
        <v>2572.6987968515386</v>
      </c>
      <c r="I11" s="129">
        <f t="shared" ref="I11" si="10">SUM(I12:I17)</f>
        <v>2642.2571692195006</v>
      </c>
      <c r="J11" s="129">
        <f t="shared" ref="J11" si="11">SUM(J12:J17)</f>
        <v>2677.9955855562439</v>
      </c>
      <c r="K11" s="129">
        <f t="shared" ref="K11" si="12">SUM(K12:K17)</f>
        <v>2733.2835510571531</v>
      </c>
      <c r="L11" s="129">
        <f t="shared" ref="L11" si="13">SUM(L12:L17)</f>
        <v>2777.7447839920501</v>
      </c>
      <c r="M11" s="129">
        <f t="shared" ref="M11" si="14">SUM(M12:M17)</f>
        <v>2792.7569370571437</v>
      </c>
      <c r="N11" s="129">
        <f t="shared" ref="N11" si="15">SUM(N12:N17)</f>
        <v>2808.3139701517566</v>
      </c>
      <c r="O11" s="129">
        <f t="shared" ref="O11" si="16">SUM(O12:O17)</f>
        <v>2821.3026175092918</v>
      </c>
      <c r="P11" s="129">
        <f t="shared" ref="P11" si="17">SUM(P12:P17)</f>
        <v>2836.3282387172667</v>
      </c>
      <c r="Q11" s="129">
        <f t="shared" ref="Q11" si="18">SUM(Q12:Q17)</f>
        <v>2848.1409187694876</v>
      </c>
    </row>
    <row r="12" spans="1:17" ht="12" customHeight="1" x14ac:dyDescent="0.25">
      <c r="A12" s="88" t="s">
        <v>9</v>
      </c>
      <c r="B12" s="128">
        <v>139.66660263848931</v>
      </c>
      <c r="C12" s="128">
        <v>142.41802715594864</v>
      </c>
      <c r="D12" s="128">
        <v>145.8245254115584</v>
      </c>
      <c r="E12" s="128">
        <v>149.68347465931203</v>
      </c>
      <c r="F12" s="128">
        <v>153.186512275816</v>
      </c>
      <c r="G12" s="128">
        <v>156.66587023498403</v>
      </c>
      <c r="H12" s="128">
        <v>159.64933399201041</v>
      </c>
      <c r="I12" s="128">
        <v>163.74735972497896</v>
      </c>
      <c r="J12" s="128">
        <v>165.63611889881406</v>
      </c>
      <c r="K12" s="128">
        <v>168.64432452422733</v>
      </c>
      <c r="L12" s="128">
        <v>172.21420181972638</v>
      </c>
      <c r="M12" s="128">
        <v>173.041248035282</v>
      </c>
      <c r="N12" s="128">
        <v>173.4268565647665</v>
      </c>
      <c r="O12" s="128">
        <v>174.08210952841756</v>
      </c>
      <c r="P12" s="128">
        <v>175.26055395810914</v>
      </c>
      <c r="Q12" s="128">
        <v>175.59066124167748</v>
      </c>
    </row>
    <row r="13" spans="1:17" ht="12" customHeight="1" x14ac:dyDescent="0.25">
      <c r="A13" s="88" t="s">
        <v>8</v>
      </c>
      <c r="B13" s="128">
        <v>142.8870913797534</v>
      </c>
      <c r="C13" s="128">
        <v>143.01187958078384</v>
      </c>
      <c r="D13" s="128">
        <v>143.6125485887857</v>
      </c>
      <c r="E13" s="128">
        <v>144.00420665863027</v>
      </c>
      <c r="F13" s="128">
        <v>143.69972715917405</v>
      </c>
      <c r="G13" s="128">
        <v>145.53188202598136</v>
      </c>
      <c r="H13" s="128">
        <v>146.91098844916064</v>
      </c>
      <c r="I13" s="128">
        <v>147.51921418649576</v>
      </c>
      <c r="J13" s="128">
        <v>147.70263708872886</v>
      </c>
      <c r="K13" s="128">
        <v>147.74473332110611</v>
      </c>
      <c r="L13" s="128">
        <v>148.26743959205021</v>
      </c>
      <c r="M13" s="128">
        <v>149.2104191622131</v>
      </c>
      <c r="N13" s="128">
        <v>150.35823354067116</v>
      </c>
      <c r="O13" s="128">
        <v>150.81776090043078</v>
      </c>
      <c r="P13" s="128">
        <v>151.26745868897095</v>
      </c>
      <c r="Q13" s="128">
        <v>151.95133033772944</v>
      </c>
    </row>
    <row r="14" spans="1:17" ht="12" customHeight="1" x14ac:dyDescent="0.25">
      <c r="A14" s="88" t="s">
        <v>7</v>
      </c>
      <c r="B14" s="128">
        <v>937.66270624738013</v>
      </c>
      <c r="C14" s="128">
        <v>953.64505917681799</v>
      </c>
      <c r="D14" s="128">
        <v>960.45201232741306</v>
      </c>
      <c r="E14" s="128">
        <v>962.48640001978345</v>
      </c>
      <c r="F14" s="128">
        <v>958.67494054126473</v>
      </c>
      <c r="G14" s="128">
        <v>960.95728594073387</v>
      </c>
      <c r="H14" s="128">
        <v>965.51035356733576</v>
      </c>
      <c r="I14" s="128">
        <v>978.65622595356933</v>
      </c>
      <c r="J14" s="128">
        <v>977.60148645628544</v>
      </c>
      <c r="K14" s="128">
        <v>984.89423890175169</v>
      </c>
      <c r="L14" s="128">
        <v>995.93217568346631</v>
      </c>
      <c r="M14" s="128">
        <v>994.70198863136591</v>
      </c>
      <c r="N14" s="128">
        <v>992.67679909729873</v>
      </c>
      <c r="O14" s="128">
        <v>986.39063824409482</v>
      </c>
      <c r="P14" s="128">
        <v>984.67257068609695</v>
      </c>
      <c r="Q14" s="128">
        <v>978.64011590355892</v>
      </c>
    </row>
    <row r="15" spans="1:17" ht="12" customHeight="1" x14ac:dyDescent="0.25">
      <c r="A15" s="88" t="s">
        <v>39</v>
      </c>
      <c r="B15" s="128">
        <v>105.10936170979406</v>
      </c>
      <c r="C15" s="128">
        <v>104.84318908039764</v>
      </c>
      <c r="D15" s="128">
        <v>104.61020482153904</v>
      </c>
      <c r="E15" s="128">
        <v>104.25059713390024</v>
      </c>
      <c r="F15" s="128">
        <v>103.82504693364415</v>
      </c>
      <c r="G15" s="128">
        <v>103.31602009573008</v>
      </c>
      <c r="H15" s="128">
        <v>102.86062074377205</v>
      </c>
      <c r="I15" s="128">
        <v>102.4295921752356</v>
      </c>
      <c r="J15" s="128">
        <v>102.14633275197821</v>
      </c>
      <c r="K15" s="128">
        <v>102.06923441237133</v>
      </c>
      <c r="L15" s="128">
        <v>101.78549396756885</v>
      </c>
      <c r="M15" s="128">
        <v>101.52431531429644</v>
      </c>
      <c r="N15" s="128">
        <v>101.14337179645773</v>
      </c>
      <c r="O15" s="128">
        <v>100.79398070546756</v>
      </c>
      <c r="P15" s="128">
        <v>100.48043852737376</v>
      </c>
      <c r="Q15" s="128">
        <v>100.29736466485066</v>
      </c>
    </row>
    <row r="16" spans="1:17" ht="12" customHeight="1" x14ac:dyDescent="0.25">
      <c r="A16" s="51" t="s">
        <v>6</v>
      </c>
      <c r="B16" s="50">
        <v>568.44470278060942</v>
      </c>
      <c r="C16" s="50">
        <v>600.64323773015485</v>
      </c>
      <c r="D16" s="50">
        <v>649.81928619984956</v>
      </c>
      <c r="E16" s="50">
        <v>701.63186232452313</v>
      </c>
      <c r="F16" s="50">
        <v>759.23783100226285</v>
      </c>
      <c r="G16" s="50">
        <v>822.09456580403116</v>
      </c>
      <c r="H16" s="50">
        <v>874.3524629822507</v>
      </c>
      <c r="I16" s="50">
        <v>932.81104499654964</v>
      </c>
      <c r="J16" s="50">
        <v>971.04469923776855</v>
      </c>
      <c r="K16" s="50">
        <v>1020.8743126975639</v>
      </c>
      <c r="L16" s="50">
        <v>1056.0641378872015</v>
      </c>
      <c r="M16" s="50">
        <v>1073.9410184775538</v>
      </c>
      <c r="N16" s="50">
        <v>1092.9738046105815</v>
      </c>
      <c r="O16" s="50">
        <v>1113.8933859720275</v>
      </c>
      <c r="P16" s="50">
        <v>1131.7492222591322</v>
      </c>
      <c r="Q16" s="50">
        <v>1150.7699406249712</v>
      </c>
    </row>
    <row r="17" spans="1:17" ht="12" customHeight="1" x14ac:dyDescent="0.25">
      <c r="A17" s="49" t="s">
        <v>5</v>
      </c>
      <c r="B17" s="48">
        <v>372.64338137652516</v>
      </c>
      <c r="C17" s="48">
        <v>366.38541469139898</v>
      </c>
      <c r="D17" s="48">
        <v>357.14254758400125</v>
      </c>
      <c r="E17" s="48">
        <v>347.67700996963157</v>
      </c>
      <c r="F17" s="48">
        <v>338.52500209145995</v>
      </c>
      <c r="G17" s="48">
        <v>329.15630401686269</v>
      </c>
      <c r="H17" s="48">
        <v>323.41503711700904</v>
      </c>
      <c r="I17" s="48">
        <v>317.09373218267132</v>
      </c>
      <c r="J17" s="48">
        <v>313.8643111226686</v>
      </c>
      <c r="K17" s="48">
        <v>309.05670720013262</v>
      </c>
      <c r="L17" s="48">
        <v>303.48133504203662</v>
      </c>
      <c r="M17" s="48">
        <v>300.33794743643216</v>
      </c>
      <c r="N17" s="48">
        <v>297.73490454198054</v>
      </c>
      <c r="O17" s="48">
        <v>295.32474215885389</v>
      </c>
      <c r="P17" s="48">
        <v>292.89799459758359</v>
      </c>
      <c r="Q17" s="48">
        <v>290.89150599669995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74.362651238422856</v>
      </c>
      <c r="C20" s="140">
        <v>76.547890859438937</v>
      </c>
      <c r="D20" s="140">
        <v>79.163766119002602</v>
      </c>
      <c r="E20" s="140">
        <v>82.090390921528297</v>
      </c>
      <c r="F20" s="140">
        <v>84.852416491932942</v>
      </c>
      <c r="G20" s="140">
        <v>87.63184582646042</v>
      </c>
      <c r="H20" s="140">
        <v>90.15134389227758</v>
      </c>
      <c r="I20" s="140">
        <v>93.402827171876325</v>
      </c>
      <c r="J20" s="140">
        <v>95.328223442299489</v>
      </c>
      <c r="K20" s="140">
        <v>97.991104683502016</v>
      </c>
      <c r="L20" s="140">
        <v>101.05900530334803</v>
      </c>
      <c r="M20" s="140">
        <v>102.4534515256327</v>
      </c>
      <c r="N20" s="140">
        <v>103.6119039827752</v>
      </c>
      <c r="O20" s="140">
        <v>104.98674883055429</v>
      </c>
      <c r="P20" s="140">
        <v>106.74764653985025</v>
      </c>
      <c r="Q20" s="140">
        <v>108.00294528464198</v>
      </c>
    </row>
    <row r="21" spans="1:17" ht="12" customHeight="1" x14ac:dyDescent="0.25">
      <c r="A21" s="88" t="s">
        <v>135</v>
      </c>
      <c r="B21" s="140">
        <v>800.85893787998873</v>
      </c>
      <c r="C21" s="140">
        <v>815.17885079189352</v>
      </c>
      <c r="D21" s="140">
        <v>837.55341576515957</v>
      </c>
      <c r="E21" s="140">
        <v>864.5671881753932</v>
      </c>
      <c r="F21" s="140">
        <v>892.78337144905311</v>
      </c>
      <c r="G21" s="140">
        <v>926.79711715140002</v>
      </c>
      <c r="H21" s="140">
        <v>959.51958433433117</v>
      </c>
      <c r="I21" s="140">
        <v>987.82092791533125</v>
      </c>
      <c r="J21" s="140">
        <v>1013.5929991762777</v>
      </c>
      <c r="K21" s="140">
        <v>1038.5851281100938</v>
      </c>
      <c r="L21" s="140">
        <v>1070.2145559933524</v>
      </c>
      <c r="M21" s="140">
        <v>1109.869371010333</v>
      </c>
      <c r="N21" s="140">
        <v>1159.7627506534211</v>
      </c>
      <c r="O21" s="140">
        <v>1215.4605569996572</v>
      </c>
      <c r="P21" s="140">
        <v>1288.6760753416727</v>
      </c>
      <c r="Q21" s="140">
        <v>1383.8393949308306</v>
      </c>
    </row>
    <row r="22" spans="1:17" ht="12" customHeight="1" x14ac:dyDescent="0.25">
      <c r="A22" s="88" t="s">
        <v>183</v>
      </c>
      <c r="B22" s="140">
        <v>26.15564008855905</v>
      </c>
      <c r="C22" s="140">
        <v>27.103877820200889</v>
      </c>
      <c r="D22" s="140">
        <v>28.142491407340678</v>
      </c>
      <c r="E22" s="140">
        <v>29.301371487307033</v>
      </c>
      <c r="F22" s="140">
        <v>30.537805098166881</v>
      </c>
      <c r="G22" s="140">
        <v>31.748847419948053</v>
      </c>
      <c r="H22" s="140">
        <v>33.070951641132304</v>
      </c>
      <c r="I22" s="140">
        <v>34.805791470404827</v>
      </c>
      <c r="J22" s="140">
        <v>36.055367263340798</v>
      </c>
      <c r="K22" s="140">
        <v>37.57414476153199</v>
      </c>
      <c r="L22" s="140">
        <v>39.234027458837893</v>
      </c>
      <c r="M22" s="140">
        <v>40.443534898960813</v>
      </c>
      <c r="N22" s="140">
        <v>41.67648727707526</v>
      </c>
      <c r="O22" s="140">
        <v>43.079198990268388</v>
      </c>
      <c r="P22" s="140">
        <v>44.78847309038958</v>
      </c>
      <c r="Q22" s="140">
        <v>46.622455103962793</v>
      </c>
    </row>
    <row r="23" spans="1:17" ht="12" customHeight="1" x14ac:dyDescent="0.25">
      <c r="A23" s="88" t="s">
        <v>188</v>
      </c>
      <c r="B23" s="140">
        <v>173.42070399293388</v>
      </c>
      <c r="C23" s="140">
        <v>174.48119764676409</v>
      </c>
      <c r="D23" s="140">
        <v>175.96062639369339</v>
      </c>
      <c r="E23" s="140">
        <v>177.49841299261112</v>
      </c>
      <c r="F23" s="140">
        <v>179.09550111267785</v>
      </c>
      <c r="G23" s="140">
        <v>180.78756007164108</v>
      </c>
      <c r="H23" s="140">
        <v>182.84864688112671</v>
      </c>
      <c r="I23" s="140">
        <v>185.28018888108423</v>
      </c>
      <c r="J23" s="140">
        <v>188.28854045785499</v>
      </c>
      <c r="K23" s="140">
        <v>192.18094917534177</v>
      </c>
      <c r="L23" s="140">
        <v>196.21386332663337</v>
      </c>
      <c r="M23" s="140">
        <v>199.13840020218566</v>
      </c>
      <c r="N23" s="140">
        <v>202.34005609658718</v>
      </c>
      <c r="O23" s="140">
        <v>206.13297532370993</v>
      </c>
      <c r="P23" s="140">
        <v>211.08962602610202</v>
      </c>
      <c r="Q23" s="140">
        <v>217.55015483853606</v>
      </c>
    </row>
    <row r="24" spans="1:17" ht="12" customHeight="1" x14ac:dyDescent="0.25">
      <c r="A24" s="51" t="s">
        <v>134</v>
      </c>
      <c r="B24" s="139">
        <v>11.848328713873418</v>
      </c>
      <c r="C24" s="139">
        <v>12.608577896058639</v>
      </c>
      <c r="D24" s="139">
        <v>13.757927647701697</v>
      </c>
      <c r="E24" s="139">
        <v>14.97747174430201</v>
      </c>
      <c r="F24" s="139">
        <v>16.339351473589968</v>
      </c>
      <c r="G24" s="139">
        <v>17.836887543589665</v>
      </c>
      <c r="H24" s="139">
        <v>19.110485527609931</v>
      </c>
      <c r="I24" s="139">
        <v>20.546441286739849</v>
      </c>
      <c r="J24" s="139">
        <v>21.533337135232514</v>
      </c>
      <c r="K24" s="139">
        <v>22.81479810192937</v>
      </c>
      <c r="L24" s="139">
        <v>23.778742784749703</v>
      </c>
      <c r="M24" s="139">
        <v>24.3485231323438</v>
      </c>
      <c r="N24" s="139">
        <v>24.972956592868108</v>
      </c>
      <c r="O24" s="139">
        <v>25.672368702173689</v>
      </c>
      <c r="P24" s="139">
        <v>26.322409708642041</v>
      </c>
      <c r="Q24" s="139">
        <v>27.037059831439066</v>
      </c>
    </row>
    <row r="25" spans="1:17" ht="12" customHeight="1" x14ac:dyDescent="0.25">
      <c r="A25" s="49" t="s">
        <v>133</v>
      </c>
      <c r="B25" s="138">
        <v>1071.2364095237003</v>
      </c>
      <c r="C25" s="138">
        <v>1075.785397793122</v>
      </c>
      <c r="D25" s="138">
        <v>1079.9824599650715</v>
      </c>
      <c r="E25" s="138">
        <v>1092.2410811063583</v>
      </c>
      <c r="F25" s="138">
        <v>1115.6821037607547</v>
      </c>
      <c r="G25" s="138">
        <v>1146.2759363512655</v>
      </c>
      <c r="H25" s="138">
        <v>1172.5448517433379</v>
      </c>
      <c r="I25" s="138">
        <v>1196.2844403707345</v>
      </c>
      <c r="J25" s="138">
        <v>1241.1355991192727</v>
      </c>
      <c r="K25" s="138">
        <v>1288.1465041520094</v>
      </c>
      <c r="L25" s="138">
        <v>1347.5562707366203</v>
      </c>
      <c r="M25" s="138">
        <v>1431.2702375683007</v>
      </c>
      <c r="N25" s="138">
        <v>1540.5297496894218</v>
      </c>
      <c r="O25" s="138">
        <v>1698.2766388974549</v>
      </c>
      <c r="P25" s="138">
        <v>1915.2412050712796</v>
      </c>
      <c r="Q25" s="138">
        <v>2227.458357061405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6.832905323417509</v>
      </c>
      <c r="D28" s="137">
        <v>7.2635409619651039</v>
      </c>
      <c r="E28" s="137">
        <v>7.5742905049271076</v>
      </c>
      <c r="F28" s="137">
        <v>7.4096912728060857</v>
      </c>
      <c r="G28" s="137">
        <v>7.4270950369289208</v>
      </c>
      <c r="H28" s="137">
        <v>7.1671637682185834</v>
      </c>
      <c r="I28" s="137">
        <v>7.8991489820001597</v>
      </c>
      <c r="J28" s="137">
        <v>6.5730619728245951</v>
      </c>
      <c r="K28" s="137">
        <v>7.310546943603943</v>
      </c>
      <c r="L28" s="137">
        <v>7.7155663222474695</v>
      </c>
      <c r="M28" s="137">
        <v>6.0421119246860906</v>
      </c>
      <c r="N28" s="137">
        <v>5.8061181595439129</v>
      </c>
      <c r="O28" s="137">
        <v>6.0225105501805096</v>
      </c>
      <c r="P28" s="137">
        <v>6.4085634116973971</v>
      </c>
      <c r="Q28" s="137">
        <v>5.9029644471931535</v>
      </c>
    </row>
    <row r="29" spans="1:17" ht="12" customHeight="1" x14ac:dyDescent="0.25">
      <c r="A29" s="88" t="s">
        <v>135</v>
      </c>
      <c r="B29" s="137"/>
      <c r="C29" s="137">
        <v>210.08570458866186</v>
      </c>
      <c r="D29" s="137">
        <v>221.07684352517364</v>
      </c>
      <c r="E29" s="137">
        <v>228.69658514042024</v>
      </c>
      <c r="F29" s="137">
        <v>232.92423819479956</v>
      </c>
      <c r="G29" s="137">
        <v>244.09945029100882</v>
      </c>
      <c r="H29" s="137">
        <v>253.79931070810463</v>
      </c>
      <c r="I29" s="137">
        <v>256.99792872142052</v>
      </c>
      <c r="J29" s="137">
        <v>258.69630945574602</v>
      </c>
      <c r="K29" s="137">
        <v>269.09157922482467</v>
      </c>
      <c r="L29" s="137">
        <v>285.42873859136347</v>
      </c>
      <c r="M29" s="137">
        <v>296.65274373840145</v>
      </c>
      <c r="N29" s="137">
        <v>308.58968909883356</v>
      </c>
      <c r="O29" s="137">
        <v>324.78938557106113</v>
      </c>
      <c r="P29" s="137">
        <v>358.64425693337881</v>
      </c>
      <c r="Q29" s="137">
        <v>391.81606332755968</v>
      </c>
    </row>
    <row r="30" spans="1:17" ht="12" customHeight="1" x14ac:dyDescent="0.25">
      <c r="A30" s="88" t="s">
        <v>183</v>
      </c>
      <c r="B30" s="137"/>
      <c r="C30" s="137">
        <v>7.2001430971438536</v>
      </c>
      <c r="D30" s="137">
        <v>7.478076113606865</v>
      </c>
      <c r="E30" s="137">
        <v>7.7915264822274386</v>
      </c>
      <c r="F30" s="137">
        <v>8.0680594051887677</v>
      </c>
      <c r="G30" s="137">
        <v>8.4111854189250259</v>
      </c>
      <c r="H30" s="137">
        <v>8.8001803347911203</v>
      </c>
      <c r="I30" s="137">
        <v>9.5263663114999524</v>
      </c>
      <c r="J30" s="137">
        <v>9.3176351981247336</v>
      </c>
      <c r="K30" s="137">
        <v>9.9299629171162227</v>
      </c>
      <c r="L30" s="137">
        <v>10.46006303209702</v>
      </c>
      <c r="M30" s="137">
        <v>10.735873751622863</v>
      </c>
      <c r="N30" s="137">
        <v>10.550587576239199</v>
      </c>
      <c r="O30" s="137">
        <v>11.33267463030934</v>
      </c>
      <c r="P30" s="137">
        <v>12.169337132218214</v>
      </c>
      <c r="Q30" s="137">
        <v>12.569855765196078</v>
      </c>
    </row>
    <row r="31" spans="1:17" ht="12" customHeight="1" x14ac:dyDescent="0.25">
      <c r="A31" s="88" t="s">
        <v>188</v>
      </c>
      <c r="B31" s="137"/>
      <c r="C31" s="137">
        <v>18.015935209457204</v>
      </c>
      <c r="D31" s="137">
        <v>18.519647510334522</v>
      </c>
      <c r="E31" s="137">
        <v>18.663206456139942</v>
      </c>
      <c r="F31" s="137">
        <v>18.80813507657507</v>
      </c>
      <c r="G31" s="137">
        <v>18.989161150254059</v>
      </c>
      <c r="H31" s="137">
        <v>19.444674511732966</v>
      </c>
      <c r="I31" s="137">
        <v>19.902047640716052</v>
      </c>
      <c r="J31" s="137">
        <v>20.566209745733083</v>
      </c>
      <c r="K31" s="137">
        <v>21.538056177293889</v>
      </c>
      <c r="L31" s="137">
        <v>21.766789848397806</v>
      </c>
      <c r="M31" s="137">
        <v>20.940472085009567</v>
      </c>
      <c r="N31" s="137">
        <v>21.72130340473608</v>
      </c>
      <c r="O31" s="137">
        <v>22.456125683262599</v>
      </c>
      <c r="P31" s="137">
        <v>23.764785778967209</v>
      </c>
      <c r="Q31" s="137">
        <v>25.449689962688083</v>
      </c>
    </row>
    <row r="32" spans="1:17" ht="12" customHeight="1" x14ac:dyDescent="0.25">
      <c r="A32" s="51" t="s">
        <v>134</v>
      </c>
      <c r="B32" s="136"/>
      <c r="C32" s="136">
        <v>1.5501377631101128</v>
      </c>
      <c r="D32" s="136">
        <v>1.9392383325679581</v>
      </c>
      <c r="E32" s="136">
        <v>2.0094326775252025</v>
      </c>
      <c r="F32" s="136">
        <v>2.1517683102128498</v>
      </c>
      <c r="G32" s="136">
        <v>2.2874246509245983</v>
      </c>
      <c r="H32" s="136">
        <v>2.0634865649451619</v>
      </c>
      <c r="I32" s="136">
        <v>2.2258443400548074</v>
      </c>
      <c r="J32" s="136">
        <v>1.7767844294175676</v>
      </c>
      <c r="K32" s="136">
        <v>2.0713495476217445</v>
      </c>
      <c r="L32" s="136">
        <v>1.753833263745227</v>
      </c>
      <c r="M32" s="136">
        <v>1.3596689285189909</v>
      </c>
      <c r="N32" s="136">
        <v>1.4143220414492037</v>
      </c>
      <c r="O32" s="136">
        <v>1.4893006902304744</v>
      </c>
      <c r="P32" s="136">
        <v>1.4399295873932509</v>
      </c>
      <c r="Q32" s="136">
        <v>1.5045387037219127</v>
      </c>
    </row>
    <row r="33" spans="1:17" ht="12" customHeight="1" x14ac:dyDescent="0.25">
      <c r="A33" s="49" t="s">
        <v>133</v>
      </c>
      <c r="B33" s="135"/>
      <c r="C33" s="135">
        <v>216.66448291205464</v>
      </c>
      <c r="D33" s="135">
        <v>217.37313428779518</v>
      </c>
      <c r="E33" s="135">
        <v>226.50057361771232</v>
      </c>
      <c r="F33" s="135">
        <v>238.75418489320387</v>
      </c>
      <c r="G33" s="135">
        <v>246.98356064051222</v>
      </c>
      <c r="H33" s="135">
        <v>242.93339830412717</v>
      </c>
      <c r="I33" s="135">
        <v>241.11272291519171</v>
      </c>
      <c r="J33" s="135">
        <v>271.3517323662503</v>
      </c>
      <c r="K33" s="135">
        <v>285.76508992594052</v>
      </c>
      <c r="L33" s="135">
        <v>306.39332722512319</v>
      </c>
      <c r="M33" s="135">
        <v>326.64736513580749</v>
      </c>
      <c r="N33" s="135">
        <v>350.37223503631321</v>
      </c>
      <c r="O33" s="135">
        <v>429.09862157428313</v>
      </c>
      <c r="P33" s="135">
        <v>502.72965609976495</v>
      </c>
      <c r="Q33" s="135">
        <v>618.61047921524914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4.6476657024014258</v>
      </c>
      <c r="D36" s="137">
        <f t="shared" ref="D36:D41" si="20">C20+D28-D20</f>
        <v>4.6476657024014401</v>
      </c>
      <c r="E36" s="137">
        <f t="shared" ref="E36:E41" si="21">D20+E28-E20</f>
        <v>4.6476657024014116</v>
      </c>
      <c r="F36" s="137">
        <f t="shared" ref="F36:F41" si="22">E20+F28-F20</f>
        <v>4.6476657024014401</v>
      </c>
      <c r="G36" s="137">
        <f t="shared" ref="G36:G41" si="23">F20+G28-G20</f>
        <v>4.6476657024014401</v>
      </c>
      <c r="H36" s="137">
        <f t="shared" ref="H36:H41" si="24">G20+H28-H20</f>
        <v>4.6476657024014258</v>
      </c>
      <c r="I36" s="137">
        <f t="shared" ref="I36:I41" si="25">H20+I28-I20</f>
        <v>4.6476657024014116</v>
      </c>
      <c r="J36" s="137">
        <f t="shared" ref="J36:J41" si="26">I20+J28-J20</f>
        <v>4.6476657024014258</v>
      </c>
      <c r="K36" s="137">
        <f t="shared" ref="K36:K41" si="27">J20+K28-K20</f>
        <v>4.6476657024014116</v>
      </c>
      <c r="L36" s="137">
        <f t="shared" ref="L36:L41" si="28">K20+L28-L20</f>
        <v>4.6476657024014543</v>
      </c>
      <c r="M36" s="137">
        <f t="shared" ref="M36:M41" si="29">L20+M28-M20</f>
        <v>4.6476657024014258</v>
      </c>
      <c r="N36" s="137">
        <f t="shared" ref="N36:N41" si="30">M20+N28-N20</f>
        <v>4.6476657024014116</v>
      </c>
      <c r="O36" s="137">
        <f t="shared" ref="O36:O41" si="31">N20+O28-O20</f>
        <v>4.6476657024014258</v>
      </c>
      <c r="P36" s="137">
        <f t="shared" ref="P36:P41" si="32">O20+P28-P20</f>
        <v>4.6476657024014401</v>
      </c>
      <c r="Q36" s="137">
        <f t="shared" ref="Q36:Q41" si="33">P20+Q28-Q20</f>
        <v>4.6476657024014258</v>
      </c>
    </row>
    <row r="37" spans="1:17" ht="12" customHeight="1" x14ac:dyDescent="0.25">
      <c r="A37" s="88" t="s">
        <v>135</v>
      </c>
      <c r="B37" s="137"/>
      <c r="C37" s="137">
        <f t="shared" si="19"/>
        <v>195.76579167675709</v>
      </c>
      <c r="D37" s="137">
        <f t="shared" si="20"/>
        <v>198.70227855190751</v>
      </c>
      <c r="E37" s="137">
        <f t="shared" si="21"/>
        <v>201.68281273018658</v>
      </c>
      <c r="F37" s="137">
        <f t="shared" si="22"/>
        <v>204.70805492113971</v>
      </c>
      <c r="G37" s="137">
        <f t="shared" si="23"/>
        <v>210.08570458866188</v>
      </c>
      <c r="H37" s="137">
        <f t="shared" si="24"/>
        <v>221.07684352517356</v>
      </c>
      <c r="I37" s="137">
        <f t="shared" si="25"/>
        <v>228.69658514042055</v>
      </c>
      <c r="J37" s="137">
        <f t="shared" si="26"/>
        <v>232.92423819479961</v>
      </c>
      <c r="K37" s="137">
        <f t="shared" si="27"/>
        <v>244.09945029100845</v>
      </c>
      <c r="L37" s="137">
        <f t="shared" si="28"/>
        <v>253.79931070810494</v>
      </c>
      <c r="M37" s="137">
        <f t="shared" si="29"/>
        <v>256.99792872142098</v>
      </c>
      <c r="N37" s="137">
        <f t="shared" si="30"/>
        <v>258.69630945574545</v>
      </c>
      <c r="O37" s="137">
        <f t="shared" si="31"/>
        <v>269.09157922482495</v>
      </c>
      <c r="P37" s="137">
        <f t="shared" si="32"/>
        <v>285.4287385913633</v>
      </c>
      <c r="Q37" s="137">
        <f t="shared" si="33"/>
        <v>296.6527437384018</v>
      </c>
    </row>
    <row r="38" spans="1:17" ht="12" customHeight="1" x14ac:dyDescent="0.25">
      <c r="A38" s="88" t="s">
        <v>183</v>
      </c>
      <c r="B38" s="137"/>
      <c r="C38" s="137">
        <f t="shared" si="19"/>
        <v>6.2519053655020151</v>
      </c>
      <c r="D38" s="137">
        <f t="shared" si="20"/>
        <v>6.4394625264670751</v>
      </c>
      <c r="E38" s="137">
        <f t="shared" si="21"/>
        <v>6.6326464022610843</v>
      </c>
      <c r="F38" s="137">
        <f t="shared" si="22"/>
        <v>6.831625794328918</v>
      </c>
      <c r="G38" s="137">
        <f t="shared" si="23"/>
        <v>7.2001430971438545</v>
      </c>
      <c r="H38" s="137">
        <f t="shared" si="24"/>
        <v>7.4780761136068676</v>
      </c>
      <c r="I38" s="137">
        <f t="shared" si="25"/>
        <v>7.7915264822274253</v>
      </c>
      <c r="J38" s="137">
        <f t="shared" si="26"/>
        <v>8.0680594051887624</v>
      </c>
      <c r="K38" s="137">
        <f t="shared" si="27"/>
        <v>8.4111854189250295</v>
      </c>
      <c r="L38" s="137">
        <f t="shared" si="28"/>
        <v>8.8001803347911149</v>
      </c>
      <c r="M38" s="137">
        <f t="shared" si="29"/>
        <v>9.5263663114999417</v>
      </c>
      <c r="N38" s="137">
        <f t="shared" si="30"/>
        <v>9.3176351981247549</v>
      </c>
      <c r="O38" s="137">
        <f t="shared" si="31"/>
        <v>9.9299629171162138</v>
      </c>
      <c r="P38" s="137">
        <f t="shared" si="32"/>
        <v>10.460063032097018</v>
      </c>
      <c r="Q38" s="137">
        <f t="shared" si="33"/>
        <v>10.735873751622862</v>
      </c>
    </row>
    <row r="39" spans="1:17" ht="12" customHeight="1" x14ac:dyDescent="0.25">
      <c r="A39" s="88" t="s">
        <v>188</v>
      </c>
      <c r="B39" s="137"/>
      <c r="C39" s="137">
        <f t="shared" si="19"/>
        <v>16.955441555627004</v>
      </c>
      <c r="D39" s="137">
        <f t="shared" si="20"/>
        <v>17.040218763405221</v>
      </c>
      <c r="E39" s="137">
        <f t="shared" si="21"/>
        <v>17.125419857222198</v>
      </c>
      <c r="F39" s="137">
        <f t="shared" si="22"/>
        <v>17.211046956508341</v>
      </c>
      <c r="G39" s="137">
        <f t="shared" si="23"/>
        <v>17.297102191290833</v>
      </c>
      <c r="H39" s="137">
        <f t="shared" si="24"/>
        <v>17.383587702247326</v>
      </c>
      <c r="I39" s="137">
        <f t="shared" si="25"/>
        <v>17.470505640758546</v>
      </c>
      <c r="J39" s="137">
        <f t="shared" si="26"/>
        <v>17.557858168962326</v>
      </c>
      <c r="K39" s="137">
        <f t="shared" si="27"/>
        <v>17.645647459807122</v>
      </c>
      <c r="L39" s="137">
        <f t="shared" si="28"/>
        <v>17.733875697106214</v>
      </c>
      <c r="M39" s="137">
        <f t="shared" si="29"/>
        <v>18.015935209457268</v>
      </c>
      <c r="N39" s="137">
        <f t="shared" si="30"/>
        <v>18.519647510334579</v>
      </c>
      <c r="O39" s="137">
        <f t="shared" si="31"/>
        <v>18.663206456139847</v>
      </c>
      <c r="P39" s="137">
        <f t="shared" si="32"/>
        <v>18.808135076575098</v>
      </c>
      <c r="Q39" s="137">
        <f t="shared" si="33"/>
        <v>18.989161150254063</v>
      </c>
    </row>
    <row r="40" spans="1:17" ht="12" customHeight="1" x14ac:dyDescent="0.25">
      <c r="A40" s="51" t="s">
        <v>134</v>
      </c>
      <c r="B40" s="136"/>
      <c r="C40" s="136">
        <f t="shared" si="19"/>
        <v>0.78988858092489167</v>
      </c>
      <c r="D40" s="136">
        <f t="shared" si="20"/>
        <v>0.78988858092490055</v>
      </c>
      <c r="E40" s="136">
        <f t="shared" si="21"/>
        <v>0.78988858092488989</v>
      </c>
      <c r="F40" s="136">
        <f t="shared" si="22"/>
        <v>0.78988858092489167</v>
      </c>
      <c r="G40" s="136">
        <f t="shared" si="23"/>
        <v>0.78988858092490233</v>
      </c>
      <c r="H40" s="136">
        <f t="shared" si="24"/>
        <v>0.78988858092489522</v>
      </c>
      <c r="I40" s="136">
        <f t="shared" si="25"/>
        <v>0.78988858092488812</v>
      </c>
      <c r="J40" s="136">
        <f t="shared" si="26"/>
        <v>0.78988858092490233</v>
      </c>
      <c r="K40" s="136">
        <f t="shared" si="27"/>
        <v>0.78988858092488812</v>
      </c>
      <c r="L40" s="136">
        <f t="shared" si="28"/>
        <v>0.78988858092489522</v>
      </c>
      <c r="M40" s="136">
        <f t="shared" si="29"/>
        <v>0.78988858092489522</v>
      </c>
      <c r="N40" s="136">
        <f t="shared" si="30"/>
        <v>0.78988858092489522</v>
      </c>
      <c r="O40" s="136">
        <f t="shared" si="31"/>
        <v>0.78988858092489522</v>
      </c>
      <c r="P40" s="136">
        <f t="shared" si="32"/>
        <v>0.78988858092489878</v>
      </c>
      <c r="Q40" s="136">
        <f t="shared" si="33"/>
        <v>0.78988858092488812</v>
      </c>
    </row>
    <row r="41" spans="1:17" ht="12" customHeight="1" x14ac:dyDescent="0.25">
      <c r="A41" s="49" t="s">
        <v>133</v>
      </c>
      <c r="B41" s="135"/>
      <c r="C41" s="135">
        <f t="shared" si="19"/>
        <v>212.11549464263294</v>
      </c>
      <c r="D41" s="135">
        <f t="shared" si="20"/>
        <v>213.17607211584573</v>
      </c>
      <c r="E41" s="135">
        <f t="shared" si="21"/>
        <v>214.24195247642547</v>
      </c>
      <c r="F41" s="135">
        <f t="shared" si="22"/>
        <v>215.31316223880754</v>
      </c>
      <c r="G41" s="135">
        <f t="shared" si="23"/>
        <v>216.38972805000139</v>
      </c>
      <c r="H41" s="135">
        <f t="shared" si="24"/>
        <v>216.66448291205484</v>
      </c>
      <c r="I41" s="135">
        <f t="shared" si="25"/>
        <v>217.37313428779498</v>
      </c>
      <c r="J41" s="135">
        <f t="shared" si="26"/>
        <v>226.50057361771223</v>
      </c>
      <c r="K41" s="135">
        <f t="shared" si="27"/>
        <v>238.75418489320396</v>
      </c>
      <c r="L41" s="135">
        <f t="shared" si="28"/>
        <v>246.98356064051222</v>
      </c>
      <c r="M41" s="135">
        <f t="shared" si="29"/>
        <v>242.93339830412697</v>
      </c>
      <c r="N41" s="135">
        <f t="shared" si="30"/>
        <v>241.11272291519208</v>
      </c>
      <c r="O41" s="135">
        <f t="shared" si="31"/>
        <v>271.35173236625019</v>
      </c>
      <c r="P41" s="135">
        <f t="shared" si="32"/>
        <v>285.76508992594017</v>
      </c>
      <c r="Q41" s="135">
        <f t="shared" si="33"/>
        <v>306.39332722512381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8760</v>
      </c>
      <c r="D44" s="133">
        <v>8760</v>
      </c>
      <c r="E44" s="133">
        <v>8759.9999999999982</v>
      </c>
      <c r="F44" s="133">
        <v>8760.0000000000036</v>
      </c>
      <c r="G44" s="133">
        <v>8760</v>
      </c>
      <c r="H44" s="133">
        <v>8760.0000000000036</v>
      </c>
      <c r="I44" s="133">
        <v>8760</v>
      </c>
      <c r="J44" s="133">
        <v>8759.9999999999964</v>
      </c>
      <c r="K44" s="133">
        <v>8760</v>
      </c>
      <c r="L44" s="133">
        <v>8760.0000000000018</v>
      </c>
      <c r="M44" s="133">
        <v>8760.0000000000018</v>
      </c>
      <c r="N44" s="133">
        <v>8760.0000000000018</v>
      </c>
      <c r="O44" s="133">
        <v>8759.9999999999982</v>
      </c>
      <c r="P44" s="133">
        <v>8760</v>
      </c>
      <c r="Q44" s="133">
        <v>8760</v>
      </c>
    </row>
    <row r="45" spans="1:17" ht="12" customHeight="1" x14ac:dyDescent="0.25">
      <c r="A45" s="88" t="s">
        <v>8</v>
      </c>
      <c r="B45" s="133">
        <v>4158.4378769491959</v>
      </c>
      <c r="C45" s="133">
        <v>4152.4304359335201</v>
      </c>
      <c r="D45" s="133">
        <v>4148.6585303669381</v>
      </c>
      <c r="E45" s="133">
        <v>4144.4698444907344</v>
      </c>
      <c r="F45" s="133">
        <v>4143.1550680975542</v>
      </c>
      <c r="G45" s="133">
        <v>4140.9519138737378</v>
      </c>
      <c r="H45" s="133">
        <v>4135.2968632491284</v>
      </c>
      <c r="I45" s="133">
        <v>4132.5177898727234</v>
      </c>
      <c r="J45" s="133">
        <v>4128.4700707248512</v>
      </c>
      <c r="K45" s="133">
        <v>4122.5467731755552</v>
      </c>
      <c r="L45" s="133">
        <v>4117.2190438917405</v>
      </c>
      <c r="M45" s="133">
        <v>4107.1129429279008</v>
      </c>
      <c r="N45" s="133">
        <v>4087.0930919003954</v>
      </c>
      <c r="O45" s="133">
        <v>4051.9656184151818</v>
      </c>
      <c r="P45" s="133">
        <v>4018.8149121167985</v>
      </c>
      <c r="Q45" s="133">
        <v>3984.9474643736316</v>
      </c>
    </row>
    <row r="46" spans="1:17" ht="12" customHeight="1" x14ac:dyDescent="0.25">
      <c r="A46" s="88" t="s">
        <v>7</v>
      </c>
      <c r="B46" s="133">
        <v>2358.0572720615501</v>
      </c>
      <c r="C46" s="133">
        <v>2371.3069396010596</v>
      </c>
      <c r="D46" s="133">
        <v>2382.3891766734159</v>
      </c>
      <c r="E46" s="133">
        <v>2392.854675500284</v>
      </c>
      <c r="F46" s="133">
        <v>2406.4450583072221</v>
      </c>
      <c r="G46" s="133">
        <v>2418.6399350051279</v>
      </c>
      <c r="H46" s="133">
        <v>2425.6125887142366</v>
      </c>
      <c r="I46" s="133">
        <v>2434.2258977830693</v>
      </c>
      <c r="J46" s="133">
        <v>2441.3559309549646</v>
      </c>
      <c r="K46" s="133">
        <v>2446.8333704982228</v>
      </c>
      <c r="L46" s="133">
        <v>2457.5931128640837</v>
      </c>
      <c r="M46" s="133">
        <v>2469.9604598851442</v>
      </c>
      <c r="N46" s="133">
        <v>2478.7218122024856</v>
      </c>
      <c r="O46" s="133">
        <v>2488.8797991749384</v>
      </c>
      <c r="P46" s="133">
        <v>2500.7016127759853</v>
      </c>
      <c r="Q46" s="133">
        <v>2511.5216424865971</v>
      </c>
    </row>
    <row r="47" spans="1:17" ht="12" customHeight="1" x14ac:dyDescent="0.25">
      <c r="A47" s="88" t="s">
        <v>39</v>
      </c>
      <c r="B47" s="133">
        <v>8760</v>
      </c>
      <c r="C47" s="133">
        <v>8759.9999999999982</v>
      </c>
      <c r="D47" s="133">
        <v>8760.0000000000018</v>
      </c>
      <c r="E47" s="133">
        <v>8759.9999999999982</v>
      </c>
      <c r="F47" s="133">
        <v>8760.0000000000018</v>
      </c>
      <c r="G47" s="133">
        <v>8759.9999999999982</v>
      </c>
      <c r="H47" s="133">
        <v>8760.0000000000018</v>
      </c>
      <c r="I47" s="133">
        <v>8760.0000000000018</v>
      </c>
      <c r="J47" s="133">
        <v>8760</v>
      </c>
      <c r="K47" s="133">
        <v>8760</v>
      </c>
      <c r="L47" s="133">
        <v>8759.9999999999964</v>
      </c>
      <c r="M47" s="133">
        <v>8760</v>
      </c>
      <c r="N47" s="133">
        <v>8760.0000000000036</v>
      </c>
      <c r="O47" s="133">
        <v>8760.0000000000018</v>
      </c>
      <c r="P47" s="133">
        <v>8759.9999999999982</v>
      </c>
      <c r="Q47" s="133">
        <v>8760.0000000000018</v>
      </c>
    </row>
    <row r="48" spans="1:17" ht="12" customHeight="1" x14ac:dyDescent="0.25">
      <c r="A48" s="51" t="s">
        <v>6</v>
      </c>
      <c r="B48" s="132">
        <v>833.94810986684115</v>
      </c>
      <c r="C48" s="132">
        <v>837.93178165452332</v>
      </c>
      <c r="D48" s="132">
        <v>841.58520302990132</v>
      </c>
      <c r="E48" s="132">
        <v>844.96008982159469</v>
      </c>
      <c r="F48" s="132">
        <v>848.09681157525313</v>
      </c>
      <c r="G48" s="132">
        <v>851.02749529258494</v>
      </c>
      <c r="H48" s="132">
        <v>853.77813375885637</v>
      </c>
      <c r="I48" s="132">
        <v>856.37005896006906</v>
      </c>
      <c r="J48" s="132">
        <v>858.82099729705976</v>
      </c>
      <c r="K48" s="132">
        <v>861.1458415725657</v>
      </c>
      <c r="L48" s="132">
        <v>863.35722644895611</v>
      </c>
      <c r="M48" s="132">
        <v>864.76248020908861</v>
      </c>
      <c r="N48" s="132">
        <v>866.10447924043626</v>
      </c>
      <c r="O48" s="132">
        <v>867.38875950324518</v>
      </c>
      <c r="P48" s="132">
        <v>868.62015713204801</v>
      </c>
      <c r="Q48" s="132">
        <v>869.80292190632088</v>
      </c>
    </row>
    <row r="49" spans="1:17" ht="12" customHeight="1" x14ac:dyDescent="0.25">
      <c r="A49" s="49" t="s">
        <v>5</v>
      </c>
      <c r="B49" s="131">
        <v>1584.8369697196583</v>
      </c>
      <c r="C49" s="131">
        <v>1604.0892147659113</v>
      </c>
      <c r="D49" s="131">
        <v>1629.349642164726</v>
      </c>
      <c r="E49" s="131">
        <v>1657.1768554748724</v>
      </c>
      <c r="F49" s="131">
        <v>1681.8244508326345</v>
      </c>
      <c r="G49" s="131">
        <v>1709.1829065594973</v>
      </c>
      <c r="H49" s="131">
        <v>1736.6851472591457</v>
      </c>
      <c r="I49" s="131">
        <v>1763.6717649538805</v>
      </c>
      <c r="J49" s="131">
        <v>1783.5204948641549</v>
      </c>
      <c r="K49" s="131">
        <v>1798.2920653995961</v>
      </c>
      <c r="L49" s="131">
        <v>1820.4996200554581</v>
      </c>
      <c r="M49" s="131">
        <v>1848.8083317534947</v>
      </c>
      <c r="N49" s="131">
        <v>1872.4457142753158</v>
      </c>
      <c r="O49" s="131">
        <v>1896.4518747673676</v>
      </c>
      <c r="P49" s="131">
        <v>1922.265977974931</v>
      </c>
      <c r="Q49" s="131">
        <v>1949.0491368860287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1.8781821292343082</v>
      </c>
      <c r="C52" s="130">
        <f t="shared" ref="C52:Q52" si="35">IF(C12=0,0,C12/C20)</f>
        <v>1.8605088338418589</v>
      </c>
      <c r="D52" s="130">
        <f t="shared" si="35"/>
        <v>1.84206149556286</v>
      </c>
      <c r="E52" s="130">
        <f t="shared" si="35"/>
        <v>1.823398244045362</v>
      </c>
      <c r="F52" s="130">
        <f t="shared" si="35"/>
        <v>1.8053288121780209</v>
      </c>
      <c r="G52" s="130">
        <f t="shared" si="35"/>
        <v>1.7877732547735381</v>
      </c>
      <c r="H52" s="130">
        <f t="shared" si="35"/>
        <v>1.7709035395276684</v>
      </c>
      <c r="I52" s="130">
        <f t="shared" si="35"/>
        <v>1.753130656566287</v>
      </c>
      <c r="J52" s="130">
        <f t="shared" si="35"/>
        <v>1.7375349389477579</v>
      </c>
      <c r="K52" s="130">
        <f t="shared" si="35"/>
        <v>1.7210166684917538</v>
      </c>
      <c r="L52" s="130">
        <f t="shared" si="35"/>
        <v>1.7040955558863098</v>
      </c>
      <c r="M52" s="130">
        <f t="shared" si="35"/>
        <v>1.6889743142717746</v>
      </c>
      <c r="N52" s="130">
        <f t="shared" si="35"/>
        <v>1.6738120804497287</v>
      </c>
      <c r="O52" s="130">
        <f t="shared" si="35"/>
        <v>1.6581341118523565</v>
      </c>
      <c r="P52" s="130">
        <f t="shared" si="35"/>
        <v>1.6418212451426941</v>
      </c>
      <c r="Q52" s="130">
        <f t="shared" si="35"/>
        <v>1.6257951186322552</v>
      </c>
    </row>
    <row r="53" spans="1:17" ht="12" customHeight="1" x14ac:dyDescent="0.25">
      <c r="A53" s="88" t="s">
        <v>128</v>
      </c>
      <c r="B53" s="130">
        <f t="shared" ref="B53" si="36">IF(B13=0,0,B13/B21*1000)</f>
        <v>178.41730250023818</v>
      </c>
      <c r="C53" s="130">
        <f t="shared" ref="C53:Q53" si="37">IF(C13=0,0,C13/C21*1000)</f>
        <v>175.43619960436541</v>
      </c>
      <c r="D53" s="130">
        <f t="shared" si="37"/>
        <v>171.46673380537322</v>
      </c>
      <c r="E53" s="130">
        <f t="shared" si="37"/>
        <v>166.56219276900941</v>
      </c>
      <c r="F53" s="130">
        <f t="shared" si="37"/>
        <v>160.95699332519916</v>
      </c>
      <c r="G53" s="130">
        <f t="shared" si="37"/>
        <v>157.02668829321306</v>
      </c>
      <c r="H53" s="130">
        <f t="shared" si="37"/>
        <v>153.10890037859983</v>
      </c>
      <c r="I53" s="130">
        <f t="shared" si="37"/>
        <v>149.33801260701779</v>
      </c>
      <c r="J53" s="130">
        <f t="shared" si="37"/>
        <v>145.72184023445624</v>
      </c>
      <c r="K53" s="130">
        <f t="shared" si="37"/>
        <v>142.25577598049779</v>
      </c>
      <c r="L53" s="130">
        <f t="shared" si="37"/>
        <v>138.53992058109435</v>
      </c>
      <c r="M53" s="130">
        <f t="shared" si="37"/>
        <v>134.43962240924293</v>
      </c>
      <c r="N53" s="130">
        <f t="shared" si="37"/>
        <v>129.6456826673886</v>
      </c>
      <c r="O53" s="130">
        <f t="shared" si="37"/>
        <v>124.08280962462635</v>
      </c>
      <c r="P53" s="130">
        <f t="shared" si="37"/>
        <v>117.38206488303486</v>
      </c>
      <c r="Q53" s="130">
        <f t="shared" si="37"/>
        <v>109.80416578278185</v>
      </c>
    </row>
    <row r="54" spans="1:17" ht="12" customHeight="1" x14ac:dyDescent="0.25">
      <c r="A54" s="88" t="s">
        <v>184</v>
      </c>
      <c r="B54" s="130">
        <f t="shared" ref="B54" si="38">IF(B14=0,0,B14/B22)</f>
        <v>35.849350391448873</v>
      </c>
      <c r="C54" s="130">
        <f t="shared" ref="C54:Q54" si="39">IF(C14=0,0,C14/C22)</f>
        <v>35.18481988086787</v>
      </c>
      <c r="D54" s="130">
        <f t="shared" si="39"/>
        <v>34.128179997485546</v>
      </c>
      <c r="E54" s="130">
        <f t="shared" si="39"/>
        <v>32.847827632802776</v>
      </c>
      <c r="F54" s="130">
        <f t="shared" si="39"/>
        <v>31.393053215825649</v>
      </c>
      <c r="G54" s="130">
        <f t="shared" si="39"/>
        <v>30.267469972373132</v>
      </c>
      <c r="H54" s="130">
        <f t="shared" si="39"/>
        <v>29.195118545257504</v>
      </c>
      <c r="I54" s="130">
        <f t="shared" si="39"/>
        <v>28.117625964222515</v>
      </c>
      <c r="J54" s="130">
        <f t="shared" si="39"/>
        <v>27.113896228433632</v>
      </c>
      <c r="K54" s="130">
        <f t="shared" si="39"/>
        <v>26.212020131196066</v>
      </c>
      <c r="L54" s="130">
        <f t="shared" si="39"/>
        <v>25.384398191807904</v>
      </c>
      <c r="M54" s="130">
        <f t="shared" si="39"/>
        <v>24.594833046033386</v>
      </c>
      <c r="N54" s="130">
        <f t="shared" si="39"/>
        <v>23.818629254854081</v>
      </c>
      <c r="O54" s="130">
        <f t="shared" si="39"/>
        <v>22.897144361178139</v>
      </c>
      <c r="P54" s="130">
        <f t="shared" si="39"/>
        <v>21.984955117779659</v>
      </c>
      <c r="Q54" s="130">
        <f t="shared" si="39"/>
        <v>20.990746062628027</v>
      </c>
    </row>
    <row r="55" spans="1:17" ht="12" customHeight="1" x14ac:dyDescent="0.25">
      <c r="A55" s="88" t="s">
        <v>189</v>
      </c>
      <c r="B55" s="130">
        <f t="shared" ref="B55" si="40">IF(B15=0,0,B15/B23*1000)</f>
        <v>606.09465473094144</v>
      </c>
      <c r="C55" s="130">
        <f t="shared" ref="C55:Q55" si="41">IF(C15=0,0,C15/C23*1000)</f>
        <v>600.88531311351903</v>
      </c>
      <c r="D55" s="130">
        <f t="shared" si="41"/>
        <v>594.50916358688505</v>
      </c>
      <c r="E55" s="130">
        <f t="shared" si="41"/>
        <v>587.33255907048579</v>
      </c>
      <c r="F55" s="130">
        <f t="shared" si="41"/>
        <v>579.71890018790964</v>
      </c>
      <c r="G55" s="130">
        <f t="shared" si="41"/>
        <v>571.47748470519116</v>
      </c>
      <c r="H55" s="130">
        <f t="shared" si="41"/>
        <v>562.54515687307014</v>
      </c>
      <c r="I55" s="130">
        <f t="shared" si="41"/>
        <v>552.83618175160939</v>
      </c>
      <c r="J55" s="130">
        <f t="shared" si="41"/>
        <v>542.49893542959319</v>
      </c>
      <c r="K55" s="130">
        <f t="shared" si="41"/>
        <v>531.11005461444336</v>
      </c>
      <c r="L55" s="130">
        <f t="shared" si="41"/>
        <v>518.74771864681418</v>
      </c>
      <c r="M55" s="130">
        <f t="shared" si="41"/>
        <v>509.81787144628345</v>
      </c>
      <c r="N55" s="130">
        <f t="shared" si="41"/>
        <v>499.86826013420131</v>
      </c>
      <c r="O55" s="130">
        <f t="shared" si="41"/>
        <v>488.97552925329552</v>
      </c>
      <c r="P55" s="130">
        <f t="shared" si="41"/>
        <v>476.00841604100896</v>
      </c>
      <c r="Q55" s="130">
        <f t="shared" si="41"/>
        <v>461.03099645822152</v>
      </c>
    </row>
    <row r="56" spans="1:17" ht="12" customHeight="1" x14ac:dyDescent="0.25">
      <c r="A56" s="51" t="s">
        <v>127</v>
      </c>
      <c r="B56" s="68">
        <f t="shared" ref="B56" si="42">IF(B16=0,0,B16/B24)</f>
        <v>47.976783604510182</v>
      </c>
      <c r="C56" s="68">
        <f t="shared" ref="C56:Q56" si="43">IF(C16=0,0,C16/C24)</f>
        <v>47.637667204158852</v>
      </c>
      <c r="D56" s="68">
        <f t="shared" si="43"/>
        <v>47.232352345478702</v>
      </c>
      <c r="E56" s="68">
        <f t="shared" si="43"/>
        <v>46.845814454061653</v>
      </c>
      <c r="F56" s="68">
        <f t="shared" si="43"/>
        <v>46.466827782574683</v>
      </c>
      <c r="G56" s="68">
        <f t="shared" si="43"/>
        <v>46.089574977417001</v>
      </c>
      <c r="H56" s="68">
        <f t="shared" si="43"/>
        <v>45.752498633225585</v>
      </c>
      <c r="I56" s="68">
        <f t="shared" si="43"/>
        <v>45.400127057456032</v>
      </c>
      <c r="J56" s="68">
        <f t="shared" si="43"/>
        <v>45.094947111052292</v>
      </c>
      <c r="K56" s="68">
        <f t="shared" si="43"/>
        <v>44.746147133830306</v>
      </c>
      <c r="L56" s="68">
        <f t="shared" si="43"/>
        <v>44.412109901979314</v>
      </c>
      <c r="M56" s="68">
        <f t="shared" si="43"/>
        <v>44.107029105636592</v>
      </c>
      <c r="N56" s="68">
        <f t="shared" si="43"/>
        <v>43.766295774634791</v>
      </c>
      <c r="O56" s="68">
        <f t="shared" si="43"/>
        <v>43.388804472791549</v>
      </c>
      <c r="P56" s="68">
        <f t="shared" si="43"/>
        <v>42.995654075225566</v>
      </c>
      <c r="Q56" s="68">
        <f t="shared" si="43"/>
        <v>42.56268794755708</v>
      </c>
    </row>
    <row r="57" spans="1:17" ht="12" customHeight="1" x14ac:dyDescent="0.25">
      <c r="A57" s="49" t="s">
        <v>126</v>
      </c>
      <c r="B57" s="57">
        <f t="shared" ref="B57" si="44">IF(B17=0,0,B17/B25*1000)</f>
        <v>347.86287887863341</v>
      </c>
      <c r="C57" s="57">
        <f t="shared" ref="C57:Q57" si="45">IF(C17=0,0,C17/C25*1000)</f>
        <v>340.5748167273938</v>
      </c>
      <c r="D57" s="57">
        <f t="shared" si="45"/>
        <v>330.69291476784895</v>
      </c>
      <c r="E57" s="57">
        <f t="shared" si="45"/>
        <v>318.31526572637318</v>
      </c>
      <c r="F57" s="57">
        <f t="shared" si="45"/>
        <v>303.42424688032173</v>
      </c>
      <c r="G57" s="57">
        <f t="shared" si="45"/>
        <v>287.1527645120135</v>
      </c>
      <c r="H57" s="57">
        <f t="shared" si="45"/>
        <v>275.82316926824251</v>
      </c>
      <c r="I57" s="57">
        <f t="shared" si="45"/>
        <v>265.06549904168475</v>
      </c>
      <c r="J57" s="57">
        <f t="shared" si="45"/>
        <v>252.88478659816954</v>
      </c>
      <c r="K57" s="57">
        <f t="shared" si="45"/>
        <v>239.92356941075235</v>
      </c>
      <c r="L57" s="57">
        <f t="shared" si="45"/>
        <v>225.20865483126977</v>
      </c>
      <c r="M57" s="57">
        <f t="shared" si="45"/>
        <v>209.84014028454911</v>
      </c>
      <c r="N57" s="57">
        <f t="shared" si="45"/>
        <v>193.26787074511566</v>
      </c>
      <c r="O57" s="57">
        <f t="shared" si="45"/>
        <v>173.89672294531641</v>
      </c>
      <c r="P57" s="57">
        <f t="shared" si="45"/>
        <v>152.93008202937176</v>
      </c>
      <c r="Q57" s="57">
        <f t="shared" si="45"/>
        <v>130.59346545111677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1.6801911689042333</v>
      </c>
      <c r="D60" s="128">
        <v>1.670763747883123</v>
      </c>
      <c r="E60" s="128">
        <v>1.6619526151618569</v>
      </c>
      <c r="F60" s="128">
        <v>1.650838048584063</v>
      </c>
      <c r="G60" s="128">
        <v>1.6437813927747726</v>
      </c>
      <c r="H60" s="128">
        <v>1.6342066123658843</v>
      </c>
      <c r="I60" s="128">
        <v>1.6238696633148015</v>
      </c>
      <c r="J60" s="128">
        <v>1.6153691966756183</v>
      </c>
      <c r="K60" s="128">
        <v>1.6055390083484726</v>
      </c>
      <c r="L60" s="128">
        <v>1.5940553741260657</v>
      </c>
      <c r="M60" s="128">
        <v>1.5816007713160103</v>
      </c>
      <c r="N60" s="128">
        <v>1.569856303976094</v>
      </c>
      <c r="O60" s="128">
        <v>1.5582231945239837</v>
      </c>
      <c r="P60" s="128">
        <v>1.5459950160613196</v>
      </c>
      <c r="Q60" s="128">
        <v>1.5346983756240657</v>
      </c>
    </row>
    <row r="61" spans="1:17" ht="12" customHeight="1" x14ac:dyDescent="0.25">
      <c r="A61" s="88" t="s">
        <v>128</v>
      </c>
      <c r="B61" s="128"/>
      <c r="C61" s="128">
        <v>166.84996602911539</v>
      </c>
      <c r="D61" s="128">
        <v>163.07720416579474</v>
      </c>
      <c r="E61" s="128">
        <v>159.05511424882278</v>
      </c>
      <c r="F61" s="128">
        <v>155.49682480598412</v>
      </c>
      <c r="G61" s="128">
        <v>151.10622943499069</v>
      </c>
      <c r="H61" s="128">
        <v>147.485428020385</v>
      </c>
      <c r="I61" s="128">
        <v>143.90616842383031</v>
      </c>
      <c r="J61" s="128">
        <v>140.71481127218956</v>
      </c>
      <c r="K61" s="128">
        <v>137.22853713736279</v>
      </c>
      <c r="L61" s="128">
        <v>132.97331736572397</v>
      </c>
      <c r="M61" s="128">
        <v>127.84836002989447</v>
      </c>
      <c r="N61" s="128">
        <v>121.68331628315985</v>
      </c>
      <c r="O61" s="128">
        <v>115.11020000555159</v>
      </c>
      <c r="P61" s="128">
        <v>107.08133000351279</v>
      </c>
      <c r="Q61" s="128">
        <v>98.542255021849911</v>
      </c>
    </row>
    <row r="62" spans="1:17" ht="12" customHeight="1" x14ac:dyDescent="0.25">
      <c r="A62" s="88" t="s">
        <v>184</v>
      </c>
      <c r="B62" s="128"/>
      <c r="C62" s="128">
        <v>33.347823196284061</v>
      </c>
      <c r="D62" s="128">
        <v>31.780567352354737</v>
      </c>
      <c r="E62" s="128">
        <v>30.778365848671815</v>
      </c>
      <c r="F62" s="128">
        <v>29.88300844817562</v>
      </c>
      <c r="G62" s="128">
        <v>28.817750687743811</v>
      </c>
      <c r="H62" s="128">
        <v>27.523364295564665</v>
      </c>
      <c r="I62" s="128">
        <v>26.55328555553054</v>
      </c>
      <c r="J62" s="128">
        <v>25.762239319764912</v>
      </c>
      <c r="K62" s="128">
        <v>25.144524598984599</v>
      </c>
      <c r="L62" s="128">
        <v>24.210992345431801</v>
      </c>
      <c r="M62" s="128">
        <v>23.447196171219122</v>
      </c>
      <c r="N62" s="128">
        <v>22.559687469001656</v>
      </c>
      <c r="O62" s="128">
        <v>21.477545585951916</v>
      </c>
      <c r="P62" s="128">
        <v>20.669197977835051</v>
      </c>
      <c r="Q62" s="128">
        <v>19.54626112906497</v>
      </c>
    </row>
    <row r="63" spans="1:17" ht="12" customHeight="1" x14ac:dyDescent="0.25">
      <c r="A63" s="88" t="s">
        <v>189</v>
      </c>
      <c r="B63" s="128"/>
      <c r="C63" s="128">
        <v>555.64308761596453</v>
      </c>
      <c r="D63" s="128">
        <v>545.09683531794622</v>
      </c>
      <c r="E63" s="128">
        <v>536.88618680796026</v>
      </c>
      <c r="F63" s="128">
        <v>532.00241925468731</v>
      </c>
      <c r="G63" s="128">
        <v>525.28146260050266</v>
      </c>
      <c r="H63" s="128">
        <v>518.42987797702176</v>
      </c>
      <c r="I63" s="128">
        <v>510.38725759017609</v>
      </c>
      <c r="J63" s="128">
        <v>503.66424778993269</v>
      </c>
      <c r="K63" s="128">
        <v>492.98015464564253</v>
      </c>
      <c r="L63" s="128">
        <v>480.76298323093278</v>
      </c>
      <c r="M63" s="128">
        <v>465.56979103535463</v>
      </c>
      <c r="N63" s="128">
        <v>447.21339001832138</v>
      </c>
      <c r="O63" s="128">
        <v>430.64537459658027</v>
      </c>
      <c r="P63" s="128">
        <v>407.84845588177933</v>
      </c>
      <c r="Q63" s="128">
        <v>384.74262336376256</v>
      </c>
    </row>
    <row r="64" spans="1:17" ht="12" customHeight="1" x14ac:dyDescent="0.25">
      <c r="A64" s="51" t="s">
        <v>127</v>
      </c>
      <c r="B64" s="50"/>
      <c r="C64" s="50">
        <v>45.218463891633874</v>
      </c>
      <c r="D64" s="50">
        <v>44.900289214632146</v>
      </c>
      <c r="E64" s="50">
        <v>44.643889116934879</v>
      </c>
      <c r="F64" s="50">
        <v>44.383162324293096</v>
      </c>
      <c r="G64" s="50">
        <v>44.046499315179979</v>
      </c>
      <c r="H64" s="50">
        <v>43.690233912098428</v>
      </c>
      <c r="I64" s="50">
        <v>43.289143719112765</v>
      </c>
      <c r="J64" s="50">
        <v>42.84704801520688</v>
      </c>
      <c r="K64" s="50">
        <v>42.35206321367928</v>
      </c>
      <c r="L64" s="50">
        <v>41.672227468347096</v>
      </c>
      <c r="M64" s="50">
        <v>41.019687174737534</v>
      </c>
      <c r="N64" s="50">
        <v>40.251864839355918</v>
      </c>
      <c r="O64" s="50">
        <v>39.492290083509545</v>
      </c>
      <c r="P64" s="50">
        <v>38.718663949910685</v>
      </c>
      <c r="Q64" s="50">
        <v>37.830221146019554</v>
      </c>
    </row>
    <row r="65" spans="1:17" ht="12" customHeight="1" x14ac:dyDescent="0.25">
      <c r="A65" s="49" t="s">
        <v>126</v>
      </c>
      <c r="B65" s="48"/>
      <c r="C65" s="48">
        <v>311.67609489293216</v>
      </c>
      <c r="D65" s="48">
        <v>298.62556501999234</v>
      </c>
      <c r="E65" s="48">
        <v>287.24556283230237</v>
      </c>
      <c r="F65" s="48">
        <v>275.37715675262956</v>
      </c>
      <c r="G65" s="48">
        <v>266.84065738515596</v>
      </c>
      <c r="H65" s="48">
        <v>254.34079244559098</v>
      </c>
      <c r="I65" s="48">
        <v>243.00613175494146</v>
      </c>
      <c r="J65" s="48">
        <v>227.86610998009135</v>
      </c>
      <c r="K65" s="48">
        <v>213.25153709971892</v>
      </c>
      <c r="L65" s="48">
        <v>196.90338583064948</v>
      </c>
      <c r="M65" s="48">
        <v>179.53454302680657</v>
      </c>
      <c r="N65" s="48">
        <v>159.79812787467984</v>
      </c>
      <c r="O65" s="48">
        <v>138.48028942512653</v>
      </c>
      <c r="P65" s="48">
        <v>116.39078062119339</v>
      </c>
      <c r="Q65" s="48">
        <v>94.28129151586414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316.06368137069785</v>
      </c>
      <c r="C68" s="125">
        <f>1000000*C20/SER_summary!C$8</f>
        <v>318.19376568474735</v>
      </c>
      <c r="D68" s="125">
        <f>1000000*D20/SER_summary!D$8</f>
        <v>320.81736654243895</v>
      </c>
      <c r="E68" s="125">
        <f>1000000*E20/SER_summary!E$8</f>
        <v>325.20491463007119</v>
      </c>
      <c r="F68" s="125">
        <f>1000000*F20/SER_summary!F$8</f>
        <v>329.19062379916397</v>
      </c>
      <c r="G68" s="125">
        <f>1000000*G20/SER_summary!G$8</f>
        <v>333.07254952248451</v>
      </c>
      <c r="H68" s="125">
        <f>1000000*H20/SER_summary!H$8</f>
        <v>335.66029099202871</v>
      </c>
      <c r="I68" s="125">
        <f>1000000*I20/SER_summary!I$8</f>
        <v>337.61956276533095</v>
      </c>
      <c r="J68" s="125">
        <f>1000000*J20/SER_summary!J$8</f>
        <v>339.91300097490341</v>
      </c>
      <c r="K68" s="125">
        <f>1000000*K20/SER_summary!K$8</f>
        <v>342.24596685559868</v>
      </c>
      <c r="L68" s="125">
        <f>1000000*L20/SER_summary!L$8</f>
        <v>345.563881630889</v>
      </c>
      <c r="M68" s="125">
        <f>1000000*M20/SER_summary!M$8</f>
        <v>347.901649934396</v>
      </c>
      <c r="N68" s="125">
        <f>1000000*N20/SER_summary!N$8</f>
        <v>350.62971242649002</v>
      </c>
      <c r="O68" s="125">
        <f>1000000*O20/SER_summary!O$8</f>
        <v>353.62581246052707</v>
      </c>
      <c r="P68" s="125">
        <f>1000000*P20/SER_summary!P$8</f>
        <v>357.08194521685323</v>
      </c>
      <c r="Q68" s="125">
        <f>1000000*Q20/SER_summary!Q$8</f>
        <v>358.7106722596572</v>
      </c>
    </row>
    <row r="69" spans="1:17" ht="12" customHeight="1" x14ac:dyDescent="0.25">
      <c r="A69" s="88" t="s">
        <v>123</v>
      </c>
      <c r="B69" s="125">
        <f>1000*B21/SER_summary!B$3</f>
        <v>0.15025439639625907</v>
      </c>
      <c r="C69" s="125">
        <f>1000*C21/SER_summary!C$3</f>
        <v>0.15239232447543555</v>
      </c>
      <c r="D69" s="125">
        <f>1000*D21/SER_summary!D$3</f>
        <v>0.15601680063668669</v>
      </c>
      <c r="E69" s="125">
        <f>1000*E21/SER_summary!E$3</f>
        <v>0.16059553524782139</v>
      </c>
      <c r="F69" s="125">
        <f>1000*F21/SER_summary!F$3</f>
        <v>0.16540254100848761</v>
      </c>
      <c r="G69" s="125">
        <f>1000*G21/SER_summary!G$3</f>
        <v>0.17126737273432688</v>
      </c>
      <c r="H69" s="125">
        <f>1000*H21/SER_summary!H$3</f>
        <v>0.17678983559974035</v>
      </c>
      <c r="I69" s="125">
        <f>1000*I21/SER_summary!I$3</f>
        <v>0.18134857621349904</v>
      </c>
      <c r="J69" s="125">
        <f>1000*J21/SER_summary!J$3</f>
        <v>0.18510439846522223</v>
      </c>
      <c r="K69" s="125">
        <f>1000*K21/SER_summary!K$3</f>
        <v>0.18844132481810938</v>
      </c>
      <c r="L69" s="125">
        <f>1000*L21/SER_summary!L$3</f>
        <v>0.19336318286310072</v>
      </c>
      <c r="M69" s="125">
        <f>1000*M21/SER_summary!M$3</f>
        <v>0.19959424924852609</v>
      </c>
      <c r="N69" s="125">
        <f>1000*N21/SER_summary!N$3</f>
        <v>0.2078235687619964</v>
      </c>
      <c r="O69" s="125">
        <f>1000*O21/SER_summary!O$3</f>
        <v>0.21694471897824688</v>
      </c>
      <c r="P69" s="125">
        <f>1000*P21/SER_summary!P$3</f>
        <v>0.2290069768441646</v>
      </c>
      <c r="Q69" s="125">
        <f>1000*Q21/SER_summary!Q$3</f>
        <v>0.24450690448738685</v>
      </c>
    </row>
    <row r="70" spans="1:17" ht="12" customHeight="1" x14ac:dyDescent="0.25">
      <c r="A70" s="88" t="s">
        <v>185</v>
      </c>
      <c r="B70" s="125">
        <f>1000000*B22/SER_summary!B$8</f>
        <v>111.16935393402885</v>
      </c>
      <c r="C70" s="125">
        <f>1000000*C22/SER_summary!C$8</f>
        <v>112.66521979169049</v>
      </c>
      <c r="D70" s="125">
        <f>1000000*D22/SER_summary!D$8</f>
        <v>114.04965205513402</v>
      </c>
      <c r="E70" s="125">
        <f>1000000*E22/SER_summary!E$8</f>
        <v>116.07875058339756</v>
      </c>
      <c r="F70" s="125">
        <f>1000000*F22/SER_summary!F$8</f>
        <v>118.47345691891495</v>
      </c>
      <c r="G70" s="125">
        <f>1000000*G22/SER_summary!G$8</f>
        <v>120.67153732564003</v>
      </c>
      <c r="H70" s="125">
        <f>1000000*H22/SER_summary!H$8</f>
        <v>123.13299804504258</v>
      </c>
      <c r="I70" s="125">
        <f>1000000*I22/SER_summary!I$8</f>
        <v>125.81113927435415</v>
      </c>
      <c r="J70" s="125">
        <f>1000000*J22/SER_summary!J$8</f>
        <v>128.56305976532352</v>
      </c>
      <c r="K70" s="125">
        <f>1000000*K22/SER_summary!K$8</f>
        <v>131.23231485365437</v>
      </c>
      <c r="L70" s="125">
        <f>1000000*L22/SER_summary!L$8</f>
        <v>134.15788904702134</v>
      </c>
      <c r="M70" s="125">
        <f>1000000*M22/SER_summary!M$8</f>
        <v>137.33429485299033</v>
      </c>
      <c r="N70" s="125">
        <f>1000000*N22/SER_summary!N$8</f>
        <v>141.03606040611402</v>
      </c>
      <c r="O70" s="125">
        <f>1000000*O22/SER_summary!O$8</f>
        <v>145.10323362493583</v>
      </c>
      <c r="P70" s="125">
        <f>1000000*P22/SER_summary!P$8</f>
        <v>149.82208613319216</v>
      </c>
      <c r="Q70" s="125">
        <f>1000000*Q22/SER_summary!Q$8</f>
        <v>154.84737169585622</v>
      </c>
    </row>
    <row r="71" spans="1:17" ht="12" customHeight="1" x14ac:dyDescent="0.25">
      <c r="A71" s="88" t="s">
        <v>190</v>
      </c>
      <c r="B71" s="125">
        <f>1000*B23/SER_summary!B$3</f>
        <v>3.2536595358541594E-2</v>
      </c>
      <c r="C71" s="125">
        <f>1000*C23/SER_summary!C$3</f>
        <v>3.261811228397081E-2</v>
      </c>
      <c r="D71" s="125">
        <f>1000*D23/SER_summary!D$3</f>
        <v>3.2777388822289547E-2</v>
      </c>
      <c r="E71" s="125">
        <f>1000*E23/SER_summary!E$3</f>
        <v>3.2970777783443234E-2</v>
      </c>
      <c r="F71" s="125">
        <f>1000*F23/SER_summary!F$3</f>
        <v>3.3180334574495124E-2</v>
      </c>
      <c r="G71" s="125">
        <f>1000*G23/SER_summary!G$3</f>
        <v>3.3408617553415627E-2</v>
      </c>
      <c r="H71" s="125">
        <f>1000*H23/SER_summary!H$3</f>
        <v>3.3689549175982117E-2</v>
      </c>
      <c r="I71" s="125">
        <f>1000*I23/SER_summary!I$3</f>
        <v>3.4014564284502356E-2</v>
      </c>
      <c r="J71" s="125">
        <f>1000*J23/SER_summary!J$3</f>
        <v>3.4385633136446402E-2</v>
      </c>
      <c r="K71" s="125">
        <f>1000*K23/SER_summary!K$3</f>
        <v>3.4869392683585819E-2</v>
      </c>
      <c r="L71" s="125">
        <f>1000*L23/SER_summary!L$3</f>
        <v>3.5451337231614824E-2</v>
      </c>
      <c r="M71" s="125">
        <f>1000*M23/SER_summary!M$3</f>
        <v>3.581221405247495E-2</v>
      </c>
      <c r="N71" s="125">
        <f>1000*N23/SER_summary!N$3</f>
        <v>3.6258305880063277E-2</v>
      </c>
      <c r="O71" s="125">
        <f>1000*O23/SER_summary!O$3</f>
        <v>3.6792193828273076E-2</v>
      </c>
      <c r="P71" s="125">
        <f>1000*P23/SER_summary!P$3</f>
        <v>3.7512139803314068E-2</v>
      </c>
      <c r="Q71" s="125">
        <f>1000*Q23/SER_summary!Q$3</f>
        <v>3.8438358616738839E-2</v>
      </c>
    </row>
    <row r="72" spans="1:17" ht="12" customHeight="1" x14ac:dyDescent="0.25">
      <c r="A72" s="51" t="s">
        <v>122</v>
      </c>
      <c r="B72" s="124">
        <f>1000000*B24/SER_summary!B$8</f>
        <v>50.358968232456498</v>
      </c>
      <c r="C72" s="124">
        <f>1000000*C24/SER_summary!C$8</f>
        <v>52.41125308133374</v>
      </c>
      <c r="D72" s="124">
        <f>1000000*D24/SER_summary!D$8</f>
        <v>55.75508004990656</v>
      </c>
      <c r="E72" s="124">
        <f>1000000*E24/SER_summary!E$8</f>
        <v>59.333953283717157</v>
      </c>
      <c r="F72" s="124">
        <f>1000000*F24/SER_summary!F$8</f>
        <v>63.389606642213167</v>
      </c>
      <c r="G72" s="124">
        <f>1000000*G24/SER_summary!G$8</f>
        <v>67.794733223516999</v>
      </c>
      <c r="H72" s="124">
        <f>1000000*H24/SER_summary!H$8</f>
        <v>71.15402673155252</v>
      </c>
      <c r="I72" s="124">
        <f>1000000*I24/SER_summary!I$8</f>
        <v>74.26842134925603</v>
      </c>
      <c r="J72" s="124">
        <f>1000000*J24/SER_summary!J$8</f>
        <v>76.781681041937773</v>
      </c>
      <c r="K72" s="124">
        <f>1000000*K24/SER_summary!K$8</f>
        <v>79.683484130827566</v>
      </c>
      <c r="L72" s="124">
        <f>1000000*L24/SER_summary!L$8</f>
        <v>81.309672822678905</v>
      </c>
      <c r="M72" s="124">
        <f>1000000*M24/SER_summary!M$8</f>
        <v>82.680390412117006</v>
      </c>
      <c r="N72" s="124">
        <f>1000000*N24/SER_summary!N$8</f>
        <v>84.51017935209677</v>
      </c>
      <c r="O72" s="124">
        <f>1000000*O24/SER_summary!O$8</f>
        <v>86.471981856916855</v>
      </c>
      <c r="P72" s="124">
        <f>1000000*P24/SER_summary!P$8</f>
        <v>88.051189569299041</v>
      </c>
      <c r="Q72" s="124">
        <f>1000000*Q24/SER_summary!Q$8</f>
        <v>89.798309504427991</v>
      </c>
    </row>
    <row r="73" spans="1:17" ht="12" customHeight="1" x14ac:dyDescent="0.25">
      <c r="A73" s="49" t="s">
        <v>121</v>
      </c>
      <c r="B73" s="123">
        <f>1000*B25/SER_summary!B$3</f>
        <v>0.20098168665853042</v>
      </c>
      <c r="C73" s="123">
        <f>1000*C25/SER_summary!C$3</f>
        <v>0.20111100434851378</v>
      </c>
      <c r="D73" s="123">
        <f>1000*D25/SER_summary!D$3</f>
        <v>0.20117571605096674</v>
      </c>
      <c r="E73" s="123">
        <f>1000*E25/SER_summary!E$3</f>
        <v>0.20288653494949635</v>
      </c>
      <c r="F73" s="123">
        <f>1000*F25/SER_summary!F$3</f>
        <v>0.2066981317317855</v>
      </c>
      <c r="G73" s="123">
        <f>1000*G25/SER_summary!G$3</f>
        <v>0.21182593732150257</v>
      </c>
      <c r="H73" s="123">
        <f>1000*H25/SER_summary!H$3</f>
        <v>0.21603937528470282</v>
      </c>
      <c r="I73" s="123">
        <f>1000*I25/SER_summary!I$3</f>
        <v>0.219619238545015</v>
      </c>
      <c r="J73" s="123">
        <f>1000*J25/SER_summary!J$3</f>
        <v>0.22665868714114049</v>
      </c>
      <c r="K73" s="123">
        <f>1000*K25/SER_summary!K$3</f>
        <v>0.23372184641612695</v>
      </c>
      <c r="L73" s="123">
        <f>1000*L25/SER_summary!L$3</f>
        <v>0.24347245899202821</v>
      </c>
      <c r="M73" s="123">
        <f>1000*M25/SER_summary!M$3</f>
        <v>0.2573936320804594</v>
      </c>
      <c r="N73" s="123">
        <f>1000*N25/SER_summary!N$3</f>
        <v>0.27605507262938084</v>
      </c>
      <c r="O73" s="123">
        <f>1000*O25/SER_summary!O$3</f>
        <v>0.30312143495828292</v>
      </c>
      <c r="P73" s="123">
        <f>1000*P25/SER_summary!P$3</f>
        <v>0.34035209211473832</v>
      </c>
      <c r="Q73" s="123">
        <f>1000*Q25/SER_summary!Q$3</f>
        <v>0.39356369659274448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105.21923176373227</v>
      </c>
      <c r="C3" s="154">
        <v>107.29204493820545</v>
      </c>
      <c r="D3" s="154">
        <v>109.85836446405165</v>
      </c>
      <c r="E3" s="154">
        <v>112.76554246933928</v>
      </c>
      <c r="F3" s="154">
        <v>115.40459088810876</v>
      </c>
      <c r="G3" s="154">
        <v>118.02580000022755</v>
      </c>
      <c r="H3" s="154">
        <v>120.27342225622098</v>
      </c>
      <c r="I3" s="154">
        <v>123.36071092241015</v>
      </c>
      <c r="J3" s="154">
        <v>124.78362653361049</v>
      </c>
      <c r="K3" s="154">
        <v>127.04988832357189</v>
      </c>
      <c r="L3" s="154">
        <v>129.73929108290909</v>
      </c>
      <c r="M3" s="154">
        <v>130.36235461986004</v>
      </c>
      <c r="N3" s="154">
        <v>130.65285666163251</v>
      </c>
      <c r="O3" s="154">
        <v>131.14649803432863</v>
      </c>
      <c r="P3" s="154">
        <v>132.03429092988108</v>
      </c>
      <c r="Q3" s="154">
        <v>132.28298055303011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139.66660263848931</v>
      </c>
      <c r="C5" s="143">
        <v>142.41802715594864</v>
      </c>
      <c r="D5" s="143">
        <v>145.8245254115584</v>
      </c>
      <c r="E5" s="143">
        <v>149.68347465931203</v>
      </c>
      <c r="F5" s="143">
        <v>153.186512275816</v>
      </c>
      <c r="G5" s="143">
        <v>156.66587023498403</v>
      </c>
      <c r="H5" s="143">
        <v>159.64933399201041</v>
      </c>
      <c r="I5" s="143">
        <v>163.74735972497896</v>
      </c>
      <c r="J5" s="143">
        <v>165.63611889881406</v>
      </c>
      <c r="K5" s="143">
        <v>168.64432452422733</v>
      </c>
      <c r="L5" s="143">
        <v>172.21420181972638</v>
      </c>
      <c r="M5" s="143">
        <v>173.041248035282</v>
      </c>
      <c r="N5" s="143">
        <v>173.4268565647665</v>
      </c>
      <c r="O5" s="143">
        <v>174.08210952841756</v>
      </c>
      <c r="P5" s="143">
        <v>175.26055395810914</v>
      </c>
      <c r="Q5" s="143">
        <v>175.59066124167748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316.06368137069785</v>
      </c>
      <c r="C6" s="152">
        <f>1000000*C8/SER_summary!C$8</f>
        <v>318.19376568474735</v>
      </c>
      <c r="D6" s="152">
        <f>1000000*D8/SER_summary!D$8</f>
        <v>320.81736654243895</v>
      </c>
      <c r="E6" s="152">
        <f>1000000*E8/SER_summary!E$8</f>
        <v>325.20491463007119</v>
      </c>
      <c r="F6" s="152">
        <f>1000000*F8/SER_summary!F$8</f>
        <v>329.19062379916397</v>
      </c>
      <c r="G6" s="152">
        <f>1000000*G8/SER_summary!G$8</f>
        <v>333.07254952248451</v>
      </c>
      <c r="H6" s="152">
        <f>1000000*H8/SER_summary!H$8</f>
        <v>335.66029099202871</v>
      </c>
      <c r="I6" s="152">
        <f>1000000*I8/SER_summary!I$8</f>
        <v>337.61956276533095</v>
      </c>
      <c r="J6" s="152">
        <f>1000000*J8/SER_summary!J$8</f>
        <v>339.91300097490341</v>
      </c>
      <c r="K6" s="152">
        <f>1000000*K8/SER_summary!K$8</f>
        <v>342.24596685559868</v>
      </c>
      <c r="L6" s="152">
        <f>1000000*L8/SER_summary!L$8</f>
        <v>345.563881630889</v>
      </c>
      <c r="M6" s="152">
        <f>1000000*M8/SER_summary!M$8</f>
        <v>347.901649934396</v>
      </c>
      <c r="N6" s="152">
        <f>1000000*N8/SER_summary!N$8</f>
        <v>350.62971242649002</v>
      </c>
      <c r="O6" s="152">
        <f>1000000*O8/SER_summary!O$8</f>
        <v>353.62581246052707</v>
      </c>
      <c r="P6" s="152">
        <f>1000000*P8/SER_summary!P$8</f>
        <v>357.08194521685323</v>
      </c>
      <c r="Q6" s="152">
        <f>1000000*Q8/SER_summary!Q$8</f>
        <v>358.7106722596572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74.362651238422856</v>
      </c>
      <c r="C8" s="62">
        <v>76.547890859438937</v>
      </c>
      <c r="D8" s="62">
        <v>79.163766119002602</v>
      </c>
      <c r="E8" s="62">
        <v>82.090390921528297</v>
      </c>
      <c r="F8" s="62">
        <v>84.852416491932942</v>
      </c>
      <c r="G8" s="62">
        <v>87.63184582646042</v>
      </c>
      <c r="H8" s="62">
        <v>90.15134389227758</v>
      </c>
      <c r="I8" s="62">
        <v>93.402827171876325</v>
      </c>
      <c r="J8" s="62">
        <v>95.328223442299489</v>
      </c>
      <c r="K8" s="62">
        <v>97.991104683502016</v>
      </c>
      <c r="L8" s="62">
        <v>101.05900530334803</v>
      </c>
      <c r="M8" s="62">
        <v>102.4534515256327</v>
      </c>
      <c r="N8" s="62">
        <v>103.6119039827752</v>
      </c>
      <c r="O8" s="62">
        <v>104.98674883055429</v>
      </c>
      <c r="P8" s="62">
        <v>106.74764653985025</v>
      </c>
      <c r="Q8" s="62">
        <v>108.00294528464198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6.832905323417509</v>
      </c>
      <c r="D9" s="150">
        <v>7.2635409619651039</v>
      </c>
      <c r="E9" s="150">
        <v>7.5742905049271076</v>
      </c>
      <c r="F9" s="150">
        <v>7.4096912728060857</v>
      </c>
      <c r="G9" s="150">
        <v>7.4270950369289208</v>
      </c>
      <c r="H9" s="150">
        <v>7.1671637682185834</v>
      </c>
      <c r="I9" s="150">
        <v>7.8991489820001597</v>
      </c>
      <c r="J9" s="150">
        <v>6.5730619728245951</v>
      </c>
      <c r="K9" s="150">
        <v>7.310546943603943</v>
      </c>
      <c r="L9" s="150">
        <v>7.7155663222474695</v>
      </c>
      <c r="M9" s="150">
        <v>6.0421119246860906</v>
      </c>
      <c r="N9" s="150">
        <v>5.8061181595439129</v>
      </c>
      <c r="O9" s="150">
        <v>6.0225105501805096</v>
      </c>
      <c r="P9" s="150">
        <v>6.4085634116973971</v>
      </c>
      <c r="Q9" s="150">
        <v>5.9029644471931535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4.6476657024014258</v>
      </c>
      <c r="D10" s="149">
        <f t="shared" ref="D10:Q10" si="0">C8+D9-D8</f>
        <v>4.6476657024014401</v>
      </c>
      <c r="E10" s="149">
        <f t="shared" si="0"/>
        <v>4.6476657024014116</v>
      </c>
      <c r="F10" s="149">
        <f t="shared" si="0"/>
        <v>4.6476657024014401</v>
      </c>
      <c r="G10" s="149">
        <f t="shared" si="0"/>
        <v>4.6476657024014401</v>
      </c>
      <c r="H10" s="149">
        <f t="shared" si="0"/>
        <v>4.6476657024014258</v>
      </c>
      <c r="I10" s="149">
        <f t="shared" si="0"/>
        <v>4.6476657024014116</v>
      </c>
      <c r="J10" s="149">
        <f t="shared" si="0"/>
        <v>4.6476657024014258</v>
      </c>
      <c r="K10" s="149">
        <f t="shared" si="0"/>
        <v>4.6476657024014116</v>
      </c>
      <c r="L10" s="149">
        <f t="shared" si="0"/>
        <v>4.6476657024014543</v>
      </c>
      <c r="M10" s="149">
        <f t="shared" si="0"/>
        <v>4.6476657024014258</v>
      </c>
      <c r="N10" s="149">
        <f t="shared" si="0"/>
        <v>4.6476657024014116</v>
      </c>
      <c r="O10" s="149">
        <f t="shared" si="0"/>
        <v>4.6476657024014258</v>
      </c>
      <c r="P10" s="149">
        <f t="shared" si="0"/>
        <v>4.6476657024014401</v>
      </c>
      <c r="Q10" s="149">
        <f t="shared" si="0"/>
        <v>4.6476657024014258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8760</v>
      </c>
      <c r="E12" s="146">
        <v>8759.9999999999982</v>
      </c>
      <c r="F12" s="146">
        <v>8760.0000000000036</v>
      </c>
      <c r="G12" s="146">
        <v>8760</v>
      </c>
      <c r="H12" s="146">
        <v>8760.0000000000036</v>
      </c>
      <c r="I12" s="146">
        <v>8760</v>
      </c>
      <c r="J12" s="146">
        <v>8759.9999999999964</v>
      </c>
      <c r="K12" s="146">
        <v>8760</v>
      </c>
      <c r="L12" s="146">
        <v>8760.0000000000018</v>
      </c>
      <c r="M12" s="146">
        <v>8760.0000000000018</v>
      </c>
      <c r="N12" s="146">
        <v>8760.0000000000018</v>
      </c>
      <c r="O12" s="146">
        <v>8759.9999999999982</v>
      </c>
      <c r="P12" s="146">
        <v>8760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1.8781821292343082</v>
      </c>
      <c r="C14" s="143">
        <f>IF(C5=0,0,C5/C8)</f>
        <v>1.8605088338418589</v>
      </c>
      <c r="D14" s="143">
        <f t="shared" ref="D14:Q14" si="1">IF(D5=0,0,D5/D8)</f>
        <v>1.84206149556286</v>
      </c>
      <c r="E14" s="143">
        <f t="shared" si="1"/>
        <v>1.823398244045362</v>
      </c>
      <c r="F14" s="143">
        <f t="shared" si="1"/>
        <v>1.8053288121780209</v>
      </c>
      <c r="G14" s="143">
        <f t="shared" si="1"/>
        <v>1.7877732547735381</v>
      </c>
      <c r="H14" s="143">
        <f t="shared" si="1"/>
        <v>1.7709035395276684</v>
      </c>
      <c r="I14" s="143">
        <f t="shared" si="1"/>
        <v>1.753130656566287</v>
      </c>
      <c r="J14" s="143">
        <f t="shared" si="1"/>
        <v>1.7375349389477579</v>
      </c>
      <c r="K14" s="143">
        <f t="shared" si="1"/>
        <v>1.7210166684917538</v>
      </c>
      <c r="L14" s="143">
        <f t="shared" si="1"/>
        <v>1.7040955558863098</v>
      </c>
      <c r="M14" s="143">
        <f t="shared" si="1"/>
        <v>1.6889743142717746</v>
      </c>
      <c r="N14" s="143">
        <f t="shared" si="1"/>
        <v>1.6738120804497287</v>
      </c>
      <c r="O14" s="143">
        <f t="shared" si="1"/>
        <v>1.6581341118523565</v>
      </c>
      <c r="P14" s="143">
        <f t="shared" si="1"/>
        <v>1.6418212451426941</v>
      </c>
      <c r="Q14" s="143">
        <f t="shared" si="1"/>
        <v>1.6257951186322552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1.6801911689042333</v>
      </c>
      <c r="D15" s="141">
        <v>1.670763747883123</v>
      </c>
      <c r="E15" s="141">
        <v>1.6619526151618569</v>
      </c>
      <c r="F15" s="141">
        <v>1.650838048584063</v>
      </c>
      <c r="G15" s="141">
        <v>1.6437813927747726</v>
      </c>
      <c r="H15" s="141">
        <v>1.6342066123658843</v>
      </c>
      <c r="I15" s="141">
        <v>1.6238696633148015</v>
      </c>
      <c r="J15" s="141">
        <v>1.6153691966756183</v>
      </c>
      <c r="K15" s="141">
        <v>1.6055390083484726</v>
      </c>
      <c r="L15" s="141">
        <v>1.5940553741260657</v>
      </c>
      <c r="M15" s="141">
        <v>1.5816007713160103</v>
      </c>
      <c r="N15" s="141">
        <v>1.569856303976094</v>
      </c>
      <c r="O15" s="141">
        <v>1.5582231945239837</v>
      </c>
      <c r="P15" s="141">
        <v>1.5459950160613196</v>
      </c>
      <c r="Q15" s="141">
        <v>1.5346983756240657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51.100089991177398</v>
      </c>
      <c r="C3" s="154">
        <v>51.070831806532325</v>
      </c>
      <c r="D3" s="154">
        <v>51.238750530271773</v>
      </c>
      <c r="E3" s="154">
        <v>51.326613909979415</v>
      </c>
      <c r="F3" s="154">
        <v>51.201841746284011</v>
      </c>
      <c r="G3" s="154">
        <v>51.827085184841557</v>
      </c>
      <c r="H3" s="154">
        <v>52.246767275115296</v>
      </c>
      <c r="I3" s="154">
        <v>52.427816819741487</v>
      </c>
      <c r="J3" s="154">
        <v>52.441588826563823</v>
      </c>
      <c r="K3" s="154">
        <v>52.381273330168369</v>
      </c>
      <c r="L3" s="154">
        <v>52.498659225461331</v>
      </c>
      <c r="M3" s="154">
        <v>52.702867763430753</v>
      </c>
      <c r="N3" s="154">
        <v>52.849416394840418</v>
      </c>
      <c r="O3" s="154">
        <v>52.555320836082004</v>
      </c>
      <c r="P3" s="154">
        <v>52.280769007963343</v>
      </c>
      <c r="Q3" s="154">
        <v>52.074553894228011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142.8870913797534</v>
      </c>
      <c r="C5" s="143">
        <v>143.01187958078384</v>
      </c>
      <c r="D5" s="143">
        <v>143.6125485887857</v>
      </c>
      <c r="E5" s="143">
        <v>144.00420665863027</v>
      </c>
      <c r="F5" s="143">
        <v>143.69972715917405</v>
      </c>
      <c r="G5" s="143">
        <v>145.53188202598136</v>
      </c>
      <c r="H5" s="143">
        <v>146.91098844916064</v>
      </c>
      <c r="I5" s="143">
        <v>147.51921418649576</v>
      </c>
      <c r="J5" s="143">
        <v>147.70263708872886</v>
      </c>
      <c r="K5" s="143">
        <v>147.74473332110611</v>
      </c>
      <c r="L5" s="143">
        <v>148.26743959205021</v>
      </c>
      <c r="M5" s="143">
        <v>149.2104191622131</v>
      </c>
      <c r="N5" s="143">
        <v>150.35823354067116</v>
      </c>
      <c r="O5" s="143">
        <v>150.81776090043078</v>
      </c>
      <c r="P5" s="143">
        <v>151.26745868897095</v>
      </c>
      <c r="Q5" s="143">
        <v>151.95133033772944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0.15025439639625907</v>
      </c>
      <c r="C6" s="152">
        <f>1000*C8/SER_summary!C$3</f>
        <v>0.15239232447543555</v>
      </c>
      <c r="D6" s="152">
        <f>1000*D8/SER_summary!D$3</f>
        <v>0.15601680063668669</v>
      </c>
      <c r="E6" s="152">
        <f>1000*E8/SER_summary!E$3</f>
        <v>0.16059553524782139</v>
      </c>
      <c r="F6" s="152">
        <f>1000*F8/SER_summary!F$3</f>
        <v>0.16540254100848761</v>
      </c>
      <c r="G6" s="152">
        <f>1000*G8/SER_summary!G$3</f>
        <v>0.17126737273432688</v>
      </c>
      <c r="H6" s="152">
        <f>1000*H8/SER_summary!H$3</f>
        <v>0.17678983559974035</v>
      </c>
      <c r="I6" s="152">
        <f>1000*I8/SER_summary!I$3</f>
        <v>0.18134857621349904</v>
      </c>
      <c r="J6" s="152">
        <f>1000*J8/SER_summary!J$3</f>
        <v>0.18510439846522223</v>
      </c>
      <c r="K6" s="152">
        <f>1000*K8/SER_summary!K$3</f>
        <v>0.18844132481810938</v>
      </c>
      <c r="L6" s="152">
        <f>1000*L8/SER_summary!L$3</f>
        <v>0.19336318286310072</v>
      </c>
      <c r="M6" s="152">
        <f>1000*M8/SER_summary!M$3</f>
        <v>0.19959424924852609</v>
      </c>
      <c r="N6" s="152">
        <f>1000*N8/SER_summary!N$3</f>
        <v>0.2078235687619964</v>
      </c>
      <c r="O6" s="152">
        <f>1000*O8/SER_summary!O$3</f>
        <v>0.21694471897824688</v>
      </c>
      <c r="P6" s="152">
        <f>1000*P8/SER_summary!P$3</f>
        <v>0.2290069768441646</v>
      </c>
      <c r="Q6" s="152">
        <f>1000*Q8/SER_summary!Q$3</f>
        <v>0.24450690448738685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800.85893787998873</v>
      </c>
      <c r="C8" s="62">
        <v>815.17885079189352</v>
      </c>
      <c r="D8" s="62">
        <v>837.55341576515957</v>
      </c>
      <c r="E8" s="62">
        <v>864.5671881753932</v>
      </c>
      <c r="F8" s="62">
        <v>892.78337144905311</v>
      </c>
      <c r="G8" s="62">
        <v>926.79711715140002</v>
      </c>
      <c r="H8" s="62">
        <v>959.51958433433117</v>
      </c>
      <c r="I8" s="62">
        <v>987.82092791533125</v>
      </c>
      <c r="J8" s="62">
        <v>1013.5929991762777</v>
      </c>
      <c r="K8" s="62">
        <v>1038.5851281100938</v>
      </c>
      <c r="L8" s="62">
        <v>1070.2145559933524</v>
      </c>
      <c r="M8" s="62">
        <v>1109.869371010333</v>
      </c>
      <c r="N8" s="62">
        <v>1159.7627506534211</v>
      </c>
      <c r="O8" s="62">
        <v>1215.4605569996572</v>
      </c>
      <c r="P8" s="62">
        <v>1288.6760753416727</v>
      </c>
      <c r="Q8" s="62">
        <v>1383.8393949308306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210.08570458866186</v>
      </c>
      <c r="D9" s="150">
        <v>221.07684352517364</v>
      </c>
      <c r="E9" s="150">
        <v>228.69658514042024</v>
      </c>
      <c r="F9" s="150">
        <v>232.92423819479956</v>
      </c>
      <c r="G9" s="150">
        <v>244.09945029100882</v>
      </c>
      <c r="H9" s="150">
        <v>253.79931070810463</v>
      </c>
      <c r="I9" s="150">
        <v>256.99792872142052</v>
      </c>
      <c r="J9" s="150">
        <v>258.69630945574602</v>
      </c>
      <c r="K9" s="150">
        <v>269.09157922482467</v>
      </c>
      <c r="L9" s="150">
        <v>285.42873859136347</v>
      </c>
      <c r="M9" s="150">
        <v>296.65274373840145</v>
      </c>
      <c r="N9" s="150">
        <v>308.58968909883356</v>
      </c>
      <c r="O9" s="150">
        <v>324.78938557106113</v>
      </c>
      <c r="P9" s="150">
        <v>358.64425693337881</v>
      </c>
      <c r="Q9" s="150">
        <v>391.81606332755968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195.76579167675709</v>
      </c>
      <c r="D10" s="149">
        <f t="shared" ref="D10:Q10" si="0">C8+D9-D8</f>
        <v>198.70227855190751</v>
      </c>
      <c r="E10" s="149">
        <f t="shared" si="0"/>
        <v>201.68281273018658</v>
      </c>
      <c r="F10" s="149">
        <f t="shared" si="0"/>
        <v>204.70805492113971</v>
      </c>
      <c r="G10" s="149">
        <f t="shared" si="0"/>
        <v>210.08570458866188</v>
      </c>
      <c r="H10" s="149">
        <f t="shared" si="0"/>
        <v>221.07684352517356</v>
      </c>
      <c r="I10" s="149">
        <f t="shared" si="0"/>
        <v>228.69658514042055</v>
      </c>
      <c r="J10" s="149">
        <f t="shared" si="0"/>
        <v>232.92423819479961</v>
      </c>
      <c r="K10" s="149">
        <f t="shared" si="0"/>
        <v>244.09945029100845</v>
      </c>
      <c r="L10" s="149">
        <f t="shared" si="0"/>
        <v>253.79931070810494</v>
      </c>
      <c r="M10" s="149">
        <f t="shared" si="0"/>
        <v>256.99792872142098</v>
      </c>
      <c r="N10" s="149">
        <f t="shared" si="0"/>
        <v>258.69630945574545</v>
      </c>
      <c r="O10" s="149">
        <f t="shared" si="0"/>
        <v>269.09157922482495</v>
      </c>
      <c r="P10" s="149">
        <f t="shared" si="0"/>
        <v>285.4287385913633</v>
      </c>
      <c r="Q10" s="149">
        <f t="shared" si="0"/>
        <v>296.6527437384018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4158.4378769491959</v>
      </c>
      <c r="C12" s="146">
        <v>4152.4304359335201</v>
      </c>
      <c r="D12" s="146">
        <v>4148.6585303669381</v>
      </c>
      <c r="E12" s="146">
        <v>4144.4698444907344</v>
      </c>
      <c r="F12" s="146">
        <v>4143.1550680975542</v>
      </c>
      <c r="G12" s="146">
        <v>4140.9519138737378</v>
      </c>
      <c r="H12" s="146">
        <v>4135.2968632491284</v>
      </c>
      <c r="I12" s="146">
        <v>4132.5177898727234</v>
      </c>
      <c r="J12" s="146">
        <v>4128.4700707248512</v>
      </c>
      <c r="K12" s="146">
        <v>4122.5467731755552</v>
      </c>
      <c r="L12" s="146">
        <v>4117.2190438917405</v>
      </c>
      <c r="M12" s="146">
        <v>4107.1129429279008</v>
      </c>
      <c r="N12" s="146">
        <v>4087.0930919003954</v>
      </c>
      <c r="O12" s="146">
        <v>4051.9656184151818</v>
      </c>
      <c r="P12" s="146">
        <v>4018.8149121167985</v>
      </c>
      <c r="Q12" s="146">
        <v>3984.9474643736316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178.41730250023818</v>
      </c>
      <c r="C14" s="143">
        <f>IF(C5=0,0,C5/C8*1000)</f>
        <v>175.43619960436541</v>
      </c>
      <c r="D14" s="143">
        <f t="shared" ref="D14:Q14" si="1">IF(D5=0,0,D5/D8*1000)</f>
        <v>171.46673380537322</v>
      </c>
      <c r="E14" s="143">
        <f t="shared" si="1"/>
        <v>166.56219276900941</v>
      </c>
      <c r="F14" s="143">
        <f t="shared" si="1"/>
        <v>160.95699332519916</v>
      </c>
      <c r="G14" s="143">
        <f t="shared" si="1"/>
        <v>157.02668829321306</v>
      </c>
      <c r="H14" s="143">
        <f t="shared" si="1"/>
        <v>153.10890037859983</v>
      </c>
      <c r="I14" s="143">
        <f t="shared" si="1"/>
        <v>149.33801260701779</v>
      </c>
      <c r="J14" s="143">
        <f t="shared" si="1"/>
        <v>145.72184023445624</v>
      </c>
      <c r="K14" s="143">
        <f t="shared" si="1"/>
        <v>142.25577598049779</v>
      </c>
      <c r="L14" s="143">
        <f t="shared" si="1"/>
        <v>138.53992058109435</v>
      </c>
      <c r="M14" s="143">
        <f t="shared" si="1"/>
        <v>134.43962240924293</v>
      </c>
      <c r="N14" s="143">
        <f t="shared" si="1"/>
        <v>129.6456826673886</v>
      </c>
      <c r="O14" s="143">
        <f t="shared" si="1"/>
        <v>124.08280962462635</v>
      </c>
      <c r="P14" s="143">
        <f t="shared" si="1"/>
        <v>117.38206488303486</v>
      </c>
      <c r="Q14" s="143">
        <f t="shared" si="1"/>
        <v>109.80416578278185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166.84996602911539</v>
      </c>
      <c r="D15" s="141">
        <v>163.07720416579474</v>
      </c>
      <c r="E15" s="141">
        <v>159.05511424882278</v>
      </c>
      <c r="F15" s="141">
        <v>155.49682480598412</v>
      </c>
      <c r="G15" s="141">
        <v>151.10622943499069</v>
      </c>
      <c r="H15" s="141">
        <v>147.485428020385</v>
      </c>
      <c r="I15" s="141">
        <v>143.90616842383031</v>
      </c>
      <c r="J15" s="141">
        <v>140.71481127218956</v>
      </c>
      <c r="K15" s="141">
        <v>137.22853713736279</v>
      </c>
      <c r="L15" s="141">
        <v>132.97331736572397</v>
      </c>
      <c r="M15" s="141">
        <v>127.84836002989447</v>
      </c>
      <c r="N15" s="141">
        <v>121.68331628315985</v>
      </c>
      <c r="O15" s="141">
        <v>115.11020000555159</v>
      </c>
      <c r="P15" s="141">
        <v>107.08133000351279</v>
      </c>
      <c r="Q15" s="141">
        <v>98.542255021849911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190.15136323584909</v>
      </c>
      <c r="C3" s="154">
        <v>194.47912261983359</v>
      </c>
      <c r="D3" s="154">
        <v>196.78266118394063</v>
      </c>
      <c r="E3" s="154">
        <v>198.06574708577867</v>
      </c>
      <c r="F3" s="154">
        <v>198.40187729421064</v>
      </c>
      <c r="G3" s="154">
        <v>199.88203141449443</v>
      </c>
      <c r="H3" s="154">
        <v>201.40804986063023</v>
      </c>
      <c r="I3" s="154">
        <v>204.87524840088227</v>
      </c>
      <c r="J3" s="154">
        <v>205.25389408805796</v>
      </c>
      <c r="K3" s="154">
        <v>207.24899975343789</v>
      </c>
      <c r="L3" s="154">
        <v>210.49326080219095</v>
      </c>
      <c r="M3" s="154">
        <v>211.29121399081924</v>
      </c>
      <c r="N3" s="154">
        <v>211.60898855752441</v>
      </c>
      <c r="O3" s="154">
        <v>211.13066509140617</v>
      </c>
      <c r="P3" s="154">
        <v>211.76401655910578</v>
      </c>
      <c r="Q3" s="154">
        <v>211.37732149157466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937.66270624738013</v>
      </c>
      <c r="C5" s="143">
        <v>953.64505917681799</v>
      </c>
      <c r="D5" s="143">
        <v>960.45201232741306</v>
      </c>
      <c r="E5" s="143">
        <v>962.48640001978345</v>
      </c>
      <c r="F5" s="143">
        <v>958.67494054126473</v>
      </c>
      <c r="G5" s="143">
        <v>960.95728594073387</v>
      </c>
      <c r="H5" s="143">
        <v>965.51035356733576</v>
      </c>
      <c r="I5" s="143">
        <v>978.65622595356933</v>
      </c>
      <c r="J5" s="143">
        <v>977.60148645628544</v>
      </c>
      <c r="K5" s="143">
        <v>984.89423890175169</v>
      </c>
      <c r="L5" s="143">
        <v>995.93217568346631</v>
      </c>
      <c r="M5" s="143">
        <v>994.70198863136591</v>
      </c>
      <c r="N5" s="143">
        <v>992.67679909729873</v>
      </c>
      <c r="O5" s="143">
        <v>986.39063824409482</v>
      </c>
      <c r="P5" s="143">
        <v>984.67257068609695</v>
      </c>
      <c r="Q5" s="143">
        <v>978.64011590355892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111.16935393402885</v>
      </c>
      <c r="C6" s="152">
        <f>1000000*C8/SER_summary!C$8</f>
        <v>112.66521979169049</v>
      </c>
      <c r="D6" s="152">
        <f>1000000*D8/SER_summary!D$8</f>
        <v>114.04965205513402</v>
      </c>
      <c r="E6" s="152">
        <f>1000000*E8/SER_summary!E$8</f>
        <v>116.07875058339756</v>
      </c>
      <c r="F6" s="152">
        <f>1000000*F8/SER_summary!F$8</f>
        <v>118.47345691891495</v>
      </c>
      <c r="G6" s="152">
        <f>1000000*G8/SER_summary!G$8</f>
        <v>120.67153732564003</v>
      </c>
      <c r="H6" s="152">
        <f>1000000*H8/SER_summary!H$8</f>
        <v>123.13299804504258</v>
      </c>
      <c r="I6" s="152">
        <f>1000000*I8/SER_summary!I$8</f>
        <v>125.81113927435415</v>
      </c>
      <c r="J6" s="152">
        <f>1000000*J8/SER_summary!J$8</f>
        <v>128.56305976532352</v>
      </c>
      <c r="K6" s="152">
        <f>1000000*K8/SER_summary!K$8</f>
        <v>131.23231485365437</v>
      </c>
      <c r="L6" s="152">
        <f>1000000*L8/SER_summary!L$8</f>
        <v>134.15788904702134</v>
      </c>
      <c r="M6" s="152">
        <f>1000000*M8/SER_summary!M$8</f>
        <v>137.33429485299033</v>
      </c>
      <c r="N6" s="152">
        <f>1000000*N8/SER_summary!N$8</f>
        <v>141.03606040611402</v>
      </c>
      <c r="O6" s="152">
        <f>1000000*O8/SER_summary!O$8</f>
        <v>145.10323362493583</v>
      </c>
      <c r="P6" s="152">
        <f>1000000*P8/SER_summary!P$8</f>
        <v>149.82208613319216</v>
      </c>
      <c r="Q6" s="152">
        <f>1000000*Q8/SER_summary!Q$8</f>
        <v>154.84737169585622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26.15564008855905</v>
      </c>
      <c r="C8" s="62">
        <v>27.103877820200889</v>
      </c>
      <c r="D8" s="62">
        <v>28.142491407340678</v>
      </c>
      <c r="E8" s="62">
        <v>29.301371487307033</v>
      </c>
      <c r="F8" s="62">
        <v>30.537805098166881</v>
      </c>
      <c r="G8" s="62">
        <v>31.748847419948053</v>
      </c>
      <c r="H8" s="62">
        <v>33.070951641132304</v>
      </c>
      <c r="I8" s="62">
        <v>34.805791470404827</v>
      </c>
      <c r="J8" s="62">
        <v>36.055367263340798</v>
      </c>
      <c r="K8" s="62">
        <v>37.57414476153199</v>
      </c>
      <c r="L8" s="62">
        <v>39.234027458837893</v>
      </c>
      <c r="M8" s="62">
        <v>40.443534898960813</v>
      </c>
      <c r="N8" s="62">
        <v>41.67648727707526</v>
      </c>
      <c r="O8" s="62">
        <v>43.079198990268388</v>
      </c>
      <c r="P8" s="62">
        <v>44.78847309038958</v>
      </c>
      <c r="Q8" s="62">
        <v>46.622455103962793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7.2001430971438536</v>
      </c>
      <c r="D9" s="150">
        <v>7.478076113606865</v>
      </c>
      <c r="E9" s="150">
        <v>7.7915264822274386</v>
      </c>
      <c r="F9" s="150">
        <v>8.0680594051887677</v>
      </c>
      <c r="G9" s="150">
        <v>8.4111854189250259</v>
      </c>
      <c r="H9" s="150">
        <v>8.8001803347911203</v>
      </c>
      <c r="I9" s="150">
        <v>9.5263663114999524</v>
      </c>
      <c r="J9" s="150">
        <v>9.3176351981247336</v>
      </c>
      <c r="K9" s="150">
        <v>9.9299629171162227</v>
      </c>
      <c r="L9" s="150">
        <v>10.46006303209702</v>
      </c>
      <c r="M9" s="150">
        <v>10.735873751622863</v>
      </c>
      <c r="N9" s="150">
        <v>10.550587576239199</v>
      </c>
      <c r="O9" s="150">
        <v>11.33267463030934</v>
      </c>
      <c r="P9" s="150">
        <v>12.169337132218214</v>
      </c>
      <c r="Q9" s="150">
        <v>12.569855765196078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6.2519053655020151</v>
      </c>
      <c r="D10" s="149">
        <f t="shared" ref="D10:Q10" si="0">C8+D9-D8</f>
        <v>6.4394625264670751</v>
      </c>
      <c r="E10" s="149">
        <f t="shared" si="0"/>
        <v>6.6326464022610843</v>
      </c>
      <c r="F10" s="149">
        <f t="shared" si="0"/>
        <v>6.831625794328918</v>
      </c>
      <c r="G10" s="149">
        <f t="shared" si="0"/>
        <v>7.2001430971438545</v>
      </c>
      <c r="H10" s="149">
        <f t="shared" si="0"/>
        <v>7.4780761136068676</v>
      </c>
      <c r="I10" s="149">
        <f t="shared" si="0"/>
        <v>7.7915264822274253</v>
      </c>
      <c r="J10" s="149">
        <f t="shared" si="0"/>
        <v>8.0680594051887624</v>
      </c>
      <c r="K10" s="149">
        <f t="shared" si="0"/>
        <v>8.4111854189250295</v>
      </c>
      <c r="L10" s="149">
        <f t="shared" si="0"/>
        <v>8.8001803347911149</v>
      </c>
      <c r="M10" s="149">
        <f t="shared" si="0"/>
        <v>9.5263663114999417</v>
      </c>
      <c r="N10" s="149">
        <f t="shared" si="0"/>
        <v>9.3176351981247549</v>
      </c>
      <c r="O10" s="149">
        <f t="shared" si="0"/>
        <v>9.9299629171162138</v>
      </c>
      <c r="P10" s="149">
        <f t="shared" si="0"/>
        <v>10.460063032097018</v>
      </c>
      <c r="Q10" s="149">
        <f t="shared" si="0"/>
        <v>10.735873751622862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2358.0572720615501</v>
      </c>
      <c r="C12" s="146">
        <v>2371.3069396010596</v>
      </c>
      <c r="D12" s="146">
        <v>2382.3891766734159</v>
      </c>
      <c r="E12" s="146">
        <v>2392.854675500284</v>
      </c>
      <c r="F12" s="146">
        <v>2406.4450583072221</v>
      </c>
      <c r="G12" s="146">
        <v>2418.6399350051279</v>
      </c>
      <c r="H12" s="146">
        <v>2425.6125887142366</v>
      </c>
      <c r="I12" s="146">
        <v>2434.2258977830693</v>
      </c>
      <c r="J12" s="146">
        <v>2441.3559309549646</v>
      </c>
      <c r="K12" s="146">
        <v>2446.8333704982228</v>
      </c>
      <c r="L12" s="146">
        <v>2457.5931128640837</v>
      </c>
      <c r="M12" s="146">
        <v>2469.9604598851442</v>
      </c>
      <c r="N12" s="146">
        <v>2478.7218122024856</v>
      </c>
      <c r="O12" s="146">
        <v>2488.8797991749384</v>
      </c>
      <c r="P12" s="146">
        <v>2500.7016127759853</v>
      </c>
      <c r="Q12" s="146">
        <v>2511.5216424865971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35.849350391448873</v>
      </c>
      <c r="C14" s="143">
        <f>IF(C5=0,0,C5/C8)</f>
        <v>35.18481988086787</v>
      </c>
      <c r="D14" s="143">
        <f t="shared" ref="D14:Q14" si="1">IF(D5=0,0,D5/D8)</f>
        <v>34.128179997485546</v>
      </c>
      <c r="E14" s="143">
        <f t="shared" si="1"/>
        <v>32.847827632802776</v>
      </c>
      <c r="F14" s="143">
        <f t="shared" si="1"/>
        <v>31.393053215825649</v>
      </c>
      <c r="G14" s="143">
        <f t="shared" si="1"/>
        <v>30.267469972373132</v>
      </c>
      <c r="H14" s="143">
        <f t="shared" si="1"/>
        <v>29.195118545257504</v>
      </c>
      <c r="I14" s="143">
        <f t="shared" si="1"/>
        <v>28.117625964222515</v>
      </c>
      <c r="J14" s="143">
        <f t="shared" si="1"/>
        <v>27.113896228433632</v>
      </c>
      <c r="K14" s="143">
        <f t="shared" si="1"/>
        <v>26.212020131196066</v>
      </c>
      <c r="L14" s="143">
        <f t="shared" si="1"/>
        <v>25.384398191807904</v>
      </c>
      <c r="M14" s="143">
        <f t="shared" si="1"/>
        <v>24.594833046033386</v>
      </c>
      <c r="N14" s="143">
        <f t="shared" si="1"/>
        <v>23.818629254854081</v>
      </c>
      <c r="O14" s="143">
        <f t="shared" si="1"/>
        <v>22.897144361178139</v>
      </c>
      <c r="P14" s="143">
        <f t="shared" si="1"/>
        <v>21.984955117779659</v>
      </c>
      <c r="Q14" s="143">
        <f t="shared" si="1"/>
        <v>20.990746062628027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33.347823196284061</v>
      </c>
      <c r="D15" s="141">
        <v>31.780567352354737</v>
      </c>
      <c r="E15" s="141">
        <v>30.778365848671815</v>
      </c>
      <c r="F15" s="141">
        <v>29.88300844817562</v>
      </c>
      <c r="G15" s="141">
        <v>28.817750687743811</v>
      </c>
      <c r="H15" s="141">
        <v>27.523364295564665</v>
      </c>
      <c r="I15" s="141">
        <v>26.55328555553054</v>
      </c>
      <c r="J15" s="141">
        <v>25.762239319764912</v>
      </c>
      <c r="K15" s="141">
        <v>25.144524598984599</v>
      </c>
      <c r="L15" s="141">
        <v>24.210992345431801</v>
      </c>
      <c r="M15" s="141">
        <v>23.447196171219122</v>
      </c>
      <c r="N15" s="141">
        <v>22.559687469001656</v>
      </c>
      <c r="O15" s="141">
        <v>21.477545585951916</v>
      </c>
      <c r="P15" s="141">
        <v>20.669197977835051</v>
      </c>
      <c r="Q15" s="141">
        <v>19.54626112906497</v>
      </c>
    </row>
    <row r="16" spans="1:17" ht="12.95" customHeight="1" x14ac:dyDescent="0.25">
      <c r="A16" s="142" t="s">
        <v>141</v>
      </c>
      <c r="B16" s="141">
        <v>592.90322098148715</v>
      </c>
      <c r="C16" s="141">
        <v>600.88117222234928</v>
      </c>
      <c r="D16" s="141">
        <v>608.26481096071484</v>
      </c>
      <c r="E16" s="141">
        <v>619.08666977812038</v>
      </c>
      <c r="F16" s="141">
        <v>631.85843690087972</v>
      </c>
      <c r="G16" s="141">
        <v>643.58153240341358</v>
      </c>
      <c r="H16" s="141">
        <v>656.70932290689382</v>
      </c>
      <c r="I16" s="141">
        <v>670.9927427965556</v>
      </c>
      <c r="J16" s="141">
        <v>685.66965208172553</v>
      </c>
      <c r="K16" s="141">
        <v>699.90567921949025</v>
      </c>
      <c r="L16" s="141">
        <v>715.50874158411386</v>
      </c>
      <c r="M16" s="141">
        <v>732.4495725492817</v>
      </c>
      <c r="N16" s="141">
        <v>752.19232216594128</v>
      </c>
      <c r="O16" s="141">
        <v>773.88391266632459</v>
      </c>
      <c r="P16" s="141">
        <v>799.05112604369162</v>
      </c>
      <c r="Q16" s="141">
        <v>825.85264904456676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5330020</v>
      </c>
      <c r="C3" s="75">
        <v>5349212</v>
      </c>
      <c r="D3" s="75">
        <v>5368354</v>
      </c>
      <c r="E3" s="75">
        <v>5383507</v>
      </c>
      <c r="F3" s="75">
        <v>5397640</v>
      </c>
      <c r="G3" s="75">
        <v>5411405</v>
      </c>
      <c r="H3" s="75">
        <v>5427459</v>
      </c>
      <c r="I3" s="75">
        <v>5447084</v>
      </c>
      <c r="J3" s="75">
        <v>5475791</v>
      </c>
      <c r="K3" s="75">
        <v>5511451</v>
      </c>
      <c r="L3" s="75">
        <v>5534738</v>
      </c>
      <c r="M3" s="75">
        <v>5560628</v>
      </c>
      <c r="N3" s="75">
        <v>5580516</v>
      </c>
      <c r="O3" s="75">
        <v>5602628</v>
      </c>
      <c r="P3" s="75">
        <v>5627235</v>
      </c>
      <c r="Q3" s="75">
        <v>5659715</v>
      </c>
    </row>
    <row r="4" spans="1:17" ht="12" customHeight="1" x14ac:dyDescent="0.25">
      <c r="A4" s="77" t="s">
        <v>96</v>
      </c>
      <c r="B4" s="74">
        <v>225211.208805111</v>
      </c>
      <c r="C4" s="74">
        <v>227065.4131813359</v>
      </c>
      <c r="D4" s="74">
        <v>228124.35395081615</v>
      </c>
      <c r="E4" s="74">
        <v>229013.01685439836</v>
      </c>
      <c r="F4" s="74">
        <v>235125.85519973055</v>
      </c>
      <c r="G4" s="74">
        <v>240618.97978564646</v>
      </c>
      <c r="H4" s="74">
        <v>250034.58980044344</v>
      </c>
      <c r="I4" s="74">
        <v>252306.16216216216</v>
      </c>
      <c r="J4" s="74">
        <v>251016.58112909592</v>
      </c>
      <c r="K4" s="74">
        <v>238699.2599931882</v>
      </c>
      <c r="L4" s="74">
        <v>243165.4</v>
      </c>
      <c r="M4" s="74">
        <v>246416.18784420544</v>
      </c>
      <c r="N4" s="74">
        <v>246973.68038106695</v>
      </c>
      <c r="O4" s="74">
        <v>249280.0300589618</v>
      </c>
      <c r="P4" s="74">
        <v>253316.62075473496</v>
      </c>
      <c r="Q4" s="74">
        <v>257384.74505644367</v>
      </c>
    </row>
    <row r="5" spans="1:17" ht="12" customHeight="1" x14ac:dyDescent="0.25">
      <c r="A5" s="77" t="s">
        <v>95</v>
      </c>
      <c r="B5" s="74">
        <v>139518.67825285715</v>
      </c>
      <c r="C5" s="74">
        <v>142030.19442814158</v>
      </c>
      <c r="D5" s="74">
        <v>144162.37474278899</v>
      </c>
      <c r="E5" s="74">
        <v>146305.25697714824</v>
      </c>
      <c r="F5" s="74">
        <v>149019.69508910799</v>
      </c>
      <c r="G5" s="74">
        <v>151735.45130641334</v>
      </c>
      <c r="H5" s="74">
        <v>155990.84119892959</v>
      </c>
      <c r="I5" s="74">
        <v>158312.59457635236</v>
      </c>
      <c r="J5" s="74">
        <v>159055.56538113422</v>
      </c>
      <c r="K5" s="74">
        <v>158624.77268970077</v>
      </c>
      <c r="L5" s="74">
        <v>161269.60000000003</v>
      </c>
      <c r="M5" s="74">
        <v>162253.40186878649</v>
      </c>
      <c r="N5" s="74">
        <v>161594.6717966655</v>
      </c>
      <c r="O5" s="74">
        <v>164784.00677776811</v>
      </c>
      <c r="P5" s="74">
        <v>167799.64883974753</v>
      </c>
      <c r="Q5" s="74">
        <v>172314.37018624181</v>
      </c>
    </row>
    <row r="6" spans="1:17" ht="12" customHeight="1" x14ac:dyDescent="0.25">
      <c r="A6" s="80" t="s">
        <v>94</v>
      </c>
      <c r="B6" s="84">
        <v>2080000</v>
      </c>
      <c r="C6" s="84">
        <v>2108000</v>
      </c>
      <c r="D6" s="84">
        <v>2123000</v>
      </c>
      <c r="E6" s="84">
        <v>2122000</v>
      </c>
      <c r="F6" s="84">
        <v>2126000</v>
      </c>
      <c r="G6" s="84">
        <v>2163000</v>
      </c>
      <c r="H6" s="84">
        <v>2218000</v>
      </c>
      <c r="I6" s="84">
        <v>2268000</v>
      </c>
      <c r="J6" s="84">
        <v>2298000</v>
      </c>
      <c r="K6" s="84">
        <v>2273000</v>
      </c>
      <c r="L6" s="84">
        <v>2253000</v>
      </c>
      <c r="M6" s="84">
        <v>2256000</v>
      </c>
      <c r="N6" s="84">
        <v>2245000</v>
      </c>
      <c r="O6" s="84">
        <v>2255000</v>
      </c>
      <c r="P6" s="84">
        <v>2273000</v>
      </c>
      <c r="Q6" s="84">
        <v>2301000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235277.43180085919</v>
      </c>
      <c r="C8" s="75">
        <f t="shared" ref="C8:Q8" si="0">1000*C9/C26</f>
        <v>240570.05232239302</v>
      </c>
      <c r="D8" s="75">
        <f t="shared" si="0"/>
        <v>246756.48632172943</v>
      </c>
      <c r="E8" s="75">
        <f t="shared" si="0"/>
        <v>252426.66155555547</v>
      </c>
      <c r="F8" s="75">
        <f t="shared" si="0"/>
        <v>257760.73301437829</v>
      </c>
      <c r="G8" s="75">
        <f t="shared" si="0"/>
        <v>263101.37521718739</v>
      </c>
      <c r="H8" s="75">
        <f t="shared" si="0"/>
        <v>268579.11499105062</v>
      </c>
      <c r="I8" s="75">
        <f t="shared" si="0"/>
        <v>276651.11111111112</v>
      </c>
      <c r="J8" s="75">
        <f t="shared" si="0"/>
        <v>280448.88888888893</v>
      </c>
      <c r="K8" s="75">
        <f t="shared" si="0"/>
        <v>286317.77777777781</v>
      </c>
      <c r="L8" s="75">
        <f t="shared" si="0"/>
        <v>292446.66666666663</v>
      </c>
      <c r="M8" s="75">
        <f t="shared" si="0"/>
        <v>294489.69714559388</v>
      </c>
      <c r="N8" s="75">
        <f t="shared" si="0"/>
        <v>295502.34994559275</v>
      </c>
      <c r="O8" s="75">
        <f t="shared" si="0"/>
        <v>296886.55389734387</v>
      </c>
      <c r="P8" s="75">
        <f t="shared" si="0"/>
        <v>298944.39629263023</v>
      </c>
      <c r="Q8" s="75">
        <f t="shared" si="0"/>
        <v>301086.51243713958</v>
      </c>
    </row>
    <row r="9" spans="1:17" ht="12" customHeight="1" x14ac:dyDescent="0.25">
      <c r="A9" s="83" t="s">
        <v>92</v>
      </c>
      <c r="B9" s="82">
        <v>105874.84431038664</v>
      </c>
      <c r="C9" s="82">
        <v>108256.52354507687</v>
      </c>
      <c r="D9" s="82">
        <v>111040.41884477824</v>
      </c>
      <c r="E9" s="82">
        <v>113591.99769999996</v>
      </c>
      <c r="F9" s="82">
        <v>115992.32985647023</v>
      </c>
      <c r="G9" s="82">
        <v>118395.61884773432</v>
      </c>
      <c r="H9" s="82">
        <v>120860.60174597279</v>
      </c>
      <c r="I9" s="82">
        <v>124492.99999999999</v>
      </c>
      <c r="J9" s="82">
        <v>126202</v>
      </c>
      <c r="K9" s="82">
        <v>128843.00000000001</v>
      </c>
      <c r="L9" s="82">
        <v>131600.99999999997</v>
      </c>
      <c r="M9" s="82">
        <v>132520.36371551725</v>
      </c>
      <c r="N9" s="82">
        <v>132976.05747551675</v>
      </c>
      <c r="O9" s="82">
        <v>133598.94925380472</v>
      </c>
      <c r="P9" s="82">
        <v>134524.97833168361</v>
      </c>
      <c r="Q9" s="82">
        <v>135488.9305967128</v>
      </c>
    </row>
    <row r="10" spans="1:17" ht="12" customHeight="1" x14ac:dyDescent="0.25">
      <c r="A10" s="77" t="s">
        <v>21</v>
      </c>
      <c r="B10" s="81"/>
      <c r="C10" s="81">
        <f>1000*C11/C27</f>
        <v>10764.18870294915</v>
      </c>
      <c r="D10" s="81">
        <f t="shared" ref="D10:Q10" si="1">1000*D11/D27</f>
        <v>11781.086378926937</v>
      </c>
      <c r="E10" s="81">
        <f t="shared" si="1"/>
        <v>11408.698171540696</v>
      </c>
      <c r="F10" s="81">
        <f t="shared" si="1"/>
        <v>11204.458936858966</v>
      </c>
      <c r="G10" s="81">
        <f t="shared" si="1"/>
        <v>11335.077854306306</v>
      </c>
      <c r="H10" s="81">
        <f t="shared" si="1"/>
        <v>11596.376406821066</v>
      </c>
      <c r="I10" s="81">
        <f t="shared" si="1"/>
        <v>14318.02205008491</v>
      </c>
      <c r="J10" s="81">
        <f t="shared" si="1"/>
        <v>10231.524547803649</v>
      </c>
      <c r="K10" s="81">
        <f t="shared" si="1"/>
        <v>12390.95607235141</v>
      </c>
      <c r="L10" s="81">
        <f t="shared" si="1"/>
        <v>12787.441860465096</v>
      </c>
      <c r="M10" s="81">
        <f t="shared" si="1"/>
        <v>8844.1157502450515</v>
      </c>
      <c r="N10" s="81">
        <f t="shared" si="1"/>
        <v>7861.2504080359413</v>
      </c>
      <c r="O10" s="81">
        <f t="shared" si="1"/>
        <v>8256.3516249044096</v>
      </c>
      <c r="P10" s="81">
        <f t="shared" si="1"/>
        <v>8962.1808580153283</v>
      </c>
      <c r="Q10" s="81">
        <f t="shared" si="1"/>
        <v>9094.3114071286254</v>
      </c>
    </row>
    <row r="11" spans="1:17" ht="12" customHeight="1" x14ac:dyDescent="0.25">
      <c r="A11" s="80" t="s">
        <v>91</v>
      </c>
      <c r="B11" s="79"/>
      <c r="C11" s="79">
        <v>4843.8849163271179</v>
      </c>
      <c r="D11" s="79">
        <v>5301.4888705171215</v>
      </c>
      <c r="E11" s="79">
        <v>5133.9141771933128</v>
      </c>
      <c r="F11" s="79">
        <v>5042.0065215865352</v>
      </c>
      <c r="G11" s="79">
        <v>5100.7850344378376</v>
      </c>
      <c r="H11" s="79">
        <v>5218.3693830694792</v>
      </c>
      <c r="I11" s="79">
        <v>6443.1099225382095</v>
      </c>
      <c r="J11" s="79">
        <v>4604.1860465116415</v>
      </c>
      <c r="K11" s="79">
        <v>5575.9302325581348</v>
      </c>
      <c r="L11" s="79">
        <v>5754.3488372092934</v>
      </c>
      <c r="M11" s="79">
        <v>3979.8520876102734</v>
      </c>
      <c r="N11" s="79">
        <v>3537.5626836161728</v>
      </c>
      <c r="O11" s="79">
        <v>3715.3582312069843</v>
      </c>
      <c r="P11" s="79">
        <v>4032.9813861068974</v>
      </c>
      <c r="Q11" s="79">
        <v>4092.4401332078814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3117.16</v>
      </c>
      <c r="C13" s="234">
        <v>3483.28</v>
      </c>
      <c r="D13" s="234">
        <v>3177.5</v>
      </c>
      <c r="E13" s="234">
        <v>3318.53</v>
      </c>
      <c r="F13" s="234">
        <v>3307.41</v>
      </c>
      <c r="G13" s="234">
        <v>3262.73</v>
      </c>
      <c r="H13" s="234">
        <v>3088.39</v>
      </c>
      <c r="I13" s="234">
        <v>3009.52</v>
      </c>
      <c r="J13" s="234">
        <v>3043.96</v>
      </c>
      <c r="K13" s="234">
        <v>3235.75</v>
      </c>
      <c r="L13" s="234">
        <v>3978.3</v>
      </c>
      <c r="M13" s="234">
        <v>3150.67</v>
      </c>
      <c r="N13" s="234">
        <v>3413.39</v>
      </c>
      <c r="O13" s="234">
        <v>3397.94</v>
      </c>
      <c r="P13" s="234">
        <v>2850.87</v>
      </c>
      <c r="Q13" s="234">
        <v>3113.48</v>
      </c>
    </row>
    <row r="14" spans="1:17" ht="12" customHeight="1" x14ac:dyDescent="0.25">
      <c r="A14" s="77" t="s">
        <v>89</v>
      </c>
      <c r="B14" s="235">
        <v>3430.5008333333335</v>
      </c>
      <c r="C14" s="235">
        <v>3430.5008333333335</v>
      </c>
      <c r="D14" s="235">
        <v>3430.5008333333335</v>
      </c>
      <c r="E14" s="235">
        <v>3430.5008333333335</v>
      </c>
      <c r="F14" s="235">
        <v>3430.5008333333335</v>
      </c>
      <c r="G14" s="235">
        <v>3430.5008333333335</v>
      </c>
      <c r="H14" s="235">
        <v>3430.5008333333335</v>
      </c>
      <c r="I14" s="235">
        <v>3430.5008333333335</v>
      </c>
      <c r="J14" s="235">
        <v>3430.5008333333335</v>
      </c>
      <c r="K14" s="235">
        <v>3430.5008333333335</v>
      </c>
      <c r="L14" s="235">
        <v>3430.5008333333335</v>
      </c>
      <c r="M14" s="235">
        <v>3430.5008333333335</v>
      </c>
      <c r="N14" s="235">
        <v>3430.5008333333335</v>
      </c>
      <c r="O14" s="235">
        <v>3430.5008333333335</v>
      </c>
      <c r="P14" s="235">
        <v>3430.5008333333335</v>
      </c>
      <c r="Q14" s="235">
        <v>3430.5008333333335</v>
      </c>
    </row>
    <row r="15" spans="1:17" ht="12" customHeight="1" x14ac:dyDescent="0.25">
      <c r="A15" s="76" t="s">
        <v>88</v>
      </c>
      <c r="B15" s="236">
        <f>IF(B13=0,0,B13/B14)</f>
        <v>0.90866032437926325</v>
      </c>
      <c r="C15" s="236">
        <f t="shared" ref="C15:Q15" si="2">IF(C13=0,0,C13/C14)</f>
        <v>1.0153852656597033</v>
      </c>
      <c r="D15" s="236">
        <f t="shared" si="2"/>
        <v>0.92624959280726982</v>
      </c>
      <c r="E15" s="236">
        <f t="shared" si="2"/>
        <v>0.96736020809400769</v>
      </c>
      <c r="F15" s="236">
        <f t="shared" si="2"/>
        <v>0.96411869889746415</v>
      </c>
      <c r="G15" s="236">
        <f t="shared" si="2"/>
        <v>0.95109436158617267</v>
      </c>
      <c r="H15" s="236">
        <f t="shared" si="2"/>
        <v>0.90027379384108386</v>
      </c>
      <c r="I15" s="236">
        <f t="shared" si="2"/>
        <v>0.87728298176092356</v>
      </c>
      <c r="J15" s="236">
        <f t="shared" si="2"/>
        <v>0.8873223321861895</v>
      </c>
      <c r="K15" s="236">
        <f t="shared" si="2"/>
        <v>0.94322962074779648</v>
      </c>
      <c r="L15" s="236">
        <f t="shared" si="2"/>
        <v>1.1596848953784931</v>
      </c>
      <c r="M15" s="236">
        <f t="shared" si="2"/>
        <v>0.91842857736273198</v>
      </c>
      <c r="N15" s="236">
        <f t="shared" si="2"/>
        <v>0.995012147157327</v>
      </c>
      <c r="O15" s="236">
        <f t="shared" si="2"/>
        <v>0.99050843159198565</v>
      </c>
      <c r="P15" s="236">
        <f t="shared" si="2"/>
        <v>0.83103609021131741</v>
      </c>
      <c r="Q15" s="236">
        <f t="shared" si="2"/>
        <v>0.90758759471709782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42253.351545606019</v>
      </c>
      <c r="C19" s="75">
        <f t="shared" si="3"/>
        <v>42448.385515723792</v>
      </c>
      <c r="D19" s="75">
        <f t="shared" si="3"/>
        <v>42494.282968451065</v>
      </c>
      <c r="E19" s="75">
        <f t="shared" si="3"/>
        <v>42539.745347112643</v>
      </c>
      <c r="F19" s="75">
        <f t="shared" si="3"/>
        <v>43560.86274737303</v>
      </c>
      <c r="G19" s="75">
        <f t="shared" si="3"/>
        <v>44465.158269552259</v>
      </c>
      <c r="H19" s="75">
        <f t="shared" si="3"/>
        <v>46068.44377828436</v>
      </c>
      <c r="I19" s="75">
        <f t="shared" si="3"/>
        <v>46319.491706417997</v>
      </c>
      <c r="J19" s="75">
        <f t="shared" si="3"/>
        <v>45841.154479616904</v>
      </c>
      <c r="K19" s="75">
        <f t="shared" si="3"/>
        <v>43309.694669006072</v>
      </c>
      <c r="L19" s="75">
        <f t="shared" si="3"/>
        <v>43934.401230916439</v>
      </c>
      <c r="M19" s="75">
        <f t="shared" si="3"/>
        <v>44314.452943841134</v>
      </c>
      <c r="N19" s="75">
        <f t="shared" si="3"/>
        <v>44256.423667823365</v>
      </c>
      <c r="O19" s="75">
        <f t="shared" si="3"/>
        <v>44493.41095981418</v>
      </c>
      <c r="P19" s="75">
        <f t="shared" si="3"/>
        <v>45016.179483304848</v>
      </c>
      <c r="Q19" s="75">
        <f t="shared" si="3"/>
        <v>45476.626483214022</v>
      </c>
    </row>
    <row r="20" spans="1:17" ht="12" customHeight="1" x14ac:dyDescent="0.25">
      <c r="A20" s="69" t="s">
        <v>85</v>
      </c>
      <c r="B20" s="74">
        <f t="shared" ref="B20:Q20" si="4">B5*1000000/B6</f>
        <v>67076.287621565934</v>
      </c>
      <c r="C20" s="74">
        <f t="shared" si="4"/>
        <v>67376.752575019724</v>
      </c>
      <c r="D20" s="74">
        <f t="shared" si="4"/>
        <v>67905.028140739043</v>
      </c>
      <c r="E20" s="74">
        <f t="shared" si="4"/>
        <v>68946.869452001993</v>
      </c>
      <c r="F20" s="74">
        <f t="shared" si="4"/>
        <v>70093.929957247412</v>
      </c>
      <c r="G20" s="74">
        <f t="shared" si="4"/>
        <v>70150.462924832798</v>
      </c>
      <c r="H20" s="74">
        <f t="shared" si="4"/>
        <v>70329.504598255007</v>
      </c>
      <c r="I20" s="74">
        <f t="shared" si="4"/>
        <v>69802.731294687983</v>
      </c>
      <c r="J20" s="74">
        <f t="shared" si="4"/>
        <v>69214.78040954491</v>
      </c>
      <c r="K20" s="74">
        <f t="shared" si="4"/>
        <v>69786.5256003963</v>
      </c>
      <c r="L20" s="74">
        <f t="shared" si="4"/>
        <v>71579.937860630278</v>
      </c>
      <c r="M20" s="74">
        <f t="shared" si="4"/>
        <v>71920.834161696141</v>
      </c>
      <c r="N20" s="74">
        <f t="shared" si="4"/>
        <v>71979.809263548101</v>
      </c>
      <c r="O20" s="74">
        <f t="shared" si="4"/>
        <v>73074.947573289624</v>
      </c>
      <c r="P20" s="74">
        <f t="shared" si="4"/>
        <v>73822.986731081182</v>
      </c>
      <c r="Q20" s="74">
        <f t="shared" si="4"/>
        <v>74886.731936654425</v>
      </c>
    </row>
    <row r="21" spans="1:17" ht="12" customHeight="1" x14ac:dyDescent="0.25">
      <c r="A21" s="69" t="s">
        <v>84</v>
      </c>
      <c r="B21" s="74">
        <f t="shared" ref="B21:Q21" si="5">B5*1000000/B3</f>
        <v>26176.014021121337</v>
      </c>
      <c r="C21" s="74">
        <f t="shared" si="5"/>
        <v>26551.610672402134</v>
      </c>
      <c r="D21" s="74">
        <f t="shared" si="5"/>
        <v>26854.111100495422</v>
      </c>
      <c r="E21" s="74">
        <f t="shared" si="5"/>
        <v>27176.570398654301</v>
      </c>
      <c r="F21" s="74">
        <f t="shared" si="5"/>
        <v>27608.305683429797</v>
      </c>
      <c r="G21" s="74">
        <f t="shared" si="5"/>
        <v>28039.936265427063</v>
      </c>
      <c r="H21" s="74">
        <f t="shared" si="5"/>
        <v>28741.044602811296</v>
      </c>
      <c r="I21" s="74">
        <f t="shared" si="5"/>
        <v>29063.732921385526</v>
      </c>
      <c r="J21" s="74">
        <f t="shared" si="5"/>
        <v>29047.048249492032</v>
      </c>
      <c r="K21" s="74">
        <f t="shared" si="5"/>
        <v>28780.945832540427</v>
      </c>
      <c r="L21" s="74">
        <f t="shared" si="5"/>
        <v>29137.711667652566</v>
      </c>
      <c r="M21" s="74">
        <f t="shared" si="5"/>
        <v>29178.970768910724</v>
      </c>
      <c r="N21" s="74">
        <f t="shared" si="5"/>
        <v>28956.940862935524</v>
      </c>
      <c r="O21" s="74">
        <f t="shared" si="5"/>
        <v>29411.912905473662</v>
      </c>
      <c r="P21" s="74">
        <f t="shared" si="5"/>
        <v>29819.200520281724</v>
      </c>
      <c r="Q21" s="74">
        <f t="shared" si="5"/>
        <v>30445.768061862094</v>
      </c>
    </row>
    <row r="22" spans="1:17" ht="12" customHeight="1" x14ac:dyDescent="0.25">
      <c r="A22" s="67" t="s">
        <v>83</v>
      </c>
      <c r="B22" s="73">
        <v>1.793652299753812</v>
      </c>
      <c r="C22" s="73">
        <v>1.7715061696625467</v>
      </c>
      <c r="D22" s="73">
        <v>1.7558253031509061</v>
      </c>
      <c r="E22" s="73">
        <v>1.7488895219581393</v>
      </c>
      <c r="F22" s="73">
        <v>1.736157921018582</v>
      </c>
      <c r="G22" s="73">
        <v>1.7260902289475368</v>
      </c>
      <c r="H22" s="73">
        <v>1.7231439213792881</v>
      </c>
      <c r="I22" s="73">
        <v>1.6910828088008794</v>
      </c>
      <c r="J22" s="73">
        <v>1.6726054136685611</v>
      </c>
      <c r="K22" s="73">
        <v>1.6997577829942581</v>
      </c>
      <c r="L22" s="73">
        <v>1.6975800340841121</v>
      </c>
      <c r="M22" s="73">
        <v>1.6731006831277864</v>
      </c>
      <c r="N22" s="73">
        <v>1.6630604566824978</v>
      </c>
      <c r="O22" s="73">
        <v>1.6836754360018584</v>
      </c>
      <c r="P22" s="73">
        <v>1.6790327843598112</v>
      </c>
      <c r="Q22" s="73">
        <v>1.6806620062720627</v>
      </c>
    </row>
    <row r="23" spans="1:17" ht="12" customHeight="1" x14ac:dyDescent="0.25">
      <c r="A23" s="72" t="s">
        <v>82</v>
      </c>
      <c r="B23" s="71">
        <f t="shared" ref="B23:Q23" si="6">B6/B8</f>
        <v>8.840626931700486</v>
      </c>
      <c r="C23" s="71">
        <f t="shared" si="6"/>
        <v>8.7625204369786829</v>
      </c>
      <c r="D23" s="71">
        <f t="shared" si="6"/>
        <v>8.6036238870412554</v>
      </c>
      <c r="E23" s="71">
        <f t="shared" si="6"/>
        <v>8.4064020294978956</v>
      </c>
      <c r="F23" s="71">
        <f t="shared" si="6"/>
        <v>8.2479591640570344</v>
      </c>
      <c r="G23" s="71">
        <f t="shared" si="6"/>
        <v>8.2211656940769178</v>
      </c>
      <c r="H23" s="71">
        <f t="shared" si="6"/>
        <v>8.2582742893985124</v>
      </c>
      <c r="I23" s="71">
        <f t="shared" si="6"/>
        <v>8.1980512960568053</v>
      </c>
      <c r="J23" s="71">
        <f t="shared" si="6"/>
        <v>8.1940064341294097</v>
      </c>
      <c r="K23" s="71">
        <f t="shared" si="6"/>
        <v>7.9387316346250856</v>
      </c>
      <c r="L23" s="71">
        <f t="shared" si="6"/>
        <v>7.7039688148266361</v>
      </c>
      <c r="M23" s="71">
        <f t="shared" si="6"/>
        <v>7.6607094301321093</v>
      </c>
      <c r="N23" s="71">
        <f t="shared" si="6"/>
        <v>7.5972323076731687</v>
      </c>
      <c r="O23" s="71">
        <f t="shared" si="6"/>
        <v>7.5954938692835645</v>
      </c>
      <c r="P23" s="71">
        <f t="shared" si="6"/>
        <v>7.6034206634701702</v>
      </c>
      <c r="Q23" s="71">
        <f t="shared" si="6"/>
        <v>7.6423217412649782</v>
      </c>
    </row>
    <row r="24" spans="1:17" ht="12" customHeight="1" x14ac:dyDescent="0.25">
      <c r="A24" s="69" t="s">
        <v>81</v>
      </c>
      <c r="B24" s="70">
        <f t="shared" ref="B24:Q24" si="7">B9*1000/B3</f>
        <v>19.863873739758322</v>
      </c>
      <c r="C24" s="70">
        <f t="shared" si="7"/>
        <v>20.23784504055492</v>
      </c>
      <c r="D24" s="70">
        <f t="shared" si="7"/>
        <v>20.6842579391706</v>
      </c>
      <c r="E24" s="70">
        <f t="shared" si="7"/>
        <v>21.099999999999991</v>
      </c>
      <c r="F24" s="70">
        <f t="shared" si="7"/>
        <v>21.489452771298239</v>
      </c>
      <c r="G24" s="70">
        <f t="shared" si="7"/>
        <v>21.878905542596481</v>
      </c>
      <c r="H24" s="70">
        <f t="shared" si="7"/>
        <v>22.26835831389473</v>
      </c>
      <c r="I24" s="70">
        <f t="shared" si="7"/>
        <v>22.854980756676415</v>
      </c>
      <c r="J24" s="70">
        <f t="shared" si="7"/>
        <v>23.047263856491234</v>
      </c>
      <c r="K24" s="70">
        <f t="shared" si="7"/>
        <v>23.377328402266485</v>
      </c>
      <c r="L24" s="70">
        <f t="shared" si="7"/>
        <v>23.777277262266068</v>
      </c>
      <c r="M24" s="70">
        <f t="shared" si="7"/>
        <v>23.83190598535224</v>
      </c>
      <c r="N24" s="70">
        <f t="shared" si="7"/>
        <v>23.828631165203497</v>
      </c>
      <c r="O24" s="70">
        <f t="shared" si="7"/>
        <v>23.845764747151641</v>
      </c>
      <c r="P24" s="70">
        <f t="shared" si="7"/>
        <v>23.906053031672499</v>
      </c>
      <c r="Q24" s="70">
        <f t="shared" si="7"/>
        <v>23.939179021684449</v>
      </c>
    </row>
    <row r="25" spans="1:17" ht="12" customHeight="1" x14ac:dyDescent="0.25">
      <c r="A25" s="69" t="s">
        <v>80</v>
      </c>
      <c r="B25" s="70">
        <f t="shared" ref="B25:Q25" si="8">B9*1000/B6</f>
        <v>50.901367456916653</v>
      </c>
      <c r="C25" s="70">
        <f t="shared" si="8"/>
        <v>51.355087070719577</v>
      </c>
      <c r="D25" s="70">
        <f t="shared" si="8"/>
        <v>52.303541613178631</v>
      </c>
      <c r="E25" s="70">
        <f t="shared" si="8"/>
        <v>53.530630395852953</v>
      </c>
      <c r="F25" s="70">
        <f t="shared" si="8"/>
        <v>54.558951014332187</v>
      </c>
      <c r="G25" s="70">
        <f t="shared" si="8"/>
        <v>54.736763221328857</v>
      </c>
      <c r="H25" s="70">
        <f t="shared" si="8"/>
        <v>54.490803311980514</v>
      </c>
      <c r="I25" s="70">
        <f t="shared" si="8"/>
        <v>54.891093474426803</v>
      </c>
      <c r="J25" s="70">
        <f t="shared" si="8"/>
        <v>54.918189730200176</v>
      </c>
      <c r="K25" s="70">
        <f t="shared" si="8"/>
        <v>56.684117905851302</v>
      </c>
      <c r="L25" s="70">
        <f t="shared" si="8"/>
        <v>58.411451398135803</v>
      </c>
      <c r="M25" s="70">
        <f t="shared" si="8"/>
        <v>58.741295973190269</v>
      </c>
      <c r="N25" s="70">
        <f t="shared" si="8"/>
        <v>59.232096871054232</v>
      </c>
      <c r="O25" s="70">
        <f t="shared" si="8"/>
        <v>59.245653771088563</v>
      </c>
      <c r="P25" s="70">
        <f t="shared" si="8"/>
        <v>59.183888399332865</v>
      </c>
      <c r="Q25" s="70">
        <f t="shared" si="8"/>
        <v>58.882629550939939</v>
      </c>
    </row>
    <row r="26" spans="1:17" ht="12" customHeight="1" x14ac:dyDescent="0.25">
      <c r="A26" s="69" t="s">
        <v>79</v>
      </c>
      <c r="B26" s="68">
        <v>450</v>
      </c>
      <c r="C26" s="68">
        <v>450</v>
      </c>
      <c r="D26" s="68">
        <v>450</v>
      </c>
      <c r="E26" s="68">
        <v>450</v>
      </c>
      <c r="F26" s="68">
        <v>450</v>
      </c>
      <c r="G26" s="68">
        <v>449.99999999999994</v>
      </c>
      <c r="H26" s="68">
        <v>450</v>
      </c>
      <c r="I26" s="68">
        <v>449.99999999999994</v>
      </c>
      <c r="J26" s="68">
        <v>449.99999999999994</v>
      </c>
      <c r="K26" s="68">
        <v>450</v>
      </c>
      <c r="L26" s="68">
        <v>449.99999999999994</v>
      </c>
      <c r="M26" s="68">
        <v>450</v>
      </c>
      <c r="N26" s="68">
        <v>450.00000000000006</v>
      </c>
      <c r="O26" s="68">
        <v>449.99999999999989</v>
      </c>
      <c r="P26" s="68">
        <v>450</v>
      </c>
      <c r="Q26" s="68">
        <v>449.99999999999994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450.00000000000006</v>
      </c>
      <c r="D27" s="65">
        <v>450</v>
      </c>
      <c r="E27" s="65">
        <v>449.99999999999994</v>
      </c>
      <c r="F27" s="65">
        <v>450.00000000000006</v>
      </c>
      <c r="G27" s="65">
        <v>450</v>
      </c>
      <c r="H27" s="65">
        <v>449.99999999999994</v>
      </c>
      <c r="I27" s="65">
        <v>450</v>
      </c>
      <c r="J27" s="65">
        <v>450</v>
      </c>
      <c r="K27" s="65">
        <v>450.00000000000006</v>
      </c>
      <c r="L27" s="65">
        <v>450</v>
      </c>
      <c r="M27" s="65">
        <v>450.00000000000006</v>
      </c>
      <c r="N27" s="65">
        <v>449.99999999999994</v>
      </c>
      <c r="O27" s="65">
        <v>450</v>
      </c>
      <c r="P27" s="65">
        <v>450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1856.8095343902546</v>
      </c>
      <c r="C39" s="55">
        <f t="shared" ref="C39:Q39" si="10">SUM(C40:C41,C44:C45,C51:C52)</f>
        <v>1918.6193499999997</v>
      </c>
      <c r="D39" s="55">
        <f t="shared" si="10"/>
        <v>1940.4755599999999</v>
      </c>
      <c r="E39" s="55">
        <f t="shared" si="10"/>
        <v>1998.8255300000001</v>
      </c>
      <c r="F39" s="55">
        <f t="shared" si="10"/>
        <v>2013.19805</v>
      </c>
      <c r="G39" s="55">
        <f t="shared" si="10"/>
        <v>2014.8460765652296</v>
      </c>
      <c r="H39" s="55">
        <f t="shared" si="10"/>
        <v>2048.4362799999994</v>
      </c>
      <c r="I39" s="55">
        <f t="shared" si="10"/>
        <v>2018.4652800000001</v>
      </c>
      <c r="J39" s="55">
        <f t="shared" si="10"/>
        <v>2027.1140399999999</v>
      </c>
      <c r="K39" s="55">
        <f t="shared" si="10"/>
        <v>2008.2555899999995</v>
      </c>
      <c r="L39" s="55">
        <f t="shared" si="10"/>
        <v>2140.9374865253872</v>
      </c>
      <c r="M39" s="55">
        <f t="shared" si="10"/>
        <v>1959.0850292446414</v>
      </c>
      <c r="N39" s="55">
        <f t="shared" si="10"/>
        <v>1988.9651374949694</v>
      </c>
      <c r="O39" s="55">
        <f t="shared" si="10"/>
        <v>1974.7181008377584</v>
      </c>
      <c r="P39" s="55">
        <f t="shared" si="10"/>
        <v>1822.0667391107932</v>
      </c>
      <c r="Q39" s="55">
        <f t="shared" si="10"/>
        <v>1868.958591939248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134.29824965161527</v>
      </c>
      <c r="C41" s="50">
        <f t="shared" ref="C41:Q41" si="11">SUM(C42:C43)</f>
        <v>124.41240999999998</v>
      </c>
      <c r="D41" s="50">
        <f t="shared" si="11"/>
        <v>115.70334999999996</v>
      </c>
      <c r="E41" s="50">
        <f t="shared" si="11"/>
        <v>116.29713999999998</v>
      </c>
      <c r="F41" s="50">
        <f t="shared" si="11"/>
        <v>120.57385999999998</v>
      </c>
      <c r="G41" s="50">
        <f t="shared" si="11"/>
        <v>107.88898509683487</v>
      </c>
      <c r="H41" s="50">
        <f t="shared" si="11"/>
        <v>90.820000000000022</v>
      </c>
      <c r="I41" s="50">
        <f t="shared" si="11"/>
        <v>80.316520000000011</v>
      </c>
      <c r="J41" s="50">
        <f t="shared" si="11"/>
        <v>81.295630000000017</v>
      </c>
      <c r="K41" s="50">
        <f t="shared" si="11"/>
        <v>75.892399999999967</v>
      </c>
      <c r="L41" s="50">
        <f t="shared" si="11"/>
        <v>75.021008463039621</v>
      </c>
      <c r="M41" s="50">
        <f t="shared" si="11"/>
        <v>59.640049669877619</v>
      </c>
      <c r="N41" s="50">
        <f t="shared" si="11"/>
        <v>68.548954418338894</v>
      </c>
      <c r="O41" s="50">
        <f t="shared" si="11"/>
        <v>64.680178207484602</v>
      </c>
      <c r="P41" s="50">
        <f t="shared" si="11"/>
        <v>56.151424459958562</v>
      </c>
      <c r="Q41" s="50">
        <f t="shared" si="11"/>
        <v>62.771088801108057</v>
      </c>
    </row>
    <row r="42" spans="1:17" ht="12" customHeight="1" x14ac:dyDescent="0.25">
      <c r="A42" s="52" t="s">
        <v>66</v>
      </c>
      <c r="B42" s="50">
        <v>3.2960990053716572</v>
      </c>
      <c r="C42" s="50">
        <v>3.2981700000000003</v>
      </c>
      <c r="D42" s="50">
        <v>3.2951799999999993</v>
      </c>
      <c r="E42" s="50">
        <v>4.3945500000000006</v>
      </c>
      <c r="F42" s="50">
        <v>5.4923500000000018</v>
      </c>
      <c r="G42" s="50">
        <v>6.5920953500926123</v>
      </c>
      <c r="H42" s="50">
        <v>6.5926200000000001</v>
      </c>
      <c r="I42" s="50">
        <v>6.5887099999999998</v>
      </c>
      <c r="J42" s="50">
        <v>6.5840100000000001</v>
      </c>
      <c r="K42" s="50">
        <v>6.5879499999999984</v>
      </c>
      <c r="L42" s="50">
        <v>8.7897276266819286</v>
      </c>
      <c r="M42" s="50">
        <v>7.6910373127644664</v>
      </c>
      <c r="N42" s="50">
        <v>6.5922013556015671</v>
      </c>
      <c r="O42" s="50">
        <v>7.6907345013179267</v>
      </c>
      <c r="P42" s="50">
        <v>4.394705817144561</v>
      </c>
      <c r="Q42" s="50">
        <v>8.7896675752301103</v>
      </c>
    </row>
    <row r="43" spans="1:17" ht="12" customHeight="1" x14ac:dyDescent="0.25">
      <c r="A43" s="52" t="s">
        <v>65</v>
      </c>
      <c r="B43" s="50">
        <v>131.00215064624362</v>
      </c>
      <c r="C43" s="50">
        <v>121.11423999999998</v>
      </c>
      <c r="D43" s="50">
        <v>112.40816999999996</v>
      </c>
      <c r="E43" s="50">
        <v>111.90258999999999</v>
      </c>
      <c r="F43" s="50">
        <v>115.08150999999998</v>
      </c>
      <c r="G43" s="50">
        <v>101.29688974674227</v>
      </c>
      <c r="H43" s="50">
        <v>84.227380000000025</v>
      </c>
      <c r="I43" s="50">
        <v>73.727810000000005</v>
      </c>
      <c r="J43" s="50">
        <v>74.711620000000011</v>
      </c>
      <c r="K43" s="50">
        <v>69.304449999999974</v>
      </c>
      <c r="L43" s="50">
        <v>66.231280836357698</v>
      </c>
      <c r="M43" s="50">
        <v>51.949012357113155</v>
      </c>
      <c r="N43" s="50">
        <v>61.956753062737334</v>
      </c>
      <c r="O43" s="50">
        <v>56.989443706166675</v>
      </c>
      <c r="P43" s="50">
        <v>51.756718642814</v>
      </c>
      <c r="Q43" s="50">
        <v>53.981421225877945</v>
      </c>
    </row>
    <row r="44" spans="1:17" ht="12" customHeight="1" x14ac:dyDescent="0.25">
      <c r="A44" s="51" t="s">
        <v>41</v>
      </c>
      <c r="B44" s="50">
        <v>174.04590947983732</v>
      </c>
      <c r="C44" s="50">
        <v>176.28898000000004</v>
      </c>
      <c r="D44" s="50">
        <v>183.39542999999989</v>
      </c>
      <c r="E44" s="50">
        <v>221.60261</v>
      </c>
      <c r="F44" s="50">
        <v>221.20684000000003</v>
      </c>
      <c r="G44" s="50">
        <v>234.06686865099147</v>
      </c>
      <c r="H44" s="50">
        <v>258.50029999999992</v>
      </c>
      <c r="I44" s="50">
        <v>242.87821999999991</v>
      </c>
      <c r="J44" s="50">
        <v>240.99855999999997</v>
      </c>
      <c r="K44" s="50">
        <v>243.29999999999998</v>
      </c>
      <c r="L44" s="50">
        <v>240.23557882804124</v>
      </c>
      <c r="M44" s="50">
        <v>189.14770728760922</v>
      </c>
      <c r="N44" s="50">
        <v>209.29737936336952</v>
      </c>
      <c r="O44" s="50">
        <v>217.60669976961799</v>
      </c>
      <c r="P44" s="50">
        <v>161.69874986655645</v>
      </c>
      <c r="Q44" s="50">
        <v>181.93044680558003</v>
      </c>
    </row>
    <row r="45" spans="1:17" ht="12" customHeight="1" x14ac:dyDescent="0.25">
      <c r="A45" s="51" t="s">
        <v>64</v>
      </c>
      <c r="B45" s="50">
        <f>SUM(B46:B50)</f>
        <v>60.977318408250291</v>
      </c>
      <c r="C45" s="50">
        <f t="shared" ref="C45:Q45" si="12">SUM(C46:C50)</f>
        <v>53.903399999999998</v>
      </c>
      <c r="D45" s="50">
        <f t="shared" si="12"/>
        <v>69.192070000000001</v>
      </c>
      <c r="E45" s="50">
        <f t="shared" si="12"/>
        <v>67.860219999999984</v>
      </c>
      <c r="F45" s="50">
        <f t="shared" si="12"/>
        <v>61.399949999999997</v>
      </c>
      <c r="G45" s="50">
        <f t="shared" si="12"/>
        <v>65.420081730367571</v>
      </c>
      <c r="H45" s="50">
        <f t="shared" si="12"/>
        <v>71.54649999999998</v>
      </c>
      <c r="I45" s="50">
        <f t="shared" si="12"/>
        <v>58.538139999999977</v>
      </c>
      <c r="J45" s="50">
        <f t="shared" si="12"/>
        <v>52.710369999999998</v>
      </c>
      <c r="K45" s="50">
        <f t="shared" si="12"/>
        <v>43.996930000000006</v>
      </c>
      <c r="L45" s="50">
        <f t="shared" si="12"/>
        <v>43.928137607387107</v>
      </c>
      <c r="M45" s="50">
        <f t="shared" si="12"/>
        <v>45.427390552516712</v>
      </c>
      <c r="N45" s="50">
        <f t="shared" si="12"/>
        <v>44.13827718964032</v>
      </c>
      <c r="O45" s="50">
        <f t="shared" si="12"/>
        <v>49.488869781217289</v>
      </c>
      <c r="P45" s="50">
        <f t="shared" si="12"/>
        <v>53.429616198026523</v>
      </c>
      <c r="Q45" s="50">
        <f t="shared" si="12"/>
        <v>45.309360282661892</v>
      </c>
    </row>
    <row r="46" spans="1:17" ht="12" customHeight="1" x14ac:dyDescent="0.25">
      <c r="A46" s="52" t="s">
        <v>34</v>
      </c>
      <c r="B46" s="50">
        <v>52.307222045940158</v>
      </c>
      <c r="C46" s="50">
        <v>44.102109999999996</v>
      </c>
      <c r="D46" s="50">
        <v>57.673110000000001</v>
      </c>
      <c r="E46" s="50">
        <v>58.467199999999984</v>
      </c>
      <c r="F46" s="50">
        <v>49.599890000000002</v>
      </c>
      <c r="G46" s="50">
        <v>52.809034576458835</v>
      </c>
      <c r="H46" s="50">
        <v>57.316059999999993</v>
      </c>
      <c r="I46" s="50">
        <v>47.753699999999981</v>
      </c>
      <c r="J46" s="50">
        <v>41.702629999999999</v>
      </c>
      <c r="K46" s="50">
        <v>34.197609999999997</v>
      </c>
      <c r="L46" s="50">
        <v>33.035601767470737</v>
      </c>
      <c r="M46" s="50">
        <v>36.20821363928831</v>
      </c>
      <c r="N46" s="50">
        <v>33.748499225377891</v>
      </c>
      <c r="O46" s="50">
        <v>35.922422852775476</v>
      </c>
      <c r="P46" s="50">
        <v>44.68791395282804</v>
      </c>
      <c r="Q46" s="50">
        <v>37.403511462925401</v>
      </c>
    </row>
    <row r="47" spans="1:17" ht="12" customHeight="1" x14ac:dyDescent="0.25">
      <c r="A47" s="52" t="s">
        <v>63</v>
      </c>
      <c r="B47" s="50">
        <v>7.5714052378236572</v>
      </c>
      <c r="C47" s="50">
        <v>8.7012900000000002</v>
      </c>
      <c r="D47" s="50">
        <v>10.420819999999997</v>
      </c>
      <c r="E47" s="50">
        <v>8.1950800000000008</v>
      </c>
      <c r="F47" s="50">
        <v>10.600099999999999</v>
      </c>
      <c r="G47" s="50">
        <v>11.32126619552589</v>
      </c>
      <c r="H47" s="50">
        <v>12.845109999999996</v>
      </c>
      <c r="I47" s="50">
        <v>9.2992199999999983</v>
      </c>
      <c r="J47" s="50">
        <v>9.4077399999999987</v>
      </c>
      <c r="K47" s="50">
        <v>8.0993200000000023</v>
      </c>
      <c r="L47" s="50">
        <v>9.1250762048728973</v>
      </c>
      <c r="M47" s="50">
        <v>7.3561983232769252</v>
      </c>
      <c r="N47" s="50">
        <v>8.47903067029333</v>
      </c>
      <c r="O47" s="50">
        <v>11.584025986433595</v>
      </c>
      <c r="P47" s="50">
        <v>6.7115225354648986</v>
      </c>
      <c r="Q47" s="50">
        <v>5.8278669124480507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1.0986911244864799</v>
      </c>
      <c r="C49" s="50">
        <v>1.1000000000000001</v>
      </c>
      <c r="D49" s="50">
        <v>1.0981399999999997</v>
      </c>
      <c r="E49" s="50">
        <v>1.1979399999999998</v>
      </c>
      <c r="F49" s="50">
        <v>1.1999599999999999</v>
      </c>
      <c r="G49" s="50">
        <v>1.289780958382855</v>
      </c>
      <c r="H49" s="50">
        <v>1.38533</v>
      </c>
      <c r="I49" s="50">
        <v>1.4852199999999998</v>
      </c>
      <c r="J49" s="50">
        <v>1.5999999999999996</v>
      </c>
      <c r="K49" s="50">
        <v>1.6999999999999997</v>
      </c>
      <c r="L49" s="50">
        <v>1.7674596350434697</v>
      </c>
      <c r="M49" s="50">
        <v>1.8629785899514739</v>
      </c>
      <c r="N49" s="50">
        <v>1.9107472939690986</v>
      </c>
      <c r="O49" s="50">
        <v>1.9824209420082199</v>
      </c>
      <c r="P49" s="50">
        <v>2.0301797097335781</v>
      </c>
      <c r="Q49" s="50">
        <v>2.0779819072884371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631.60345046347777</v>
      </c>
      <c r="C51" s="50">
        <v>688.79999999999984</v>
      </c>
      <c r="D51" s="50">
        <v>691.10242999999991</v>
      </c>
      <c r="E51" s="50">
        <v>716.98265000000004</v>
      </c>
      <c r="F51" s="50">
        <v>715.84893999999986</v>
      </c>
      <c r="G51" s="50">
        <v>707.03786520284234</v>
      </c>
      <c r="H51" s="50">
        <v>704.31932999999992</v>
      </c>
      <c r="I51" s="50">
        <v>691.87662</v>
      </c>
      <c r="J51" s="50">
        <v>708.29770999999994</v>
      </c>
      <c r="K51" s="50">
        <v>726.79999999999973</v>
      </c>
      <c r="L51" s="50">
        <v>850.10069729225836</v>
      </c>
      <c r="M51" s="50">
        <v>748.77527724106358</v>
      </c>
      <c r="N51" s="50">
        <v>766.16172251140495</v>
      </c>
      <c r="O51" s="50">
        <v>764.09190790101854</v>
      </c>
      <c r="P51" s="50">
        <v>688.51883902042425</v>
      </c>
      <c r="Q51" s="50">
        <v>728.12744911072309</v>
      </c>
    </row>
    <row r="52" spans="1:17" ht="12" customHeight="1" x14ac:dyDescent="0.25">
      <c r="A52" s="49" t="s">
        <v>30</v>
      </c>
      <c r="B52" s="48">
        <v>855.88460638707397</v>
      </c>
      <c r="C52" s="48">
        <v>875.21455999999989</v>
      </c>
      <c r="D52" s="48">
        <v>881.0822800000002</v>
      </c>
      <c r="E52" s="48">
        <v>876.08290999999997</v>
      </c>
      <c r="F52" s="48">
        <v>894.16845999999998</v>
      </c>
      <c r="G52" s="48">
        <v>900.43227588419336</v>
      </c>
      <c r="H52" s="48">
        <v>923.25014999999973</v>
      </c>
      <c r="I52" s="48">
        <v>944.8557800000001</v>
      </c>
      <c r="J52" s="48">
        <v>943.81176999999991</v>
      </c>
      <c r="K52" s="48">
        <v>918.26625999999987</v>
      </c>
      <c r="L52" s="48">
        <v>931.65206433466085</v>
      </c>
      <c r="M52" s="48">
        <v>916.09460449357425</v>
      </c>
      <c r="N52" s="48">
        <v>900.81880401221599</v>
      </c>
      <c r="O52" s="48">
        <v>878.85044517841982</v>
      </c>
      <c r="P52" s="48">
        <v>862.26810956582756</v>
      </c>
      <c r="Q52" s="48">
        <v>850.82024693917481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1856.8095343902551</v>
      </c>
      <c r="C54" s="26">
        <f t="shared" ref="C54:Q54" si="14">SUM(C55,C60)</f>
        <v>1918.6193499999995</v>
      </c>
      <c r="D54" s="26">
        <f t="shared" si="14"/>
        <v>1940.4755599999999</v>
      </c>
      <c r="E54" s="26">
        <f t="shared" si="14"/>
        <v>1998.8255300000001</v>
      </c>
      <c r="F54" s="26">
        <f t="shared" si="14"/>
        <v>2013.19805</v>
      </c>
      <c r="G54" s="26">
        <f t="shared" si="14"/>
        <v>2014.8460765652299</v>
      </c>
      <c r="H54" s="26">
        <f t="shared" si="14"/>
        <v>2048.4362799999999</v>
      </c>
      <c r="I54" s="26">
        <f t="shared" si="14"/>
        <v>2018.4652800000001</v>
      </c>
      <c r="J54" s="26">
        <f t="shared" si="14"/>
        <v>2027.1140399999995</v>
      </c>
      <c r="K54" s="26">
        <f t="shared" si="14"/>
        <v>2008.2555899999993</v>
      </c>
      <c r="L54" s="26">
        <f t="shared" si="14"/>
        <v>2140.9374865253876</v>
      </c>
      <c r="M54" s="26">
        <f t="shared" si="14"/>
        <v>1959.0850292446414</v>
      </c>
      <c r="N54" s="26">
        <f t="shared" si="14"/>
        <v>1988.9651374949694</v>
      </c>
      <c r="O54" s="26">
        <f t="shared" si="14"/>
        <v>1974.7181008377584</v>
      </c>
      <c r="P54" s="26">
        <f t="shared" si="14"/>
        <v>1822.0667391107936</v>
      </c>
      <c r="Q54" s="26">
        <f t="shared" si="14"/>
        <v>1868.9585919392475</v>
      </c>
    </row>
    <row r="55" spans="1:17" ht="12" customHeight="1" x14ac:dyDescent="0.25">
      <c r="A55" s="25" t="s">
        <v>48</v>
      </c>
      <c r="B55" s="24">
        <f t="shared" ref="B55" si="15">SUM(B56:B59)</f>
        <v>1339.595274883193</v>
      </c>
      <c r="C55" s="24">
        <f t="shared" ref="C55:Q55" si="16">SUM(C56:C59)</f>
        <v>1392.9655719681975</v>
      </c>
      <c r="D55" s="24">
        <f t="shared" si="16"/>
        <v>1406.710839407916</v>
      </c>
      <c r="E55" s="24">
        <f t="shared" si="16"/>
        <v>1457.5942601439206</v>
      </c>
      <c r="F55" s="24">
        <f t="shared" si="16"/>
        <v>1465.6328771019776</v>
      </c>
      <c r="G55" s="24">
        <f t="shared" si="16"/>
        <v>1458.7266500091546</v>
      </c>
      <c r="H55" s="24">
        <f t="shared" si="16"/>
        <v>1484.5140762954766</v>
      </c>
      <c r="I55" s="24">
        <f t="shared" si="16"/>
        <v>1443.8402050727125</v>
      </c>
      <c r="J55" s="24">
        <f t="shared" si="16"/>
        <v>1447.8205865776101</v>
      </c>
      <c r="K55" s="24">
        <f t="shared" si="16"/>
        <v>1421.2795033179889</v>
      </c>
      <c r="L55" s="24">
        <f t="shared" si="16"/>
        <v>1545.5998053042438</v>
      </c>
      <c r="M55" s="24">
        <f t="shared" si="16"/>
        <v>1360.6227116316268</v>
      </c>
      <c r="N55" s="24">
        <f t="shared" si="16"/>
        <v>1388.3020172719607</v>
      </c>
      <c r="O55" s="24">
        <f t="shared" si="16"/>
        <v>1372.694155935654</v>
      </c>
      <c r="P55" s="24">
        <f t="shared" si="16"/>
        <v>1217.3261482366465</v>
      </c>
      <c r="Q55" s="24">
        <f t="shared" si="16"/>
        <v>1262.8238923445429</v>
      </c>
    </row>
    <row r="56" spans="1:17" ht="12" customHeight="1" x14ac:dyDescent="0.25">
      <c r="A56" s="23" t="s">
        <v>44</v>
      </c>
      <c r="B56" s="22">
        <v>1026.8626462030008</v>
      </c>
      <c r="C56" s="22">
        <v>1075.4188165262794</v>
      </c>
      <c r="D56" s="22">
        <v>1082.5695285456288</v>
      </c>
      <c r="E56" s="22">
        <v>1126.3403567898049</v>
      </c>
      <c r="F56" s="22">
        <v>1128.1099518132435</v>
      </c>
      <c r="G56" s="22">
        <v>1114.0575894491469</v>
      </c>
      <c r="H56" s="22">
        <v>1134.2765449704405</v>
      </c>
      <c r="I56" s="22">
        <v>1086.0381036023716</v>
      </c>
      <c r="J56" s="22">
        <v>1086.2502000738432</v>
      </c>
      <c r="K56" s="22">
        <v>1054.0034144539752</v>
      </c>
      <c r="L56" s="22">
        <v>1173.3646477965053</v>
      </c>
      <c r="M56" s="22">
        <v>986.74581477306538</v>
      </c>
      <c r="N56" s="22">
        <v>1012.3623373605516</v>
      </c>
      <c r="O56" s="22">
        <v>994.74294898109042</v>
      </c>
      <c r="P56" s="22">
        <v>840.17857852125826</v>
      </c>
      <c r="Q56" s="22">
        <v>886.32539767022172</v>
      </c>
    </row>
    <row r="57" spans="1:17" ht="12" customHeight="1" x14ac:dyDescent="0.25">
      <c r="A57" s="23" t="s">
        <v>43</v>
      </c>
      <c r="B57" s="30">
        <v>22.76309885473157</v>
      </c>
      <c r="C57" s="30">
        <v>23.317194915815911</v>
      </c>
      <c r="D57" s="30">
        <v>24.41224416801338</v>
      </c>
      <c r="E57" s="30">
        <v>24.903345321797737</v>
      </c>
      <c r="F57" s="30">
        <v>25.719896640968951</v>
      </c>
      <c r="G57" s="30">
        <v>26.688648865989794</v>
      </c>
      <c r="H57" s="30">
        <v>27.901163069182097</v>
      </c>
      <c r="I57" s="30">
        <v>29.590219770713812</v>
      </c>
      <c r="J57" s="30">
        <v>30.535484081998931</v>
      </c>
      <c r="K57" s="30">
        <v>30.977955270288557</v>
      </c>
      <c r="L57" s="30">
        <v>30.724984717626498</v>
      </c>
      <c r="M57" s="30">
        <v>31.156419058205142</v>
      </c>
      <c r="N57" s="30">
        <v>31.027895737441323</v>
      </c>
      <c r="O57" s="30">
        <v>31.071791818223513</v>
      </c>
      <c r="P57" s="30">
        <v>31.432561597624161</v>
      </c>
      <c r="Q57" s="30">
        <v>31.35223600998723</v>
      </c>
    </row>
    <row r="58" spans="1:17" ht="12" customHeight="1" x14ac:dyDescent="0.25">
      <c r="A58" s="23" t="s">
        <v>47</v>
      </c>
      <c r="B58" s="22">
        <v>141.119021539323</v>
      </c>
      <c r="C58" s="22">
        <v>143.13921356817781</v>
      </c>
      <c r="D58" s="22">
        <v>145.29504295264147</v>
      </c>
      <c r="E58" s="22">
        <v>147.92169182280617</v>
      </c>
      <c r="F58" s="22">
        <v>149.81394599952762</v>
      </c>
      <c r="G58" s="22">
        <v>152.42803060691097</v>
      </c>
      <c r="H58" s="22">
        <v>154.25626494611834</v>
      </c>
      <c r="I58" s="22">
        <v>157.04054721837537</v>
      </c>
      <c r="J58" s="22">
        <v>159.00751523885896</v>
      </c>
      <c r="K58" s="22">
        <v>161.31806865940734</v>
      </c>
      <c r="L58" s="22">
        <v>163.22139656597636</v>
      </c>
      <c r="M58" s="22">
        <v>163.76232208737935</v>
      </c>
      <c r="N58" s="22">
        <v>164.80437235371872</v>
      </c>
      <c r="O58" s="22">
        <v>165.67985740448248</v>
      </c>
      <c r="P58" s="22">
        <v>165.92207464728367</v>
      </c>
      <c r="Q58" s="22">
        <v>166.9127073727156</v>
      </c>
    </row>
    <row r="59" spans="1:17" ht="12" customHeight="1" x14ac:dyDescent="0.25">
      <c r="A59" s="21" t="s">
        <v>46</v>
      </c>
      <c r="B59" s="20">
        <v>148.85050828613745</v>
      </c>
      <c r="C59" s="20">
        <v>151.09034695792442</v>
      </c>
      <c r="D59" s="20">
        <v>154.43402374163236</v>
      </c>
      <c r="E59" s="20">
        <v>158.42886620951165</v>
      </c>
      <c r="F59" s="20">
        <v>161.98908264823731</v>
      </c>
      <c r="G59" s="20">
        <v>165.55238108710682</v>
      </c>
      <c r="H59" s="20">
        <v>168.08010330973562</v>
      </c>
      <c r="I59" s="20">
        <v>171.17133448125176</v>
      </c>
      <c r="J59" s="20">
        <v>172.02738718290902</v>
      </c>
      <c r="K59" s="20">
        <v>174.98006493431785</v>
      </c>
      <c r="L59" s="20">
        <v>178.28877622413543</v>
      </c>
      <c r="M59" s="20">
        <v>178.95815571297692</v>
      </c>
      <c r="N59" s="20">
        <v>180.10741182024915</v>
      </c>
      <c r="O59" s="20">
        <v>181.19955773185762</v>
      </c>
      <c r="P59" s="20">
        <v>179.79293347048051</v>
      </c>
      <c r="Q59" s="20">
        <v>178.23355129161831</v>
      </c>
    </row>
    <row r="60" spans="1:17" ht="12" customHeight="1" x14ac:dyDescent="0.25">
      <c r="A60" s="19" t="s">
        <v>45</v>
      </c>
      <c r="B60" s="18">
        <v>517.21425950706191</v>
      </c>
      <c r="C60" s="18">
        <v>525.65377803180195</v>
      </c>
      <c r="D60" s="18">
        <v>533.7647205920839</v>
      </c>
      <c r="E60" s="18">
        <v>541.23126985607939</v>
      </c>
      <c r="F60" s="18">
        <v>547.5651728980223</v>
      </c>
      <c r="G60" s="18">
        <v>556.11942655607515</v>
      </c>
      <c r="H60" s="18">
        <v>563.92220370452321</v>
      </c>
      <c r="I60" s="18">
        <v>574.62507492728764</v>
      </c>
      <c r="J60" s="18">
        <v>579.29345342238935</v>
      </c>
      <c r="K60" s="18">
        <v>586.97608668201042</v>
      </c>
      <c r="L60" s="18">
        <v>595.33768122114395</v>
      </c>
      <c r="M60" s="18">
        <v>598.46231761301465</v>
      </c>
      <c r="N60" s="18">
        <v>600.66312022300872</v>
      </c>
      <c r="O60" s="18">
        <v>602.02394490210429</v>
      </c>
      <c r="P60" s="18">
        <v>604.74059087414707</v>
      </c>
      <c r="Q60" s="18">
        <v>606.13469959470478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0.72145001954823196</v>
      </c>
      <c r="C63" s="41">
        <f t="shared" ref="C63:Q63" si="20">IF(C55=0,0,C55/C$54)</f>
        <v>0.72602497830963597</v>
      </c>
      <c r="D63" s="41">
        <f t="shared" si="20"/>
        <v>0.72493097486263425</v>
      </c>
      <c r="E63" s="41">
        <f t="shared" si="20"/>
        <v>0.72922535672431621</v>
      </c>
      <c r="F63" s="41">
        <f t="shared" si="20"/>
        <v>0.72801226739812186</v>
      </c>
      <c r="G63" s="41">
        <f t="shared" si="20"/>
        <v>0.7239891260060376</v>
      </c>
      <c r="H63" s="41">
        <f t="shared" si="20"/>
        <v>0.72470600662056062</v>
      </c>
      <c r="I63" s="41">
        <f t="shared" si="20"/>
        <v>0.71531584881792587</v>
      </c>
      <c r="J63" s="41">
        <f t="shared" si="20"/>
        <v>0.71422749682973463</v>
      </c>
      <c r="K63" s="41">
        <f t="shared" si="20"/>
        <v>0.70771843504142284</v>
      </c>
      <c r="L63" s="41">
        <f t="shared" si="20"/>
        <v>0.72192663962956671</v>
      </c>
      <c r="M63" s="41">
        <f t="shared" si="20"/>
        <v>0.69451947787903723</v>
      </c>
      <c r="N63" s="41">
        <f t="shared" si="20"/>
        <v>0.69800218772083533</v>
      </c>
      <c r="O63" s="41">
        <f t="shared" si="20"/>
        <v>0.69513423478181491</v>
      </c>
      <c r="P63" s="41">
        <f t="shared" si="20"/>
        <v>0.6681018439701758</v>
      </c>
      <c r="Q63" s="41">
        <f t="shared" si="20"/>
        <v>0.6756831840957086</v>
      </c>
    </row>
    <row r="64" spans="1:17" ht="12" customHeight="1" x14ac:dyDescent="0.25">
      <c r="A64" s="23" t="s">
        <v>44</v>
      </c>
      <c r="B64" s="45">
        <f t="shared" ref="B64" si="21">IF(B56=0,0,B56/B$54)</f>
        <v>0.55302529806332845</v>
      </c>
      <c r="C64" s="45">
        <f t="shared" ref="C64:Q64" si="22">IF(C56=0,0,C56/C$54)</f>
        <v>0.5605170283132398</v>
      </c>
      <c r="D64" s="45">
        <f t="shared" si="22"/>
        <v>0.55788877266025905</v>
      </c>
      <c r="E64" s="45">
        <f t="shared" si="22"/>
        <v>0.56350108595511328</v>
      </c>
      <c r="F64" s="45">
        <f t="shared" si="22"/>
        <v>0.56035716496608146</v>
      </c>
      <c r="G64" s="45">
        <f t="shared" si="22"/>
        <v>0.55292441562003347</v>
      </c>
      <c r="H64" s="45">
        <f t="shared" si="22"/>
        <v>0.55372801001671412</v>
      </c>
      <c r="I64" s="45">
        <f t="shared" si="22"/>
        <v>0.53805141676867063</v>
      </c>
      <c r="J64" s="45">
        <f t="shared" si="22"/>
        <v>0.53586042947728951</v>
      </c>
      <c r="K64" s="45">
        <f t="shared" si="22"/>
        <v>0.52483529472161239</v>
      </c>
      <c r="L64" s="45">
        <f t="shared" si="22"/>
        <v>0.54806114385936855</v>
      </c>
      <c r="M64" s="45">
        <f t="shared" si="22"/>
        <v>0.5036768695810625</v>
      </c>
      <c r="N64" s="45">
        <f t="shared" si="22"/>
        <v>0.50898948316187476</v>
      </c>
      <c r="O64" s="45">
        <f t="shared" si="22"/>
        <v>0.503739216528718</v>
      </c>
      <c r="P64" s="45">
        <f t="shared" si="22"/>
        <v>0.46111295513318179</v>
      </c>
      <c r="Q64" s="45">
        <f t="shared" si="22"/>
        <v>0.47423490359439308</v>
      </c>
    </row>
    <row r="65" spans="1:17" ht="12" customHeight="1" x14ac:dyDescent="0.25">
      <c r="A65" s="23" t="s">
        <v>43</v>
      </c>
      <c r="B65" s="44">
        <f t="shared" ref="B65" si="23">IF(B57=0,0,B57/B$54)</f>
        <v>1.2259253538466231E-2</v>
      </c>
      <c r="C65" s="44">
        <f t="shared" ref="C65:Q65" si="24">IF(C57=0,0,C57/C$54)</f>
        <v>1.2153111515223651E-2</v>
      </c>
      <c r="D65" s="44">
        <f t="shared" si="24"/>
        <v>1.2580547094349069E-2</v>
      </c>
      <c r="E65" s="44">
        <f t="shared" si="24"/>
        <v>1.2458989015313275E-2</v>
      </c>
      <c r="F65" s="44">
        <f t="shared" si="24"/>
        <v>1.2775641542554122E-2</v>
      </c>
      <c r="G65" s="44">
        <f t="shared" si="24"/>
        <v>1.3245998876245056E-2</v>
      </c>
      <c r="H65" s="44">
        <f t="shared" si="24"/>
        <v>1.362071319552205E-2</v>
      </c>
      <c r="I65" s="44">
        <f t="shared" si="24"/>
        <v>1.4659761584164484E-2</v>
      </c>
      <c r="J65" s="44">
        <f t="shared" si="24"/>
        <v>1.5063525524197414E-2</v>
      </c>
      <c r="K65" s="44">
        <f t="shared" si="24"/>
        <v>1.5425305137723316E-2</v>
      </c>
      <c r="L65" s="44">
        <f t="shared" si="24"/>
        <v>1.4351182559511018E-2</v>
      </c>
      <c r="M65" s="44">
        <f t="shared" si="24"/>
        <v>1.5903556299553791E-2</v>
      </c>
      <c r="N65" s="44">
        <f t="shared" si="24"/>
        <v>1.5600019906090385E-2</v>
      </c>
      <c r="O65" s="44">
        <f t="shared" si="24"/>
        <v>1.5734798706226249E-2</v>
      </c>
      <c r="P65" s="44">
        <f t="shared" si="24"/>
        <v>1.7251048451147243E-2</v>
      </c>
      <c r="Q65" s="44">
        <f t="shared" si="24"/>
        <v>1.6775243788283122E-2</v>
      </c>
    </row>
    <row r="66" spans="1:17" ht="12" customHeight="1" x14ac:dyDescent="0.25">
      <c r="A66" s="23" t="s">
        <v>47</v>
      </c>
      <c r="B66" s="44">
        <f t="shared" ref="B66" si="25">IF(B58=0,0,B58/B$54)</f>
        <v>7.6000806181590455E-2</v>
      </c>
      <c r="C66" s="44">
        <f t="shared" ref="C66:Q66" si="26">IF(C58=0,0,C58/C$54)</f>
        <v>7.4605321565310939E-2</v>
      </c>
      <c r="D66" s="44">
        <f t="shared" si="26"/>
        <v>7.48759973831577E-2</v>
      </c>
      <c r="E66" s="44">
        <f t="shared" si="26"/>
        <v>7.4004303828761969E-2</v>
      </c>
      <c r="F66" s="44">
        <f t="shared" si="26"/>
        <v>7.4415900611232766E-2</v>
      </c>
      <c r="G66" s="44">
        <f t="shared" si="26"/>
        <v>7.5652444313145606E-2</v>
      </c>
      <c r="H66" s="44">
        <f t="shared" si="26"/>
        <v>7.5304399971923147E-2</v>
      </c>
      <c r="I66" s="44">
        <f t="shared" si="26"/>
        <v>7.7801956156697105E-2</v>
      </c>
      <c r="J66" s="44">
        <f t="shared" si="26"/>
        <v>7.8440340356410829E-2</v>
      </c>
      <c r="K66" s="44">
        <f t="shared" si="26"/>
        <v>8.0327459045891364E-2</v>
      </c>
      <c r="L66" s="44">
        <f t="shared" si="26"/>
        <v>7.6238282338114804E-2</v>
      </c>
      <c r="M66" s="44">
        <f t="shared" si="26"/>
        <v>8.3591227355007E-2</v>
      </c>
      <c r="N66" s="44">
        <f t="shared" si="26"/>
        <v>8.2859356982638688E-2</v>
      </c>
      <c r="O66" s="44">
        <f t="shared" si="26"/>
        <v>8.3900510829466812E-2</v>
      </c>
      <c r="P66" s="44">
        <f t="shared" si="26"/>
        <v>9.1062567076032067E-2</v>
      </c>
      <c r="Q66" s="44">
        <f t="shared" si="26"/>
        <v>8.9307868078299976E-2</v>
      </c>
    </row>
    <row r="67" spans="1:17" ht="12" customHeight="1" x14ac:dyDescent="0.25">
      <c r="A67" s="23" t="s">
        <v>46</v>
      </c>
      <c r="B67" s="43">
        <f t="shared" ref="B67" si="27">IF(B59=0,0,B59/B$54)</f>
        <v>8.0164661764846795E-2</v>
      </c>
      <c r="C67" s="43">
        <f t="shared" ref="C67:Q67" si="28">IF(C59=0,0,C59/C$54)</f>
        <v>7.8749516915861642E-2</v>
      </c>
      <c r="D67" s="43">
        <f t="shared" si="28"/>
        <v>7.9585657724868419E-2</v>
      </c>
      <c r="E67" s="43">
        <f t="shared" si="28"/>
        <v>7.9260977925127693E-2</v>
      </c>
      <c r="F67" s="43">
        <f t="shared" si="28"/>
        <v>8.0463560278253451E-2</v>
      </c>
      <c r="G67" s="43">
        <f t="shared" si="28"/>
        <v>8.216626719661338E-2</v>
      </c>
      <c r="H67" s="43">
        <f t="shared" si="28"/>
        <v>8.2052883436401367E-2</v>
      </c>
      <c r="I67" s="43">
        <f t="shared" si="28"/>
        <v>8.4802714308393631E-2</v>
      </c>
      <c r="J67" s="43">
        <f t="shared" si="28"/>
        <v>8.4863201471836819E-2</v>
      </c>
      <c r="K67" s="43">
        <f t="shared" si="28"/>
        <v>8.7130376136195842E-2</v>
      </c>
      <c r="L67" s="43">
        <f t="shared" si="28"/>
        <v>8.3276030872572265E-2</v>
      </c>
      <c r="M67" s="43">
        <f t="shared" si="28"/>
        <v>9.1347824643413914E-2</v>
      </c>
      <c r="N67" s="43">
        <f t="shared" si="28"/>
        <v>9.0553327670231568E-2</v>
      </c>
      <c r="O67" s="43">
        <f t="shared" si="28"/>
        <v>9.175970871740384E-2</v>
      </c>
      <c r="P67" s="43">
        <f t="shared" si="28"/>
        <v>9.8675273309814765E-2</v>
      </c>
      <c r="Q67" s="43">
        <f t="shared" si="28"/>
        <v>9.5365168634732378E-2</v>
      </c>
    </row>
    <row r="68" spans="1:17" ht="12" customHeight="1" x14ac:dyDescent="0.25">
      <c r="A68" s="42" t="s">
        <v>45</v>
      </c>
      <c r="B68" s="41">
        <f t="shared" ref="B68" si="29">IF(B60=0,0,B60/B$54)</f>
        <v>0.27854998045176793</v>
      </c>
      <c r="C68" s="41">
        <f t="shared" ref="C68:Q68" si="30">IF(C60=0,0,C60/C$54)</f>
        <v>0.27397502169036403</v>
      </c>
      <c r="D68" s="41">
        <f t="shared" si="30"/>
        <v>0.27506902513736581</v>
      </c>
      <c r="E68" s="41">
        <f t="shared" si="30"/>
        <v>0.27077464327568368</v>
      </c>
      <c r="F68" s="41">
        <f t="shared" si="30"/>
        <v>0.27198773260187803</v>
      </c>
      <c r="G68" s="41">
        <f t="shared" si="30"/>
        <v>0.2760108739939624</v>
      </c>
      <c r="H68" s="41">
        <f t="shared" si="30"/>
        <v>0.27529399337943927</v>
      </c>
      <c r="I68" s="41">
        <f t="shared" si="30"/>
        <v>0.28468415118207413</v>
      </c>
      <c r="J68" s="41">
        <f t="shared" si="30"/>
        <v>0.28577250317026542</v>
      </c>
      <c r="K68" s="41">
        <f t="shared" si="30"/>
        <v>0.2922815649585771</v>
      </c>
      <c r="L68" s="41">
        <f t="shared" si="30"/>
        <v>0.2780733603704334</v>
      </c>
      <c r="M68" s="41">
        <f t="shared" si="30"/>
        <v>0.30548052212096277</v>
      </c>
      <c r="N68" s="41">
        <f t="shared" si="30"/>
        <v>0.30199781227916467</v>
      </c>
      <c r="O68" s="41">
        <f t="shared" si="30"/>
        <v>0.30486576521818504</v>
      </c>
      <c r="P68" s="41">
        <f t="shared" si="30"/>
        <v>0.33189815602982414</v>
      </c>
      <c r="Q68" s="41">
        <f t="shared" si="30"/>
        <v>0.32431681590429151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882.77002390007294</v>
      </c>
      <c r="C72" s="55">
        <f t="shared" ref="C72:Q72" si="31">SUM(C73:C74,C77:C78,C84:C85)</f>
        <v>847.26136528779602</v>
      </c>
      <c r="D72" s="55">
        <f t="shared" si="31"/>
        <v>860.95218646652381</v>
      </c>
      <c r="E72" s="55">
        <f t="shared" si="31"/>
        <v>952.11852466809603</v>
      </c>
      <c r="F72" s="55">
        <f t="shared" si="31"/>
        <v>948.36533429448014</v>
      </c>
      <c r="G72" s="55">
        <f t="shared" si="31"/>
        <v>940.24135022698647</v>
      </c>
      <c r="H72" s="55">
        <f t="shared" si="31"/>
        <v>946.01742374664002</v>
      </c>
      <c r="I72" s="55">
        <f t="shared" si="31"/>
        <v>858.824781276924</v>
      </c>
      <c r="J72" s="55">
        <f t="shared" si="31"/>
        <v>844.78765199256009</v>
      </c>
      <c r="K72" s="55">
        <f t="shared" si="31"/>
        <v>820.44217605135611</v>
      </c>
      <c r="L72" s="55">
        <f t="shared" si="31"/>
        <v>809.32774799449101</v>
      </c>
      <c r="M72" s="55">
        <f t="shared" si="31"/>
        <v>649.90350478544576</v>
      </c>
      <c r="N72" s="55">
        <f t="shared" si="31"/>
        <v>723.58459038655428</v>
      </c>
      <c r="O72" s="55">
        <f t="shared" si="31"/>
        <v>729.01032743732026</v>
      </c>
      <c r="P72" s="55">
        <f t="shared" si="31"/>
        <v>582.81651636776337</v>
      </c>
      <c r="Q72" s="55">
        <f t="shared" si="31"/>
        <v>634.84856687163494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416.22317017190301</v>
      </c>
      <c r="C74" s="50">
        <f t="shared" ref="C74:Q74" si="32">SUM(C75:C76)</f>
        <v>385.02767683475992</v>
      </c>
      <c r="D74" s="50">
        <f t="shared" si="32"/>
        <v>358.9383515083199</v>
      </c>
      <c r="E74" s="50">
        <f t="shared" si="32"/>
        <v>359.21115958633192</v>
      </c>
      <c r="F74" s="50">
        <f t="shared" si="32"/>
        <v>371.74624456068005</v>
      </c>
      <c r="G74" s="50">
        <f t="shared" si="32"/>
        <v>333.35932382247006</v>
      </c>
      <c r="H74" s="50">
        <f t="shared" si="32"/>
        <v>279.55685068408803</v>
      </c>
      <c r="I74" s="50">
        <f t="shared" si="32"/>
        <v>247.80058927412404</v>
      </c>
      <c r="J74" s="50">
        <f t="shared" si="32"/>
        <v>251.04977551076408</v>
      </c>
      <c r="K74" s="50">
        <f t="shared" si="32"/>
        <v>232.55413613668796</v>
      </c>
      <c r="L74" s="50">
        <f t="shared" si="32"/>
        <v>228.83050331910769</v>
      </c>
      <c r="M74" s="50">
        <f t="shared" si="32"/>
        <v>181.61831444747605</v>
      </c>
      <c r="N74" s="50">
        <f t="shared" si="32"/>
        <v>210.1595573351907</v>
      </c>
      <c r="O74" s="50">
        <f t="shared" si="32"/>
        <v>197.38704257328033</v>
      </c>
      <c r="P74" s="50">
        <f t="shared" si="32"/>
        <v>172.70925025321728</v>
      </c>
      <c r="Q74" s="50">
        <f t="shared" si="32"/>
        <v>190.82615031521874</v>
      </c>
    </row>
    <row r="75" spans="1:17" ht="12" customHeight="1" x14ac:dyDescent="0.25">
      <c r="A75" s="52" t="s">
        <v>66</v>
      </c>
      <c r="B75" s="50">
        <v>8.7078677162004272</v>
      </c>
      <c r="C75" s="50">
        <v>8.7133390164360023</v>
      </c>
      <c r="D75" s="50">
        <v>8.7054398227440029</v>
      </c>
      <c r="E75" s="50">
        <v>11.609833324140006</v>
      </c>
      <c r="F75" s="50">
        <v>14.510079088380012</v>
      </c>
      <c r="G75" s="50">
        <v>17.415464216225452</v>
      </c>
      <c r="H75" s="50">
        <v>17.416850273496006</v>
      </c>
      <c r="I75" s="50">
        <v>17.406520558668003</v>
      </c>
      <c r="J75" s="50">
        <v>17.394103765908007</v>
      </c>
      <c r="K75" s="50">
        <v>17.404512736859999</v>
      </c>
      <c r="L75" s="50">
        <v>23.221324756884293</v>
      </c>
      <c r="M75" s="50">
        <v>20.318726898302916</v>
      </c>
      <c r="N75" s="50">
        <v>17.415744269084204</v>
      </c>
      <c r="O75" s="50">
        <v>20.317926909584401</v>
      </c>
      <c r="P75" s="50">
        <v>11.610244972904358</v>
      </c>
      <c r="Q75" s="50">
        <v>23.221166108707237</v>
      </c>
    </row>
    <row r="76" spans="1:17" ht="12" customHeight="1" x14ac:dyDescent="0.25">
      <c r="A76" s="52" t="s">
        <v>65</v>
      </c>
      <c r="B76" s="50">
        <v>407.51530245570257</v>
      </c>
      <c r="C76" s="50">
        <v>376.31433781832391</v>
      </c>
      <c r="D76" s="50">
        <v>350.23291168557591</v>
      </c>
      <c r="E76" s="50">
        <v>347.60132626219189</v>
      </c>
      <c r="F76" s="50">
        <v>357.23616547230006</v>
      </c>
      <c r="G76" s="50">
        <v>315.94385960624459</v>
      </c>
      <c r="H76" s="50">
        <v>262.14000041059205</v>
      </c>
      <c r="I76" s="50">
        <v>230.39406871545603</v>
      </c>
      <c r="J76" s="50">
        <v>233.65567174485608</v>
      </c>
      <c r="K76" s="50">
        <v>215.14962339982796</v>
      </c>
      <c r="L76" s="50">
        <v>205.60917856222341</v>
      </c>
      <c r="M76" s="50">
        <v>161.29958754917314</v>
      </c>
      <c r="N76" s="50">
        <v>192.7438130661065</v>
      </c>
      <c r="O76" s="50">
        <v>177.06911566369592</v>
      </c>
      <c r="P76" s="50">
        <v>161.09900528031292</v>
      </c>
      <c r="Q76" s="50">
        <v>167.60498420651152</v>
      </c>
    </row>
    <row r="77" spans="1:17" ht="12" customHeight="1" x14ac:dyDescent="0.25">
      <c r="A77" s="51" t="s">
        <v>41</v>
      </c>
      <c r="B77" s="50">
        <v>408.22569854214674</v>
      </c>
      <c r="C77" s="50">
        <v>413.47463433303619</v>
      </c>
      <c r="D77" s="50">
        <v>430.21939116776389</v>
      </c>
      <c r="E77" s="50">
        <v>519.96017278742409</v>
      </c>
      <c r="F77" s="50">
        <v>519.03065395065619</v>
      </c>
      <c r="G77" s="50">
        <v>549.29442855666139</v>
      </c>
      <c r="H77" s="50">
        <v>606.71940584353194</v>
      </c>
      <c r="I77" s="50">
        <v>570.12471347738392</v>
      </c>
      <c r="J77" s="50">
        <v>565.70990520607199</v>
      </c>
      <c r="K77" s="50">
        <v>571.06989036000016</v>
      </c>
      <c r="L77" s="50">
        <v>563.80788522142882</v>
      </c>
      <c r="M77" s="50">
        <v>443.80123069714182</v>
      </c>
      <c r="N77" s="50">
        <v>491.23389680515817</v>
      </c>
      <c r="O77" s="50">
        <v>510.71568486403987</v>
      </c>
      <c r="P77" s="50">
        <v>379.38768464780475</v>
      </c>
      <c r="Q77" s="50">
        <v>426.96628805791113</v>
      </c>
    </row>
    <row r="78" spans="1:17" ht="12" customHeight="1" x14ac:dyDescent="0.25">
      <c r="A78" s="51" t="s">
        <v>64</v>
      </c>
      <c r="B78" s="50">
        <f>SUM(B79:B83)</f>
        <v>58.32115518602329</v>
      </c>
      <c r="C78" s="50">
        <f t="shared" ref="C78:Q78" si="33">SUM(C79:C83)</f>
        <v>48.759054120000009</v>
      </c>
      <c r="D78" s="50">
        <f t="shared" si="33"/>
        <v>71.794443790440013</v>
      </c>
      <c r="E78" s="50">
        <f t="shared" si="33"/>
        <v>72.947192294339999</v>
      </c>
      <c r="F78" s="50">
        <f t="shared" si="33"/>
        <v>57.588435783144</v>
      </c>
      <c r="G78" s="50">
        <f t="shared" si="33"/>
        <v>57.587597847854973</v>
      </c>
      <c r="H78" s="50">
        <f t="shared" si="33"/>
        <v>59.741167219020006</v>
      </c>
      <c r="I78" s="50">
        <f t="shared" si="33"/>
        <v>40.899478525415994</v>
      </c>
      <c r="J78" s="50">
        <f t="shared" si="33"/>
        <v>28.027971275724006</v>
      </c>
      <c r="K78" s="50">
        <f t="shared" si="33"/>
        <v>16.818149554668</v>
      </c>
      <c r="L78" s="50">
        <f t="shared" si="33"/>
        <v>16.689359453954459</v>
      </c>
      <c r="M78" s="50">
        <f t="shared" si="33"/>
        <v>24.483959640827976</v>
      </c>
      <c r="N78" s="50">
        <f t="shared" si="33"/>
        <v>22.19113624620541</v>
      </c>
      <c r="O78" s="50">
        <f t="shared" si="33"/>
        <v>20.907600000000016</v>
      </c>
      <c r="P78" s="50">
        <f t="shared" si="33"/>
        <v>30.719581466741388</v>
      </c>
      <c r="Q78" s="50">
        <f t="shared" si="33"/>
        <v>17.056128498504972</v>
      </c>
    </row>
    <row r="79" spans="1:17" ht="12" customHeight="1" x14ac:dyDescent="0.25">
      <c r="A79" s="52" t="s">
        <v>34</v>
      </c>
      <c r="B79" s="50">
        <v>58.32115518602329</v>
      </c>
      <c r="C79" s="50">
        <v>48.759054120000009</v>
      </c>
      <c r="D79" s="50">
        <v>71.794443790440013</v>
      </c>
      <c r="E79" s="50">
        <v>72.947192294339999</v>
      </c>
      <c r="F79" s="50">
        <v>57.588435783144</v>
      </c>
      <c r="G79" s="50">
        <v>57.587597847854973</v>
      </c>
      <c r="H79" s="50">
        <v>59.741167219020006</v>
      </c>
      <c r="I79" s="50">
        <v>40.899478525415994</v>
      </c>
      <c r="J79" s="50">
        <v>28.027971275724006</v>
      </c>
      <c r="K79" s="50">
        <v>16.818149554668</v>
      </c>
      <c r="L79" s="50">
        <v>16.689359453954459</v>
      </c>
      <c r="M79" s="50">
        <v>24.483959640827976</v>
      </c>
      <c r="N79" s="50">
        <v>22.19113624620541</v>
      </c>
      <c r="O79" s="50">
        <v>20.907600000000016</v>
      </c>
      <c r="P79" s="50">
        <v>30.719581466741388</v>
      </c>
      <c r="Q79" s="50">
        <v>17.056128498504972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882.77002390007294</v>
      </c>
      <c r="C87" s="26">
        <f t="shared" si="34"/>
        <v>847.26136528779602</v>
      </c>
      <c r="D87" s="26">
        <f t="shared" si="34"/>
        <v>860.95218646652381</v>
      </c>
      <c r="E87" s="26">
        <f t="shared" si="34"/>
        <v>952.11852466809592</v>
      </c>
      <c r="F87" s="26">
        <f t="shared" si="34"/>
        <v>948.36533429448014</v>
      </c>
      <c r="G87" s="26">
        <f t="shared" si="34"/>
        <v>940.24135022698636</v>
      </c>
      <c r="H87" s="26">
        <f t="shared" si="34"/>
        <v>946.01742374664013</v>
      </c>
      <c r="I87" s="26">
        <f t="shared" si="34"/>
        <v>858.82478127692377</v>
      </c>
      <c r="J87" s="26">
        <f t="shared" si="34"/>
        <v>844.78765199255997</v>
      </c>
      <c r="K87" s="26">
        <f t="shared" si="34"/>
        <v>820.44217605135623</v>
      </c>
      <c r="L87" s="26">
        <f t="shared" si="34"/>
        <v>809.32774799449123</v>
      </c>
      <c r="M87" s="26">
        <f t="shared" si="34"/>
        <v>649.90350478544576</v>
      </c>
      <c r="N87" s="26">
        <f t="shared" si="34"/>
        <v>723.58459038655405</v>
      </c>
      <c r="O87" s="26">
        <f t="shared" si="34"/>
        <v>729.01032743732037</v>
      </c>
      <c r="P87" s="26">
        <f t="shared" si="34"/>
        <v>582.81651636776337</v>
      </c>
      <c r="Q87" s="26">
        <f t="shared" si="34"/>
        <v>634.8485668716346</v>
      </c>
    </row>
    <row r="88" spans="1:17" ht="12" customHeight="1" x14ac:dyDescent="0.25">
      <c r="A88" s="25" t="s">
        <v>48</v>
      </c>
      <c r="B88" s="24">
        <f t="shared" ref="B88:Q88" si="35">SUM(B89:B92)</f>
        <v>882.77002390007294</v>
      </c>
      <c r="C88" s="24">
        <f t="shared" si="35"/>
        <v>847.26136528779602</v>
      </c>
      <c r="D88" s="24">
        <f t="shared" si="35"/>
        <v>860.95218646652381</v>
      </c>
      <c r="E88" s="24">
        <f t="shared" si="35"/>
        <v>952.11852466809592</v>
      </c>
      <c r="F88" s="24">
        <f t="shared" si="35"/>
        <v>948.36533429448014</v>
      </c>
      <c r="G88" s="24">
        <f t="shared" si="35"/>
        <v>940.24135022698636</v>
      </c>
      <c r="H88" s="24">
        <f t="shared" si="35"/>
        <v>946.01742374664013</v>
      </c>
      <c r="I88" s="24">
        <f t="shared" si="35"/>
        <v>858.82478127692377</v>
      </c>
      <c r="J88" s="24">
        <f t="shared" si="35"/>
        <v>844.78765199255997</v>
      </c>
      <c r="K88" s="24">
        <f t="shared" si="35"/>
        <v>820.44217605135623</v>
      </c>
      <c r="L88" s="24">
        <f t="shared" si="35"/>
        <v>809.32774799449123</v>
      </c>
      <c r="M88" s="24">
        <f t="shared" si="35"/>
        <v>649.90350478544576</v>
      </c>
      <c r="N88" s="24">
        <f t="shared" si="35"/>
        <v>723.58459038655405</v>
      </c>
      <c r="O88" s="24">
        <f t="shared" si="35"/>
        <v>729.01032743732037</v>
      </c>
      <c r="P88" s="24">
        <f t="shared" si="35"/>
        <v>582.81651636776337</v>
      </c>
      <c r="Q88" s="24">
        <f t="shared" si="35"/>
        <v>634.8485668716346</v>
      </c>
    </row>
    <row r="89" spans="1:17" ht="12" customHeight="1" x14ac:dyDescent="0.25">
      <c r="A89" s="23" t="s">
        <v>44</v>
      </c>
      <c r="B89" s="22">
        <v>739.17530567775896</v>
      </c>
      <c r="C89" s="22">
        <v>705.14447981222588</v>
      </c>
      <c r="D89" s="22">
        <v>716.36264745858239</v>
      </c>
      <c r="E89" s="22">
        <v>794.20079538285302</v>
      </c>
      <c r="F89" s="22">
        <v>787.48489560351584</v>
      </c>
      <c r="G89" s="22">
        <v>766.97182532582167</v>
      </c>
      <c r="H89" s="22">
        <v>771.63275376459717</v>
      </c>
      <c r="I89" s="22">
        <v>686.34227257747068</v>
      </c>
      <c r="J89" s="22">
        <v>671.63505622848538</v>
      </c>
      <c r="K89" s="22">
        <v>645.97349735863668</v>
      </c>
      <c r="L89" s="22">
        <v>631.11121452526675</v>
      </c>
      <c r="M89" s="22">
        <v>487.76838084752177</v>
      </c>
      <c r="N89" s="22">
        <v>565.76309465356076</v>
      </c>
      <c r="O89" s="22">
        <v>571.35286800553297</v>
      </c>
      <c r="P89" s="22">
        <v>440.06392063819317</v>
      </c>
      <c r="Q89" s="22">
        <v>482.56585138213268</v>
      </c>
    </row>
    <row r="90" spans="1:17" ht="12" customHeight="1" x14ac:dyDescent="0.25">
      <c r="A90" s="23" t="s">
        <v>43</v>
      </c>
      <c r="B90" s="22">
        <v>7.0727161231045332E-2</v>
      </c>
      <c r="C90" s="22">
        <v>7.4084877758093776E-2</v>
      </c>
      <c r="D90" s="22">
        <v>8.0831040426834144E-2</v>
      </c>
      <c r="E90" s="22">
        <v>8.4522372682655722E-2</v>
      </c>
      <c r="F90" s="22">
        <v>9.1674659445108123E-2</v>
      </c>
      <c r="G90" s="22">
        <v>0.1014083695969209</v>
      </c>
      <c r="H90" s="22">
        <v>0.10831424314715514</v>
      </c>
      <c r="I90" s="22">
        <v>0.11603979369003559</v>
      </c>
      <c r="J90" s="22">
        <v>0.12225283918997797</v>
      </c>
      <c r="K90" s="22">
        <v>0.1267536926828127</v>
      </c>
      <c r="L90" s="22">
        <v>0.13598542090557741</v>
      </c>
      <c r="M90" s="22">
        <v>0.14807126113605931</v>
      </c>
      <c r="N90" s="22">
        <v>0.16936886593341577</v>
      </c>
      <c r="O90" s="22">
        <v>0.20525242966055432</v>
      </c>
      <c r="P90" s="22">
        <v>0.27288372238113534</v>
      </c>
      <c r="Q90" s="22">
        <v>0.37778858556923084</v>
      </c>
    </row>
    <row r="91" spans="1:17" ht="12" customHeight="1" x14ac:dyDescent="0.25">
      <c r="A91" s="23" t="s">
        <v>47</v>
      </c>
      <c r="B91" s="22">
        <v>78.161691834789139</v>
      </c>
      <c r="C91" s="22">
        <v>76.593518398987143</v>
      </c>
      <c r="D91" s="22">
        <v>78.295444159939493</v>
      </c>
      <c r="E91" s="22">
        <v>85.637434203665165</v>
      </c>
      <c r="F91" s="22">
        <v>85.325905703821704</v>
      </c>
      <c r="G91" s="22">
        <v>88.810296196572097</v>
      </c>
      <c r="H91" s="22">
        <v>88.007186153325947</v>
      </c>
      <c r="I91" s="22">
        <v>84.345526368432857</v>
      </c>
      <c r="J91" s="22">
        <v>84.213429244055675</v>
      </c>
      <c r="K91" s="22">
        <v>83.363851925482891</v>
      </c>
      <c r="L91" s="22">
        <v>81.522153666843849</v>
      </c>
      <c r="M91" s="22">
        <v>69.891945147331782</v>
      </c>
      <c r="N91" s="22">
        <v>69.338759154604119</v>
      </c>
      <c r="O91" s="22">
        <v>67.947436822530278</v>
      </c>
      <c r="P91" s="22">
        <v>63.817314344792941</v>
      </c>
      <c r="Q91" s="22">
        <v>62.574201594313585</v>
      </c>
    </row>
    <row r="92" spans="1:17" ht="12" customHeight="1" x14ac:dyDescent="0.25">
      <c r="A92" s="21" t="s">
        <v>46</v>
      </c>
      <c r="B92" s="20">
        <v>65.362299226293743</v>
      </c>
      <c r="C92" s="20">
        <v>65.449282198824946</v>
      </c>
      <c r="D92" s="20">
        <v>66.21326380757516</v>
      </c>
      <c r="E92" s="20">
        <v>72.195772708895149</v>
      </c>
      <c r="F92" s="20">
        <v>75.462858327697518</v>
      </c>
      <c r="G92" s="20">
        <v>84.357820334995608</v>
      </c>
      <c r="H92" s="20">
        <v>86.269169585569912</v>
      </c>
      <c r="I92" s="20">
        <v>88.020942537330299</v>
      </c>
      <c r="J92" s="20">
        <v>88.816913680828961</v>
      </c>
      <c r="K92" s="20">
        <v>90.978073074553848</v>
      </c>
      <c r="L92" s="20">
        <v>96.558394381475068</v>
      </c>
      <c r="M92" s="20">
        <v>92.095107529456158</v>
      </c>
      <c r="N92" s="20">
        <v>88.313367712455843</v>
      </c>
      <c r="O92" s="20">
        <v>89.504770179596647</v>
      </c>
      <c r="P92" s="20">
        <v>78.662397662396103</v>
      </c>
      <c r="Q92" s="20">
        <v>89.330725309619126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0.83733620950571774</v>
      </c>
      <c r="C97" s="45">
        <f t="shared" si="38"/>
        <v>0.83226322915444617</v>
      </c>
      <c r="D97" s="45">
        <f t="shared" si="38"/>
        <v>0.83205857272822725</v>
      </c>
      <c r="E97" s="45">
        <f t="shared" si="38"/>
        <v>0.83414068186490509</v>
      </c>
      <c r="F97" s="45">
        <f t="shared" si="38"/>
        <v>0.8303602705906068</v>
      </c>
      <c r="G97" s="45">
        <f t="shared" si="38"/>
        <v>0.81571803360984374</v>
      </c>
      <c r="H97" s="45">
        <f t="shared" si="38"/>
        <v>0.81566442054375288</v>
      </c>
      <c r="I97" s="45">
        <f t="shared" si="38"/>
        <v>0.7991644949473844</v>
      </c>
      <c r="J97" s="45">
        <f t="shared" si="38"/>
        <v>0.7950341776946338</v>
      </c>
      <c r="K97" s="45">
        <f t="shared" si="38"/>
        <v>0.78734798894371005</v>
      </c>
      <c r="L97" s="45">
        <f t="shared" si="38"/>
        <v>0.77979683272834288</v>
      </c>
      <c r="M97" s="45">
        <f t="shared" si="38"/>
        <v>0.75052431208006787</v>
      </c>
      <c r="N97" s="45">
        <f t="shared" si="38"/>
        <v>0.78188936327585179</v>
      </c>
      <c r="O97" s="45">
        <f t="shared" si="38"/>
        <v>0.78373768724786319</v>
      </c>
      <c r="P97" s="45">
        <f t="shared" si="38"/>
        <v>0.75506425826907797</v>
      </c>
      <c r="Q97" s="45">
        <f t="shared" si="38"/>
        <v>0.76012749585320671</v>
      </c>
    </row>
    <row r="98" spans="1:17" ht="12" customHeight="1" x14ac:dyDescent="0.25">
      <c r="A98" s="23" t="s">
        <v>43</v>
      </c>
      <c r="B98" s="44">
        <f t="shared" ref="B98:Q98" si="39">IF(B90=0,0,B90/B$87)</f>
        <v>8.0119577371434906E-5</v>
      </c>
      <c r="C98" s="44">
        <f t="shared" si="39"/>
        <v>8.7440405987270267E-5</v>
      </c>
      <c r="D98" s="44">
        <f t="shared" si="39"/>
        <v>9.3885632323644806E-5</v>
      </c>
      <c r="E98" s="44">
        <f t="shared" si="39"/>
        <v>8.8772952623855135E-5</v>
      </c>
      <c r="F98" s="44">
        <f t="shared" si="39"/>
        <v>9.6665974735683359E-5</v>
      </c>
      <c r="G98" s="44">
        <f t="shared" si="39"/>
        <v>1.0785355225276958E-4</v>
      </c>
      <c r="H98" s="44">
        <f t="shared" si="39"/>
        <v>1.1449497697218267E-4</v>
      </c>
      <c r="I98" s="44">
        <f t="shared" si="39"/>
        <v>1.3511463131921333E-4</v>
      </c>
      <c r="J98" s="44">
        <f t="shared" si="39"/>
        <v>1.4471428281607345E-4</v>
      </c>
      <c r="K98" s="44">
        <f t="shared" si="39"/>
        <v>1.5449436460331174E-4</v>
      </c>
      <c r="L98" s="44">
        <f t="shared" si="39"/>
        <v>1.6802268455832434E-4</v>
      </c>
      <c r="M98" s="44">
        <f t="shared" si="39"/>
        <v>2.2783576337989198E-4</v>
      </c>
      <c r="N98" s="44">
        <f t="shared" si="39"/>
        <v>2.340691996259005E-4</v>
      </c>
      <c r="O98" s="44">
        <f t="shared" si="39"/>
        <v>2.8154941286233251E-4</v>
      </c>
      <c r="P98" s="44">
        <f t="shared" si="39"/>
        <v>4.6821549272797692E-4</v>
      </c>
      <c r="Q98" s="44">
        <f t="shared" si="39"/>
        <v>5.9508456864110573E-4</v>
      </c>
    </row>
    <row r="99" spans="1:17" ht="12" customHeight="1" x14ac:dyDescent="0.25">
      <c r="A99" s="23" t="s">
        <v>47</v>
      </c>
      <c r="B99" s="44">
        <f t="shared" ref="B99:Q99" si="40">IF(B91=0,0,B91/B$87)</f>
        <v>8.8541397780444814E-2</v>
      </c>
      <c r="C99" s="44">
        <f t="shared" si="40"/>
        <v>9.0401287651030809E-2</v>
      </c>
      <c r="D99" s="44">
        <f t="shared" si="40"/>
        <v>9.094052537490574E-2</v>
      </c>
      <c r="E99" s="44">
        <f t="shared" si="40"/>
        <v>8.9944089926743076E-2</v>
      </c>
      <c r="F99" s="44">
        <f t="shared" si="40"/>
        <v>8.9971556971025754E-2</v>
      </c>
      <c r="G99" s="44">
        <f t="shared" si="40"/>
        <v>9.4454786715274908E-2</v>
      </c>
      <c r="H99" s="44">
        <f t="shared" si="40"/>
        <v>9.3029138728522823E-2</v>
      </c>
      <c r="I99" s="44">
        <f t="shared" si="40"/>
        <v>9.8210401245089438E-2</v>
      </c>
      <c r="J99" s="44">
        <f t="shared" si="40"/>
        <v>9.9685914022802663E-2</v>
      </c>
      <c r="K99" s="44">
        <f t="shared" si="40"/>
        <v>0.10160844281153175</v>
      </c>
      <c r="L99" s="44">
        <f t="shared" si="40"/>
        <v>0.1007282326212776</v>
      </c>
      <c r="M99" s="44">
        <f t="shared" si="40"/>
        <v>0.10754203452157929</v>
      </c>
      <c r="N99" s="44">
        <f t="shared" si="40"/>
        <v>9.5826749319746982E-2</v>
      </c>
      <c r="O99" s="44">
        <f t="shared" si="40"/>
        <v>9.3205040128011535E-2</v>
      </c>
      <c r="P99" s="44">
        <f t="shared" si="40"/>
        <v>0.10949812256954561</v>
      </c>
      <c r="Q99" s="44">
        <f t="shared" si="40"/>
        <v>9.8565555409005107E-2</v>
      </c>
    </row>
    <row r="100" spans="1:17" ht="12" customHeight="1" x14ac:dyDescent="0.25">
      <c r="A100" s="23" t="s">
        <v>46</v>
      </c>
      <c r="B100" s="43">
        <f t="shared" ref="B100:Q100" si="41">IF(B92=0,0,B92/B$87)</f>
        <v>7.4042273136465914E-2</v>
      </c>
      <c r="C100" s="43">
        <f t="shared" si="41"/>
        <v>7.7248042788535823E-2</v>
      </c>
      <c r="D100" s="43">
        <f t="shared" si="41"/>
        <v>7.690701626454341E-2</v>
      </c>
      <c r="E100" s="43">
        <f t="shared" si="41"/>
        <v>7.5826455255728023E-2</v>
      </c>
      <c r="F100" s="43">
        <f t="shared" si="41"/>
        <v>7.9571506463631758E-2</v>
      </c>
      <c r="G100" s="43">
        <f t="shared" si="41"/>
        <v>8.9719326122628562E-2</v>
      </c>
      <c r="H100" s="43">
        <f t="shared" si="41"/>
        <v>9.1191945750752151E-2</v>
      </c>
      <c r="I100" s="43">
        <f t="shared" si="41"/>
        <v>0.10248998917620704</v>
      </c>
      <c r="J100" s="43">
        <f t="shared" si="41"/>
        <v>0.10513519399974749</v>
      </c>
      <c r="K100" s="43">
        <f t="shared" si="41"/>
        <v>0.11088907388015484</v>
      </c>
      <c r="L100" s="43">
        <f t="shared" si="41"/>
        <v>0.11930691196582117</v>
      </c>
      <c r="M100" s="43">
        <f t="shared" si="41"/>
        <v>0.14170581763497297</v>
      </c>
      <c r="N100" s="43">
        <f t="shared" si="41"/>
        <v>0.12204981820477546</v>
      </c>
      <c r="O100" s="43">
        <f t="shared" si="41"/>
        <v>0.122775723211263</v>
      </c>
      <c r="P100" s="43">
        <f t="shared" si="41"/>
        <v>0.13496940366864843</v>
      </c>
      <c r="Q100" s="43">
        <f t="shared" si="41"/>
        <v>0.14071186416914708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91767.443966730352</v>
      </c>
      <c r="C105" s="26">
        <f t="shared" ref="C105:Q105" si="43">SUM(C106,C111)</f>
        <v>92736.095412590774</v>
      </c>
      <c r="D105" s="26">
        <f t="shared" si="43"/>
        <v>91441.038242481329</v>
      </c>
      <c r="E105" s="26">
        <f t="shared" si="43"/>
        <v>92074.890910309536</v>
      </c>
      <c r="F105" s="26">
        <f t="shared" si="43"/>
        <v>90817.865768006566</v>
      </c>
      <c r="G105" s="26">
        <f t="shared" si="43"/>
        <v>89047.207493379901</v>
      </c>
      <c r="H105" s="26">
        <f t="shared" si="43"/>
        <v>88685.326528168749</v>
      </c>
      <c r="I105" s="26">
        <f t="shared" si="43"/>
        <v>84837.998363221704</v>
      </c>
      <c r="J105" s="26">
        <f t="shared" si="43"/>
        <v>84047.733552300575</v>
      </c>
      <c r="K105" s="26">
        <f t="shared" si="43"/>
        <v>81559.061289483536</v>
      </c>
      <c r="L105" s="26">
        <f t="shared" si="43"/>
        <v>85125.340015302121</v>
      </c>
      <c r="M105" s="26">
        <f t="shared" si="43"/>
        <v>77354.347878345419</v>
      </c>
      <c r="N105" s="26">
        <f t="shared" si="43"/>
        <v>78265.034450781532</v>
      </c>
      <c r="O105" s="26">
        <f t="shared" si="43"/>
        <v>77342.129781243129</v>
      </c>
      <c r="P105" s="26">
        <f t="shared" si="43"/>
        <v>70872.118061248446</v>
      </c>
      <c r="Q105" s="26">
        <f t="shared" si="43"/>
        <v>72178.844792968157</v>
      </c>
    </row>
    <row r="106" spans="1:17" ht="12" customHeight="1" x14ac:dyDescent="0.25">
      <c r="A106" s="25" t="s">
        <v>48</v>
      </c>
      <c r="B106" s="24">
        <f>SUM(B107:B110)</f>
        <v>66205.624243688901</v>
      </c>
      <c r="C106" s="24">
        <f t="shared" ref="C106:Q106" si="44">SUM(C107:C110)</f>
        <v>67328.72166044655</v>
      </c>
      <c r="D106" s="24">
        <f t="shared" si="44"/>
        <v>66288.440995573401</v>
      </c>
      <c r="E106" s="24">
        <f t="shared" si="44"/>
        <v>67143.345169422973</v>
      </c>
      <c r="F106" s="24">
        <f t="shared" si="44"/>
        <v>66116.520378024739</v>
      </c>
      <c r="G106" s="24">
        <f t="shared" si="44"/>
        <v>64469.209926410396</v>
      </c>
      <c r="H106" s="24">
        <f t="shared" si="44"/>
        <v>64270.788834069652</v>
      </c>
      <c r="I106" s="24">
        <f t="shared" si="44"/>
        <v>60685.964811201731</v>
      </c>
      <c r="J106" s="24">
        <f t="shared" si="44"/>
        <v>60029.202349272142</v>
      </c>
      <c r="K106" s="24">
        <f t="shared" si="44"/>
        <v>57720.85121924078</v>
      </c>
      <c r="L106" s="24">
        <f t="shared" si="44"/>
        <v>61454.250664571337</v>
      </c>
      <c r="M106" s="24">
        <f t="shared" si="44"/>
        <v>53724.101300141876</v>
      </c>
      <c r="N106" s="24">
        <f t="shared" si="44"/>
        <v>54629.165268692057</v>
      </c>
      <c r="O106" s="24">
        <f t="shared" si="44"/>
        <v>53763.162201880259</v>
      </c>
      <c r="P106" s="24">
        <f t="shared" si="44"/>
        <v>47349.792762792087</v>
      </c>
      <c r="Q106" s="24">
        <f t="shared" si="44"/>
        <v>48770.031674062673</v>
      </c>
    </row>
    <row r="107" spans="1:17" ht="12" customHeight="1" x14ac:dyDescent="0.25">
      <c r="A107" s="23" t="s">
        <v>44</v>
      </c>
      <c r="B107" s="22">
        <v>50749.718052210854</v>
      </c>
      <c r="C107" s="22">
        <v>51980.160618038448</v>
      </c>
      <c r="D107" s="22">
        <v>51013.928595877725</v>
      </c>
      <c r="E107" s="22">
        <v>51884.301017158017</v>
      </c>
      <c r="F107" s="22">
        <v>50890.441790030309</v>
      </c>
      <c r="G107" s="22">
        <v>49236.375165872952</v>
      </c>
      <c r="H107" s="22">
        <v>49107.549376125389</v>
      </c>
      <c r="I107" s="22">
        <v>45647.205215149595</v>
      </c>
      <c r="J107" s="22">
        <v>45037.854597928592</v>
      </c>
      <c r="K107" s="22">
        <v>42805.073969084136</v>
      </c>
      <c r="L107" s="22">
        <v>46653.891220204154</v>
      </c>
      <c r="M107" s="22">
        <v>38961.595787849532</v>
      </c>
      <c r="N107" s="22">
        <v>39836.079434749612</v>
      </c>
      <c r="O107" s="22">
        <v>38960.263860665844</v>
      </c>
      <c r="P107" s="22">
        <v>32680.051795770014</v>
      </c>
      <c r="Q107" s="22">
        <v>34229.727501947913</v>
      </c>
    </row>
    <row r="108" spans="1:17" ht="12" customHeight="1" x14ac:dyDescent="0.25">
      <c r="A108" s="23" t="s">
        <v>43</v>
      </c>
      <c r="B108" s="22">
        <v>1125.000362165141</v>
      </c>
      <c r="C108" s="22">
        <v>1127.032109035636</v>
      </c>
      <c r="D108" s="22">
        <v>1150.3782879657106</v>
      </c>
      <c r="E108" s="22">
        <v>1147.1600544377147</v>
      </c>
      <c r="F108" s="22">
        <v>1160.256498711849</v>
      </c>
      <c r="G108" s="22">
        <v>1179.5192103900706</v>
      </c>
      <c r="H108" s="22">
        <v>1207.9573972914097</v>
      </c>
      <c r="I108" s="22">
        <v>1243.7048292825671</v>
      </c>
      <c r="J108" s="22">
        <v>1266.0551796160232</v>
      </c>
      <c r="K108" s="22">
        <v>1258.0734071365612</v>
      </c>
      <c r="L108" s="22">
        <v>1221.6492950000493</v>
      </c>
      <c r="M108" s="22">
        <v>1230.2092264985358</v>
      </c>
      <c r="N108" s="22">
        <v>1220.9360953830417</v>
      </c>
      <c r="O108" s="22">
        <v>1216.962843618687</v>
      </c>
      <c r="P108" s="22">
        <v>1222.6183425100241</v>
      </c>
      <c r="Q108" s="22">
        <v>1210.8177177586904</v>
      </c>
    </row>
    <row r="109" spans="1:17" ht="12" customHeight="1" x14ac:dyDescent="0.25">
      <c r="A109" s="23" t="s">
        <v>47</v>
      </c>
      <c r="B109" s="22">
        <v>6974.399722695438</v>
      </c>
      <c r="C109" s="22">
        <v>6918.6062189676904</v>
      </c>
      <c r="D109" s="22">
        <v>6846.7389401572545</v>
      </c>
      <c r="E109" s="22">
        <v>6813.9382019266613</v>
      </c>
      <c r="F109" s="22">
        <v>6758.2932727162579</v>
      </c>
      <c r="G109" s="22">
        <v>6736.638906134046</v>
      </c>
      <c r="H109" s="22">
        <v>6678.3953005178264</v>
      </c>
      <c r="I109" s="22">
        <v>6600.5622290773154</v>
      </c>
      <c r="J109" s="22">
        <v>6592.732826027388</v>
      </c>
      <c r="K109" s="22">
        <v>6551.4321555523329</v>
      </c>
      <c r="L109" s="22">
        <v>6489.8097062146253</v>
      </c>
      <c r="M109" s="22">
        <v>6466.1448803970752</v>
      </c>
      <c r="N109" s="22">
        <v>6484.9904288158223</v>
      </c>
      <c r="O109" s="22">
        <v>6489.0441972852168</v>
      </c>
      <c r="P109" s="22">
        <v>6453.7970047728995</v>
      </c>
      <c r="Q109" s="22">
        <v>6446.1387488144883</v>
      </c>
    </row>
    <row r="110" spans="1:17" ht="12" customHeight="1" x14ac:dyDescent="0.25">
      <c r="A110" s="21" t="s">
        <v>46</v>
      </c>
      <c r="B110" s="20">
        <v>7356.5061066174703</v>
      </c>
      <c r="C110" s="20">
        <v>7302.9227144047754</v>
      </c>
      <c r="D110" s="20">
        <v>7277.3951715727226</v>
      </c>
      <c r="E110" s="20">
        <v>7297.9458959005851</v>
      </c>
      <c r="F110" s="20">
        <v>7307.5288165663296</v>
      </c>
      <c r="G110" s="20">
        <v>7316.6766440133279</v>
      </c>
      <c r="H110" s="20">
        <v>7276.8867601350248</v>
      </c>
      <c r="I110" s="20">
        <v>7194.4925376922565</v>
      </c>
      <c r="J110" s="20">
        <v>7132.559745700144</v>
      </c>
      <c r="K110" s="20">
        <v>7106.2716874677508</v>
      </c>
      <c r="L110" s="20">
        <v>7088.9004431525109</v>
      </c>
      <c r="M110" s="20">
        <v>7066.1514053967348</v>
      </c>
      <c r="N110" s="20">
        <v>7087.1593097435825</v>
      </c>
      <c r="O110" s="20">
        <v>7096.8913003105145</v>
      </c>
      <c r="P110" s="20">
        <v>6993.3256197391484</v>
      </c>
      <c r="Q110" s="20">
        <v>6883.3477055415806</v>
      </c>
    </row>
    <row r="111" spans="1:17" ht="12" customHeight="1" x14ac:dyDescent="0.25">
      <c r="A111" s="19" t="s">
        <v>45</v>
      </c>
      <c r="B111" s="18">
        <v>25561.819723041459</v>
      </c>
      <c r="C111" s="18">
        <v>25407.37375214422</v>
      </c>
      <c r="D111" s="18">
        <v>25152.597246907924</v>
      </c>
      <c r="E111" s="18">
        <v>24931.545740886555</v>
      </c>
      <c r="F111" s="18">
        <v>24701.345389981831</v>
      </c>
      <c r="G111" s="18">
        <v>24577.997566969505</v>
      </c>
      <c r="H111" s="18">
        <v>24414.537694099101</v>
      </c>
      <c r="I111" s="18">
        <v>24152.033552019966</v>
      </c>
      <c r="J111" s="18">
        <v>24018.53120302844</v>
      </c>
      <c r="K111" s="18">
        <v>23838.210070242756</v>
      </c>
      <c r="L111" s="18">
        <v>23671.089350730781</v>
      </c>
      <c r="M111" s="18">
        <v>23630.246578203547</v>
      </c>
      <c r="N111" s="18">
        <v>23635.869182089475</v>
      </c>
      <c r="O111" s="18">
        <v>23578.967579362867</v>
      </c>
      <c r="P111" s="18">
        <v>23522.325298456351</v>
      </c>
      <c r="Q111" s="18">
        <v>23408.813118905477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46459.689088478168</v>
      </c>
      <c r="C113" s="31">
        <f t="shared" ref="C113:Q113" si="46">SUM(C114:C117)</f>
        <v>47827.59259760187</v>
      </c>
      <c r="D113" s="31">
        <f t="shared" si="46"/>
        <v>47381.87375449558</v>
      </c>
      <c r="E113" s="31">
        <f t="shared" si="46"/>
        <v>48342.845430168258</v>
      </c>
      <c r="F113" s="31">
        <f t="shared" si="46"/>
        <v>48085.175621151982</v>
      </c>
      <c r="G113" s="31">
        <f t="shared" si="46"/>
        <v>47281.185193205165</v>
      </c>
      <c r="H113" s="31">
        <f t="shared" si="46"/>
        <v>47641.293086314225</v>
      </c>
      <c r="I113" s="31">
        <f t="shared" si="46"/>
        <v>45647.931543339138</v>
      </c>
      <c r="J113" s="31">
        <f t="shared" si="46"/>
        <v>45636.881040410677</v>
      </c>
      <c r="K113" s="31">
        <f t="shared" si="46"/>
        <v>44433.81444478246</v>
      </c>
      <c r="L113" s="31">
        <f t="shared" si="46"/>
        <v>47934.166863327482</v>
      </c>
      <c r="M113" s="31">
        <f t="shared" si="46"/>
        <v>42633.640738004382</v>
      </c>
      <c r="N113" s="31">
        <f t="shared" si="46"/>
        <v>43975.035063602292</v>
      </c>
      <c r="O113" s="31">
        <f t="shared" si="46"/>
        <v>43827.76891647368</v>
      </c>
      <c r="P113" s="31">
        <f t="shared" si="46"/>
        <v>39187.124018789844</v>
      </c>
      <c r="Q113" s="31">
        <f t="shared" si="46"/>
        <v>40882.386246930277</v>
      </c>
    </row>
    <row r="114" spans="1:17" ht="12" customHeight="1" x14ac:dyDescent="0.25">
      <c r="A114" s="23" t="s">
        <v>44</v>
      </c>
      <c r="B114" s="22">
        <v>35784.16229854527</v>
      </c>
      <c r="C114" s="22">
        <v>37108.2363416878</v>
      </c>
      <c r="D114" s="22">
        <v>36570.674211453836</v>
      </c>
      <c r="E114" s="22">
        <v>37463.593356711739</v>
      </c>
      <c r="F114" s="22">
        <v>37107.347908834367</v>
      </c>
      <c r="G114" s="22">
        <v>36187.642745366735</v>
      </c>
      <c r="H114" s="22">
        <v>36431.490829157476</v>
      </c>
      <c r="I114" s="22">
        <v>34322.396910129741</v>
      </c>
      <c r="J114" s="22">
        <v>34186.960680991258</v>
      </c>
      <c r="K114" s="22">
        <v>32907.471246330511</v>
      </c>
      <c r="L114" s="22">
        <v>36408.371829836389</v>
      </c>
      <c r="M114" s="22">
        <v>30923.514785479223</v>
      </c>
      <c r="N114" s="22">
        <v>32069.958869557631</v>
      </c>
      <c r="O114" s="22">
        <v>31767.868636081144</v>
      </c>
      <c r="P114" s="22">
        <v>26950.13258294102</v>
      </c>
      <c r="Q114" s="22">
        <v>28515.442297859485</v>
      </c>
    </row>
    <row r="115" spans="1:17" ht="12" customHeight="1" x14ac:dyDescent="0.25">
      <c r="A115" s="23" t="s">
        <v>43</v>
      </c>
      <c r="B115" s="30">
        <v>1881.4085301214982</v>
      </c>
      <c r="C115" s="30">
        <v>1925.3479613438369</v>
      </c>
      <c r="D115" s="30">
        <v>2011.7800142075491</v>
      </c>
      <c r="E115" s="30">
        <v>2044.4317976047298</v>
      </c>
      <c r="F115" s="30">
        <v>2109.2609969030236</v>
      </c>
      <c r="G115" s="30">
        <v>2187.8795966547286</v>
      </c>
      <c r="H115" s="30">
        <v>2287.6101628409133</v>
      </c>
      <c r="I115" s="30">
        <v>2407.8015862443926</v>
      </c>
      <c r="J115" s="30">
        <v>2499.8136397665799</v>
      </c>
      <c r="K115" s="30">
        <v>2537.4472690874027</v>
      </c>
      <c r="L115" s="30">
        <v>2511.2489634666854</v>
      </c>
      <c r="M115" s="30">
        <v>2595.803522944263</v>
      </c>
      <c r="N115" s="30">
        <v>2674.0884341929518</v>
      </c>
      <c r="O115" s="30">
        <v>2761.6590468876375</v>
      </c>
      <c r="P115" s="30">
        <v>2926.8423517899741</v>
      </c>
      <c r="Q115" s="30">
        <v>3111.5353348993335</v>
      </c>
    </row>
    <row r="116" spans="1:17" ht="12" customHeight="1" x14ac:dyDescent="0.25">
      <c r="A116" s="23" t="s">
        <v>47</v>
      </c>
      <c r="B116" s="22">
        <v>4723.421854445698</v>
      </c>
      <c r="C116" s="22">
        <v>4713.7086284187908</v>
      </c>
      <c r="D116" s="22">
        <v>4692.3292203323263</v>
      </c>
      <c r="E116" s="22">
        <v>4684.5190443102283</v>
      </c>
      <c r="F116" s="22">
        <v>4678.0382497658311</v>
      </c>
      <c r="G116" s="22">
        <v>4687.7218558972427</v>
      </c>
      <c r="H116" s="22">
        <v>4685.5806428967508</v>
      </c>
      <c r="I116" s="22">
        <v>4680.601209382402</v>
      </c>
      <c r="J116" s="22">
        <v>4707.6659588861285</v>
      </c>
      <c r="K116" s="22">
        <v>4717.0939410913079</v>
      </c>
      <c r="L116" s="22">
        <v>4718.5556445392349</v>
      </c>
      <c r="M116" s="22">
        <v>4775.9755718804572</v>
      </c>
      <c r="N116" s="22">
        <v>4823.9337446969021</v>
      </c>
      <c r="O116" s="22">
        <v>4859.8280656807065</v>
      </c>
      <c r="P116" s="22">
        <v>4876.2554808549285</v>
      </c>
      <c r="Q116" s="22">
        <v>4900.8910084113886</v>
      </c>
    </row>
    <row r="117" spans="1:17" ht="12" customHeight="1" x14ac:dyDescent="0.25">
      <c r="A117" s="29" t="s">
        <v>46</v>
      </c>
      <c r="B117" s="18">
        <v>4070.6964053657052</v>
      </c>
      <c r="C117" s="18">
        <v>4080.2996661514439</v>
      </c>
      <c r="D117" s="18">
        <v>4107.0903085018654</v>
      </c>
      <c r="E117" s="18">
        <v>4150.3012315415635</v>
      </c>
      <c r="F117" s="18">
        <v>4190.5284656487656</v>
      </c>
      <c r="G117" s="18">
        <v>4217.9409952864553</v>
      </c>
      <c r="H117" s="18">
        <v>4236.611451419084</v>
      </c>
      <c r="I117" s="18">
        <v>4237.1318375826013</v>
      </c>
      <c r="J117" s="18">
        <v>4242.4407607667081</v>
      </c>
      <c r="K117" s="18">
        <v>4271.8019882732369</v>
      </c>
      <c r="L117" s="18">
        <v>4295.9904254851745</v>
      </c>
      <c r="M117" s="18">
        <v>4338.3468577004405</v>
      </c>
      <c r="N117" s="18">
        <v>4407.0540151548139</v>
      </c>
      <c r="O117" s="18">
        <v>4438.4131678241938</v>
      </c>
      <c r="P117" s="18">
        <v>4433.8936032039173</v>
      </c>
      <c r="Q117" s="18">
        <v>4354.5176057600665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3752.0386768215703</v>
      </c>
      <c r="C119" s="26">
        <f t="shared" ref="C119:Q119" si="47">SUM(C120,C125)</f>
        <v>3521.8904311180149</v>
      </c>
      <c r="D119" s="26">
        <f t="shared" si="47"/>
        <v>3489.0762115326338</v>
      </c>
      <c r="E119" s="26">
        <f t="shared" si="47"/>
        <v>3771.861968940822</v>
      </c>
      <c r="F119" s="26">
        <f t="shared" si="47"/>
        <v>3679.2467308881328</v>
      </c>
      <c r="G119" s="26">
        <f t="shared" si="47"/>
        <v>3573.6846660372908</v>
      </c>
      <c r="H119" s="26">
        <f t="shared" si="47"/>
        <v>3522.3044940711884</v>
      </c>
      <c r="I119" s="26">
        <f t="shared" si="47"/>
        <v>3104.3604987799772</v>
      </c>
      <c r="J119" s="26">
        <f t="shared" si="47"/>
        <v>3012.2695630548806</v>
      </c>
      <c r="K119" s="26">
        <f t="shared" si="47"/>
        <v>2865.4950538493385</v>
      </c>
      <c r="L119" s="26">
        <f t="shared" si="47"/>
        <v>2767.4370756872759</v>
      </c>
      <c r="M119" s="26">
        <f t="shared" si="47"/>
        <v>2206.8802782738358</v>
      </c>
      <c r="N119" s="26">
        <f t="shared" si="47"/>
        <v>2448.6593440619977</v>
      </c>
      <c r="O119" s="26">
        <f t="shared" si="47"/>
        <v>2455.5181697093444</v>
      </c>
      <c r="P119" s="26">
        <f t="shared" si="47"/>
        <v>1949.5816733666306</v>
      </c>
      <c r="Q119" s="26">
        <f t="shared" si="47"/>
        <v>2108.5254259078688</v>
      </c>
    </row>
    <row r="120" spans="1:17" ht="12" customHeight="1" x14ac:dyDescent="0.25">
      <c r="A120" s="25" t="s">
        <v>48</v>
      </c>
      <c r="B120" s="24">
        <f>SUM(B121:B124)</f>
        <v>3752.0386768215703</v>
      </c>
      <c r="C120" s="24">
        <f t="shared" ref="C120:Q120" si="48">SUM(C121:C124)</f>
        <v>3521.8904311180149</v>
      </c>
      <c r="D120" s="24">
        <f t="shared" si="48"/>
        <v>3489.0762115326338</v>
      </c>
      <c r="E120" s="24">
        <f t="shared" si="48"/>
        <v>3771.861968940822</v>
      </c>
      <c r="F120" s="24">
        <f t="shared" si="48"/>
        <v>3679.2467308881328</v>
      </c>
      <c r="G120" s="24">
        <f t="shared" si="48"/>
        <v>3573.6846660372908</v>
      </c>
      <c r="H120" s="24">
        <f t="shared" si="48"/>
        <v>3522.3044940711884</v>
      </c>
      <c r="I120" s="24">
        <f t="shared" si="48"/>
        <v>3104.3604987799772</v>
      </c>
      <c r="J120" s="24">
        <f t="shared" si="48"/>
        <v>3012.2695630548806</v>
      </c>
      <c r="K120" s="24">
        <f t="shared" si="48"/>
        <v>2865.4950538493385</v>
      </c>
      <c r="L120" s="24">
        <f t="shared" si="48"/>
        <v>2767.4370756872759</v>
      </c>
      <c r="M120" s="24">
        <f t="shared" si="48"/>
        <v>2206.8802782738358</v>
      </c>
      <c r="N120" s="24">
        <f t="shared" si="48"/>
        <v>2448.6593440619977</v>
      </c>
      <c r="O120" s="24">
        <f t="shared" si="48"/>
        <v>2455.5181697093444</v>
      </c>
      <c r="P120" s="24">
        <f t="shared" si="48"/>
        <v>1949.5816733666306</v>
      </c>
      <c r="Q120" s="24">
        <f t="shared" si="48"/>
        <v>2108.5254259078688</v>
      </c>
    </row>
    <row r="121" spans="1:17" ht="12" customHeight="1" x14ac:dyDescent="0.25">
      <c r="A121" s="23" t="s">
        <v>44</v>
      </c>
      <c r="B121" s="22">
        <v>3141.7178435686228</v>
      </c>
      <c r="C121" s="22">
        <v>2931.1399029304234</v>
      </c>
      <c r="D121" s="22">
        <v>2903.1157727078535</v>
      </c>
      <c r="E121" s="22">
        <v>3146.2635146726006</v>
      </c>
      <c r="F121" s="22">
        <v>3055.1003110298752</v>
      </c>
      <c r="G121" s="22">
        <v>2915.1190285215898</v>
      </c>
      <c r="H121" s="22">
        <v>2873.0184541352323</v>
      </c>
      <c r="I121" s="22">
        <v>2480.8946901421104</v>
      </c>
      <c r="J121" s="22">
        <v>2394.8572550579106</v>
      </c>
      <c r="K121" s="22">
        <v>2256.1417679764249</v>
      </c>
      <c r="L121" s="22">
        <v>2158.0386663959248</v>
      </c>
      <c r="M121" s="22">
        <v>1656.3173026945392</v>
      </c>
      <c r="N121" s="22">
        <v>1914.5806954081002</v>
      </c>
      <c r="O121" s="22">
        <v>1924.4821313231075</v>
      </c>
      <c r="P121" s="22">
        <v>1472.0594401355629</v>
      </c>
      <c r="Q121" s="22">
        <v>1602.7481519381645</v>
      </c>
    </row>
    <row r="122" spans="1:17" ht="12" customHeight="1" x14ac:dyDescent="0.25">
      <c r="A122" s="23" t="s">
        <v>43</v>
      </c>
      <c r="B122" s="22">
        <v>0.30061175306822202</v>
      </c>
      <c r="C122" s="22">
        <v>0.30795552913964147</v>
      </c>
      <c r="D122" s="22">
        <v>0.32757412634512839</v>
      </c>
      <c r="E122" s="22">
        <v>0.33483932387250448</v>
      </c>
      <c r="F122" s="22">
        <v>0.35565797153437784</v>
      </c>
      <c r="G122" s="22">
        <v>0.38543458586337437</v>
      </c>
      <c r="H122" s="22">
        <v>0.40328617193769628</v>
      </c>
      <c r="I122" s="22">
        <v>0.41944452427458578</v>
      </c>
      <c r="J122" s="22">
        <v>0.43591842946617387</v>
      </c>
      <c r="K122" s="22">
        <v>0.44270283761838602</v>
      </c>
      <c r="L122" s="22">
        <v>0.46499220680321451</v>
      </c>
      <c r="M122" s="22">
        <v>0.50280625288854786</v>
      </c>
      <c r="N122" s="22">
        <v>0.57315573282107435</v>
      </c>
      <c r="O122" s="22">
        <v>0.69134969895445519</v>
      </c>
      <c r="P122" s="22">
        <v>0.91282434380879085</v>
      </c>
      <c r="Q122" s="22">
        <v>1.2547509435451878</v>
      </c>
    </row>
    <row r="123" spans="1:17" ht="12" customHeight="1" x14ac:dyDescent="0.25">
      <c r="A123" s="23" t="s">
        <v>47</v>
      </c>
      <c r="B123" s="22">
        <v>332.21074897207245</v>
      </c>
      <c r="C123" s="22">
        <v>318.38342993891257</v>
      </c>
      <c r="D123" s="22">
        <v>317.2984237498635</v>
      </c>
      <c r="E123" s="22">
        <v>339.2566921256755</v>
      </c>
      <c r="F123" s="22">
        <v>331.02755685856192</v>
      </c>
      <c r="G123" s="22">
        <v>337.55162291820079</v>
      </c>
      <c r="H123" s="22">
        <v>327.67695342304802</v>
      </c>
      <c r="I123" s="22">
        <v>304.88049019458748</v>
      </c>
      <c r="J123" s="22">
        <v>300.28084467619408</v>
      </c>
      <c r="K123" s="22">
        <v>291.15849030577755</v>
      </c>
      <c r="L123" s="22">
        <v>278.75904552457609</v>
      </c>
      <c r="M123" s="22">
        <v>237.3323950711173</v>
      </c>
      <c r="N123" s="22">
        <v>234.64706513288516</v>
      </c>
      <c r="O123" s="22">
        <v>228.86666954282086</v>
      </c>
      <c r="P123" s="22">
        <v>213.47553302963922</v>
      </c>
      <c r="Q123" s="22">
        <v>207.82797969861815</v>
      </c>
    </row>
    <row r="124" spans="1:17" ht="12" customHeight="1" x14ac:dyDescent="0.25">
      <c r="A124" s="21" t="s">
        <v>46</v>
      </c>
      <c r="B124" s="20">
        <v>277.80947252780686</v>
      </c>
      <c r="C124" s="20">
        <v>272.05914271953924</v>
      </c>
      <c r="D124" s="20">
        <v>268.33444094857174</v>
      </c>
      <c r="E124" s="20">
        <v>286.00692281867339</v>
      </c>
      <c r="F124" s="20">
        <v>292.76320502816105</v>
      </c>
      <c r="G124" s="20">
        <v>320.62858001163664</v>
      </c>
      <c r="H124" s="20">
        <v>321.20580034097026</v>
      </c>
      <c r="I124" s="20">
        <v>318.16587391900453</v>
      </c>
      <c r="J124" s="20">
        <v>316.6955448913094</v>
      </c>
      <c r="K124" s="20">
        <v>317.75209272951753</v>
      </c>
      <c r="L124" s="20">
        <v>330.17437155997129</v>
      </c>
      <c r="M124" s="20">
        <v>312.72777425529051</v>
      </c>
      <c r="N124" s="20">
        <v>298.85842778819153</v>
      </c>
      <c r="O124" s="20">
        <v>301.47801914446154</v>
      </c>
      <c r="P124" s="20">
        <v>263.13387585761996</v>
      </c>
      <c r="Q124" s="20">
        <v>296.694543327541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0.70174837287946834</v>
      </c>
      <c r="C127" s="39">
        <f t="shared" si="49"/>
        <v>0.71035943380607858</v>
      </c>
      <c r="D127" s="39">
        <f t="shared" si="49"/>
        <v>0.71478334748677586</v>
      </c>
      <c r="E127" s="39">
        <f t="shared" si="49"/>
        <v>0.71999459228885054</v>
      </c>
      <c r="F127" s="39">
        <f t="shared" si="49"/>
        <v>0.72727928430326372</v>
      </c>
      <c r="G127" s="39">
        <f t="shared" si="49"/>
        <v>0.73339172679757003</v>
      </c>
      <c r="H127" s="39">
        <f t="shared" si="49"/>
        <v>0.74125888215424851</v>
      </c>
      <c r="I127" s="39">
        <f t="shared" si="49"/>
        <v>0.75219915651589353</v>
      </c>
      <c r="J127" s="39">
        <f t="shared" si="49"/>
        <v>0.76024466850114703</v>
      </c>
      <c r="K127" s="39">
        <f t="shared" si="49"/>
        <v>0.76980525245564646</v>
      </c>
      <c r="L127" s="39">
        <f t="shared" si="49"/>
        <v>0.7799975810454679</v>
      </c>
      <c r="M127" s="39">
        <f t="shared" si="49"/>
        <v>0.79356638280130321</v>
      </c>
      <c r="N127" s="39">
        <f t="shared" si="49"/>
        <v>0.80497358594648638</v>
      </c>
      <c r="O127" s="39">
        <f t="shared" si="49"/>
        <v>0.81520072706848501</v>
      </c>
      <c r="P127" s="39">
        <f t="shared" si="49"/>
        <v>0.82760919810368117</v>
      </c>
      <c r="Q127" s="39">
        <f t="shared" si="49"/>
        <v>0.83826860150826443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0.7051105636041336</v>
      </c>
      <c r="C128" s="38">
        <f t="shared" si="50"/>
        <v>0.71389229853226521</v>
      </c>
      <c r="D128" s="38">
        <f t="shared" si="50"/>
        <v>0.7168762574856663</v>
      </c>
      <c r="E128" s="38">
        <f t="shared" si="50"/>
        <v>0.72206028841600112</v>
      </c>
      <c r="F128" s="38">
        <f t="shared" si="50"/>
        <v>0.72916144178775588</v>
      </c>
      <c r="G128" s="38">
        <f t="shared" si="50"/>
        <v>0.73497780093383802</v>
      </c>
      <c r="H128" s="38">
        <f t="shared" si="50"/>
        <v>0.74187149006603392</v>
      </c>
      <c r="I128" s="38">
        <f t="shared" si="50"/>
        <v>0.75190576834567457</v>
      </c>
      <c r="J128" s="38">
        <f t="shared" si="50"/>
        <v>0.75907169615853787</v>
      </c>
      <c r="K128" s="38">
        <f t="shared" si="50"/>
        <v>0.76877501181513797</v>
      </c>
      <c r="L128" s="38">
        <f t="shared" si="50"/>
        <v>0.78039303641341728</v>
      </c>
      <c r="M128" s="38">
        <f t="shared" si="50"/>
        <v>0.79369220280045494</v>
      </c>
      <c r="N128" s="38">
        <f t="shared" si="50"/>
        <v>0.80504807010658086</v>
      </c>
      <c r="O128" s="38">
        <f t="shared" si="50"/>
        <v>0.81539151658964715</v>
      </c>
      <c r="P128" s="38">
        <f t="shared" si="50"/>
        <v>0.82466615265369148</v>
      </c>
      <c r="Q128" s="38">
        <f t="shared" si="50"/>
        <v>0.83306074511509787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1.6723625995111657</v>
      </c>
      <c r="C129" s="37">
        <f t="shared" si="51"/>
        <v>1.7083346125704379</v>
      </c>
      <c r="D129" s="37">
        <f t="shared" si="51"/>
        <v>1.7487986649722951</v>
      </c>
      <c r="E129" s="37">
        <f t="shared" si="51"/>
        <v>1.7821678759611417</v>
      </c>
      <c r="F129" s="37">
        <f t="shared" si="51"/>
        <v>1.8179264664708084</v>
      </c>
      <c r="G129" s="37">
        <f t="shared" si="51"/>
        <v>1.8548910245651618</v>
      </c>
      <c r="H129" s="37">
        <f t="shared" si="51"/>
        <v>1.8937838105635163</v>
      </c>
      <c r="I129" s="37">
        <f t="shared" si="51"/>
        <v>1.9359911850091767</v>
      </c>
      <c r="J129" s="37">
        <f t="shared" si="51"/>
        <v>1.9744902750010771</v>
      </c>
      <c r="K129" s="37">
        <f t="shared" si="51"/>
        <v>2.0169310110947829</v>
      </c>
      <c r="L129" s="37">
        <f t="shared" si="51"/>
        <v>2.0556218333237641</v>
      </c>
      <c r="M129" s="37">
        <f t="shared" si="51"/>
        <v>2.1100504426653743</v>
      </c>
      <c r="N129" s="37">
        <f t="shared" si="51"/>
        <v>2.1901952479781635</v>
      </c>
      <c r="O129" s="37">
        <f t="shared" si="51"/>
        <v>2.2693043270538444</v>
      </c>
      <c r="P129" s="37">
        <f t="shared" si="51"/>
        <v>2.3939133333965805</v>
      </c>
      <c r="Q129" s="37">
        <f t="shared" si="51"/>
        <v>2.5697801487898659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0.67725138252044559</v>
      </c>
      <c r="C130" s="37">
        <f t="shared" si="52"/>
        <v>0.68130899190301264</v>
      </c>
      <c r="D130" s="37">
        <f t="shared" si="52"/>
        <v>0.68533783182692132</v>
      </c>
      <c r="E130" s="37">
        <f t="shared" si="52"/>
        <v>0.68749068534047852</v>
      </c>
      <c r="F130" s="37">
        <f t="shared" si="52"/>
        <v>0.69219225342756674</v>
      </c>
      <c r="G130" s="37">
        <f t="shared" si="52"/>
        <v>0.69585470161222951</v>
      </c>
      <c r="H130" s="37">
        <f t="shared" si="52"/>
        <v>0.70160277013453254</v>
      </c>
      <c r="I130" s="37">
        <f t="shared" si="52"/>
        <v>0.70912159403074027</v>
      </c>
      <c r="J130" s="37">
        <f t="shared" si="52"/>
        <v>0.71406897308211525</v>
      </c>
      <c r="K130" s="37">
        <f t="shared" si="52"/>
        <v>0.72000958402562021</v>
      </c>
      <c r="L130" s="37">
        <f t="shared" si="52"/>
        <v>0.72707149487307121</v>
      </c>
      <c r="M130" s="37">
        <f t="shared" si="52"/>
        <v>0.73861252109574949</v>
      </c>
      <c r="N130" s="37">
        <f t="shared" si="52"/>
        <v>0.74386135147739396</v>
      </c>
      <c r="O130" s="37">
        <f t="shared" si="52"/>
        <v>0.74892818078105927</v>
      </c>
      <c r="P130" s="37">
        <f t="shared" si="52"/>
        <v>0.75556381417771556</v>
      </c>
      <c r="Q130" s="37">
        <f t="shared" si="52"/>
        <v>0.7602832019885879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0.55334643190249666</v>
      </c>
      <c r="C131" s="36">
        <f t="shared" si="53"/>
        <v>0.55872146340850448</v>
      </c>
      <c r="D131" s="36">
        <f t="shared" si="53"/>
        <v>0.56436268907660259</v>
      </c>
      <c r="E131" s="36">
        <f t="shared" si="53"/>
        <v>0.56869443686515653</v>
      </c>
      <c r="F131" s="36">
        <f t="shared" si="53"/>
        <v>0.57345356697721739</v>
      </c>
      <c r="G131" s="36">
        <f t="shared" si="53"/>
        <v>0.57648317679006233</v>
      </c>
      <c r="H131" s="36">
        <f t="shared" si="53"/>
        <v>0.58220109657725005</v>
      </c>
      <c r="I131" s="36">
        <f t="shared" si="53"/>
        <v>0.58894102890288436</v>
      </c>
      <c r="J131" s="36">
        <f t="shared" si="53"/>
        <v>0.5947991901959544</v>
      </c>
      <c r="K131" s="36">
        <f t="shared" si="53"/>
        <v>0.60113125083674512</v>
      </c>
      <c r="L131" s="36">
        <f t="shared" si="53"/>
        <v>0.60601647038714812</v>
      </c>
      <c r="M131" s="36">
        <f t="shared" si="53"/>
        <v>0.61396177477700964</v>
      </c>
      <c r="N131" s="36">
        <f t="shared" si="53"/>
        <v>0.62183645414826494</v>
      </c>
      <c r="O131" s="36">
        <f t="shared" si="53"/>
        <v>0.62540244453652505</v>
      </c>
      <c r="P131" s="36">
        <f t="shared" si="53"/>
        <v>0.6340178971059125</v>
      </c>
      <c r="Q131" s="36">
        <f t="shared" si="53"/>
        <v>0.63261624895897273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203.92765325940078</v>
      </c>
      <c r="C135" s="26">
        <f t="shared" si="54"/>
        <v>206.08021202797948</v>
      </c>
      <c r="D135" s="26">
        <f t="shared" si="54"/>
        <v>203.20230720551407</v>
      </c>
      <c r="E135" s="26">
        <f t="shared" si="54"/>
        <v>204.61086868957673</v>
      </c>
      <c r="F135" s="26">
        <f t="shared" si="54"/>
        <v>201.81747948445903</v>
      </c>
      <c r="G135" s="26">
        <f t="shared" si="54"/>
        <v>197.88268331862201</v>
      </c>
      <c r="H135" s="26">
        <f t="shared" si="54"/>
        <v>197.07850339593054</v>
      </c>
      <c r="I135" s="26">
        <f t="shared" si="54"/>
        <v>188.52888525160381</v>
      </c>
      <c r="J135" s="26">
        <f t="shared" si="54"/>
        <v>186.77274122733465</v>
      </c>
      <c r="K135" s="26">
        <f t="shared" si="54"/>
        <v>181.24235842107453</v>
      </c>
      <c r="L135" s="26">
        <f t="shared" si="54"/>
        <v>189.16742225622696</v>
      </c>
      <c r="M135" s="26">
        <f t="shared" si="54"/>
        <v>171.8985508407676</v>
      </c>
      <c r="N135" s="26">
        <f t="shared" si="54"/>
        <v>173.92229877951451</v>
      </c>
      <c r="O135" s="26">
        <f t="shared" si="54"/>
        <v>171.87139951387365</v>
      </c>
      <c r="P135" s="26">
        <f t="shared" si="54"/>
        <v>157.49359569166322</v>
      </c>
      <c r="Q135" s="26">
        <f t="shared" si="54"/>
        <v>160.3974328732626</v>
      </c>
    </row>
    <row r="136" spans="1:17" ht="12" customHeight="1" x14ac:dyDescent="0.25">
      <c r="A136" s="25" t="s">
        <v>48</v>
      </c>
      <c r="B136" s="24">
        <f t="shared" ref="B136:Q136" si="55">IF(B106=0,0,B106/B$26)</f>
        <v>147.12360943041978</v>
      </c>
      <c r="C136" s="24">
        <f t="shared" si="55"/>
        <v>149.619381467659</v>
      </c>
      <c r="D136" s="24">
        <f t="shared" si="55"/>
        <v>147.30764665682977</v>
      </c>
      <c r="E136" s="24">
        <f t="shared" si="55"/>
        <v>149.20743370982882</v>
      </c>
      <c r="F136" s="24">
        <f t="shared" si="55"/>
        <v>146.92560084005498</v>
      </c>
      <c r="G136" s="24">
        <f t="shared" si="55"/>
        <v>143.26491094757867</v>
      </c>
      <c r="H136" s="24">
        <f t="shared" si="55"/>
        <v>142.82397518682146</v>
      </c>
      <c r="I136" s="24">
        <f t="shared" si="55"/>
        <v>134.8576995804483</v>
      </c>
      <c r="J136" s="24">
        <f t="shared" si="55"/>
        <v>133.39822744282699</v>
      </c>
      <c r="K136" s="24">
        <f t="shared" si="55"/>
        <v>128.2685582649795</v>
      </c>
      <c r="L136" s="24">
        <f t="shared" si="55"/>
        <v>136.56500147682522</v>
      </c>
      <c r="M136" s="24">
        <f t="shared" si="55"/>
        <v>119.38689177809306</v>
      </c>
      <c r="N136" s="24">
        <f t="shared" si="55"/>
        <v>121.39814504153789</v>
      </c>
      <c r="O136" s="24">
        <f t="shared" si="55"/>
        <v>119.47369378195616</v>
      </c>
      <c r="P136" s="24">
        <f t="shared" si="55"/>
        <v>105.22176169509353</v>
      </c>
      <c r="Q136" s="24">
        <f t="shared" si="55"/>
        <v>108.37784816458374</v>
      </c>
    </row>
    <row r="137" spans="1:17" ht="12" customHeight="1" x14ac:dyDescent="0.25">
      <c r="A137" s="23" t="s">
        <v>44</v>
      </c>
      <c r="B137" s="22">
        <f t="shared" ref="B137:Q137" si="56">IF(B107=0,0,B107/B$26)</f>
        <v>112.77715122713523</v>
      </c>
      <c r="C137" s="22">
        <f t="shared" si="56"/>
        <v>115.51146804008545</v>
      </c>
      <c r="D137" s="22">
        <f t="shared" si="56"/>
        <v>113.36428576861717</v>
      </c>
      <c r="E137" s="22">
        <f t="shared" si="56"/>
        <v>115.29844670479559</v>
      </c>
      <c r="F137" s="22">
        <f t="shared" si="56"/>
        <v>113.08987064451179</v>
      </c>
      <c r="G137" s="22">
        <f t="shared" si="56"/>
        <v>109.41416703527324</v>
      </c>
      <c r="H137" s="22">
        <f t="shared" si="56"/>
        <v>109.12788750250087</v>
      </c>
      <c r="I137" s="22">
        <f t="shared" si="56"/>
        <v>101.43823381144355</v>
      </c>
      <c r="J137" s="22">
        <f t="shared" si="56"/>
        <v>100.08412132873022</v>
      </c>
      <c r="K137" s="22">
        <f t="shared" si="56"/>
        <v>95.122386597964748</v>
      </c>
      <c r="L137" s="22">
        <f t="shared" si="56"/>
        <v>103.6753138226759</v>
      </c>
      <c r="M137" s="22">
        <f t="shared" si="56"/>
        <v>86.581323972998959</v>
      </c>
      <c r="N137" s="22">
        <f t="shared" si="56"/>
        <v>88.524620966110234</v>
      </c>
      <c r="O137" s="22">
        <f t="shared" si="56"/>
        <v>86.578364134813015</v>
      </c>
      <c r="P137" s="22">
        <f t="shared" si="56"/>
        <v>72.622337323933365</v>
      </c>
      <c r="Q137" s="22">
        <f t="shared" si="56"/>
        <v>76.066061115439823</v>
      </c>
    </row>
    <row r="138" spans="1:17" ht="12" customHeight="1" x14ac:dyDescent="0.25">
      <c r="A138" s="23" t="s">
        <v>43</v>
      </c>
      <c r="B138" s="22">
        <f t="shared" ref="B138:Q138" si="57">IF(B108=0,0,B108/B$26)</f>
        <v>2.5000008048114246</v>
      </c>
      <c r="C138" s="22">
        <f t="shared" si="57"/>
        <v>2.504515797856969</v>
      </c>
      <c r="D138" s="22">
        <f t="shared" si="57"/>
        <v>2.556396195479357</v>
      </c>
      <c r="E138" s="22">
        <f t="shared" si="57"/>
        <v>2.5492445654171441</v>
      </c>
      <c r="F138" s="22">
        <f t="shared" si="57"/>
        <v>2.5783477749152199</v>
      </c>
      <c r="G138" s="22">
        <f t="shared" si="57"/>
        <v>2.621153800866824</v>
      </c>
      <c r="H138" s="22">
        <f t="shared" si="57"/>
        <v>2.6843497717586882</v>
      </c>
      <c r="I138" s="22">
        <f t="shared" si="57"/>
        <v>2.7637885095168162</v>
      </c>
      <c r="J138" s="22">
        <f t="shared" si="57"/>
        <v>2.8134559547022744</v>
      </c>
      <c r="K138" s="22">
        <f t="shared" si="57"/>
        <v>2.7957186825256914</v>
      </c>
      <c r="L138" s="22">
        <f t="shared" si="57"/>
        <v>2.714776211111221</v>
      </c>
      <c r="M138" s="22">
        <f t="shared" si="57"/>
        <v>2.7337982811078576</v>
      </c>
      <c r="N138" s="22">
        <f t="shared" si="57"/>
        <v>2.7131913230734255</v>
      </c>
      <c r="O138" s="22">
        <f t="shared" si="57"/>
        <v>2.7043618747081939</v>
      </c>
      <c r="P138" s="22">
        <f t="shared" si="57"/>
        <v>2.7169296500222759</v>
      </c>
      <c r="Q138" s="22">
        <f t="shared" si="57"/>
        <v>2.6907060394637567</v>
      </c>
    </row>
    <row r="139" spans="1:17" ht="12" customHeight="1" x14ac:dyDescent="0.25">
      <c r="A139" s="23" t="s">
        <v>47</v>
      </c>
      <c r="B139" s="22">
        <f t="shared" ref="B139:Q139" si="58">IF(B109=0,0,B109/B$26)</f>
        <v>15.498666050434307</v>
      </c>
      <c r="C139" s="22">
        <f t="shared" si="58"/>
        <v>15.374680486594867</v>
      </c>
      <c r="D139" s="22">
        <f t="shared" si="58"/>
        <v>15.214975422571676</v>
      </c>
      <c r="E139" s="22">
        <f t="shared" si="58"/>
        <v>15.142084893170358</v>
      </c>
      <c r="F139" s="22">
        <f t="shared" si="58"/>
        <v>15.018429494925018</v>
      </c>
      <c r="G139" s="22">
        <f t="shared" si="58"/>
        <v>14.970308680297881</v>
      </c>
      <c r="H139" s="22">
        <f t="shared" si="58"/>
        <v>14.84087844559517</v>
      </c>
      <c r="I139" s="22">
        <f t="shared" si="58"/>
        <v>14.667916064616259</v>
      </c>
      <c r="J139" s="22">
        <f t="shared" si="58"/>
        <v>14.650517391171975</v>
      </c>
      <c r="K139" s="22">
        <f t="shared" si="58"/>
        <v>14.558738123449629</v>
      </c>
      <c r="L139" s="22">
        <f t="shared" si="58"/>
        <v>14.421799347143613</v>
      </c>
      <c r="M139" s="22">
        <f t="shared" si="58"/>
        <v>14.369210845326833</v>
      </c>
      <c r="N139" s="22">
        <f t="shared" si="58"/>
        <v>14.411089841812936</v>
      </c>
      <c r="O139" s="22">
        <f t="shared" si="58"/>
        <v>14.420098216189375</v>
      </c>
      <c r="P139" s="22">
        <f t="shared" si="58"/>
        <v>14.341771121717555</v>
      </c>
      <c r="Q139" s="22">
        <f t="shared" si="58"/>
        <v>14.32475277514331</v>
      </c>
    </row>
    <row r="140" spans="1:17" ht="12" customHeight="1" x14ac:dyDescent="0.25">
      <c r="A140" s="21" t="s">
        <v>46</v>
      </c>
      <c r="B140" s="20">
        <f t="shared" ref="B140:Q140" si="59">IF(B110=0,0,B110/B$26)</f>
        <v>16.347791348038822</v>
      </c>
      <c r="C140" s="20">
        <f t="shared" si="59"/>
        <v>16.228717143121724</v>
      </c>
      <c r="D140" s="20">
        <f t="shared" si="59"/>
        <v>16.171989270161607</v>
      </c>
      <c r="E140" s="20">
        <f t="shared" si="59"/>
        <v>16.217657546445746</v>
      </c>
      <c r="F140" s="20">
        <f t="shared" si="59"/>
        <v>16.238952925702954</v>
      </c>
      <c r="G140" s="20">
        <f t="shared" si="59"/>
        <v>16.259281431140732</v>
      </c>
      <c r="H140" s="20">
        <f t="shared" si="59"/>
        <v>16.170859466966721</v>
      </c>
      <c r="I140" s="20">
        <f t="shared" si="59"/>
        <v>15.987761194871684</v>
      </c>
      <c r="J140" s="20">
        <f t="shared" si="59"/>
        <v>15.850132768222544</v>
      </c>
      <c r="K140" s="20">
        <f t="shared" si="59"/>
        <v>15.791714861039447</v>
      </c>
      <c r="L140" s="20">
        <f t="shared" si="59"/>
        <v>15.753112095894471</v>
      </c>
      <c r="M140" s="20">
        <f t="shared" si="59"/>
        <v>15.702558678659411</v>
      </c>
      <c r="N140" s="20">
        <f t="shared" si="59"/>
        <v>15.749242910541293</v>
      </c>
      <c r="O140" s="20">
        <f t="shared" si="59"/>
        <v>15.770869556245591</v>
      </c>
      <c r="P140" s="20">
        <f t="shared" si="59"/>
        <v>15.54072359942033</v>
      </c>
      <c r="Q140" s="20">
        <f t="shared" si="59"/>
        <v>15.296328234536848</v>
      </c>
    </row>
    <row r="141" spans="1:17" ht="12" customHeight="1" x14ac:dyDescent="0.25">
      <c r="A141" s="19" t="s">
        <v>45</v>
      </c>
      <c r="B141" s="18">
        <f t="shared" ref="B141:Q141" si="60">IF(B111=0,0,B111/B$26)</f>
        <v>56.804043828981023</v>
      </c>
      <c r="C141" s="18">
        <f t="shared" si="60"/>
        <v>56.460830560320488</v>
      </c>
      <c r="D141" s="18">
        <f t="shared" si="60"/>
        <v>55.894660548684278</v>
      </c>
      <c r="E141" s="18">
        <f t="shared" si="60"/>
        <v>55.4034349797479</v>
      </c>
      <c r="F141" s="18">
        <f t="shared" si="60"/>
        <v>54.891878644404066</v>
      </c>
      <c r="G141" s="18">
        <f t="shared" si="60"/>
        <v>54.617772371043351</v>
      </c>
      <c r="H141" s="18">
        <f t="shared" si="60"/>
        <v>54.254528209109111</v>
      </c>
      <c r="I141" s="18">
        <f t="shared" si="60"/>
        <v>53.671185671155484</v>
      </c>
      <c r="J141" s="18">
        <f t="shared" si="60"/>
        <v>53.374513784507648</v>
      </c>
      <c r="K141" s="18">
        <f t="shared" si="60"/>
        <v>52.973800156095017</v>
      </c>
      <c r="L141" s="18">
        <f t="shared" si="60"/>
        <v>52.60242077940174</v>
      </c>
      <c r="M141" s="18">
        <f t="shared" si="60"/>
        <v>52.511659062674546</v>
      </c>
      <c r="N141" s="18">
        <f t="shared" si="60"/>
        <v>52.524153737976604</v>
      </c>
      <c r="O141" s="18">
        <f t="shared" si="60"/>
        <v>52.397705731917497</v>
      </c>
      <c r="P141" s="18">
        <f t="shared" si="60"/>
        <v>52.271833996569669</v>
      </c>
      <c r="Q141" s="18">
        <f t="shared" si="60"/>
        <v>52.019584708678842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103.24375352995149</v>
      </c>
      <c r="C143" s="31">
        <f t="shared" si="61"/>
        <v>106.28353910578193</v>
      </c>
      <c r="D143" s="31">
        <f t="shared" si="61"/>
        <v>105.29305278776796</v>
      </c>
      <c r="E143" s="31">
        <f t="shared" si="61"/>
        <v>107.42854540037391</v>
      </c>
      <c r="F143" s="31">
        <f t="shared" si="61"/>
        <v>106.85594582478218</v>
      </c>
      <c r="G143" s="31">
        <f t="shared" si="61"/>
        <v>105.06930042934482</v>
      </c>
      <c r="H143" s="31">
        <f t="shared" si="61"/>
        <v>105.86954019180939</v>
      </c>
      <c r="I143" s="31">
        <f t="shared" si="61"/>
        <v>101.43984787408699</v>
      </c>
      <c r="J143" s="31">
        <f t="shared" si="61"/>
        <v>101.41529120091263</v>
      </c>
      <c r="K143" s="31">
        <f t="shared" si="61"/>
        <v>98.741809877294358</v>
      </c>
      <c r="L143" s="31">
        <f t="shared" si="61"/>
        <v>106.52037080739441</v>
      </c>
      <c r="M143" s="31">
        <f t="shared" si="61"/>
        <v>94.741423862231954</v>
      </c>
      <c r="N143" s="31">
        <f t="shared" si="61"/>
        <v>97.722300141338408</v>
      </c>
      <c r="O143" s="31">
        <f t="shared" si="61"/>
        <v>97.395042036608203</v>
      </c>
      <c r="P143" s="31">
        <f t="shared" si="61"/>
        <v>87.082497819532989</v>
      </c>
      <c r="Q143" s="31">
        <f t="shared" si="61"/>
        <v>90.849747215400626</v>
      </c>
    </row>
    <row r="144" spans="1:17" ht="12" customHeight="1" x14ac:dyDescent="0.25">
      <c r="A144" s="23" t="s">
        <v>44</v>
      </c>
      <c r="B144" s="22">
        <f t="shared" ref="B144:Q144" si="62">IF(B114=0,0,B114/B$26)</f>
        <v>79.520360663433934</v>
      </c>
      <c r="C144" s="22">
        <f t="shared" si="62"/>
        <v>82.462747425972893</v>
      </c>
      <c r="D144" s="22">
        <f t="shared" si="62"/>
        <v>81.268164914341853</v>
      </c>
      <c r="E144" s="22">
        <f t="shared" si="62"/>
        <v>83.252429681581646</v>
      </c>
      <c r="F144" s="22">
        <f t="shared" si="62"/>
        <v>82.460773130743036</v>
      </c>
      <c r="G144" s="22">
        <f t="shared" si="62"/>
        <v>80.41698387859276</v>
      </c>
      <c r="H144" s="22">
        <f t="shared" si="62"/>
        <v>80.95886850923884</v>
      </c>
      <c r="I144" s="22">
        <f t="shared" si="62"/>
        <v>76.271993133621649</v>
      </c>
      <c r="J144" s="22">
        <f t="shared" si="62"/>
        <v>75.971023735536136</v>
      </c>
      <c r="K144" s="22">
        <f t="shared" si="62"/>
        <v>73.127713880734476</v>
      </c>
      <c r="L144" s="22">
        <f t="shared" si="62"/>
        <v>80.907492955191984</v>
      </c>
      <c r="M144" s="22">
        <f t="shared" si="62"/>
        <v>68.718921745509391</v>
      </c>
      <c r="N144" s="22">
        <f t="shared" si="62"/>
        <v>71.266575265683613</v>
      </c>
      <c r="O144" s="22">
        <f t="shared" si="62"/>
        <v>70.59526363573589</v>
      </c>
      <c r="P144" s="22">
        <f t="shared" si="62"/>
        <v>59.889183517646714</v>
      </c>
      <c r="Q144" s="22">
        <f t="shared" si="62"/>
        <v>63.367649550798866</v>
      </c>
    </row>
    <row r="145" spans="1:17" ht="12" customHeight="1" x14ac:dyDescent="0.25">
      <c r="A145" s="23" t="s">
        <v>43</v>
      </c>
      <c r="B145" s="30">
        <f t="shared" ref="B145:Q145" si="63">IF(B115=0,0,B115/B$26)</f>
        <v>4.1809078447144401</v>
      </c>
      <c r="C145" s="30">
        <f t="shared" si="63"/>
        <v>4.2785510252085261</v>
      </c>
      <c r="D145" s="30">
        <f t="shared" si="63"/>
        <v>4.4706222537945539</v>
      </c>
      <c r="E145" s="30">
        <f t="shared" si="63"/>
        <v>4.5431817724549548</v>
      </c>
      <c r="F145" s="30">
        <f t="shared" si="63"/>
        <v>4.6872466597844973</v>
      </c>
      <c r="G145" s="30">
        <f t="shared" si="63"/>
        <v>4.8619546592327305</v>
      </c>
      <c r="H145" s="30">
        <f t="shared" si="63"/>
        <v>5.0835781396464741</v>
      </c>
      <c r="I145" s="30">
        <f t="shared" si="63"/>
        <v>5.3506701916542063</v>
      </c>
      <c r="J145" s="30">
        <f t="shared" si="63"/>
        <v>5.5551414217035111</v>
      </c>
      <c r="K145" s="30">
        <f t="shared" si="63"/>
        <v>5.6387717090831169</v>
      </c>
      <c r="L145" s="30">
        <f t="shared" si="63"/>
        <v>5.5805532521481904</v>
      </c>
      <c r="M145" s="30">
        <f t="shared" si="63"/>
        <v>5.7684522732094736</v>
      </c>
      <c r="N145" s="30">
        <f t="shared" si="63"/>
        <v>5.9424187426510029</v>
      </c>
      <c r="O145" s="30">
        <f t="shared" si="63"/>
        <v>6.1370201041947512</v>
      </c>
      <c r="P145" s="30">
        <f t="shared" si="63"/>
        <v>6.5040941150888312</v>
      </c>
      <c r="Q145" s="30">
        <f t="shared" si="63"/>
        <v>6.9145229664429646</v>
      </c>
    </row>
    <row r="146" spans="1:17" ht="12" customHeight="1" x14ac:dyDescent="0.25">
      <c r="A146" s="23" t="s">
        <v>47</v>
      </c>
      <c r="B146" s="22">
        <f t="shared" ref="B146:Q146" si="64">IF(B116=0,0,B116/B$26)</f>
        <v>10.496493009879329</v>
      </c>
      <c r="C146" s="22">
        <f t="shared" si="64"/>
        <v>10.474908063152869</v>
      </c>
      <c r="D146" s="22">
        <f t="shared" si="64"/>
        <v>10.42739826740517</v>
      </c>
      <c r="E146" s="22">
        <f t="shared" si="64"/>
        <v>10.410042320689396</v>
      </c>
      <c r="F146" s="22">
        <f t="shared" si="64"/>
        <v>10.395640555035181</v>
      </c>
      <c r="G146" s="22">
        <f t="shared" si="64"/>
        <v>10.417159679771652</v>
      </c>
      <c r="H146" s="22">
        <f t="shared" si="64"/>
        <v>10.412401428659447</v>
      </c>
      <c r="I146" s="22">
        <f t="shared" si="64"/>
        <v>10.401336020849783</v>
      </c>
      <c r="J146" s="22">
        <f t="shared" si="64"/>
        <v>10.461479908635843</v>
      </c>
      <c r="K146" s="22">
        <f t="shared" si="64"/>
        <v>10.482430980202906</v>
      </c>
      <c r="L146" s="22">
        <f t="shared" si="64"/>
        <v>10.48567921008719</v>
      </c>
      <c r="M146" s="22">
        <f t="shared" si="64"/>
        <v>10.613279048623239</v>
      </c>
      <c r="N146" s="22">
        <f t="shared" si="64"/>
        <v>10.719852765993114</v>
      </c>
      <c r="O146" s="22">
        <f t="shared" si="64"/>
        <v>10.799617923734907</v>
      </c>
      <c r="P146" s="22">
        <f t="shared" si="64"/>
        <v>10.836123290788731</v>
      </c>
      <c r="Q146" s="22">
        <f t="shared" si="64"/>
        <v>10.890868907580865</v>
      </c>
    </row>
    <row r="147" spans="1:17" ht="12" customHeight="1" x14ac:dyDescent="0.25">
      <c r="A147" s="29" t="s">
        <v>46</v>
      </c>
      <c r="B147" s="18">
        <f t="shared" ref="B147:Q147" si="65">IF(B117=0,0,B117/B$26)</f>
        <v>9.04599201192379</v>
      </c>
      <c r="C147" s="18">
        <f t="shared" si="65"/>
        <v>9.0673325914476539</v>
      </c>
      <c r="D147" s="18">
        <f t="shared" si="65"/>
        <v>9.1268673522263679</v>
      </c>
      <c r="E147" s="18">
        <f t="shared" si="65"/>
        <v>9.2228916256479181</v>
      </c>
      <c r="F147" s="18">
        <f t="shared" si="65"/>
        <v>9.3122854792194794</v>
      </c>
      <c r="G147" s="18">
        <f t="shared" si="65"/>
        <v>9.3732022117476799</v>
      </c>
      <c r="H147" s="18">
        <f t="shared" si="65"/>
        <v>9.4146921142646303</v>
      </c>
      <c r="I147" s="18">
        <f t="shared" si="65"/>
        <v>9.4158485279613373</v>
      </c>
      <c r="J147" s="18">
        <f t="shared" si="65"/>
        <v>9.427646135037131</v>
      </c>
      <c r="K147" s="18">
        <f t="shared" si="65"/>
        <v>9.4928933072738602</v>
      </c>
      <c r="L147" s="18">
        <f t="shared" si="65"/>
        <v>9.5466453899670558</v>
      </c>
      <c r="M147" s="18">
        <f t="shared" si="65"/>
        <v>9.6407707948898675</v>
      </c>
      <c r="N147" s="18">
        <f t="shared" si="65"/>
        <v>9.7934533670106969</v>
      </c>
      <c r="O147" s="18">
        <f t="shared" si="65"/>
        <v>9.8631403729426559</v>
      </c>
      <c r="P147" s="18">
        <f t="shared" si="65"/>
        <v>9.8530968960087044</v>
      </c>
      <c r="Q147" s="18">
        <f t="shared" si="65"/>
        <v>9.6767057905779268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8.3378637262701556</v>
      </c>
      <c r="C149" s="26">
        <f t="shared" si="66"/>
        <v>7.826423180262255</v>
      </c>
      <c r="D149" s="26">
        <f t="shared" si="66"/>
        <v>7.7535026922947416</v>
      </c>
      <c r="E149" s="26">
        <f t="shared" si="66"/>
        <v>8.3819154865351599</v>
      </c>
      <c r="F149" s="26">
        <f t="shared" si="66"/>
        <v>8.1761038464180729</v>
      </c>
      <c r="G149" s="26">
        <f t="shared" si="66"/>
        <v>7.9415214800828693</v>
      </c>
      <c r="H149" s="26">
        <f t="shared" si="66"/>
        <v>7.8273433201581968</v>
      </c>
      <c r="I149" s="26">
        <f t="shared" si="66"/>
        <v>6.8985788861777282</v>
      </c>
      <c r="J149" s="26">
        <f t="shared" si="66"/>
        <v>6.6939323623441798</v>
      </c>
      <c r="K149" s="26">
        <f t="shared" si="66"/>
        <v>6.3677667863318632</v>
      </c>
      <c r="L149" s="26">
        <f t="shared" si="66"/>
        <v>6.1498601681939471</v>
      </c>
      <c r="M149" s="26">
        <f t="shared" si="66"/>
        <v>4.9041783961640792</v>
      </c>
      <c r="N149" s="26">
        <f t="shared" si="66"/>
        <v>5.4414652090266609</v>
      </c>
      <c r="O149" s="26">
        <f t="shared" si="66"/>
        <v>5.4567070437985441</v>
      </c>
      <c r="P149" s="26">
        <f t="shared" si="66"/>
        <v>4.3324037185925128</v>
      </c>
      <c r="Q149" s="26">
        <f t="shared" si="66"/>
        <v>4.6856120575730422</v>
      </c>
    </row>
    <row r="150" spans="1:17" ht="12" customHeight="1" x14ac:dyDescent="0.25">
      <c r="A150" s="25" t="s">
        <v>48</v>
      </c>
      <c r="B150" s="24">
        <f t="shared" ref="B150:Q150" si="67">IF(B120=0,0,B120/B$26)</f>
        <v>8.3378637262701556</v>
      </c>
      <c r="C150" s="24">
        <f t="shared" si="67"/>
        <v>7.826423180262255</v>
      </c>
      <c r="D150" s="24">
        <f t="shared" si="67"/>
        <v>7.7535026922947416</v>
      </c>
      <c r="E150" s="24">
        <f t="shared" si="67"/>
        <v>8.3819154865351599</v>
      </c>
      <c r="F150" s="24">
        <f t="shared" si="67"/>
        <v>8.1761038464180729</v>
      </c>
      <c r="G150" s="24">
        <f t="shared" si="67"/>
        <v>7.9415214800828693</v>
      </c>
      <c r="H150" s="24">
        <f t="shared" si="67"/>
        <v>7.8273433201581968</v>
      </c>
      <c r="I150" s="24">
        <f t="shared" si="67"/>
        <v>6.8985788861777282</v>
      </c>
      <c r="J150" s="24">
        <f t="shared" si="67"/>
        <v>6.6939323623441798</v>
      </c>
      <c r="K150" s="24">
        <f t="shared" si="67"/>
        <v>6.3677667863318632</v>
      </c>
      <c r="L150" s="24">
        <f t="shared" si="67"/>
        <v>6.1498601681939471</v>
      </c>
      <c r="M150" s="24">
        <f t="shared" si="67"/>
        <v>4.9041783961640792</v>
      </c>
      <c r="N150" s="24">
        <f t="shared" si="67"/>
        <v>5.4414652090266609</v>
      </c>
      <c r="O150" s="24">
        <f t="shared" si="67"/>
        <v>5.4567070437985441</v>
      </c>
      <c r="P150" s="24">
        <f t="shared" si="67"/>
        <v>4.3324037185925128</v>
      </c>
      <c r="Q150" s="24">
        <f t="shared" si="67"/>
        <v>4.6856120575730422</v>
      </c>
    </row>
    <row r="151" spans="1:17" ht="12" customHeight="1" x14ac:dyDescent="0.25">
      <c r="A151" s="23" t="s">
        <v>44</v>
      </c>
      <c r="B151" s="22">
        <f t="shared" ref="B151:Q151" si="68">IF(B121=0,0,B121/B$26)</f>
        <v>6.9815952079302726</v>
      </c>
      <c r="C151" s="22">
        <f t="shared" si="68"/>
        <v>6.5136442287342744</v>
      </c>
      <c r="D151" s="22">
        <f t="shared" si="68"/>
        <v>6.4513683837952298</v>
      </c>
      <c r="E151" s="22">
        <f t="shared" si="68"/>
        <v>6.9916966992724463</v>
      </c>
      <c r="F151" s="22">
        <f t="shared" si="68"/>
        <v>6.7891118022886117</v>
      </c>
      <c r="G151" s="22">
        <f t="shared" si="68"/>
        <v>6.478042285603534</v>
      </c>
      <c r="H151" s="22">
        <f t="shared" si="68"/>
        <v>6.3844854536338493</v>
      </c>
      <c r="I151" s="22">
        <f t="shared" si="68"/>
        <v>5.5130993114269131</v>
      </c>
      <c r="J151" s="22">
        <f t="shared" si="68"/>
        <v>5.3219050112398021</v>
      </c>
      <c r="K151" s="22">
        <f t="shared" si="68"/>
        <v>5.0136483732809447</v>
      </c>
      <c r="L151" s="22">
        <f t="shared" si="68"/>
        <v>4.7956414808798336</v>
      </c>
      <c r="M151" s="22">
        <f t="shared" si="68"/>
        <v>3.680705117098976</v>
      </c>
      <c r="N151" s="22">
        <f t="shared" si="68"/>
        <v>4.2546237675735554</v>
      </c>
      <c r="O151" s="22">
        <f t="shared" si="68"/>
        <v>4.2766269584957959</v>
      </c>
      <c r="P151" s="22">
        <f t="shared" si="68"/>
        <v>3.2712432003012508</v>
      </c>
      <c r="Q151" s="22">
        <f t="shared" si="68"/>
        <v>3.5616625598625884</v>
      </c>
    </row>
    <row r="152" spans="1:17" ht="12" customHeight="1" x14ac:dyDescent="0.25">
      <c r="A152" s="23" t="s">
        <v>43</v>
      </c>
      <c r="B152" s="22">
        <f t="shared" ref="B152:Q152" si="69">IF(B122=0,0,B122/B$26)</f>
        <v>6.6802611792938225E-4</v>
      </c>
      <c r="C152" s="22">
        <f t="shared" si="69"/>
        <v>6.8434562031031434E-4</v>
      </c>
      <c r="D152" s="22">
        <f t="shared" si="69"/>
        <v>7.2794250298917416E-4</v>
      </c>
      <c r="E152" s="22">
        <f t="shared" si="69"/>
        <v>7.4408738638334334E-4</v>
      </c>
      <c r="F152" s="22">
        <f t="shared" si="69"/>
        <v>7.90351047854173E-4</v>
      </c>
      <c r="G152" s="22">
        <f t="shared" si="69"/>
        <v>8.5652130191860986E-4</v>
      </c>
      <c r="H152" s="22">
        <f t="shared" si="69"/>
        <v>8.9619149319488062E-4</v>
      </c>
      <c r="I152" s="22">
        <f t="shared" si="69"/>
        <v>9.3209894283241296E-4</v>
      </c>
      <c r="J152" s="22">
        <f t="shared" si="69"/>
        <v>9.6870762103594204E-4</v>
      </c>
      <c r="K152" s="22">
        <f t="shared" si="69"/>
        <v>9.8378408359641335E-4</v>
      </c>
      <c r="L152" s="22">
        <f t="shared" si="69"/>
        <v>1.0333160151182546E-3</v>
      </c>
      <c r="M152" s="22">
        <f t="shared" si="69"/>
        <v>1.1173472286412174E-3</v>
      </c>
      <c r="N152" s="22">
        <f t="shared" si="69"/>
        <v>1.273679406269054E-3</v>
      </c>
      <c r="O152" s="22">
        <f t="shared" si="69"/>
        <v>1.5363326643432341E-3</v>
      </c>
      <c r="P152" s="22">
        <f t="shared" si="69"/>
        <v>2.0284985417973128E-3</v>
      </c>
      <c r="Q152" s="22">
        <f t="shared" si="69"/>
        <v>2.7883354301004178E-3</v>
      </c>
    </row>
    <row r="153" spans="1:17" ht="12" customHeight="1" x14ac:dyDescent="0.25">
      <c r="A153" s="23" t="s">
        <v>47</v>
      </c>
      <c r="B153" s="22">
        <f t="shared" ref="B153:Q153" si="70">IF(B123=0,0,B123/B$26)</f>
        <v>0.73824610882682762</v>
      </c>
      <c r="C153" s="22">
        <f t="shared" si="70"/>
        <v>0.70751873319758352</v>
      </c>
      <c r="D153" s="22">
        <f t="shared" si="70"/>
        <v>0.70510760833302999</v>
      </c>
      <c r="E153" s="22">
        <f t="shared" si="70"/>
        <v>0.75390376027927886</v>
      </c>
      <c r="F153" s="22">
        <f t="shared" si="70"/>
        <v>0.73561679301902649</v>
      </c>
      <c r="G153" s="22">
        <f t="shared" si="70"/>
        <v>0.7501147175960019</v>
      </c>
      <c r="H153" s="22">
        <f t="shared" si="70"/>
        <v>0.72817100760677334</v>
      </c>
      <c r="I153" s="22">
        <f t="shared" si="70"/>
        <v>0.67751220043241667</v>
      </c>
      <c r="J153" s="22">
        <f t="shared" si="70"/>
        <v>0.66729076594709802</v>
      </c>
      <c r="K153" s="22">
        <f t="shared" si="70"/>
        <v>0.64701886734617231</v>
      </c>
      <c r="L153" s="22">
        <f t="shared" si="70"/>
        <v>0.61946454561016917</v>
      </c>
      <c r="M153" s="22">
        <f t="shared" si="70"/>
        <v>0.52740532238026072</v>
      </c>
      <c r="N153" s="22">
        <f t="shared" si="70"/>
        <v>0.52143792251752252</v>
      </c>
      <c r="O153" s="22">
        <f t="shared" si="70"/>
        <v>0.50859259898404652</v>
      </c>
      <c r="P153" s="22">
        <f t="shared" si="70"/>
        <v>0.47439007339919825</v>
      </c>
      <c r="Q153" s="22">
        <f t="shared" si="70"/>
        <v>0.46183995488581819</v>
      </c>
    </row>
    <row r="154" spans="1:17" ht="12" customHeight="1" x14ac:dyDescent="0.25">
      <c r="A154" s="21" t="s">
        <v>46</v>
      </c>
      <c r="B154" s="20">
        <f t="shared" ref="B154:Q154" si="71">IF(B124=0,0,B124/B$26)</f>
        <v>0.61735438339512638</v>
      </c>
      <c r="C154" s="20">
        <f t="shared" si="71"/>
        <v>0.60457587271008717</v>
      </c>
      <c r="D154" s="20">
        <f t="shared" si="71"/>
        <v>0.59629875766349272</v>
      </c>
      <c r="E154" s="20">
        <f t="shared" si="71"/>
        <v>0.63557093959705202</v>
      </c>
      <c r="F154" s="20">
        <f t="shared" si="71"/>
        <v>0.65058490006258007</v>
      </c>
      <c r="G154" s="20">
        <f t="shared" si="71"/>
        <v>0.71250795558141489</v>
      </c>
      <c r="H154" s="20">
        <f t="shared" si="71"/>
        <v>0.71379066742437836</v>
      </c>
      <c r="I154" s="20">
        <f t="shared" si="71"/>
        <v>0.70703527537556565</v>
      </c>
      <c r="J154" s="20">
        <f t="shared" si="71"/>
        <v>0.70376787753624315</v>
      </c>
      <c r="K154" s="20">
        <f t="shared" si="71"/>
        <v>0.70611576162115008</v>
      </c>
      <c r="L154" s="20">
        <f t="shared" si="71"/>
        <v>0.73372082568882524</v>
      </c>
      <c r="M154" s="20">
        <f t="shared" si="71"/>
        <v>0.69495060945620113</v>
      </c>
      <c r="N154" s="20">
        <f t="shared" si="71"/>
        <v>0.66412983952931448</v>
      </c>
      <c r="O154" s="20">
        <f t="shared" si="71"/>
        <v>0.6699511536543592</v>
      </c>
      <c r="P154" s="20">
        <f t="shared" si="71"/>
        <v>0.58474194635026655</v>
      </c>
      <c r="Q154" s="20">
        <f t="shared" si="71"/>
        <v>0.65932120739453559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10380.196413183445</v>
      </c>
      <c r="C159" s="26">
        <f t="shared" si="73"/>
        <v>10583.267232249238</v>
      </c>
      <c r="D159" s="26">
        <f t="shared" si="73"/>
        <v>10628.200330817514</v>
      </c>
      <c r="E159" s="26">
        <f t="shared" si="73"/>
        <v>10952.948786796134</v>
      </c>
      <c r="F159" s="26">
        <f t="shared" si="73"/>
        <v>11010.949977028591</v>
      </c>
      <c r="G159" s="26">
        <f t="shared" si="73"/>
        <v>10831.457582412615</v>
      </c>
      <c r="H159" s="26">
        <f t="shared" si="73"/>
        <v>10738.965965567137</v>
      </c>
      <c r="I159" s="26">
        <f t="shared" si="73"/>
        <v>10348.55666297527</v>
      </c>
      <c r="J159" s="26">
        <f t="shared" si="73"/>
        <v>10257.220839152345</v>
      </c>
      <c r="K159" s="26">
        <f t="shared" si="73"/>
        <v>10273.563214274751</v>
      </c>
      <c r="L159" s="26">
        <f t="shared" si="73"/>
        <v>11049.543691230234</v>
      </c>
      <c r="M159" s="26">
        <f t="shared" si="73"/>
        <v>10097.543652300024</v>
      </c>
      <c r="N159" s="26">
        <f t="shared" si="73"/>
        <v>10301.782449344641</v>
      </c>
      <c r="O159" s="26">
        <f t="shared" si="73"/>
        <v>10182.633428751398</v>
      </c>
      <c r="P159" s="26">
        <f t="shared" si="73"/>
        <v>9321.0833910250476</v>
      </c>
      <c r="Q159" s="26">
        <f t="shared" si="73"/>
        <v>9444.6226207980762</v>
      </c>
    </row>
    <row r="160" spans="1:17" ht="12" customHeight="1" x14ac:dyDescent="0.25">
      <c r="A160" s="25" t="s">
        <v>48</v>
      </c>
      <c r="B160" s="24">
        <f t="shared" ref="B160:Q160" si="74">IF(B106=0,0,B106/B$23)</f>
        <v>7488.7929052056843</v>
      </c>
      <c r="C160" s="24">
        <f t="shared" si="74"/>
        <v>7683.7163627388345</v>
      </c>
      <c r="D160" s="24">
        <f t="shared" si="74"/>
        <v>7704.7116268549107</v>
      </c>
      <c r="E160" s="24">
        <f t="shared" si="74"/>
        <v>7987.1679862345773</v>
      </c>
      <c r="F160" s="24">
        <f t="shared" si="74"/>
        <v>8016.1066589838838</v>
      </c>
      <c r="G160" s="24">
        <f t="shared" si="74"/>
        <v>7841.8575084623781</v>
      </c>
      <c r="H160" s="24">
        <f t="shared" si="74"/>
        <v>7782.5931401402731</v>
      </c>
      <c r="I160" s="24">
        <f t="shared" si="74"/>
        <v>7402.4865934165573</v>
      </c>
      <c r="J160" s="24">
        <f t="shared" si="74"/>
        <v>7325.9891643775691</v>
      </c>
      <c r="K160" s="24">
        <f t="shared" si="74"/>
        <v>7270.7900803056564</v>
      </c>
      <c r="L160" s="24">
        <f t="shared" si="74"/>
        <v>7976.9599464499197</v>
      </c>
      <c r="M160" s="24">
        <f t="shared" si="74"/>
        <v>7012.9407452562</v>
      </c>
      <c r="N160" s="24">
        <f t="shared" si="74"/>
        <v>7190.666687066665</v>
      </c>
      <c r="O160" s="24">
        <f t="shared" si="74"/>
        <v>7078.2970965588311</v>
      </c>
      <c r="P160" s="24">
        <f t="shared" si="74"/>
        <v>6227.4330013436129</v>
      </c>
      <c r="Q160" s="24">
        <f t="shared" si="74"/>
        <v>6381.5726850031997</v>
      </c>
    </row>
    <row r="161" spans="1:17" ht="12" customHeight="1" x14ac:dyDescent="0.25">
      <c r="A161" s="23" t="s">
        <v>44</v>
      </c>
      <c r="B161" s="22">
        <f t="shared" ref="B161:Q161" si="75">IF(B107=0,0,B107/B$23)</f>
        <v>5740.5112153566688</v>
      </c>
      <c r="C161" s="22">
        <f t="shared" si="75"/>
        <v>5932.1014988652296</v>
      </c>
      <c r="D161" s="22">
        <f t="shared" si="75"/>
        <v>5929.3536381471422</v>
      </c>
      <c r="E161" s="22">
        <f t="shared" si="75"/>
        <v>6171.9985357703627</v>
      </c>
      <c r="F161" s="22">
        <f t="shared" si="75"/>
        <v>6170.0647127110824</v>
      </c>
      <c r="G161" s="22">
        <f t="shared" si="75"/>
        <v>5988.9773540686765</v>
      </c>
      <c r="H161" s="22">
        <f t="shared" si="75"/>
        <v>5946.4662537507111</v>
      </c>
      <c r="I161" s="22">
        <f t="shared" si="75"/>
        <v>5568.05557402471</v>
      </c>
      <c r="J161" s="22">
        <f t="shared" si="75"/>
        <v>5496.4387641115809</v>
      </c>
      <c r="K161" s="22">
        <f t="shared" si="75"/>
        <v>5391.928577405004</v>
      </c>
      <c r="L161" s="22">
        <f t="shared" si="75"/>
        <v>6055.8255545397114</v>
      </c>
      <c r="M161" s="22">
        <f t="shared" si="75"/>
        <v>5085.8991772486061</v>
      </c>
      <c r="N161" s="22">
        <f t="shared" si="75"/>
        <v>5243.4989245380002</v>
      </c>
      <c r="O161" s="22">
        <f t="shared" si="75"/>
        <v>5129.3917855983636</v>
      </c>
      <c r="P161" s="22">
        <f t="shared" si="75"/>
        <v>4298.0723074783782</v>
      </c>
      <c r="Q161" s="22">
        <f t="shared" si="75"/>
        <v>4478.9696980596</v>
      </c>
    </row>
    <row r="162" spans="1:17" ht="12" customHeight="1" x14ac:dyDescent="0.25">
      <c r="A162" s="23" t="s">
        <v>43</v>
      </c>
      <c r="B162" s="22">
        <f t="shared" ref="B162:Q162" si="76">IF(B108=0,0,B108/B$23)</f>
        <v>127.25345960829368</v>
      </c>
      <c r="C162" s="22">
        <f t="shared" si="76"/>
        <v>128.61962686893736</v>
      </c>
      <c r="D162" s="22">
        <f t="shared" si="76"/>
        <v>133.70857479002609</v>
      </c>
      <c r="E162" s="22">
        <f t="shared" si="76"/>
        <v>136.46266861998191</v>
      </c>
      <c r="F162" s="22">
        <f t="shared" si="76"/>
        <v>140.67194994951188</v>
      </c>
      <c r="G162" s="22">
        <f t="shared" si="76"/>
        <v>143.4734749647335</v>
      </c>
      <c r="H162" s="22">
        <f t="shared" si="76"/>
        <v>146.27237543346249</v>
      </c>
      <c r="I162" s="22">
        <f t="shared" si="76"/>
        <v>151.7073734194343</v>
      </c>
      <c r="J162" s="22">
        <f t="shared" si="76"/>
        <v>154.50990791790099</v>
      </c>
      <c r="K162" s="22">
        <f t="shared" si="76"/>
        <v>158.47284743187757</v>
      </c>
      <c r="L162" s="22">
        <f t="shared" si="76"/>
        <v>158.57401871213835</v>
      </c>
      <c r="M162" s="22">
        <f t="shared" si="76"/>
        <v>160.58685396155548</v>
      </c>
      <c r="N162" s="22">
        <f t="shared" si="76"/>
        <v>160.70801127798896</v>
      </c>
      <c r="O162" s="22">
        <f t="shared" si="76"/>
        <v>160.22168730069365</v>
      </c>
      <c r="P162" s="22">
        <f t="shared" si="76"/>
        <v>160.79846119575689</v>
      </c>
      <c r="Q162" s="22">
        <f t="shared" si="76"/>
        <v>158.43584695222117</v>
      </c>
    </row>
    <row r="163" spans="1:17" ht="12" customHeight="1" x14ac:dyDescent="0.25">
      <c r="A163" s="23" t="s">
        <v>47</v>
      </c>
      <c r="B163" s="22">
        <f t="shared" ref="B163:Q163" si="77">IF(B109=0,0,B109/B$23)</f>
        <v>788.90329572519568</v>
      </c>
      <c r="C163" s="22">
        <f t="shared" si="77"/>
        <v>789.56805507357262</v>
      </c>
      <c r="D163" s="22">
        <f t="shared" si="77"/>
        <v>795.79710015796786</v>
      </c>
      <c r="E163" s="22">
        <f t="shared" si="77"/>
        <v>810.56534983893096</v>
      </c>
      <c r="F163" s="22">
        <f t="shared" si="77"/>
        <v>819.38975912581577</v>
      </c>
      <c r="G163" s="22">
        <f t="shared" si="77"/>
        <v>819.42624158366925</v>
      </c>
      <c r="H163" s="22">
        <f t="shared" si="77"/>
        <v>808.69138835593753</v>
      </c>
      <c r="I163" s="22">
        <f t="shared" si="77"/>
        <v>805.13795177789768</v>
      </c>
      <c r="J163" s="22">
        <f t="shared" si="77"/>
        <v>804.57989373397993</v>
      </c>
      <c r="K163" s="22">
        <f t="shared" si="77"/>
        <v>825.2492283500311</v>
      </c>
      <c r="L163" s="22">
        <f t="shared" si="77"/>
        <v>842.39823163934579</v>
      </c>
      <c r="M163" s="22">
        <f t="shared" si="77"/>
        <v>844.06606716651913</v>
      </c>
      <c r="N163" s="22">
        <f t="shared" si="77"/>
        <v>853.59906952772951</v>
      </c>
      <c r="O163" s="22">
        <f t="shared" si="77"/>
        <v>854.3281462614475</v>
      </c>
      <c r="P163" s="22">
        <f t="shared" si="77"/>
        <v>848.80178151650671</v>
      </c>
      <c r="Q163" s="22">
        <f t="shared" si="77"/>
        <v>843.47911106756226</v>
      </c>
    </row>
    <row r="164" spans="1:17" ht="12" customHeight="1" x14ac:dyDescent="0.25">
      <c r="A164" s="21" t="s">
        <v>46</v>
      </c>
      <c r="B164" s="20">
        <f t="shared" ref="B164:Q164" si="78">IF(B110=0,0,B110/B$23)</f>
        <v>832.12493451552689</v>
      </c>
      <c r="C164" s="20">
        <f t="shared" si="78"/>
        <v>833.42718193109556</v>
      </c>
      <c r="D164" s="20">
        <f t="shared" si="78"/>
        <v>845.85231375977594</v>
      </c>
      <c r="E164" s="20">
        <f t="shared" si="78"/>
        <v>868.14143200530259</v>
      </c>
      <c r="F164" s="20">
        <f t="shared" si="78"/>
        <v>885.98023719747391</v>
      </c>
      <c r="G164" s="20">
        <f t="shared" si="78"/>
        <v>889.98043784529909</v>
      </c>
      <c r="H164" s="20">
        <f t="shared" si="78"/>
        <v>881.16312260016173</v>
      </c>
      <c r="I164" s="20">
        <f t="shared" si="78"/>
        <v>877.58569419451521</v>
      </c>
      <c r="J164" s="20">
        <f t="shared" si="78"/>
        <v>870.46059861410868</v>
      </c>
      <c r="K164" s="20">
        <f t="shared" si="78"/>
        <v>895.13942711874415</v>
      </c>
      <c r="L164" s="20">
        <f t="shared" si="78"/>
        <v>920.16214155872512</v>
      </c>
      <c r="M164" s="20">
        <f t="shared" si="78"/>
        <v>922.38864687952002</v>
      </c>
      <c r="N164" s="20">
        <f t="shared" si="78"/>
        <v>932.86068172294597</v>
      </c>
      <c r="O164" s="20">
        <f t="shared" si="78"/>
        <v>934.35547739832748</v>
      </c>
      <c r="P164" s="20">
        <f t="shared" si="78"/>
        <v>919.76045115297131</v>
      </c>
      <c r="Q164" s="20">
        <f t="shared" si="78"/>
        <v>900.68802892381632</v>
      </c>
    </row>
    <row r="165" spans="1:17" ht="12" customHeight="1" x14ac:dyDescent="0.25">
      <c r="A165" s="19" t="s">
        <v>45</v>
      </c>
      <c r="B165" s="18">
        <f t="shared" ref="B165:Q165" si="79">IF(B111=0,0,B111/B$23)</f>
        <v>2891.4035079777614</v>
      </c>
      <c r="C165" s="18">
        <f t="shared" si="79"/>
        <v>2899.5508695104036</v>
      </c>
      <c r="D165" s="18">
        <f t="shared" si="79"/>
        <v>2923.4887039626019</v>
      </c>
      <c r="E165" s="18">
        <f t="shared" si="79"/>
        <v>2965.7808005615557</v>
      </c>
      <c r="F165" s="18">
        <f t="shared" si="79"/>
        <v>2994.8433180447087</v>
      </c>
      <c r="G165" s="18">
        <f t="shared" si="79"/>
        <v>2989.6000739502369</v>
      </c>
      <c r="H165" s="18">
        <f t="shared" si="79"/>
        <v>2956.3728254268631</v>
      </c>
      <c r="I165" s="18">
        <f t="shared" si="79"/>
        <v>2946.0700695587125</v>
      </c>
      <c r="J165" s="18">
        <f t="shared" si="79"/>
        <v>2931.2316747747759</v>
      </c>
      <c r="K165" s="18">
        <f t="shared" si="79"/>
        <v>3002.773133969094</v>
      </c>
      <c r="L165" s="18">
        <f t="shared" si="79"/>
        <v>3072.5837447803137</v>
      </c>
      <c r="M165" s="18">
        <f t="shared" si="79"/>
        <v>3084.6029070438249</v>
      </c>
      <c r="N165" s="18">
        <f t="shared" si="79"/>
        <v>3111.1157622779756</v>
      </c>
      <c r="O165" s="18">
        <f t="shared" si="79"/>
        <v>3104.3363321925667</v>
      </c>
      <c r="P165" s="18">
        <f t="shared" si="79"/>
        <v>3093.6503896814329</v>
      </c>
      <c r="Q165" s="18">
        <f t="shared" si="79"/>
        <v>3063.0499357948761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5255.2482360593958</v>
      </c>
      <c r="C167" s="31">
        <f t="shared" si="80"/>
        <v>5458.2004049616598</v>
      </c>
      <c r="D167" s="31">
        <f t="shared" si="80"/>
        <v>5507.1995680636355</v>
      </c>
      <c r="E167" s="31">
        <f t="shared" si="80"/>
        <v>5750.7177577915245</v>
      </c>
      <c r="F167" s="31">
        <f t="shared" si="80"/>
        <v>5829.9483138444248</v>
      </c>
      <c r="G167" s="31">
        <f t="shared" si="80"/>
        <v>5751.1534194317137</v>
      </c>
      <c r="H167" s="31">
        <f t="shared" si="80"/>
        <v>5768.9162913217015</v>
      </c>
      <c r="I167" s="31">
        <f t="shared" si="80"/>
        <v>5568.1441716881445</v>
      </c>
      <c r="J167" s="31">
        <f t="shared" si="80"/>
        <v>5569.5442037152206</v>
      </c>
      <c r="K167" s="31">
        <f t="shared" si="80"/>
        <v>5597.0923933217064</v>
      </c>
      <c r="L167" s="31">
        <f t="shared" si="80"/>
        <v>6222.0094623275227</v>
      </c>
      <c r="M167" s="31">
        <f t="shared" si="80"/>
        <v>5565.2340200128392</v>
      </c>
      <c r="N167" s="31">
        <f t="shared" si="80"/>
        <v>5788.2967484339943</v>
      </c>
      <c r="O167" s="31">
        <f t="shared" si="80"/>
        <v>5770.2329395215056</v>
      </c>
      <c r="P167" s="31">
        <f t="shared" si="80"/>
        <v>5153.8808324863876</v>
      </c>
      <c r="Q167" s="31">
        <f t="shared" si="80"/>
        <v>5349.4720100809718</v>
      </c>
    </row>
    <row r="168" spans="1:17" ht="12" customHeight="1" x14ac:dyDescent="0.25">
      <c r="A168" s="23" t="s">
        <v>44</v>
      </c>
      <c r="B168" s="22">
        <f t="shared" ref="B168:Q168" si="81">IF(B114=0,0,B114/B$23)</f>
        <v>4047.695098435991</v>
      </c>
      <c r="C168" s="22">
        <f t="shared" si="81"/>
        <v>4234.8815741515946</v>
      </c>
      <c r="D168" s="22">
        <f t="shared" si="81"/>
        <v>4250.6128454239433</v>
      </c>
      <c r="E168" s="22">
        <f t="shared" si="81"/>
        <v>4456.5550428414845</v>
      </c>
      <c r="F168" s="22">
        <f t="shared" si="81"/>
        <v>4498.9732818441689</v>
      </c>
      <c r="G168" s="22">
        <f t="shared" si="81"/>
        <v>4401.7654055359517</v>
      </c>
      <c r="H168" s="22">
        <f t="shared" si="81"/>
        <v>4411.5137802974268</v>
      </c>
      <c r="I168" s="22">
        <f t="shared" si="81"/>
        <v>4186.6531045784659</v>
      </c>
      <c r="J168" s="22">
        <f t="shared" si="81"/>
        <v>4172.1910955057147</v>
      </c>
      <c r="K168" s="22">
        <f t="shared" si="81"/>
        <v>4145.1799558009116</v>
      </c>
      <c r="L168" s="22">
        <f t="shared" si="81"/>
        <v>4725.9240924972119</v>
      </c>
      <c r="M168" s="22">
        <f t="shared" si="81"/>
        <v>4036.6385212114678</v>
      </c>
      <c r="N168" s="22">
        <f t="shared" si="81"/>
        <v>4221.2686898052498</v>
      </c>
      <c r="O168" s="22">
        <f t="shared" si="81"/>
        <v>4182.4625472415273</v>
      </c>
      <c r="P168" s="22">
        <f t="shared" si="81"/>
        <v>3544.474753635568</v>
      </c>
      <c r="Q168" s="22">
        <f t="shared" si="81"/>
        <v>3731.2538340134747</v>
      </c>
    </row>
    <row r="169" spans="1:17" ht="12" customHeight="1" x14ac:dyDescent="0.25">
      <c r="A169" s="23" t="s">
        <v>43</v>
      </c>
      <c r="B169" s="30">
        <f t="shared" ref="B169:Q169" si="82">IF(B115=0,0,B115/B$23)</f>
        <v>212.81392650731513</v>
      </c>
      <c r="C169" s="30">
        <f t="shared" si="82"/>
        <v>219.72536043610037</v>
      </c>
      <c r="D169" s="30">
        <f t="shared" si="82"/>
        <v>233.82937708814589</v>
      </c>
      <c r="E169" s="30">
        <f t="shared" si="82"/>
        <v>243.19938428246232</v>
      </c>
      <c r="F169" s="30">
        <f t="shared" si="82"/>
        <v>255.73126090327455</v>
      </c>
      <c r="G169" s="30">
        <f t="shared" si="82"/>
        <v>266.12766097525861</v>
      </c>
      <c r="H169" s="30">
        <f t="shared" si="82"/>
        <v>277.00825652855985</v>
      </c>
      <c r="I169" s="30">
        <f t="shared" si="82"/>
        <v>293.70413764092024</v>
      </c>
      <c r="J169" s="30">
        <f t="shared" si="82"/>
        <v>305.07831057520741</v>
      </c>
      <c r="K169" s="30">
        <f t="shared" si="82"/>
        <v>319.62880040184609</v>
      </c>
      <c r="L169" s="30">
        <f t="shared" si="82"/>
        <v>325.96821506256271</v>
      </c>
      <c r="M169" s="30">
        <f t="shared" si="82"/>
        <v>338.84636228781989</v>
      </c>
      <c r="N169" s="30">
        <f t="shared" si="82"/>
        <v>351.98192261307253</v>
      </c>
      <c r="O169" s="30">
        <f t="shared" si="82"/>
        <v>363.59176827933214</v>
      </c>
      <c r="P169" s="30">
        <f t="shared" si="82"/>
        <v>384.93758024617506</v>
      </c>
      <c r="Q169" s="30">
        <f t="shared" si="82"/>
        <v>407.14529435452732</v>
      </c>
    </row>
    <row r="170" spans="1:17" ht="12" customHeight="1" x14ac:dyDescent="0.25">
      <c r="A170" s="23" t="s">
        <v>47</v>
      </c>
      <c r="B170" s="22">
        <f t="shared" ref="B170:Q170" si="83">IF(B116=0,0,B116/B$23)</f>
        <v>534.28584770482473</v>
      </c>
      <c r="C170" s="22">
        <f t="shared" si="83"/>
        <v>537.93981564099806</v>
      </c>
      <c r="D170" s="22">
        <f t="shared" si="83"/>
        <v>545.38985919641311</v>
      </c>
      <c r="E170" s="22">
        <f t="shared" si="83"/>
        <v>557.25612787401144</v>
      </c>
      <c r="F170" s="22">
        <f t="shared" si="83"/>
        <v>567.17524380476948</v>
      </c>
      <c r="G170" s="22">
        <f t="shared" si="83"/>
        <v>570.20160283043481</v>
      </c>
      <c r="H170" s="22">
        <f t="shared" si="83"/>
        <v>567.38011825446677</v>
      </c>
      <c r="I170" s="22">
        <f t="shared" si="83"/>
        <v>570.94070777938805</v>
      </c>
      <c r="J170" s="22">
        <f t="shared" si="83"/>
        <v>574.52553848114042</v>
      </c>
      <c r="K170" s="22">
        <f t="shared" si="83"/>
        <v>594.18735362176994</v>
      </c>
      <c r="L170" s="22">
        <f t="shared" si="83"/>
        <v>612.48374155645092</v>
      </c>
      <c r="M170" s="22">
        <f t="shared" si="83"/>
        <v>623.43776584123691</v>
      </c>
      <c r="N170" s="22">
        <f t="shared" si="83"/>
        <v>634.95935747874285</v>
      </c>
      <c r="O170" s="22">
        <f t="shared" si="83"/>
        <v>639.83042436964058</v>
      </c>
      <c r="P170" s="22">
        <f t="shared" si="83"/>
        <v>641.32391152345178</v>
      </c>
      <c r="Q170" s="22">
        <f t="shared" si="83"/>
        <v>641.282999372934</v>
      </c>
    </row>
    <row r="171" spans="1:17" ht="12" customHeight="1" x14ac:dyDescent="0.25">
      <c r="A171" s="29" t="s">
        <v>46</v>
      </c>
      <c r="B171" s="18">
        <f t="shared" ref="B171:Q171" si="84">IF(B117=0,0,B117/B$23)</f>
        <v>460.45336341126551</v>
      </c>
      <c r="C171" s="18">
        <f t="shared" si="84"/>
        <v>465.6536547329676</v>
      </c>
      <c r="D171" s="18">
        <f t="shared" si="84"/>
        <v>477.36748635513328</v>
      </c>
      <c r="E171" s="18">
        <f t="shared" si="84"/>
        <v>493.70720279356613</v>
      </c>
      <c r="F171" s="18">
        <f t="shared" si="84"/>
        <v>508.06852729221248</v>
      </c>
      <c r="G171" s="18">
        <f t="shared" si="84"/>
        <v>513.05875009006866</v>
      </c>
      <c r="H171" s="18">
        <f t="shared" si="84"/>
        <v>513.01413624124802</v>
      </c>
      <c r="I171" s="18">
        <f t="shared" si="84"/>
        <v>516.84622168936983</v>
      </c>
      <c r="J171" s="18">
        <f t="shared" si="84"/>
        <v>517.7492591531576</v>
      </c>
      <c r="K171" s="18">
        <f t="shared" si="84"/>
        <v>538.09628349717821</v>
      </c>
      <c r="L171" s="18">
        <f t="shared" si="84"/>
        <v>557.63341321129792</v>
      </c>
      <c r="M171" s="18">
        <f t="shared" si="84"/>
        <v>566.31137067231452</v>
      </c>
      <c r="N171" s="18">
        <f t="shared" si="84"/>
        <v>580.08677853692984</v>
      </c>
      <c r="O171" s="18">
        <f t="shared" si="84"/>
        <v>584.34819963100585</v>
      </c>
      <c r="P171" s="18">
        <f t="shared" si="84"/>
        <v>583.1445870811923</v>
      </c>
      <c r="Q171" s="18">
        <f t="shared" si="84"/>
        <v>569.78988234003543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424.40866533657351</v>
      </c>
      <c r="C173" s="26">
        <f t="shared" si="85"/>
        <v>401.92664387466613</v>
      </c>
      <c r="D173" s="26">
        <f t="shared" si="85"/>
        <v>405.53565071433059</v>
      </c>
      <c r="E173" s="26">
        <f t="shared" si="85"/>
        <v>448.68921991898964</v>
      </c>
      <c r="F173" s="26">
        <f t="shared" si="85"/>
        <v>446.07964924481661</v>
      </c>
      <c r="G173" s="26">
        <f t="shared" si="85"/>
        <v>434.6931808723931</v>
      </c>
      <c r="H173" s="26">
        <f t="shared" si="85"/>
        <v>426.51822531408482</v>
      </c>
      <c r="I173" s="26">
        <f t="shared" si="85"/>
        <v>378.67053848188885</v>
      </c>
      <c r="J173" s="26">
        <f t="shared" si="85"/>
        <v>367.61864751634477</v>
      </c>
      <c r="K173" s="26">
        <f t="shared" si="85"/>
        <v>360.95124331339917</v>
      </c>
      <c r="L173" s="26">
        <f t="shared" si="85"/>
        <v>359.22225831979205</v>
      </c>
      <c r="M173" s="26">
        <f t="shared" si="85"/>
        <v>288.07779467439974</v>
      </c>
      <c r="N173" s="26">
        <f t="shared" si="85"/>
        <v>322.30939438153854</v>
      </c>
      <c r="O173" s="26">
        <f t="shared" si="85"/>
        <v>323.28617624714877</v>
      </c>
      <c r="P173" s="26">
        <f t="shared" si="85"/>
        <v>256.40849818203395</v>
      </c>
      <c r="Q173" s="26">
        <f t="shared" si="85"/>
        <v>275.90115900549091</v>
      </c>
    </row>
    <row r="174" spans="1:17" ht="12" customHeight="1" x14ac:dyDescent="0.25">
      <c r="A174" s="25" t="s">
        <v>48</v>
      </c>
      <c r="B174" s="24">
        <f t="shared" ref="B174:Q174" si="86">IF(B120=0,0,B120/B$23)</f>
        <v>424.40866533657351</v>
      </c>
      <c r="C174" s="24">
        <f t="shared" si="86"/>
        <v>401.92664387466613</v>
      </c>
      <c r="D174" s="24">
        <f t="shared" si="86"/>
        <v>405.53565071433059</v>
      </c>
      <c r="E174" s="24">
        <f t="shared" si="86"/>
        <v>448.68921991898964</v>
      </c>
      <c r="F174" s="24">
        <f t="shared" si="86"/>
        <v>446.07964924481661</v>
      </c>
      <c r="G174" s="24">
        <f t="shared" si="86"/>
        <v>434.6931808723931</v>
      </c>
      <c r="H174" s="24">
        <f t="shared" si="86"/>
        <v>426.51822531408482</v>
      </c>
      <c r="I174" s="24">
        <f t="shared" si="86"/>
        <v>378.67053848188885</v>
      </c>
      <c r="J174" s="24">
        <f t="shared" si="86"/>
        <v>367.61864751634477</v>
      </c>
      <c r="K174" s="24">
        <f t="shared" si="86"/>
        <v>360.95124331339917</v>
      </c>
      <c r="L174" s="24">
        <f t="shared" si="86"/>
        <v>359.22225831979205</v>
      </c>
      <c r="M174" s="24">
        <f t="shared" si="86"/>
        <v>288.07779467439974</v>
      </c>
      <c r="N174" s="24">
        <f t="shared" si="86"/>
        <v>322.30939438153854</v>
      </c>
      <c r="O174" s="24">
        <f t="shared" si="86"/>
        <v>323.28617624714877</v>
      </c>
      <c r="P174" s="24">
        <f t="shared" si="86"/>
        <v>256.40849818203395</v>
      </c>
      <c r="Q174" s="24">
        <f t="shared" si="86"/>
        <v>275.90115900549091</v>
      </c>
    </row>
    <row r="175" spans="1:17" ht="12" customHeight="1" x14ac:dyDescent="0.25">
      <c r="A175" s="23" t="s">
        <v>44</v>
      </c>
      <c r="B175" s="22">
        <f t="shared" ref="B175:Q175" si="87">IF(B121=0,0,B121/B$23)</f>
        <v>355.37274311430724</v>
      </c>
      <c r="C175" s="22">
        <f t="shared" si="87"/>
        <v>334.50876651433873</v>
      </c>
      <c r="D175" s="22">
        <f t="shared" si="87"/>
        <v>337.42941472377879</v>
      </c>
      <c r="E175" s="22">
        <f t="shared" si="87"/>
        <v>374.26993184865836</v>
      </c>
      <c r="F175" s="22">
        <f t="shared" si="87"/>
        <v>370.40681825188886</v>
      </c>
      <c r="G175" s="22">
        <f t="shared" si="87"/>
        <v>354.58706672483663</v>
      </c>
      <c r="H175" s="22">
        <f t="shared" si="87"/>
        <v>347.89574110216279</v>
      </c>
      <c r="I175" s="22">
        <f t="shared" si="87"/>
        <v>302.62004963733273</v>
      </c>
      <c r="J175" s="22">
        <f t="shared" si="87"/>
        <v>292.26938913337057</v>
      </c>
      <c r="K175" s="22">
        <f t="shared" si="87"/>
        <v>284.19423552953663</v>
      </c>
      <c r="L175" s="22">
        <f t="shared" si="87"/>
        <v>280.12037928329642</v>
      </c>
      <c r="M175" s="22">
        <f t="shared" si="87"/>
        <v>216.2093886735469</v>
      </c>
      <c r="N175" s="22">
        <f t="shared" si="87"/>
        <v>252.01028715080659</v>
      </c>
      <c r="O175" s="22">
        <f t="shared" si="87"/>
        <v>253.37156009114545</v>
      </c>
      <c r="P175" s="22">
        <f t="shared" si="87"/>
        <v>193.60489249370571</v>
      </c>
      <c r="Q175" s="22">
        <f t="shared" si="87"/>
        <v>209.72005709784122</v>
      </c>
    </row>
    <row r="176" spans="1:17" ht="12" customHeight="1" x14ac:dyDescent="0.25">
      <c r="A176" s="23" t="s">
        <v>43</v>
      </c>
      <c r="B176" s="22">
        <f t="shared" ref="B176:Q176" si="88">IF(B122=0,0,B122/B$23)</f>
        <v>3.400344289954102E-2</v>
      </c>
      <c r="C176" s="22">
        <f t="shared" si="88"/>
        <v>3.5144628917501794E-2</v>
      </c>
      <c r="D176" s="22">
        <f t="shared" si="88"/>
        <v>3.8073970997095682E-2</v>
      </c>
      <c r="E176" s="22">
        <f t="shared" si="88"/>
        <v>3.9831466862702974E-2</v>
      </c>
      <c r="F176" s="22">
        <f t="shared" si="88"/>
        <v>4.3120724104001938E-2</v>
      </c>
      <c r="G176" s="22">
        <f t="shared" si="88"/>
        <v>4.6883203697143272E-2</v>
      </c>
      <c r="H176" s="22">
        <f t="shared" si="88"/>
        <v>4.8834194385552365E-2</v>
      </c>
      <c r="I176" s="22">
        <f t="shared" si="88"/>
        <v>5.1163930198428388E-2</v>
      </c>
      <c r="J176" s="22">
        <f t="shared" si="88"/>
        <v>5.3199668925142718E-2</v>
      </c>
      <c r="K176" s="22">
        <f t="shared" si="88"/>
        <v>5.5764932988478969E-2</v>
      </c>
      <c r="L176" s="22">
        <f t="shared" si="88"/>
        <v>6.035748819599529E-2</v>
      </c>
      <c r="M176" s="22">
        <f t="shared" si="88"/>
        <v>6.5634424262437652E-2</v>
      </c>
      <c r="N176" s="22">
        <f t="shared" si="88"/>
        <v>7.5442701974795454E-2</v>
      </c>
      <c r="O176" s="22">
        <f t="shared" si="88"/>
        <v>9.1021033108893271E-2</v>
      </c>
      <c r="P176" s="22">
        <f t="shared" si="88"/>
        <v>0.12005443131594162</v>
      </c>
      <c r="Q176" s="22">
        <f t="shared" si="88"/>
        <v>0.16418452219436366</v>
      </c>
    </row>
    <row r="177" spans="1:17" ht="12" customHeight="1" x14ac:dyDescent="0.25">
      <c r="A177" s="23" t="s">
        <v>47</v>
      </c>
      <c r="B177" s="22">
        <f t="shared" ref="B177:Q177" si="89">IF(B123=0,0,B123/B$23)</f>
        <v>37.577736459033233</v>
      </c>
      <c r="C177" s="22">
        <f t="shared" si="89"/>
        <v>36.334686147527115</v>
      </c>
      <c r="D177" s="22">
        <f t="shared" si="89"/>
        <v>36.879625134215495</v>
      </c>
      <c r="E177" s="22">
        <f t="shared" si="89"/>
        <v>40.356943545553804</v>
      </c>
      <c r="F177" s="22">
        <f t="shared" si="89"/>
        <v>40.134480575645206</v>
      </c>
      <c r="G177" s="22">
        <f t="shared" si="89"/>
        <v>41.058851685886317</v>
      </c>
      <c r="H177" s="22">
        <f t="shared" si="89"/>
        <v>39.678623152987356</v>
      </c>
      <c r="I177" s="22">
        <f t="shared" si="89"/>
        <v>37.189385524000379</v>
      </c>
      <c r="J177" s="22">
        <f t="shared" si="89"/>
        <v>36.646400889493329</v>
      </c>
      <c r="K177" s="22">
        <f t="shared" si="89"/>
        <v>36.675693763960794</v>
      </c>
      <c r="L177" s="22">
        <f t="shared" si="89"/>
        <v>36.183823198776679</v>
      </c>
      <c r="M177" s="22">
        <f t="shared" si="89"/>
        <v>30.980472139774722</v>
      </c>
      <c r="N177" s="22">
        <f t="shared" si="89"/>
        <v>30.885861538799166</v>
      </c>
      <c r="O177" s="22">
        <f t="shared" si="89"/>
        <v>30.131901029946906</v>
      </c>
      <c r="P177" s="22">
        <f t="shared" si="89"/>
        <v>28.076249161809478</v>
      </c>
      <c r="Q177" s="22">
        <f t="shared" si="89"/>
        <v>27.194350975364443</v>
      </c>
    </row>
    <row r="178" spans="1:17" ht="12" customHeight="1" x14ac:dyDescent="0.25">
      <c r="A178" s="21" t="s">
        <v>46</v>
      </c>
      <c r="B178" s="20">
        <f t="shared" ref="B178:Q178" si="90">IF(B124=0,0,B124/B$23)</f>
        <v>31.424182320333529</v>
      </c>
      <c r="C178" s="20">
        <f t="shared" si="90"/>
        <v>31.048046583882801</v>
      </c>
      <c r="D178" s="20">
        <f t="shared" si="90"/>
        <v>31.188536885339214</v>
      </c>
      <c r="E178" s="20">
        <f t="shared" si="90"/>
        <v>34.022513057914772</v>
      </c>
      <c r="F178" s="20">
        <f t="shared" si="90"/>
        <v>35.495229693178509</v>
      </c>
      <c r="G178" s="20">
        <f t="shared" si="90"/>
        <v>39.000379257973002</v>
      </c>
      <c r="H178" s="20">
        <f t="shared" si="90"/>
        <v>38.895026864549095</v>
      </c>
      <c r="I178" s="20">
        <f t="shared" si="90"/>
        <v>38.809939390357279</v>
      </c>
      <c r="J178" s="20">
        <f t="shared" si="90"/>
        <v>38.649657824555689</v>
      </c>
      <c r="K178" s="20">
        <f t="shared" si="90"/>
        <v>40.025549086913266</v>
      </c>
      <c r="L178" s="20">
        <f t="shared" si="90"/>
        <v>42.857698349522884</v>
      </c>
      <c r="M178" s="20">
        <f t="shared" si="90"/>
        <v>40.822299436815669</v>
      </c>
      <c r="N178" s="20">
        <f t="shared" si="90"/>
        <v>39.337802989958057</v>
      </c>
      <c r="O178" s="20">
        <f t="shared" si="90"/>
        <v>39.691694092947515</v>
      </c>
      <c r="P178" s="20">
        <f t="shared" si="90"/>
        <v>34.607302095202861</v>
      </c>
      <c r="Q178" s="20">
        <f t="shared" si="90"/>
        <v>38.822566410090879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79.185188737690439</v>
      </c>
      <c r="C3" s="154">
        <v>78.984664925608342</v>
      </c>
      <c r="D3" s="154">
        <v>78.809143904354642</v>
      </c>
      <c r="E3" s="154">
        <v>78.53822985679507</v>
      </c>
      <c r="F3" s="154">
        <v>78.217637357930172</v>
      </c>
      <c r="G3" s="154">
        <v>77.834156899319183</v>
      </c>
      <c r="H3" s="154">
        <v>77.491077243528096</v>
      </c>
      <c r="I3" s="154">
        <v>77.166357561135484</v>
      </c>
      <c r="J3" s="154">
        <v>76.952961242030284</v>
      </c>
      <c r="K3" s="154">
        <v>76.894878436904065</v>
      </c>
      <c r="L3" s="154">
        <v>76.681119735407634</v>
      </c>
      <c r="M3" s="154">
        <v>76.484358185178365</v>
      </c>
      <c r="N3" s="154">
        <v>76.197370576579416</v>
      </c>
      <c r="O3" s="154">
        <v>75.934153304271035</v>
      </c>
      <c r="P3" s="154">
        <v>75.697943168982263</v>
      </c>
      <c r="Q3" s="154">
        <v>75.560022643911893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105.10936170979406</v>
      </c>
      <c r="C5" s="143">
        <v>104.84318908039764</v>
      </c>
      <c r="D5" s="143">
        <v>104.61020482153904</v>
      </c>
      <c r="E5" s="143">
        <v>104.25059713390024</v>
      </c>
      <c r="F5" s="143">
        <v>103.82504693364415</v>
      </c>
      <c r="G5" s="143">
        <v>103.31602009573008</v>
      </c>
      <c r="H5" s="143">
        <v>102.86062074377205</v>
      </c>
      <c r="I5" s="143">
        <v>102.4295921752356</v>
      </c>
      <c r="J5" s="143">
        <v>102.14633275197821</v>
      </c>
      <c r="K5" s="143">
        <v>102.06923441237133</v>
      </c>
      <c r="L5" s="143">
        <v>101.78549396756885</v>
      </c>
      <c r="M5" s="143">
        <v>101.52431531429644</v>
      </c>
      <c r="N5" s="143">
        <v>101.14337179645773</v>
      </c>
      <c r="O5" s="143">
        <v>100.79398070546756</v>
      </c>
      <c r="P5" s="143">
        <v>100.48043852737376</v>
      </c>
      <c r="Q5" s="143">
        <v>100.29736466485066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3.2536595358541594E-2</v>
      </c>
      <c r="C6" s="152">
        <f>1000*C8/SER_summary!C$3</f>
        <v>3.261811228397081E-2</v>
      </c>
      <c r="D6" s="152">
        <f>1000*D8/SER_summary!D$3</f>
        <v>3.2777388822289547E-2</v>
      </c>
      <c r="E6" s="152">
        <f>1000*E8/SER_summary!E$3</f>
        <v>3.2970777783443234E-2</v>
      </c>
      <c r="F6" s="152">
        <f>1000*F8/SER_summary!F$3</f>
        <v>3.3180334574495124E-2</v>
      </c>
      <c r="G6" s="152">
        <f>1000*G8/SER_summary!G$3</f>
        <v>3.3408617553415627E-2</v>
      </c>
      <c r="H6" s="152">
        <f>1000*H8/SER_summary!H$3</f>
        <v>3.3689549175982117E-2</v>
      </c>
      <c r="I6" s="152">
        <f>1000*I8/SER_summary!I$3</f>
        <v>3.4014564284502356E-2</v>
      </c>
      <c r="J6" s="152">
        <f>1000*J8/SER_summary!J$3</f>
        <v>3.4385633136446402E-2</v>
      </c>
      <c r="K6" s="152">
        <f>1000*K8/SER_summary!K$3</f>
        <v>3.4869392683585819E-2</v>
      </c>
      <c r="L6" s="152">
        <f>1000*L8/SER_summary!L$3</f>
        <v>3.5451337231614824E-2</v>
      </c>
      <c r="M6" s="152">
        <f>1000*M8/SER_summary!M$3</f>
        <v>3.581221405247495E-2</v>
      </c>
      <c r="N6" s="152">
        <f>1000*N8/SER_summary!N$3</f>
        <v>3.6258305880063277E-2</v>
      </c>
      <c r="O6" s="152">
        <f>1000*O8/SER_summary!O$3</f>
        <v>3.6792193828273076E-2</v>
      </c>
      <c r="P6" s="152">
        <f>1000*P8/SER_summary!P$3</f>
        <v>3.7512139803314068E-2</v>
      </c>
      <c r="Q6" s="152">
        <f>1000*Q8/SER_summary!Q$3</f>
        <v>3.8438358616738839E-2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173.42070399293388</v>
      </c>
      <c r="C8" s="62">
        <v>174.48119764676409</v>
      </c>
      <c r="D8" s="62">
        <v>175.96062639369339</v>
      </c>
      <c r="E8" s="62">
        <v>177.49841299261112</v>
      </c>
      <c r="F8" s="62">
        <v>179.09550111267785</v>
      </c>
      <c r="G8" s="62">
        <v>180.78756007164108</v>
      </c>
      <c r="H8" s="62">
        <v>182.84864688112671</v>
      </c>
      <c r="I8" s="62">
        <v>185.28018888108423</v>
      </c>
      <c r="J8" s="62">
        <v>188.28854045785499</v>
      </c>
      <c r="K8" s="62">
        <v>192.18094917534177</v>
      </c>
      <c r="L8" s="62">
        <v>196.21386332663337</v>
      </c>
      <c r="M8" s="62">
        <v>199.13840020218566</v>
      </c>
      <c r="N8" s="62">
        <v>202.34005609658718</v>
      </c>
      <c r="O8" s="62">
        <v>206.13297532370993</v>
      </c>
      <c r="P8" s="62">
        <v>211.08962602610202</v>
      </c>
      <c r="Q8" s="62">
        <v>217.55015483853606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18.015935209457204</v>
      </c>
      <c r="D9" s="150">
        <v>18.519647510334522</v>
      </c>
      <c r="E9" s="150">
        <v>18.663206456139942</v>
      </c>
      <c r="F9" s="150">
        <v>18.80813507657507</v>
      </c>
      <c r="G9" s="150">
        <v>18.989161150254059</v>
      </c>
      <c r="H9" s="150">
        <v>19.444674511732966</v>
      </c>
      <c r="I9" s="150">
        <v>19.902047640716052</v>
      </c>
      <c r="J9" s="150">
        <v>20.566209745733083</v>
      </c>
      <c r="K9" s="150">
        <v>21.538056177293889</v>
      </c>
      <c r="L9" s="150">
        <v>21.766789848397806</v>
      </c>
      <c r="M9" s="150">
        <v>20.940472085009567</v>
      </c>
      <c r="N9" s="150">
        <v>21.72130340473608</v>
      </c>
      <c r="O9" s="150">
        <v>22.456125683262599</v>
      </c>
      <c r="P9" s="150">
        <v>23.764785778967209</v>
      </c>
      <c r="Q9" s="150">
        <v>25.449689962688083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16.955441555627004</v>
      </c>
      <c r="D10" s="149">
        <f t="shared" ref="D10:Q10" si="0">C8+D9-D8</f>
        <v>17.040218763405221</v>
      </c>
      <c r="E10" s="149">
        <f t="shared" si="0"/>
        <v>17.125419857222198</v>
      </c>
      <c r="F10" s="149">
        <f t="shared" si="0"/>
        <v>17.211046956508341</v>
      </c>
      <c r="G10" s="149">
        <f t="shared" si="0"/>
        <v>17.297102191290833</v>
      </c>
      <c r="H10" s="149">
        <f t="shared" si="0"/>
        <v>17.383587702247326</v>
      </c>
      <c r="I10" s="149">
        <f t="shared" si="0"/>
        <v>17.470505640758546</v>
      </c>
      <c r="J10" s="149">
        <f t="shared" si="0"/>
        <v>17.557858168962326</v>
      </c>
      <c r="K10" s="149">
        <f t="shared" si="0"/>
        <v>17.645647459807122</v>
      </c>
      <c r="L10" s="149">
        <f t="shared" si="0"/>
        <v>17.733875697106214</v>
      </c>
      <c r="M10" s="149">
        <f t="shared" si="0"/>
        <v>18.015935209457268</v>
      </c>
      <c r="N10" s="149">
        <f t="shared" si="0"/>
        <v>18.519647510334579</v>
      </c>
      <c r="O10" s="149">
        <f t="shared" si="0"/>
        <v>18.663206456139847</v>
      </c>
      <c r="P10" s="149">
        <f t="shared" si="0"/>
        <v>18.808135076575098</v>
      </c>
      <c r="Q10" s="149">
        <f t="shared" si="0"/>
        <v>18.989161150254063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8759.9999999999982</v>
      </c>
      <c r="D12" s="146">
        <v>8760.0000000000018</v>
      </c>
      <c r="E12" s="146">
        <v>8759.9999999999982</v>
      </c>
      <c r="F12" s="146">
        <v>8760.0000000000018</v>
      </c>
      <c r="G12" s="146">
        <v>8759.9999999999982</v>
      </c>
      <c r="H12" s="146">
        <v>8760.0000000000018</v>
      </c>
      <c r="I12" s="146">
        <v>8760.0000000000018</v>
      </c>
      <c r="J12" s="146">
        <v>8760</v>
      </c>
      <c r="K12" s="146">
        <v>8760</v>
      </c>
      <c r="L12" s="146">
        <v>8759.9999999999964</v>
      </c>
      <c r="M12" s="146">
        <v>8760</v>
      </c>
      <c r="N12" s="146">
        <v>8760.0000000000036</v>
      </c>
      <c r="O12" s="146">
        <v>8760.0000000000018</v>
      </c>
      <c r="P12" s="146">
        <v>8759.9999999999982</v>
      </c>
      <c r="Q12" s="146">
        <v>8760.0000000000018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606.09465473094144</v>
      </c>
      <c r="C14" s="143">
        <f>IF(C5=0,0,C5/C8*1000)</f>
        <v>600.88531311351903</v>
      </c>
      <c r="D14" s="143">
        <f t="shared" ref="D14:Q14" si="1">IF(D5=0,0,D5/D8*1000)</f>
        <v>594.50916358688505</v>
      </c>
      <c r="E14" s="143">
        <f t="shared" si="1"/>
        <v>587.33255907048579</v>
      </c>
      <c r="F14" s="143">
        <f t="shared" si="1"/>
        <v>579.71890018790964</v>
      </c>
      <c r="G14" s="143">
        <f t="shared" si="1"/>
        <v>571.47748470519116</v>
      </c>
      <c r="H14" s="143">
        <f t="shared" si="1"/>
        <v>562.54515687307014</v>
      </c>
      <c r="I14" s="143">
        <f t="shared" si="1"/>
        <v>552.83618175160939</v>
      </c>
      <c r="J14" s="143">
        <f t="shared" si="1"/>
        <v>542.49893542959319</v>
      </c>
      <c r="K14" s="143">
        <f t="shared" si="1"/>
        <v>531.11005461444336</v>
      </c>
      <c r="L14" s="143">
        <f t="shared" si="1"/>
        <v>518.74771864681418</v>
      </c>
      <c r="M14" s="143">
        <f t="shared" si="1"/>
        <v>509.81787144628345</v>
      </c>
      <c r="N14" s="143">
        <f t="shared" si="1"/>
        <v>499.86826013420131</v>
      </c>
      <c r="O14" s="143">
        <f t="shared" si="1"/>
        <v>488.97552925329552</v>
      </c>
      <c r="P14" s="143">
        <f t="shared" si="1"/>
        <v>476.00841604100896</v>
      </c>
      <c r="Q14" s="143">
        <f t="shared" si="1"/>
        <v>461.03099645822152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555.64308761596453</v>
      </c>
      <c r="D15" s="141">
        <v>545.09683531794622</v>
      </c>
      <c r="E15" s="141">
        <v>536.88618680796026</v>
      </c>
      <c r="F15" s="141">
        <v>532.00241925468731</v>
      </c>
      <c r="G15" s="141">
        <v>525.28146260050266</v>
      </c>
      <c r="H15" s="141">
        <v>518.42987797702176</v>
      </c>
      <c r="I15" s="141">
        <v>510.38725759017609</v>
      </c>
      <c r="J15" s="141">
        <v>503.66424778993269</v>
      </c>
      <c r="K15" s="141">
        <v>492.98015464564253</v>
      </c>
      <c r="L15" s="141">
        <v>480.76298323093278</v>
      </c>
      <c r="M15" s="141">
        <v>465.56979103535463</v>
      </c>
      <c r="N15" s="141">
        <v>447.21339001832138</v>
      </c>
      <c r="O15" s="141">
        <v>430.64537459658027</v>
      </c>
      <c r="P15" s="141">
        <v>407.84845588177933</v>
      </c>
      <c r="Q15" s="141">
        <v>384.74262336376256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40.768591148502836</v>
      </c>
      <c r="C3" s="154">
        <v>43.283633016377415</v>
      </c>
      <c r="D3" s="154">
        <v>47.031533448195148</v>
      </c>
      <c r="E3" s="154">
        <v>50.985179241382269</v>
      </c>
      <c r="F3" s="154">
        <v>55.376017798228375</v>
      </c>
      <c r="G3" s="154">
        <v>60.167756813767078</v>
      </c>
      <c r="H3" s="154">
        <v>64.199259211950306</v>
      </c>
      <c r="I3" s="154">
        <v>68.69950466579769</v>
      </c>
      <c r="J3" s="154">
        <v>71.720007623668721</v>
      </c>
      <c r="K3" s="154">
        <v>75.604463546707194</v>
      </c>
      <c r="L3" s="154">
        <v>78.411412033311166</v>
      </c>
      <c r="M3" s="154">
        <v>79.868535291375451</v>
      </c>
      <c r="N3" s="154">
        <v>81.410137676448997</v>
      </c>
      <c r="O3" s="154">
        <v>83.091359795834563</v>
      </c>
      <c r="P3" s="154">
        <v>84.543176105460844</v>
      </c>
      <c r="Q3" s="154">
        <v>86.081102884590422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568.44470278060942</v>
      </c>
      <c r="C5" s="143">
        <v>600.64323773015485</v>
      </c>
      <c r="D5" s="143">
        <v>649.81928619984956</v>
      </c>
      <c r="E5" s="143">
        <v>701.63186232452313</v>
      </c>
      <c r="F5" s="143">
        <v>759.23783100226285</v>
      </c>
      <c r="G5" s="143">
        <v>822.09456580403116</v>
      </c>
      <c r="H5" s="143">
        <v>874.3524629822507</v>
      </c>
      <c r="I5" s="143">
        <v>932.81104499654964</v>
      </c>
      <c r="J5" s="143">
        <v>971.04469923776855</v>
      </c>
      <c r="K5" s="143">
        <v>1020.8743126975639</v>
      </c>
      <c r="L5" s="143">
        <v>1056.0641378872015</v>
      </c>
      <c r="M5" s="143">
        <v>1073.9410184775538</v>
      </c>
      <c r="N5" s="143">
        <v>1092.9738046105815</v>
      </c>
      <c r="O5" s="143">
        <v>1113.8933859720275</v>
      </c>
      <c r="P5" s="143">
        <v>1131.7492222591322</v>
      </c>
      <c r="Q5" s="143">
        <v>1150.7699406249712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50.358968232456498</v>
      </c>
      <c r="C6" s="152">
        <f>1000000*C8/SER_summary!C$8</f>
        <v>52.41125308133374</v>
      </c>
      <c r="D6" s="152">
        <f>1000000*D8/SER_summary!D$8</f>
        <v>55.75508004990656</v>
      </c>
      <c r="E6" s="152">
        <f>1000000*E8/SER_summary!E$8</f>
        <v>59.333953283717157</v>
      </c>
      <c r="F6" s="152">
        <f>1000000*F8/SER_summary!F$8</f>
        <v>63.389606642213167</v>
      </c>
      <c r="G6" s="152">
        <f>1000000*G8/SER_summary!G$8</f>
        <v>67.794733223516999</v>
      </c>
      <c r="H6" s="152">
        <f>1000000*H8/SER_summary!H$8</f>
        <v>71.15402673155252</v>
      </c>
      <c r="I6" s="152">
        <f>1000000*I8/SER_summary!I$8</f>
        <v>74.26842134925603</v>
      </c>
      <c r="J6" s="152">
        <f>1000000*J8/SER_summary!J$8</f>
        <v>76.781681041937773</v>
      </c>
      <c r="K6" s="152">
        <f>1000000*K8/SER_summary!K$8</f>
        <v>79.683484130827566</v>
      </c>
      <c r="L6" s="152">
        <f>1000000*L8/SER_summary!L$8</f>
        <v>81.309672822678905</v>
      </c>
      <c r="M6" s="152">
        <f>1000000*M8/SER_summary!M$8</f>
        <v>82.680390412117006</v>
      </c>
      <c r="N6" s="152">
        <f>1000000*N8/SER_summary!N$8</f>
        <v>84.51017935209677</v>
      </c>
      <c r="O6" s="152">
        <f>1000000*O8/SER_summary!O$8</f>
        <v>86.471981856916855</v>
      </c>
      <c r="P6" s="152">
        <f>1000000*P8/SER_summary!P$8</f>
        <v>88.051189569299041</v>
      </c>
      <c r="Q6" s="152">
        <f>1000000*Q8/SER_summary!Q$8</f>
        <v>89.798309504427991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11.848328713873418</v>
      </c>
      <c r="C8" s="62">
        <v>12.608577896058639</v>
      </c>
      <c r="D8" s="62">
        <v>13.757927647701697</v>
      </c>
      <c r="E8" s="62">
        <v>14.97747174430201</v>
      </c>
      <c r="F8" s="62">
        <v>16.339351473589968</v>
      </c>
      <c r="G8" s="62">
        <v>17.836887543589665</v>
      </c>
      <c r="H8" s="62">
        <v>19.110485527609931</v>
      </c>
      <c r="I8" s="62">
        <v>20.546441286739849</v>
      </c>
      <c r="J8" s="62">
        <v>21.533337135232514</v>
      </c>
      <c r="K8" s="62">
        <v>22.81479810192937</v>
      </c>
      <c r="L8" s="62">
        <v>23.778742784749703</v>
      </c>
      <c r="M8" s="62">
        <v>24.3485231323438</v>
      </c>
      <c r="N8" s="62">
        <v>24.972956592868108</v>
      </c>
      <c r="O8" s="62">
        <v>25.672368702173689</v>
      </c>
      <c r="P8" s="62">
        <v>26.322409708642041</v>
      </c>
      <c r="Q8" s="62">
        <v>27.037059831439066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1.5501377631101128</v>
      </c>
      <c r="D9" s="150">
        <v>1.9392383325679581</v>
      </c>
      <c r="E9" s="150">
        <v>2.0094326775252025</v>
      </c>
      <c r="F9" s="150">
        <v>2.1517683102128498</v>
      </c>
      <c r="G9" s="150">
        <v>2.2874246509245983</v>
      </c>
      <c r="H9" s="150">
        <v>2.0634865649451619</v>
      </c>
      <c r="I9" s="150">
        <v>2.2258443400548074</v>
      </c>
      <c r="J9" s="150">
        <v>1.7767844294175676</v>
      </c>
      <c r="K9" s="150">
        <v>2.0713495476217445</v>
      </c>
      <c r="L9" s="150">
        <v>1.753833263745227</v>
      </c>
      <c r="M9" s="150">
        <v>1.3596689285189909</v>
      </c>
      <c r="N9" s="150">
        <v>1.4143220414492037</v>
      </c>
      <c r="O9" s="150">
        <v>1.4893006902304744</v>
      </c>
      <c r="P9" s="150">
        <v>1.4399295873932509</v>
      </c>
      <c r="Q9" s="150">
        <v>1.5045387037219127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0.78988858092489167</v>
      </c>
      <c r="D10" s="149">
        <f t="shared" ref="D10:Q10" si="0">C8+D9-D8</f>
        <v>0.78988858092490055</v>
      </c>
      <c r="E10" s="149">
        <f t="shared" si="0"/>
        <v>0.78988858092488989</v>
      </c>
      <c r="F10" s="149">
        <f t="shared" si="0"/>
        <v>0.78988858092489167</v>
      </c>
      <c r="G10" s="149">
        <f t="shared" si="0"/>
        <v>0.78988858092490233</v>
      </c>
      <c r="H10" s="149">
        <f t="shared" si="0"/>
        <v>0.78988858092489522</v>
      </c>
      <c r="I10" s="149">
        <f t="shared" si="0"/>
        <v>0.78988858092488812</v>
      </c>
      <c r="J10" s="149">
        <f t="shared" si="0"/>
        <v>0.78988858092490233</v>
      </c>
      <c r="K10" s="149">
        <f t="shared" si="0"/>
        <v>0.78988858092488812</v>
      </c>
      <c r="L10" s="149">
        <f t="shared" si="0"/>
        <v>0.78988858092489522</v>
      </c>
      <c r="M10" s="149">
        <f t="shared" si="0"/>
        <v>0.78988858092489522</v>
      </c>
      <c r="N10" s="149">
        <f t="shared" si="0"/>
        <v>0.78988858092489522</v>
      </c>
      <c r="O10" s="149">
        <f t="shared" si="0"/>
        <v>0.78988858092489522</v>
      </c>
      <c r="P10" s="149">
        <f t="shared" si="0"/>
        <v>0.78988858092489878</v>
      </c>
      <c r="Q10" s="149">
        <f t="shared" si="0"/>
        <v>0.78988858092488812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833.94810986684115</v>
      </c>
      <c r="C12" s="146">
        <v>837.93178165452332</v>
      </c>
      <c r="D12" s="146">
        <v>841.58520302990132</v>
      </c>
      <c r="E12" s="146">
        <v>844.96008982159469</v>
      </c>
      <c r="F12" s="146">
        <v>848.09681157525313</v>
      </c>
      <c r="G12" s="146">
        <v>851.02749529258494</v>
      </c>
      <c r="H12" s="146">
        <v>853.77813375885637</v>
      </c>
      <c r="I12" s="146">
        <v>856.37005896006906</v>
      </c>
      <c r="J12" s="146">
        <v>858.82099729705976</v>
      </c>
      <c r="K12" s="146">
        <v>861.1458415725657</v>
      </c>
      <c r="L12" s="146">
        <v>863.35722644895611</v>
      </c>
      <c r="M12" s="146">
        <v>864.76248020908861</v>
      </c>
      <c r="N12" s="146">
        <v>866.10447924043626</v>
      </c>
      <c r="O12" s="146">
        <v>867.38875950324518</v>
      </c>
      <c r="P12" s="146">
        <v>868.62015713204801</v>
      </c>
      <c r="Q12" s="146">
        <v>869.80292190632088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47.976783604510182</v>
      </c>
      <c r="C14" s="143">
        <f>IF(C5=0,0,C5/C8)</f>
        <v>47.637667204158852</v>
      </c>
      <c r="D14" s="143">
        <f t="shared" ref="D14:Q14" si="1">IF(D5=0,0,D5/D8)</f>
        <v>47.232352345478702</v>
      </c>
      <c r="E14" s="143">
        <f t="shared" si="1"/>
        <v>46.845814454061653</v>
      </c>
      <c r="F14" s="143">
        <f t="shared" si="1"/>
        <v>46.466827782574683</v>
      </c>
      <c r="G14" s="143">
        <f t="shared" si="1"/>
        <v>46.089574977417001</v>
      </c>
      <c r="H14" s="143">
        <f t="shared" si="1"/>
        <v>45.752498633225585</v>
      </c>
      <c r="I14" s="143">
        <f t="shared" si="1"/>
        <v>45.400127057456032</v>
      </c>
      <c r="J14" s="143">
        <f t="shared" si="1"/>
        <v>45.094947111052292</v>
      </c>
      <c r="K14" s="143">
        <f t="shared" si="1"/>
        <v>44.746147133830306</v>
      </c>
      <c r="L14" s="143">
        <f t="shared" si="1"/>
        <v>44.412109901979314</v>
      </c>
      <c r="M14" s="143">
        <f t="shared" si="1"/>
        <v>44.107029105636592</v>
      </c>
      <c r="N14" s="143">
        <f t="shared" si="1"/>
        <v>43.766295774634791</v>
      </c>
      <c r="O14" s="143">
        <f t="shared" si="1"/>
        <v>43.388804472791549</v>
      </c>
      <c r="P14" s="143">
        <f t="shared" si="1"/>
        <v>42.995654075225566</v>
      </c>
      <c r="Q14" s="143">
        <f t="shared" si="1"/>
        <v>42.56268794755708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45.218463891633874</v>
      </c>
      <c r="D15" s="141">
        <v>44.900289214632146</v>
      </c>
      <c r="E15" s="141">
        <v>44.643889116934879</v>
      </c>
      <c r="F15" s="141">
        <v>44.383162324293096</v>
      </c>
      <c r="G15" s="141">
        <v>44.046499315179979</v>
      </c>
      <c r="H15" s="141">
        <v>43.690233912098428</v>
      </c>
      <c r="I15" s="141">
        <v>43.289143719112765</v>
      </c>
      <c r="J15" s="141">
        <v>42.84704801520688</v>
      </c>
      <c r="K15" s="141">
        <v>42.35206321367928</v>
      </c>
      <c r="L15" s="141">
        <v>41.672227468347096</v>
      </c>
      <c r="M15" s="141">
        <v>41.019687174737534</v>
      </c>
      <c r="N15" s="141">
        <v>40.251864839355918</v>
      </c>
      <c r="O15" s="141">
        <v>39.492290083509545</v>
      </c>
      <c r="P15" s="141">
        <v>38.718663949910685</v>
      </c>
      <c r="Q15" s="141">
        <v>37.830221146019554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50.789794630109867</v>
      </c>
      <c r="C3" s="154">
        <v>50.54348072524477</v>
      </c>
      <c r="D3" s="154">
        <v>50.044267061270027</v>
      </c>
      <c r="E3" s="154">
        <v>49.549957292804663</v>
      </c>
      <c r="F3" s="154">
        <v>48.963207813260397</v>
      </c>
      <c r="G3" s="154">
        <v>48.382596243425368</v>
      </c>
      <c r="H3" s="154">
        <v>48.303627857078233</v>
      </c>
      <c r="I3" s="154">
        <v>48.095436557320546</v>
      </c>
      <c r="J3" s="154">
        <v>48.141375108458107</v>
      </c>
      <c r="K3" s="154">
        <v>47.796583291221125</v>
      </c>
      <c r="L3" s="154">
        <v>47.513938341863771</v>
      </c>
      <c r="M3" s="154">
        <v>47.752987762350827</v>
      </c>
      <c r="N3" s="154">
        <v>47.944350355982948</v>
      </c>
      <c r="O3" s="154">
        <v>48.165947840181914</v>
      </c>
      <c r="P3" s="154">
        <v>48.420395102753723</v>
      </c>
      <c r="Q3" s="154">
        <v>48.758718127369669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372.64338137652516</v>
      </c>
      <c r="C5" s="143">
        <v>366.38541469139898</v>
      </c>
      <c r="D5" s="143">
        <v>357.14254758400125</v>
      </c>
      <c r="E5" s="143">
        <v>347.67700996963157</v>
      </c>
      <c r="F5" s="143">
        <v>338.52500209145995</v>
      </c>
      <c r="G5" s="143">
        <v>329.15630401686269</v>
      </c>
      <c r="H5" s="143">
        <v>323.41503711700904</v>
      </c>
      <c r="I5" s="143">
        <v>317.09373218267132</v>
      </c>
      <c r="J5" s="143">
        <v>313.8643111226686</v>
      </c>
      <c r="K5" s="143">
        <v>309.05670720013262</v>
      </c>
      <c r="L5" s="143">
        <v>303.48133504203662</v>
      </c>
      <c r="M5" s="143">
        <v>300.33794743643216</v>
      </c>
      <c r="N5" s="143">
        <v>297.73490454198054</v>
      </c>
      <c r="O5" s="143">
        <v>295.32474215885389</v>
      </c>
      <c r="P5" s="143">
        <v>292.89799459758359</v>
      </c>
      <c r="Q5" s="143">
        <v>290.89150599669995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0.20098168665853042</v>
      </c>
      <c r="C6" s="152">
        <f>1000*C8/SER_summary!C$3</f>
        <v>0.20111100434851378</v>
      </c>
      <c r="D6" s="152">
        <f>1000*D8/SER_summary!D$3</f>
        <v>0.20117571605096674</v>
      </c>
      <c r="E6" s="152">
        <f>1000*E8/SER_summary!E$3</f>
        <v>0.20288653494949635</v>
      </c>
      <c r="F6" s="152">
        <f>1000*F8/SER_summary!F$3</f>
        <v>0.2066981317317855</v>
      </c>
      <c r="G6" s="152">
        <f>1000*G8/SER_summary!G$3</f>
        <v>0.21182593732150257</v>
      </c>
      <c r="H6" s="152">
        <f>1000*H8/SER_summary!H$3</f>
        <v>0.21603937528470282</v>
      </c>
      <c r="I6" s="152">
        <f>1000*I8/SER_summary!I$3</f>
        <v>0.219619238545015</v>
      </c>
      <c r="J6" s="152">
        <f>1000*J8/SER_summary!J$3</f>
        <v>0.22665868714114049</v>
      </c>
      <c r="K6" s="152">
        <f>1000*K8/SER_summary!K$3</f>
        <v>0.23372184641612695</v>
      </c>
      <c r="L6" s="152">
        <f>1000*L8/SER_summary!L$3</f>
        <v>0.24347245899202821</v>
      </c>
      <c r="M6" s="152">
        <f>1000*M8/SER_summary!M$3</f>
        <v>0.2573936320804594</v>
      </c>
      <c r="N6" s="152">
        <f>1000*N8/SER_summary!N$3</f>
        <v>0.27605507262938084</v>
      </c>
      <c r="O6" s="152">
        <f>1000*O8/SER_summary!O$3</f>
        <v>0.30312143495828292</v>
      </c>
      <c r="P6" s="152">
        <f>1000*P8/SER_summary!P$3</f>
        <v>0.34035209211473832</v>
      </c>
      <c r="Q6" s="152">
        <f>1000*Q8/SER_summary!Q$3</f>
        <v>0.39356369659274448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1071.2364095237003</v>
      </c>
      <c r="C8" s="62">
        <v>1075.785397793122</v>
      </c>
      <c r="D8" s="62">
        <v>1079.9824599650715</v>
      </c>
      <c r="E8" s="62">
        <v>1092.2410811063583</v>
      </c>
      <c r="F8" s="62">
        <v>1115.6821037607547</v>
      </c>
      <c r="G8" s="62">
        <v>1146.2759363512655</v>
      </c>
      <c r="H8" s="62">
        <v>1172.5448517433379</v>
      </c>
      <c r="I8" s="62">
        <v>1196.2844403707345</v>
      </c>
      <c r="J8" s="62">
        <v>1241.1355991192727</v>
      </c>
      <c r="K8" s="62">
        <v>1288.1465041520094</v>
      </c>
      <c r="L8" s="62">
        <v>1347.5562707366203</v>
      </c>
      <c r="M8" s="62">
        <v>1431.2702375683007</v>
      </c>
      <c r="N8" s="62">
        <v>1540.5297496894218</v>
      </c>
      <c r="O8" s="62">
        <v>1698.2766388974549</v>
      </c>
      <c r="P8" s="62">
        <v>1915.2412050712796</v>
      </c>
      <c r="Q8" s="62">
        <v>2227.458357061405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216.66448291205464</v>
      </c>
      <c r="D9" s="150">
        <v>217.37313428779518</v>
      </c>
      <c r="E9" s="150">
        <v>226.50057361771232</v>
      </c>
      <c r="F9" s="150">
        <v>238.75418489320387</v>
      </c>
      <c r="G9" s="150">
        <v>246.98356064051222</v>
      </c>
      <c r="H9" s="150">
        <v>242.93339830412717</v>
      </c>
      <c r="I9" s="150">
        <v>241.11272291519171</v>
      </c>
      <c r="J9" s="150">
        <v>271.3517323662503</v>
      </c>
      <c r="K9" s="150">
        <v>285.76508992594052</v>
      </c>
      <c r="L9" s="150">
        <v>306.39332722512319</v>
      </c>
      <c r="M9" s="150">
        <v>326.64736513580749</v>
      </c>
      <c r="N9" s="150">
        <v>350.37223503631321</v>
      </c>
      <c r="O9" s="150">
        <v>429.09862157428313</v>
      </c>
      <c r="P9" s="150">
        <v>502.72965609976495</v>
      </c>
      <c r="Q9" s="150">
        <v>618.61047921524914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212.11549464263294</v>
      </c>
      <c r="D10" s="149">
        <f t="shared" ref="D10:Q10" si="0">C8+D9-D8</f>
        <v>213.17607211584573</v>
      </c>
      <c r="E10" s="149">
        <f t="shared" si="0"/>
        <v>214.24195247642547</v>
      </c>
      <c r="F10" s="149">
        <f t="shared" si="0"/>
        <v>215.31316223880754</v>
      </c>
      <c r="G10" s="149">
        <f t="shared" si="0"/>
        <v>216.38972805000139</v>
      </c>
      <c r="H10" s="149">
        <f t="shared" si="0"/>
        <v>216.66448291205484</v>
      </c>
      <c r="I10" s="149">
        <f t="shared" si="0"/>
        <v>217.37313428779498</v>
      </c>
      <c r="J10" s="149">
        <f t="shared" si="0"/>
        <v>226.50057361771223</v>
      </c>
      <c r="K10" s="149">
        <f t="shared" si="0"/>
        <v>238.75418489320396</v>
      </c>
      <c r="L10" s="149">
        <f t="shared" si="0"/>
        <v>246.98356064051222</v>
      </c>
      <c r="M10" s="149">
        <f t="shared" si="0"/>
        <v>242.93339830412697</v>
      </c>
      <c r="N10" s="149">
        <f t="shared" si="0"/>
        <v>241.11272291519208</v>
      </c>
      <c r="O10" s="149">
        <f t="shared" si="0"/>
        <v>271.35173236625019</v>
      </c>
      <c r="P10" s="149">
        <f t="shared" si="0"/>
        <v>285.76508992594017</v>
      </c>
      <c r="Q10" s="149">
        <f t="shared" si="0"/>
        <v>306.39332722512381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1584.8369697196583</v>
      </c>
      <c r="C12" s="146">
        <v>1604.0892147659113</v>
      </c>
      <c r="D12" s="146">
        <v>1629.349642164726</v>
      </c>
      <c r="E12" s="146">
        <v>1657.1768554748724</v>
      </c>
      <c r="F12" s="146">
        <v>1681.8244508326345</v>
      </c>
      <c r="G12" s="146">
        <v>1709.1829065594973</v>
      </c>
      <c r="H12" s="146">
        <v>1736.6851472591457</v>
      </c>
      <c r="I12" s="146">
        <v>1763.6717649538805</v>
      </c>
      <c r="J12" s="146">
        <v>1783.5204948641549</v>
      </c>
      <c r="K12" s="146">
        <v>1798.2920653995961</v>
      </c>
      <c r="L12" s="146">
        <v>1820.4996200554581</v>
      </c>
      <c r="M12" s="146">
        <v>1848.8083317534947</v>
      </c>
      <c r="N12" s="146">
        <v>1872.4457142753158</v>
      </c>
      <c r="O12" s="146">
        <v>1896.4518747673676</v>
      </c>
      <c r="P12" s="146">
        <v>1922.265977974931</v>
      </c>
      <c r="Q12" s="146">
        <v>1949.0491368860287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347.86287887863341</v>
      </c>
      <c r="C14" s="143">
        <f>IF(C5=0,0,C5/C8*1000)</f>
        <v>340.5748167273938</v>
      </c>
      <c r="D14" s="143">
        <f t="shared" ref="D14:Q14" si="1">IF(D5=0,0,D5/D8*1000)</f>
        <v>330.69291476784895</v>
      </c>
      <c r="E14" s="143">
        <f t="shared" si="1"/>
        <v>318.31526572637318</v>
      </c>
      <c r="F14" s="143">
        <f t="shared" si="1"/>
        <v>303.42424688032173</v>
      </c>
      <c r="G14" s="143">
        <f t="shared" si="1"/>
        <v>287.1527645120135</v>
      </c>
      <c r="H14" s="143">
        <f t="shared" si="1"/>
        <v>275.82316926824251</v>
      </c>
      <c r="I14" s="143">
        <f t="shared" si="1"/>
        <v>265.06549904168475</v>
      </c>
      <c r="J14" s="143">
        <f t="shared" si="1"/>
        <v>252.88478659816954</v>
      </c>
      <c r="K14" s="143">
        <f t="shared" si="1"/>
        <v>239.92356941075235</v>
      </c>
      <c r="L14" s="143">
        <f t="shared" si="1"/>
        <v>225.20865483126977</v>
      </c>
      <c r="M14" s="143">
        <f t="shared" si="1"/>
        <v>209.84014028454911</v>
      </c>
      <c r="N14" s="143">
        <f t="shared" si="1"/>
        <v>193.26787074511566</v>
      </c>
      <c r="O14" s="143">
        <f t="shared" si="1"/>
        <v>173.89672294531641</v>
      </c>
      <c r="P14" s="143">
        <f t="shared" si="1"/>
        <v>152.93008202937176</v>
      </c>
      <c r="Q14" s="143">
        <f t="shared" si="1"/>
        <v>130.59346545111677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311.67609489293216</v>
      </c>
      <c r="D15" s="141">
        <v>298.62556501999234</v>
      </c>
      <c r="E15" s="141">
        <v>287.24556283230237</v>
      </c>
      <c r="F15" s="141">
        <v>275.37715675262956</v>
      </c>
      <c r="G15" s="141">
        <v>266.84065738515596</v>
      </c>
      <c r="H15" s="141">
        <v>254.34079244559098</v>
      </c>
      <c r="I15" s="141">
        <v>243.00613175494146</v>
      </c>
      <c r="J15" s="141">
        <v>227.86610998009135</v>
      </c>
      <c r="K15" s="141">
        <v>213.25153709971892</v>
      </c>
      <c r="L15" s="141">
        <v>196.90338583064948</v>
      </c>
      <c r="M15" s="141">
        <v>179.53454302680657</v>
      </c>
      <c r="N15" s="141">
        <v>159.79812787467984</v>
      </c>
      <c r="O15" s="141">
        <v>138.48028942512653</v>
      </c>
      <c r="P15" s="141">
        <v>116.39078062119339</v>
      </c>
      <c r="Q15" s="141">
        <v>94.28129151586414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4902.4174867863685</v>
      </c>
      <c r="C3" s="174">
        <v>5376.805983941259</v>
      </c>
      <c r="D3" s="174">
        <v>4115.9854378979926</v>
      </c>
      <c r="E3" s="174">
        <v>3732.130232112258</v>
      </c>
      <c r="F3" s="174">
        <v>3845.6944802229455</v>
      </c>
      <c r="G3" s="174">
        <v>2784.4646446190395</v>
      </c>
      <c r="H3" s="174">
        <v>2942.3488182011574</v>
      </c>
      <c r="I3" s="174">
        <v>2983.877113339212</v>
      </c>
      <c r="J3" s="174">
        <v>2156.2405717793199</v>
      </c>
      <c r="K3" s="174">
        <v>1992.064804099851</v>
      </c>
      <c r="L3" s="174">
        <v>2922.7</v>
      </c>
      <c r="M3" s="174">
        <v>3239.9936246090092</v>
      </c>
      <c r="N3" s="174">
        <v>4092.9229334266065</v>
      </c>
      <c r="O3" s="174">
        <v>3243.7012005506936</v>
      </c>
      <c r="P3" s="174">
        <v>3486.926398709249</v>
      </c>
      <c r="Q3" s="174">
        <v>2054.4978626442949</v>
      </c>
    </row>
    <row r="5" spans="1:17" x14ac:dyDescent="0.25">
      <c r="A5" s="162" t="s">
        <v>154</v>
      </c>
      <c r="B5" s="174">
        <v>6722.5454055127866</v>
      </c>
      <c r="C5" s="174">
        <v>6591.0028334858243</v>
      </c>
      <c r="D5" s="174">
        <v>6486.4047279439628</v>
      </c>
      <c r="E5" s="174">
        <v>6366.2487551802387</v>
      </c>
      <c r="F5" s="174">
        <v>6123.3623935998703</v>
      </c>
      <c r="G5" s="174">
        <v>6079.6151789516343</v>
      </c>
      <c r="H5" s="174">
        <v>6359.6476232772529</v>
      </c>
      <c r="I5" s="174">
        <v>6110.4227254230955</v>
      </c>
      <c r="J5" s="174">
        <v>6199.709920632703</v>
      </c>
      <c r="K5" s="174">
        <v>6162.1738326384093</v>
      </c>
      <c r="L5" s="174">
        <v>6543.353086308126</v>
      </c>
      <c r="M5" s="174">
        <v>6284.2994712966793</v>
      </c>
      <c r="N5" s="174">
        <v>6028.414477045083</v>
      </c>
      <c r="O5" s="174">
        <v>6156.7508838689519</v>
      </c>
      <c r="P5" s="174">
        <v>5832.5847217841447</v>
      </c>
      <c r="Q5" s="174">
        <v>6034.4886911999756</v>
      </c>
    </row>
    <row r="6" spans="1:17" x14ac:dyDescent="0.25">
      <c r="A6" s="173" t="s">
        <v>153</v>
      </c>
      <c r="B6" s="172">
        <v>7307.1145712095504</v>
      </c>
      <c r="C6" s="172">
        <v>7152.1967370877101</v>
      </c>
      <c r="D6" s="172">
        <v>7152.0489499320865</v>
      </c>
      <c r="E6" s="172">
        <v>7015.4156849615374</v>
      </c>
      <c r="F6" s="172">
        <v>6625.7669998108568</v>
      </c>
      <c r="G6" s="172">
        <v>7268.0315628099888</v>
      </c>
      <c r="H6" s="172">
        <v>7120.479526874401</v>
      </c>
      <c r="I6" s="172">
        <v>6853.0702331776765</v>
      </c>
      <c r="J6" s="172">
        <v>6553.1496714229315</v>
      </c>
      <c r="K6" s="172">
        <v>6785.7271324645899</v>
      </c>
      <c r="L6" s="172">
        <v>6894.7749475655783</v>
      </c>
      <c r="M6" s="172">
        <v>6625.1550960358909</v>
      </c>
      <c r="N6" s="172">
        <v>6735.5808521369127</v>
      </c>
      <c r="O6" s="172">
        <v>6696.9102436801504</v>
      </c>
      <c r="P6" s="172">
        <v>6215.0506504122204</v>
      </c>
      <c r="Q6" s="172">
        <v>6387.6405553871473</v>
      </c>
    </row>
    <row r="7" spans="1:17" x14ac:dyDescent="0.25">
      <c r="A7" s="171" t="s">
        <v>152</v>
      </c>
      <c r="B7" s="170"/>
      <c r="C7" s="170">
        <v>357.98034805179554</v>
      </c>
      <c r="D7" s="170">
        <v>0</v>
      </c>
      <c r="E7" s="170">
        <v>0</v>
      </c>
      <c r="F7" s="170">
        <v>0</v>
      </c>
      <c r="G7" s="170">
        <v>642.26456299913309</v>
      </c>
      <c r="H7" s="170">
        <v>445.60647620004045</v>
      </c>
      <c r="I7" s="170">
        <v>428.87174469528674</v>
      </c>
      <c r="J7" s="170">
        <v>0</v>
      </c>
      <c r="K7" s="170">
        <v>232.57746104165841</v>
      </c>
      <c r="L7" s="170">
        <v>910.83028603207197</v>
      </c>
      <c r="M7" s="170">
        <v>619.31925490259289</v>
      </c>
      <c r="N7" s="170">
        <v>437.54772663585254</v>
      </c>
      <c r="O7" s="170">
        <v>435.03565868071632</v>
      </c>
      <c r="P7" s="170">
        <v>0</v>
      </c>
      <c r="Q7" s="170">
        <v>443.77308722939813</v>
      </c>
    </row>
    <row r="8" spans="1:17" x14ac:dyDescent="0.25">
      <c r="A8" s="169" t="s">
        <v>151</v>
      </c>
      <c r="B8" s="168"/>
      <c r="C8" s="168">
        <f t="shared" ref="C8:Q8" si="0">IF(B6=0,0,B6+C7-C6)</f>
        <v>512.89818217363609</v>
      </c>
      <c r="D8" s="168">
        <f t="shared" si="0"/>
        <v>0.14778715562351863</v>
      </c>
      <c r="E8" s="168">
        <f t="shared" si="0"/>
        <v>136.63326497054913</v>
      </c>
      <c r="F8" s="168">
        <f t="shared" si="0"/>
        <v>389.64868515068065</v>
      </c>
      <c r="G8" s="168">
        <f t="shared" si="0"/>
        <v>9.0949470177292824E-13</v>
      </c>
      <c r="H8" s="168">
        <f t="shared" si="0"/>
        <v>593.15851213562837</v>
      </c>
      <c r="I8" s="168">
        <f t="shared" si="0"/>
        <v>696.2810383920114</v>
      </c>
      <c r="J8" s="168">
        <f t="shared" si="0"/>
        <v>299.92056175474499</v>
      </c>
      <c r="K8" s="168">
        <f t="shared" si="0"/>
        <v>0</v>
      </c>
      <c r="L8" s="168">
        <f t="shared" si="0"/>
        <v>801.78247093108348</v>
      </c>
      <c r="M8" s="168">
        <f t="shared" si="0"/>
        <v>888.93910643227991</v>
      </c>
      <c r="N8" s="168">
        <f t="shared" si="0"/>
        <v>327.12197053483033</v>
      </c>
      <c r="O8" s="168">
        <f t="shared" si="0"/>
        <v>473.70626713747879</v>
      </c>
      <c r="P8" s="168">
        <f t="shared" si="0"/>
        <v>481.85959326792999</v>
      </c>
      <c r="Q8" s="168">
        <f t="shared" si="0"/>
        <v>271.18318225447092</v>
      </c>
    </row>
    <row r="9" spans="1:17" x14ac:dyDescent="0.25">
      <c r="A9" s="167" t="s">
        <v>150</v>
      </c>
      <c r="B9" s="166">
        <f>B6-B5</f>
        <v>584.56916569676378</v>
      </c>
      <c r="C9" s="166">
        <f t="shared" ref="C9:Q9" si="1">C6-C5</f>
        <v>561.19390360188572</v>
      </c>
      <c r="D9" s="166">
        <f t="shared" si="1"/>
        <v>665.64422198812372</v>
      </c>
      <c r="E9" s="166">
        <f t="shared" si="1"/>
        <v>649.16692978129868</v>
      </c>
      <c r="F9" s="166">
        <f t="shared" si="1"/>
        <v>502.40460621098646</v>
      </c>
      <c r="G9" s="166">
        <f t="shared" si="1"/>
        <v>1188.4163838583545</v>
      </c>
      <c r="H9" s="166">
        <f t="shared" si="1"/>
        <v>760.83190359714808</v>
      </c>
      <c r="I9" s="166">
        <f t="shared" si="1"/>
        <v>742.64750775458106</v>
      </c>
      <c r="J9" s="166">
        <f t="shared" si="1"/>
        <v>353.43975079022857</v>
      </c>
      <c r="K9" s="166">
        <f t="shared" si="1"/>
        <v>623.55329982618059</v>
      </c>
      <c r="L9" s="166">
        <f t="shared" si="1"/>
        <v>351.42186125745229</v>
      </c>
      <c r="M9" s="166">
        <f t="shared" si="1"/>
        <v>340.85562473921163</v>
      </c>
      <c r="N9" s="166">
        <f t="shared" si="1"/>
        <v>707.16637509182965</v>
      </c>
      <c r="O9" s="166">
        <f t="shared" si="1"/>
        <v>540.15935981119856</v>
      </c>
      <c r="P9" s="166">
        <f t="shared" si="1"/>
        <v>382.46592862807574</v>
      </c>
      <c r="Q9" s="166">
        <f t="shared" si="1"/>
        <v>353.15186418717167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965.86941424584882</v>
      </c>
      <c r="C12" s="163">
        <f t="shared" ref="C12:Q12" si="2">SUM(C13:C14,C18:C19,C25:C26)</f>
        <v>945.02804999999989</v>
      </c>
      <c r="D12" s="163">
        <f t="shared" si="2"/>
        <v>927.18758999999977</v>
      </c>
      <c r="E12" s="163">
        <f t="shared" si="2"/>
        <v>907.40606000000002</v>
      </c>
      <c r="F12" s="163">
        <f t="shared" si="2"/>
        <v>867.72108999999966</v>
      </c>
      <c r="G12" s="163">
        <f t="shared" si="2"/>
        <v>862.22520012787504</v>
      </c>
      <c r="H12" s="163">
        <f t="shared" si="2"/>
        <v>894.55163999999979</v>
      </c>
      <c r="I12" s="163">
        <f t="shared" si="2"/>
        <v>845.88828999999987</v>
      </c>
      <c r="J12" s="163">
        <f t="shared" si="2"/>
        <v>858.03944999999987</v>
      </c>
      <c r="K12" s="163">
        <f t="shared" si="2"/>
        <v>851.71762999999987</v>
      </c>
      <c r="L12" s="163">
        <f t="shared" si="2"/>
        <v>874.84270288139749</v>
      </c>
      <c r="M12" s="163">
        <f t="shared" si="2"/>
        <v>828.39749656371839</v>
      </c>
      <c r="N12" s="163">
        <f t="shared" si="2"/>
        <v>781.48916516117936</v>
      </c>
      <c r="O12" s="163">
        <f t="shared" si="2"/>
        <v>788.09905913945249</v>
      </c>
      <c r="P12" s="163">
        <f t="shared" si="2"/>
        <v>741.94310980538239</v>
      </c>
      <c r="Q12" s="163">
        <f t="shared" si="2"/>
        <v>758.46862995258789</v>
      </c>
    </row>
    <row r="13" spans="1:17" x14ac:dyDescent="0.25">
      <c r="A13" s="54" t="s">
        <v>38</v>
      </c>
      <c r="B13" s="53">
        <v>25.508687488754408</v>
      </c>
      <c r="C13" s="53">
        <v>29.013569999999998</v>
      </c>
      <c r="D13" s="53">
        <v>20.398749999999996</v>
      </c>
      <c r="E13" s="53">
        <v>27.304159999999989</v>
      </c>
      <c r="F13" s="53">
        <v>32.600659999999998</v>
      </c>
      <c r="G13" s="53">
        <v>39.286467136527733</v>
      </c>
      <c r="H13" s="53">
        <v>45.20132000000001</v>
      </c>
      <c r="I13" s="53">
        <v>45.100369999999998</v>
      </c>
      <c r="J13" s="53">
        <v>41.212529999999994</v>
      </c>
      <c r="K13" s="53">
        <v>29.899999999999995</v>
      </c>
      <c r="L13" s="53">
        <v>32.003132705120009</v>
      </c>
      <c r="M13" s="53">
        <v>29.000579573843964</v>
      </c>
      <c r="N13" s="53">
        <v>28.257210453207176</v>
      </c>
      <c r="O13" s="53">
        <v>36.729753867006067</v>
      </c>
      <c r="P13" s="53">
        <v>24.770795629438215</v>
      </c>
      <c r="Q13" s="53">
        <v>17.842097357734055</v>
      </c>
    </row>
    <row r="14" spans="1:17" x14ac:dyDescent="0.25">
      <c r="A14" s="51" t="s">
        <v>37</v>
      </c>
      <c r="B14" s="50">
        <f>SUM(B15:B17)</f>
        <v>615.57708253904843</v>
      </c>
      <c r="C14" s="50">
        <f t="shared" ref="C14:Q14" si="3">SUM(C15:C17)</f>
        <v>593.41878999999994</v>
      </c>
      <c r="D14" s="50">
        <f t="shared" si="3"/>
        <v>589.65338999999983</v>
      </c>
      <c r="E14" s="50">
        <f t="shared" si="3"/>
        <v>563.80409999999995</v>
      </c>
      <c r="F14" s="50">
        <f t="shared" si="3"/>
        <v>518.11450999999977</v>
      </c>
      <c r="G14" s="50">
        <f t="shared" si="3"/>
        <v>507.74909746223733</v>
      </c>
      <c r="H14" s="50">
        <f t="shared" si="3"/>
        <v>523.88768999999979</v>
      </c>
      <c r="I14" s="50">
        <f t="shared" si="3"/>
        <v>491.74013999999988</v>
      </c>
      <c r="J14" s="50">
        <f t="shared" si="3"/>
        <v>506.01528999999982</v>
      </c>
      <c r="K14" s="50">
        <f t="shared" si="3"/>
        <v>518.42819999999995</v>
      </c>
      <c r="L14" s="50">
        <f t="shared" si="3"/>
        <v>532.87229579974394</v>
      </c>
      <c r="M14" s="50">
        <f t="shared" si="3"/>
        <v>508.92704926163776</v>
      </c>
      <c r="N14" s="50">
        <f t="shared" si="3"/>
        <v>470.40038441135431</v>
      </c>
      <c r="O14" s="50">
        <f t="shared" si="3"/>
        <v>466.97449930605126</v>
      </c>
      <c r="P14" s="50">
        <f t="shared" si="3"/>
        <v>438.61891327998512</v>
      </c>
      <c r="Q14" s="50">
        <f t="shared" si="3"/>
        <v>459.09869513144002</v>
      </c>
    </row>
    <row r="15" spans="1:17" x14ac:dyDescent="0.25">
      <c r="A15" s="52" t="s">
        <v>66</v>
      </c>
      <c r="B15" s="50">
        <v>4.3947986738288778</v>
      </c>
      <c r="C15" s="50">
        <v>5.4939799999999988</v>
      </c>
      <c r="D15" s="50">
        <v>4.3941899999999983</v>
      </c>
      <c r="E15" s="50">
        <v>4.3957699999999988</v>
      </c>
      <c r="F15" s="50">
        <v>3.2965399999999994</v>
      </c>
      <c r="G15" s="50">
        <v>3.295884522085113</v>
      </c>
      <c r="H15" s="50">
        <v>3.296149999999999</v>
      </c>
      <c r="I15" s="50">
        <v>3.2950199999999987</v>
      </c>
      <c r="J15" s="50">
        <v>2.1973699999999998</v>
      </c>
      <c r="K15" s="50">
        <v>3.2948499999999985</v>
      </c>
      <c r="L15" s="50">
        <v>3.296040100496739</v>
      </c>
      <c r="M15" s="50">
        <v>3.2963131629091529</v>
      </c>
      <c r="N15" s="50">
        <v>3.2960229432166699</v>
      </c>
      <c r="O15" s="50">
        <v>3.2960290719933942</v>
      </c>
      <c r="P15" s="50">
        <v>3.2961549833082411</v>
      </c>
      <c r="Q15" s="50">
        <v>4.3947775553357706</v>
      </c>
    </row>
    <row r="16" spans="1:17" x14ac:dyDescent="0.25">
      <c r="A16" s="52" t="s">
        <v>147</v>
      </c>
      <c r="B16" s="50">
        <v>567.04910034085208</v>
      </c>
      <c r="C16" s="50">
        <v>547.74892999999997</v>
      </c>
      <c r="D16" s="50">
        <v>551.76148999999987</v>
      </c>
      <c r="E16" s="50">
        <v>535.51338999999996</v>
      </c>
      <c r="F16" s="50">
        <v>495.70537999999982</v>
      </c>
      <c r="G16" s="50">
        <v>482.38405375019846</v>
      </c>
      <c r="H16" s="50">
        <v>496.6908899999998</v>
      </c>
      <c r="I16" s="50">
        <v>472.15144999999984</v>
      </c>
      <c r="J16" s="50">
        <v>487.52244999999982</v>
      </c>
      <c r="K16" s="50">
        <v>499.82596999999993</v>
      </c>
      <c r="L16" s="50">
        <v>501.7739342692106</v>
      </c>
      <c r="M16" s="50">
        <v>485.47292026808839</v>
      </c>
      <c r="N16" s="50">
        <v>450.76719523529954</v>
      </c>
      <c r="O16" s="50">
        <v>456.89541159415376</v>
      </c>
      <c r="P16" s="50">
        <v>431.4055838199879</v>
      </c>
      <c r="Q16" s="50">
        <v>450.78670766879031</v>
      </c>
    </row>
    <row r="17" spans="1:17" x14ac:dyDescent="0.25">
      <c r="A17" s="52" t="s">
        <v>146</v>
      </c>
      <c r="B17" s="50">
        <v>44.133183524367489</v>
      </c>
      <c r="C17" s="50">
        <v>40.175880000000006</v>
      </c>
      <c r="D17" s="50">
        <v>33.497709999999984</v>
      </c>
      <c r="E17" s="50">
        <v>23.894940000000013</v>
      </c>
      <c r="F17" s="50">
        <v>19.112589999999955</v>
      </c>
      <c r="G17" s="50">
        <v>22.069159189953783</v>
      </c>
      <c r="H17" s="50">
        <v>23.900650000000038</v>
      </c>
      <c r="I17" s="50">
        <v>16.293670000000017</v>
      </c>
      <c r="J17" s="50">
        <v>16.295470000000012</v>
      </c>
      <c r="K17" s="50">
        <v>15.307380000000078</v>
      </c>
      <c r="L17" s="50">
        <v>27.802321430036613</v>
      </c>
      <c r="M17" s="50">
        <v>20.157815830640235</v>
      </c>
      <c r="N17" s="50">
        <v>16.337166232838111</v>
      </c>
      <c r="O17" s="50">
        <v>6.7830586399040831</v>
      </c>
      <c r="P17" s="50">
        <v>3.917174476689012</v>
      </c>
      <c r="Q17" s="50">
        <v>3.9172099073139175</v>
      </c>
    </row>
    <row r="18" spans="1:17" x14ac:dyDescent="0.25">
      <c r="A18" s="51" t="s">
        <v>41</v>
      </c>
      <c r="B18" s="50">
        <v>56.941086878321173</v>
      </c>
      <c r="C18" s="50">
        <v>64.193099999999973</v>
      </c>
      <c r="D18" s="50">
        <v>60.706980000000016</v>
      </c>
      <c r="E18" s="50">
        <v>55.400629999999985</v>
      </c>
      <c r="F18" s="50">
        <v>53.904219999999988</v>
      </c>
      <c r="G18" s="50">
        <v>53.692910591653174</v>
      </c>
      <c r="H18" s="50">
        <v>53.39591999999999</v>
      </c>
      <c r="I18" s="50">
        <v>44.603380000000001</v>
      </c>
      <c r="J18" s="50">
        <v>39.698629999999994</v>
      </c>
      <c r="K18" s="50">
        <v>40.4</v>
      </c>
      <c r="L18" s="50">
        <v>41.916872074248637</v>
      </c>
      <c r="M18" s="50">
        <v>38.863216485422676</v>
      </c>
      <c r="N18" s="50">
        <v>37.903330061812333</v>
      </c>
      <c r="O18" s="50">
        <v>36.064766092193217</v>
      </c>
      <c r="P18" s="50">
        <v>33.702457532826045</v>
      </c>
      <c r="Q18" s="50">
        <v>35.325170492846226</v>
      </c>
    </row>
    <row r="19" spans="1:17" x14ac:dyDescent="0.25">
      <c r="A19" s="51" t="s">
        <v>64</v>
      </c>
      <c r="B19" s="50">
        <f>SUM(B20:B24)</f>
        <v>55.412236901569962</v>
      </c>
      <c r="C19" s="50">
        <f t="shared" ref="C19:Q19" si="4">SUM(C20:C24)</f>
        <v>51.599900000000005</v>
      </c>
      <c r="D19" s="50">
        <f t="shared" si="4"/>
        <v>52.002889999999987</v>
      </c>
      <c r="E19" s="50">
        <f t="shared" si="4"/>
        <v>52.101449999999979</v>
      </c>
      <c r="F19" s="50">
        <f t="shared" si="4"/>
        <v>52.600309999999972</v>
      </c>
      <c r="G19" s="50">
        <f t="shared" si="4"/>
        <v>50.27872665974904</v>
      </c>
      <c r="H19" s="50">
        <f t="shared" si="4"/>
        <v>55.966859999999976</v>
      </c>
      <c r="I19" s="50">
        <f t="shared" si="4"/>
        <v>54.712379999999982</v>
      </c>
      <c r="J19" s="50">
        <f t="shared" si="4"/>
        <v>58.211090000000006</v>
      </c>
      <c r="K19" s="50">
        <f t="shared" si="4"/>
        <v>54.295359999999995</v>
      </c>
      <c r="L19" s="50">
        <f t="shared" si="4"/>
        <v>55.888781361572761</v>
      </c>
      <c r="M19" s="50">
        <f t="shared" si="4"/>
        <v>54.935344707658807</v>
      </c>
      <c r="N19" s="50">
        <f t="shared" si="4"/>
        <v>53.762277956882642</v>
      </c>
      <c r="O19" s="50">
        <f t="shared" si="4"/>
        <v>53.382057896245456</v>
      </c>
      <c r="P19" s="50">
        <f t="shared" si="4"/>
        <v>53.598667764318776</v>
      </c>
      <c r="Q19" s="50">
        <f t="shared" si="4"/>
        <v>54.958292174514447</v>
      </c>
    </row>
    <row r="20" spans="1:17" x14ac:dyDescent="0.25">
      <c r="A20" s="52" t="s">
        <v>34</v>
      </c>
      <c r="B20" s="50">
        <v>53.59701040922107</v>
      </c>
      <c r="C20" s="50">
        <v>49.699620000000003</v>
      </c>
      <c r="D20" s="50">
        <v>49.715389999999985</v>
      </c>
      <c r="E20" s="50">
        <v>48.896819999999977</v>
      </c>
      <c r="F20" s="50">
        <v>48.600069999999974</v>
      </c>
      <c r="G20" s="50">
        <v>48.272380192195875</v>
      </c>
      <c r="H20" s="50">
        <v>48.100859999999976</v>
      </c>
      <c r="I20" s="50">
        <v>48.11163999999998</v>
      </c>
      <c r="J20" s="50">
        <v>49.103590000000004</v>
      </c>
      <c r="K20" s="50">
        <v>50.095709999999997</v>
      </c>
      <c r="L20" s="50">
        <v>51.135297595412958</v>
      </c>
      <c r="M20" s="50">
        <v>50.89880016617964</v>
      </c>
      <c r="N20" s="50">
        <v>50.920078369278272</v>
      </c>
      <c r="O20" s="50">
        <v>50.969714340307746</v>
      </c>
      <c r="P20" s="50">
        <v>50.923510565392782</v>
      </c>
      <c r="Q20" s="50">
        <v>51.805552053781192</v>
      </c>
    </row>
    <row r="21" spans="1:17" x14ac:dyDescent="0.25">
      <c r="A21" s="52" t="s">
        <v>63</v>
      </c>
      <c r="B21" s="50">
        <v>1.8152264923488901</v>
      </c>
      <c r="C21" s="50">
        <v>1.9002799999999995</v>
      </c>
      <c r="D21" s="50">
        <v>2.2875000000000005</v>
      </c>
      <c r="E21" s="50">
        <v>3.2046299999999999</v>
      </c>
      <c r="F21" s="50">
        <v>4.0002399999999989</v>
      </c>
      <c r="G21" s="50">
        <v>2.006346467553163</v>
      </c>
      <c r="H21" s="50">
        <v>7.8659999999999979</v>
      </c>
      <c r="I21" s="50">
        <v>6.6007399999999992</v>
      </c>
      <c r="J21" s="50">
        <v>9.1074999999999999</v>
      </c>
      <c r="K21" s="50">
        <v>4.1996500000000001</v>
      </c>
      <c r="L21" s="50">
        <v>4.7534837661598015</v>
      </c>
      <c r="M21" s="50">
        <v>4.0365445414791639</v>
      </c>
      <c r="N21" s="50">
        <v>2.8421995876043704</v>
      </c>
      <c r="O21" s="50">
        <v>2.41234355593771</v>
      </c>
      <c r="P21" s="50">
        <v>2.6751571989259944</v>
      </c>
      <c r="Q21" s="50">
        <v>3.1527401207332577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45.022405994692889</v>
      </c>
      <c r="C25" s="50">
        <v>45</v>
      </c>
      <c r="D25" s="50">
        <v>45.006459999999976</v>
      </c>
      <c r="E25" s="50">
        <v>44.998909999999981</v>
      </c>
      <c r="F25" s="50">
        <v>47.398989999999998</v>
      </c>
      <c r="G25" s="50">
        <v>47.412419133410083</v>
      </c>
      <c r="H25" s="50">
        <v>47.398969999999991</v>
      </c>
      <c r="I25" s="50">
        <v>47.407710000000009</v>
      </c>
      <c r="J25" s="50">
        <v>47.399849999999994</v>
      </c>
      <c r="K25" s="50">
        <v>47.400000000000006</v>
      </c>
      <c r="L25" s="50">
        <v>47.409381801245871</v>
      </c>
      <c r="M25" s="50">
        <v>37.85851281173391</v>
      </c>
      <c r="N25" s="50">
        <v>37.855779375463548</v>
      </c>
      <c r="O25" s="50">
        <v>37.857074615458025</v>
      </c>
      <c r="P25" s="50">
        <v>37.858394986793336</v>
      </c>
      <c r="Q25" s="50">
        <v>37.856888314291574</v>
      </c>
    </row>
    <row r="26" spans="1:17" x14ac:dyDescent="0.25">
      <c r="A26" s="49" t="s">
        <v>30</v>
      </c>
      <c r="B26" s="48">
        <v>167.407914443462</v>
      </c>
      <c r="C26" s="48">
        <v>161.80268999999998</v>
      </c>
      <c r="D26" s="48">
        <v>159.41911999999999</v>
      </c>
      <c r="E26" s="48">
        <v>163.79681000000002</v>
      </c>
      <c r="F26" s="48">
        <v>163.10239999999999</v>
      </c>
      <c r="G26" s="48">
        <v>163.80557914429752</v>
      </c>
      <c r="H26" s="48">
        <v>168.70088000000001</v>
      </c>
      <c r="I26" s="48">
        <v>162.32431</v>
      </c>
      <c r="J26" s="48">
        <v>165.50206</v>
      </c>
      <c r="K26" s="48">
        <v>161.29406999999998</v>
      </c>
      <c r="L26" s="48">
        <v>164.75223913946616</v>
      </c>
      <c r="M26" s="48">
        <v>158.81279372342127</v>
      </c>
      <c r="N26" s="48">
        <v>153.31018290245945</v>
      </c>
      <c r="O26" s="48">
        <v>157.09090736249846</v>
      </c>
      <c r="P26" s="48">
        <v>153.39388061202095</v>
      </c>
      <c r="Q26" s="48">
        <v>153.38748648176141</v>
      </c>
    </row>
    <row r="28" spans="1:17" x14ac:dyDescent="0.25">
      <c r="A28" s="162" t="s">
        <v>112</v>
      </c>
      <c r="B28" s="161">
        <f>AGR_emi!B5</f>
        <v>2148.0880396970088</v>
      </c>
      <c r="C28" s="161">
        <f>AGR_emi!C5</f>
        <v>2109.2891263931519</v>
      </c>
      <c r="D28" s="161">
        <f>AGR_emi!D5</f>
        <v>2055.0595777055278</v>
      </c>
      <c r="E28" s="161">
        <f>AGR_emi!E5</f>
        <v>1988.7245959716358</v>
      </c>
      <c r="F28" s="161">
        <f>AGR_emi!F5</f>
        <v>1864.2842368125475</v>
      </c>
      <c r="G28" s="161">
        <f>AGR_emi!G5</f>
        <v>1858.1412866086766</v>
      </c>
      <c r="H28" s="161">
        <f>AGR_emi!H5</f>
        <v>1931.2095061418759</v>
      </c>
      <c r="I28" s="161">
        <f>AGR_emi!I5</f>
        <v>1809.3710883549238</v>
      </c>
      <c r="J28" s="161">
        <f>AGR_emi!J5</f>
        <v>1827.3073134711599</v>
      </c>
      <c r="K28" s="161">
        <f>AGR_emi!K5</f>
        <v>1822.0169505306962</v>
      </c>
      <c r="L28" s="161">
        <f>AGR_emi!L5</f>
        <v>1880.4272571852291</v>
      </c>
      <c r="M28" s="161">
        <f>AGR_emi!M5</f>
        <v>1786.018435344432</v>
      </c>
      <c r="N28" s="161">
        <f>AGR_emi!N5</f>
        <v>1660.7657176387795</v>
      </c>
      <c r="O28" s="161">
        <f>AGR_emi!O5</f>
        <v>1678.0560172517476</v>
      </c>
      <c r="P28" s="161">
        <f>AGR_emi!P5</f>
        <v>1536.716484446725</v>
      </c>
      <c r="Q28" s="161">
        <f>AGR_emi!Q5</f>
        <v>1576.1162369274032</v>
      </c>
    </row>
    <row r="30" spans="1:17" x14ac:dyDescent="0.25">
      <c r="A30" s="160" t="s">
        <v>145</v>
      </c>
      <c r="B30" s="159">
        <f t="shared" ref="B30:Q30" si="5">IF(B$12=0,"",B$12/B$3*1000)</f>
        <v>197.01900477655877</v>
      </c>
      <c r="C30" s="159">
        <f t="shared" si="5"/>
        <v>175.76011721875145</v>
      </c>
      <c r="D30" s="159">
        <f t="shared" si="5"/>
        <v>225.26503166481282</v>
      </c>
      <c r="E30" s="159">
        <f t="shared" si="5"/>
        <v>243.13354667863217</v>
      </c>
      <c r="F30" s="159">
        <f t="shared" si="5"/>
        <v>225.63443208044322</v>
      </c>
      <c r="G30" s="159">
        <f t="shared" si="5"/>
        <v>309.65564665872841</v>
      </c>
      <c r="H30" s="159">
        <f t="shared" si="5"/>
        <v>304.02637323840327</v>
      </c>
      <c r="I30" s="159">
        <f t="shared" si="5"/>
        <v>283.48630250840961</v>
      </c>
      <c r="J30" s="159">
        <f t="shared" si="5"/>
        <v>397.93307909606284</v>
      </c>
      <c r="K30" s="159">
        <f t="shared" si="5"/>
        <v>427.55518206390042</v>
      </c>
      <c r="L30" s="159">
        <f t="shared" si="5"/>
        <v>299.32689050583281</v>
      </c>
      <c r="M30" s="159">
        <f t="shared" si="5"/>
        <v>255.67874278261471</v>
      </c>
      <c r="N30" s="159">
        <f t="shared" si="5"/>
        <v>190.936691912475</v>
      </c>
      <c r="O30" s="159">
        <f t="shared" si="5"/>
        <v>242.96290268834085</v>
      </c>
      <c r="P30" s="159">
        <f t="shared" si="5"/>
        <v>212.77854045902046</v>
      </c>
      <c r="Q30" s="159">
        <f t="shared" si="5"/>
        <v>369.17469895849933</v>
      </c>
    </row>
    <row r="31" spans="1:17" x14ac:dyDescent="0.25">
      <c r="A31" s="158" t="s">
        <v>144</v>
      </c>
      <c r="B31" s="157">
        <f t="shared" ref="B31:Q31" si="6">IF(B$12=0,"",B$12/B$5*1000)</f>
        <v>143.67614586192201</v>
      </c>
      <c r="C31" s="157">
        <f t="shared" si="6"/>
        <v>143.3815268897703</v>
      </c>
      <c r="D31" s="157">
        <f t="shared" si="6"/>
        <v>142.94322184454506</v>
      </c>
      <c r="E31" s="157">
        <f t="shared" si="6"/>
        <v>142.53386804303562</v>
      </c>
      <c r="F31" s="157">
        <f t="shared" si="6"/>
        <v>141.70663668492665</v>
      </c>
      <c r="G31" s="157">
        <f t="shared" si="6"/>
        <v>141.82233163589092</v>
      </c>
      <c r="H31" s="157">
        <f t="shared" si="6"/>
        <v>140.66056690402283</v>
      </c>
      <c r="I31" s="157">
        <f t="shared" si="6"/>
        <v>138.43367767021866</v>
      </c>
      <c r="J31" s="157">
        <f t="shared" si="6"/>
        <v>138.3999349944479</v>
      </c>
      <c r="K31" s="157">
        <f t="shared" si="6"/>
        <v>138.21707292462514</v>
      </c>
      <c r="L31" s="157">
        <f t="shared" si="6"/>
        <v>133.69944909621239</v>
      </c>
      <c r="M31" s="157">
        <f t="shared" si="6"/>
        <v>131.82018144542528</v>
      </c>
      <c r="N31" s="157">
        <f t="shared" si="6"/>
        <v>129.63427915199318</v>
      </c>
      <c r="O31" s="157">
        <f t="shared" si="6"/>
        <v>128.00567604648717</v>
      </c>
      <c r="P31" s="157">
        <f t="shared" si="6"/>
        <v>127.2065722482</v>
      </c>
      <c r="Q31" s="157">
        <f t="shared" si="6"/>
        <v>125.6889636828144</v>
      </c>
    </row>
    <row r="32" spans="1:17" x14ac:dyDescent="0.25">
      <c r="A32" s="158" t="s">
        <v>143</v>
      </c>
      <c r="B32" s="157">
        <f>IF(AGR_ued!B$5=0,"",AGR_ued!B$5/B$5*1000)</f>
        <v>54.831705276501523</v>
      </c>
      <c r="C32" s="157">
        <f>IF(AGR_ued!C$5=0,"",AGR_ued!C$5/C$5*1000)</f>
        <v>54.83170527650153</v>
      </c>
      <c r="D32" s="157">
        <f>IF(AGR_ued!D$5=0,"",AGR_ued!D$5/D$5*1000)</f>
        <v>54.831705276501538</v>
      </c>
      <c r="E32" s="157">
        <f>IF(AGR_ued!E$5=0,"",AGR_ued!E$5/E$5*1000)</f>
        <v>54.831705276501545</v>
      </c>
      <c r="F32" s="157">
        <f>IF(AGR_ued!F$5=0,"",AGR_ued!F$5/F$5*1000)</f>
        <v>54.83170527650153</v>
      </c>
      <c r="G32" s="157">
        <f>IF(AGR_ued!G$5=0,"",AGR_ued!G$5/G$5*1000)</f>
        <v>54.831705276501545</v>
      </c>
      <c r="H32" s="157">
        <f>IF(AGR_ued!H$5=0,"",AGR_ued!H$5/H$5*1000)</f>
        <v>54.831705276501545</v>
      </c>
      <c r="I32" s="157">
        <f>IF(AGR_ued!I$5=0,"",AGR_ued!I$5/I$5*1000)</f>
        <v>54.831705276501559</v>
      </c>
      <c r="J32" s="157">
        <f>IF(AGR_ued!J$5=0,"",AGR_ued!J$5/J$5*1000)</f>
        <v>54.83170527650153</v>
      </c>
      <c r="K32" s="157">
        <f>IF(AGR_ued!K$5=0,"",AGR_ued!K$5/K$5*1000)</f>
        <v>54.831705276501545</v>
      </c>
      <c r="L32" s="157">
        <f>IF(AGR_ued!L$5=0,"",AGR_ued!L$5/L$5*1000)</f>
        <v>54.831705276501552</v>
      </c>
      <c r="M32" s="157">
        <f>IF(AGR_ued!M$5=0,"",AGR_ued!M$5/M$5*1000)</f>
        <v>54.83170527650153</v>
      </c>
      <c r="N32" s="157">
        <f>IF(AGR_ued!N$5=0,"",AGR_ued!N$5/N$5*1000)</f>
        <v>54.831705276501538</v>
      </c>
      <c r="O32" s="157">
        <f>IF(AGR_ued!O$5=0,"",AGR_ued!O$5/O$5*1000)</f>
        <v>54.831705276501552</v>
      </c>
      <c r="P32" s="157">
        <f>IF(AGR_ued!P$5=0,"",AGR_ued!P$5/P$5*1000)</f>
        <v>54.831705276501538</v>
      </c>
      <c r="Q32" s="157">
        <f>IF(AGR_ued!Q$5=0,"",AGR_ued!Q$5/Q$5*1000)</f>
        <v>54.831705276501545</v>
      </c>
    </row>
    <row r="33" spans="1:17" x14ac:dyDescent="0.25">
      <c r="A33" s="156" t="s">
        <v>142</v>
      </c>
      <c r="B33" s="155">
        <f t="shared" ref="B33:Q33" si="7">IF(B$12=0,"",B$28/B$12)</f>
        <v>2.2239942667345325</v>
      </c>
      <c r="C33" s="155">
        <f t="shared" si="7"/>
        <v>2.2319857345960812</v>
      </c>
      <c r="D33" s="155">
        <f t="shared" si="7"/>
        <v>2.2164442232294421</v>
      </c>
      <c r="E33" s="155">
        <f t="shared" si="7"/>
        <v>2.1916589315831061</v>
      </c>
      <c r="F33" s="155">
        <f t="shared" si="7"/>
        <v>2.1484832606898472</v>
      </c>
      <c r="G33" s="155">
        <f t="shared" si="7"/>
        <v>2.1550533275217414</v>
      </c>
      <c r="H33" s="155">
        <f t="shared" si="7"/>
        <v>2.1588574876928024</v>
      </c>
      <c r="I33" s="155">
        <f t="shared" si="7"/>
        <v>2.1390189576391041</v>
      </c>
      <c r="J33" s="155">
        <f t="shared" si="7"/>
        <v>2.1296308852362911</v>
      </c>
      <c r="K33" s="155">
        <f t="shared" si="7"/>
        <v>2.1392265304296876</v>
      </c>
      <c r="L33" s="155">
        <f t="shared" si="7"/>
        <v>2.1494461244196477</v>
      </c>
      <c r="M33" s="155">
        <f t="shared" si="7"/>
        <v>2.1559920723481514</v>
      </c>
      <c r="N33" s="155">
        <f t="shared" si="7"/>
        <v>2.125129549680004</v>
      </c>
      <c r="O33" s="155">
        <f t="shared" si="7"/>
        <v>2.1292450457738954</v>
      </c>
      <c r="P33" s="155">
        <f t="shared" si="7"/>
        <v>2.0712052772480334</v>
      </c>
      <c r="Q33" s="155">
        <f t="shared" si="7"/>
        <v>2.0780242909003719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965.86941424584882</v>
      </c>
      <c r="C5" s="55">
        <f t="shared" ref="C5:Q5" si="0">SUM(C6:C9,C16:C17,C25:C27)</f>
        <v>945.02804999999978</v>
      </c>
      <c r="D5" s="55">
        <f t="shared" si="0"/>
        <v>927.18758999999977</v>
      </c>
      <c r="E5" s="55">
        <f t="shared" si="0"/>
        <v>907.40605999999991</v>
      </c>
      <c r="F5" s="55">
        <f t="shared" si="0"/>
        <v>867.72108999999978</v>
      </c>
      <c r="G5" s="55">
        <f t="shared" si="0"/>
        <v>862.22520012787493</v>
      </c>
      <c r="H5" s="55">
        <f t="shared" si="0"/>
        <v>894.55163999999991</v>
      </c>
      <c r="I5" s="55">
        <f t="shared" si="0"/>
        <v>845.88828999999998</v>
      </c>
      <c r="J5" s="55">
        <f t="shared" si="0"/>
        <v>858.03944999999999</v>
      </c>
      <c r="K5" s="55">
        <f t="shared" si="0"/>
        <v>851.71763000000021</v>
      </c>
      <c r="L5" s="55">
        <f t="shared" si="0"/>
        <v>874.8427028813976</v>
      </c>
      <c r="M5" s="55">
        <f t="shared" si="0"/>
        <v>828.39749656371862</v>
      </c>
      <c r="N5" s="55">
        <f t="shared" si="0"/>
        <v>781.48916516117936</v>
      </c>
      <c r="O5" s="55">
        <f t="shared" si="0"/>
        <v>788.09905913945261</v>
      </c>
      <c r="P5" s="55">
        <f t="shared" si="0"/>
        <v>741.94310980538251</v>
      </c>
      <c r="Q5" s="55">
        <f t="shared" si="0"/>
        <v>758.46862995258778</v>
      </c>
    </row>
    <row r="6" spans="1:17" x14ac:dyDescent="0.25">
      <c r="A6" s="185" t="s">
        <v>162</v>
      </c>
      <c r="B6" s="206">
        <v>32.477135402031628</v>
      </c>
      <c r="C6" s="206">
        <v>31.389721859999998</v>
      </c>
      <c r="D6" s="206">
        <v>30.927309279999978</v>
      </c>
      <c r="E6" s="206">
        <v>31.776581139999987</v>
      </c>
      <c r="F6" s="206">
        <v>31.641865599999992</v>
      </c>
      <c r="G6" s="206">
        <v>31.784605026084257</v>
      </c>
      <c r="H6" s="206">
        <v>32.727970719999995</v>
      </c>
      <c r="I6" s="206">
        <v>31.510627595000006</v>
      </c>
      <c r="J6" s="206">
        <v>32.132705689999987</v>
      </c>
      <c r="K6" s="206">
        <v>31.294278659999989</v>
      </c>
      <c r="L6" s="206">
        <v>31.961934393056442</v>
      </c>
      <c r="M6" s="206">
        <v>30.8149694596414</v>
      </c>
      <c r="N6" s="206">
        <v>29.776551776167008</v>
      </c>
      <c r="O6" s="206">
        <v>30.528454856757442</v>
      </c>
      <c r="P6" s="206">
        <v>29.852739871094339</v>
      </c>
      <c r="Q6" s="206">
        <v>29.82666091361747</v>
      </c>
    </row>
    <row r="7" spans="1:17" x14ac:dyDescent="0.25">
      <c r="A7" s="183" t="s">
        <v>161</v>
      </c>
      <c r="B7" s="205">
        <v>25.981708321625302</v>
      </c>
      <c r="C7" s="205">
        <v>25.111777487999998</v>
      </c>
      <c r="D7" s="205">
        <v>24.741847423999992</v>
      </c>
      <c r="E7" s="205">
        <v>25.421264911999991</v>
      </c>
      <c r="F7" s="205">
        <v>25.313492480000004</v>
      </c>
      <c r="G7" s="205">
        <v>25.4276840208674</v>
      </c>
      <c r="H7" s="205">
        <v>26.182376576000006</v>
      </c>
      <c r="I7" s="205">
        <v>25.208502076000002</v>
      </c>
      <c r="J7" s="205">
        <v>25.706164551999994</v>
      </c>
      <c r="K7" s="205">
        <v>25.035422927999999</v>
      </c>
      <c r="L7" s="205">
        <v>25.569547514445151</v>
      </c>
      <c r="M7" s="205">
        <v>24.65197556771313</v>
      </c>
      <c r="N7" s="205">
        <v>23.821241420933603</v>
      </c>
      <c r="O7" s="205">
        <v>24.422763885405953</v>
      </c>
      <c r="P7" s="205">
        <v>23.882191896875462</v>
      </c>
      <c r="Q7" s="205">
        <v>23.86132873089398</v>
      </c>
    </row>
    <row r="8" spans="1:17" x14ac:dyDescent="0.25">
      <c r="A8" s="183" t="s">
        <v>160</v>
      </c>
      <c r="B8" s="205">
        <v>15.426639315965028</v>
      </c>
      <c r="C8" s="205">
        <v>14.910117883500003</v>
      </c>
      <c r="D8" s="205">
        <v>14.690471907999997</v>
      </c>
      <c r="E8" s="205">
        <v>15.093876041499996</v>
      </c>
      <c r="F8" s="205">
        <v>15.029886159999997</v>
      </c>
      <c r="G8" s="205">
        <v>15.097687387390019</v>
      </c>
      <c r="H8" s="205">
        <v>15.545786092</v>
      </c>
      <c r="I8" s="205">
        <v>14.967548107624998</v>
      </c>
      <c r="J8" s="205">
        <v>15.263035202749998</v>
      </c>
      <c r="K8" s="205">
        <v>14.8647823635</v>
      </c>
      <c r="L8" s="205">
        <v>15.18191883670181</v>
      </c>
      <c r="M8" s="205">
        <v>14.637110493329663</v>
      </c>
      <c r="N8" s="205">
        <v>14.14386209367933</v>
      </c>
      <c r="O8" s="205">
        <v>14.501016056959788</v>
      </c>
      <c r="P8" s="205">
        <v>14.180051438769805</v>
      </c>
      <c r="Q8" s="205">
        <v>14.167663933968299</v>
      </c>
    </row>
    <row r="9" spans="1:17" x14ac:dyDescent="0.25">
      <c r="A9" s="181" t="s">
        <v>159</v>
      </c>
      <c r="B9" s="204">
        <f>SUM(B10:B15)</f>
        <v>158.03827006584697</v>
      </c>
      <c r="C9" s="204">
        <f t="shared" ref="C9:Q9" si="1">SUM(C10:C15)</f>
        <v>155.73380399999999</v>
      </c>
      <c r="D9" s="204">
        <f t="shared" si="1"/>
        <v>153.4207615</v>
      </c>
      <c r="E9" s="204">
        <f t="shared" si="1"/>
        <v>149.79046099999996</v>
      </c>
      <c r="F9" s="204">
        <f t="shared" si="1"/>
        <v>145.981945</v>
      </c>
      <c r="G9" s="204">
        <f t="shared" si="1"/>
        <v>145.06349941093515</v>
      </c>
      <c r="H9" s="204">
        <f t="shared" si="1"/>
        <v>149.16673850000001</v>
      </c>
      <c r="I9" s="204">
        <f t="shared" si="1"/>
        <v>142.83115050000001</v>
      </c>
      <c r="J9" s="204">
        <f t="shared" si="1"/>
        <v>144.17048100000002</v>
      </c>
      <c r="K9" s="204">
        <f t="shared" si="1"/>
        <v>143.853534</v>
      </c>
      <c r="L9" s="204">
        <f t="shared" si="1"/>
        <v>146.8115440923487</v>
      </c>
      <c r="M9" s="204">
        <f t="shared" si="1"/>
        <v>132.61744131601839</v>
      </c>
      <c r="N9" s="204">
        <f t="shared" si="1"/>
        <v>126.40425980795199</v>
      </c>
      <c r="O9" s="204">
        <f t="shared" si="1"/>
        <v>126.82973618968242</v>
      </c>
      <c r="P9" s="204">
        <f t="shared" si="1"/>
        <v>120.46202011777854</v>
      </c>
      <c r="Q9" s="204">
        <f t="shared" si="1"/>
        <v>122.94052658777179</v>
      </c>
    </row>
    <row r="10" spans="1:17" x14ac:dyDescent="0.25">
      <c r="A10" s="202" t="s">
        <v>35</v>
      </c>
      <c r="B10" s="203">
        <v>96.809072543528487</v>
      </c>
      <c r="C10" s="203">
        <v>93.480707341935513</v>
      </c>
      <c r="D10" s="203">
        <v>91.780730194167162</v>
      </c>
      <c r="E10" s="203">
        <v>88.837063621796332</v>
      </c>
      <c r="F10" s="203">
        <v>82.872810561934244</v>
      </c>
      <c r="G10" s="203">
        <v>82.332585818417911</v>
      </c>
      <c r="H10" s="203">
        <v>85.296402902324218</v>
      </c>
      <c r="I10" s="203">
        <v>80.994180888868925</v>
      </c>
      <c r="J10" s="203">
        <v>82.666992755204546</v>
      </c>
      <c r="K10" s="203">
        <v>83.092708705683251</v>
      </c>
      <c r="L10" s="203">
        <v>85.535221361282197</v>
      </c>
      <c r="M10" s="203">
        <v>81.792225022261718</v>
      </c>
      <c r="N10" s="203">
        <v>76.317208161786951</v>
      </c>
      <c r="O10" s="203">
        <v>77.113273051623125</v>
      </c>
      <c r="P10" s="203">
        <v>71.478297626661259</v>
      </c>
      <c r="Q10" s="203">
        <v>73.448141577000129</v>
      </c>
    </row>
    <row r="11" spans="1:17" x14ac:dyDescent="0.25">
      <c r="A11" s="202" t="s">
        <v>166</v>
      </c>
      <c r="B11" s="201">
        <v>11.184554094321713</v>
      </c>
      <c r="C11" s="201">
        <v>12.399015958064485</v>
      </c>
      <c r="D11" s="201">
        <v>11.850997705832826</v>
      </c>
      <c r="E11" s="201">
        <v>11.040583078203662</v>
      </c>
      <c r="F11" s="201">
        <v>10.81707243806577</v>
      </c>
      <c r="G11" s="201">
        <v>10.435940445230925</v>
      </c>
      <c r="H11" s="201">
        <v>11.41033919767578</v>
      </c>
      <c r="I11" s="201">
        <v>9.6580875861310798</v>
      </c>
      <c r="J11" s="201">
        <v>9.2651066947954774</v>
      </c>
      <c r="K11" s="201">
        <v>8.5381485943167466</v>
      </c>
      <c r="L11" s="201">
        <v>8.9243737556366654</v>
      </c>
      <c r="M11" s="201">
        <v>8.228757056808524</v>
      </c>
      <c r="N11" s="201">
        <v>7.8038482490770775</v>
      </c>
      <c r="O11" s="201">
        <v>7.4107554438900589</v>
      </c>
      <c r="P11" s="201">
        <v>6.9951462477746817</v>
      </c>
      <c r="Q11" s="201">
        <v>7.3813147828060766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45.022405994692889</v>
      </c>
      <c r="C14" s="201">
        <v>45.000000000000007</v>
      </c>
      <c r="D14" s="201">
        <v>45.00645999999999</v>
      </c>
      <c r="E14" s="201">
        <v>44.998909999999981</v>
      </c>
      <c r="F14" s="201">
        <v>47.398989999999998</v>
      </c>
      <c r="G14" s="201">
        <v>47.412419133410076</v>
      </c>
      <c r="H14" s="201">
        <v>47.398969999999991</v>
      </c>
      <c r="I14" s="201">
        <v>47.407710000000009</v>
      </c>
      <c r="J14" s="201">
        <v>47.399849999999994</v>
      </c>
      <c r="K14" s="201">
        <v>47.400000000000006</v>
      </c>
      <c r="L14" s="201">
        <v>47.409381801245864</v>
      </c>
      <c r="M14" s="201">
        <v>37.85851281173391</v>
      </c>
      <c r="N14" s="201">
        <v>37.855779375463541</v>
      </c>
      <c r="O14" s="201">
        <v>37.857074615458025</v>
      </c>
      <c r="P14" s="201">
        <v>37.858394986793336</v>
      </c>
      <c r="Q14" s="201">
        <v>37.856888314291567</v>
      </c>
    </row>
    <row r="15" spans="1:17" x14ac:dyDescent="0.25">
      <c r="A15" s="202" t="s">
        <v>30</v>
      </c>
      <c r="B15" s="201">
        <v>5.02223743330386</v>
      </c>
      <c r="C15" s="201">
        <v>4.854080699999999</v>
      </c>
      <c r="D15" s="201">
        <v>4.7825735999999974</v>
      </c>
      <c r="E15" s="201">
        <v>4.9139042999999978</v>
      </c>
      <c r="F15" s="201">
        <v>4.893072000000001</v>
      </c>
      <c r="G15" s="201">
        <v>4.8825540138762564</v>
      </c>
      <c r="H15" s="201">
        <v>5.0610264000000003</v>
      </c>
      <c r="I15" s="201">
        <v>4.7711720250000003</v>
      </c>
      <c r="J15" s="201">
        <v>4.8385315499999999</v>
      </c>
      <c r="K15" s="201">
        <v>4.822676699999997</v>
      </c>
      <c r="L15" s="201">
        <v>4.9425671741839858</v>
      </c>
      <c r="M15" s="201">
        <v>4.7379464252142247</v>
      </c>
      <c r="N15" s="201">
        <v>4.4274240216244225</v>
      </c>
      <c r="O15" s="201">
        <v>4.4486330787112198</v>
      </c>
      <c r="P15" s="201">
        <v>4.1301812565492568</v>
      </c>
      <c r="Q15" s="201">
        <v>4.2541819136740111</v>
      </c>
    </row>
    <row r="16" spans="1:17" x14ac:dyDescent="0.25">
      <c r="A16" s="198" t="s">
        <v>158</v>
      </c>
      <c r="B16" s="197">
        <v>283.52455017042598</v>
      </c>
      <c r="C16" s="197">
        <v>273.87446499999993</v>
      </c>
      <c r="D16" s="197">
        <v>275.88074499999988</v>
      </c>
      <c r="E16" s="197">
        <v>267.75669499999998</v>
      </c>
      <c r="F16" s="197">
        <v>247.85268999999991</v>
      </c>
      <c r="G16" s="197">
        <v>241.19202687509923</v>
      </c>
      <c r="H16" s="197">
        <v>248.34544499999996</v>
      </c>
      <c r="I16" s="197">
        <v>236.07572499999992</v>
      </c>
      <c r="J16" s="197">
        <v>243.76122499999988</v>
      </c>
      <c r="K16" s="197">
        <v>249.91298499999994</v>
      </c>
      <c r="L16" s="197">
        <v>250.8869671346053</v>
      </c>
      <c r="M16" s="197">
        <v>242.73646013404419</v>
      </c>
      <c r="N16" s="197">
        <v>225.38359761764977</v>
      </c>
      <c r="O16" s="197">
        <v>228.44770579707694</v>
      </c>
      <c r="P16" s="197">
        <v>215.70279190999395</v>
      </c>
      <c r="Q16" s="197">
        <v>225.39335383439519</v>
      </c>
    </row>
    <row r="17" spans="1:17" x14ac:dyDescent="0.25">
      <c r="A17" s="198" t="s">
        <v>157</v>
      </c>
      <c r="B17" s="197">
        <f>SUM(B18:B24)</f>
        <v>347.74468949089646</v>
      </c>
      <c r="C17" s="197">
        <f t="shared" ref="C17:Q17" si="2">SUM(C18:C24)</f>
        <v>344.77744844999995</v>
      </c>
      <c r="D17" s="197">
        <f t="shared" si="2"/>
        <v>329.45549984999991</v>
      </c>
      <c r="E17" s="197">
        <f t="shared" si="2"/>
        <v>317.58816354999999</v>
      </c>
      <c r="F17" s="197">
        <f t="shared" si="2"/>
        <v>303.28449249999989</v>
      </c>
      <c r="G17" s="197">
        <f t="shared" si="2"/>
        <v>304.98704736766433</v>
      </c>
      <c r="H17" s="197">
        <f t="shared" si="2"/>
        <v>320.98233064999994</v>
      </c>
      <c r="I17" s="197">
        <f t="shared" si="2"/>
        <v>297.62449027499997</v>
      </c>
      <c r="J17" s="197">
        <f t="shared" si="2"/>
        <v>297.25615429999999</v>
      </c>
      <c r="K17" s="197">
        <f t="shared" si="2"/>
        <v>288.98406845000022</v>
      </c>
      <c r="L17" s="197">
        <f t="shared" si="2"/>
        <v>304.79017133243104</v>
      </c>
      <c r="M17" s="197">
        <f t="shared" si="2"/>
        <v>286.83192480874669</v>
      </c>
      <c r="N17" s="197">
        <f t="shared" si="2"/>
        <v>269.54936897386017</v>
      </c>
      <c r="O17" s="197">
        <f t="shared" si="2"/>
        <v>268.75695757905208</v>
      </c>
      <c r="P17" s="197">
        <f t="shared" si="2"/>
        <v>245.72945882663862</v>
      </c>
      <c r="Q17" s="197">
        <f t="shared" si="2"/>
        <v>249.73177727061361</v>
      </c>
    </row>
    <row r="18" spans="1:17" x14ac:dyDescent="0.25">
      <c r="A18" s="200" t="s">
        <v>38</v>
      </c>
      <c r="B18" s="199">
        <v>25.508687488754415</v>
      </c>
      <c r="C18" s="199">
        <v>29.013569999999998</v>
      </c>
      <c r="D18" s="199">
        <v>20.398749999999996</v>
      </c>
      <c r="E18" s="199">
        <v>27.304159999999992</v>
      </c>
      <c r="F18" s="199">
        <v>32.600659999999998</v>
      </c>
      <c r="G18" s="199">
        <v>39.286467136527733</v>
      </c>
      <c r="H18" s="199">
        <v>45.20132000000001</v>
      </c>
      <c r="I18" s="199">
        <v>45.100369999999998</v>
      </c>
      <c r="J18" s="199">
        <v>41.212529999999987</v>
      </c>
      <c r="K18" s="199">
        <v>29.900000000000002</v>
      </c>
      <c r="L18" s="199">
        <v>32.003132705120009</v>
      </c>
      <c r="M18" s="199">
        <v>29.000579573843968</v>
      </c>
      <c r="N18" s="199">
        <v>28.257210453207176</v>
      </c>
      <c r="O18" s="199">
        <v>36.729753867006067</v>
      </c>
      <c r="P18" s="199">
        <v>24.770795629438211</v>
      </c>
      <c r="Q18" s="199">
        <v>17.842097357734055</v>
      </c>
    </row>
    <row r="19" spans="1:17" x14ac:dyDescent="0.25">
      <c r="A19" s="200" t="s">
        <v>36</v>
      </c>
      <c r="B19" s="199">
        <v>4.3947986738288778</v>
      </c>
      <c r="C19" s="199">
        <v>5.4939799999999988</v>
      </c>
      <c r="D19" s="199">
        <v>4.3941899999999992</v>
      </c>
      <c r="E19" s="199">
        <v>4.3957699999999988</v>
      </c>
      <c r="F19" s="199">
        <v>3.2965399999999994</v>
      </c>
      <c r="G19" s="199">
        <v>3.295884522085113</v>
      </c>
      <c r="H19" s="199">
        <v>3.296149999999999</v>
      </c>
      <c r="I19" s="199">
        <v>3.2950199999999987</v>
      </c>
      <c r="J19" s="199">
        <v>2.1973699999999994</v>
      </c>
      <c r="K19" s="199">
        <v>3.2948499999999994</v>
      </c>
      <c r="L19" s="199">
        <v>3.2960401004967386</v>
      </c>
      <c r="M19" s="199">
        <v>3.296313162909152</v>
      </c>
      <c r="N19" s="199">
        <v>3.2960229432166699</v>
      </c>
      <c r="O19" s="199">
        <v>3.2960290719933929</v>
      </c>
      <c r="P19" s="199">
        <v>3.2961549833082415</v>
      </c>
      <c r="Q19" s="199">
        <v>4.3947775553357706</v>
      </c>
    </row>
    <row r="20" spans="1:17" x14ac:dyDescent="0.25">
      <c r="A20" s="200" t="s">
        <v>35</v>
      </c>
      <c r="B20" s="199">
        <v>172.53925011837623</v>
      </c>
      <c r="C20" s="199">
        <v>166.70003440806448</v>
      </c>
      <c r="D20" s="199">
        <v>170.30597755583278</v>
      </c>
      <c r="E20" s="199">
        <v>165.53179662820367</v>
      </c>
      <c r="F20" s="199">
        <v>152.58724493806577</v>
      </c>
      <c r="G20" s="199">
        <v>146.79983971292637</v>
      </c>
      <c r="H20" s="199">
        <v>150.63176984767571</v>
      </c>
      <c r="I20" s="199">
        <v>143.27775786113102</v>
      </c>
      <c r="J20" s="199">
        <v>148.90617099479545</v>
      </c>
      <c r="K20" s="199">
        <v>154.32462704431686</v>
      </c>
      <c r="L20" s="199">
        <v>152.80739741659289</v>
      </c>
      <c r="M20" s="199">
        <v>148.80741210508035</v>
      </c>
      <c r="N20" s="199">
        <v>137.79720957498031</v>
      </c>
      <c r="O20" s="199">
        <v>139.91204745559989</v>
      </c>
      <c r="P20" s="199">
        <v>133.439354687833</v>
      </c>
      <c r="Q20" s="199">
        <v>140.6755445656753</v>
      </c>
    </row>
    <row r="21" spans="1:17" x14ac:dyDescent="0.25">
      <c r="A21" s="200" t="s">
        <v>167</v>
      </c>
      <c r="B21" s="199">
        <v>44.133183524367503</v>
      </c>
      <c r="C21" s="199">
        <v>40.175880000000014</v>
      </c>
      <c r="D21" s="199">
        <v>33.497709999999984</v>
      </c>
      <c r="E21" s="199">
        <v>23.894940000000013</v>
      </c>
      <c r="F21" s="199">
        <v>19.112589999999955</v>
      </c>
      <c r="G21" s="199">
        <v>22.06915918995378</v>
      </c>
      <c r="H21" s="199">
        <v>23.900650000000038</v>
      </c>
      <c r="I21" s="199">
        <v>16.293670000000017</v>
      </c>
      <c r="J21" s="199">
        <v>16.295470000000016</v>
      </c>
      <c r="K21" s="199">
        <v>15.307380000000078</v>
      </c>
      <c r="L21" s="199">
        <v>27.80232143003661</v>
      </c>
      <c r="M21" s="199">
        <v>20.157815830640232</v>
      </c>
      <c r="N21" s="199">
        <v>16.337166232838111</v>
      </c>
      <c r="O21" s="199">
        <v>6.783058639904084</v>
      </c>
      <c r="P21" s="199">
        <v>3.917174476689012</v>
      </c>
      <c r="Q21" s="199">
        <v>3.917209907313917</v>
      </c>
    </row>
    <row r="22" spans="1:17" x14ac:dyDescent="0.25">
      <c r="A22" s="200" t="s">
        <v>166</v>
      </c>
      <c r="B22" s="199">
        <v>47.571759276348352</v>
      </c>
      <c r="C22" s="199">
        <v>53.694364041935486</v>
      </c>
      <c r="D22" s="199">
        <v>51.1434822941672</v>
      </c>
      <c r="E22" s="199">
        <v>47.56467692179632</v>
      </c>
      <c r="F22" s="199">
        <v>47.087387561934221</v>
      </c>
      <c r="G22" s="199">
        <v>45.26331661397542</v>
      </c>
      <c r="H22" s="199">
        <v>49.851580802324214</v>
      </c>
      <c r="I22" s="199">
        <v>41.546032413868922</v>
      </c>
      <c r="J22" s="199">
        <v>39.541023305204526</v>
      </c>
      <c r="K22" s="199">
        <v>36.061501405683259</v>
      </c>
      <c r="L22" s="199">
        <v>37.745982084771775</v>
      </c>
      <c r="M22" s="199">
        <v>34.671003970093324</v>
      </c>
      <c r="N22" s="199">
        <v>32.941681400339647</v>
      </c>
      <c r="O22" s="199">
        <v>31.06635420424087</v>
      </c>
      <c r="P22" s="199">
        <v>29.382468483977352</v>
      </c>
      <c r="Q22" s="199">
        <v>31.096595830773406</v>
      </c>
    </row>
    <row r="23" spans="1:17" x14ac:dyDescent="0.25">
      <c r="A23" s="200" t="s">
        <v>165</v>
      </c>
      <c r="B23" s="199">
        <v>53.597010409221078</v>
      </c>
      <c r="C23" s="199">
        <v>49.699620000000003</v>
      </c>
      <c r="D23" s="199">
        <v>49.715389999999971</v>
      </c>
      <c r="E23" s="199">
        <v>48.896819999999977</v>
      </c>
      <c r="F23" s="199">
        <v>48.600069999999974</v>
      </c>
      <c r="G23" s="199">
        <v>48.272380192195875</v>
      </c>
      <c r="H23" s="199">
        <v>48.100859999999976</v>
      </c>
      <c r="I23" s="199">
        <v>48.111639999999994</v>
      </c>
      <c r="J23" s="199">
        <v>49.103590000000004</v>
      </c>
      <c r="K23" s="199">
        <v>50.095709999999997</v>
      </c>
      <c r="L23" s="199">
        <v>51.135297595412972</v>
      </c>
      <c r="M23" s="199">
        <v>50.89880016617964</v>
      </c>
      <c r="N23" s="199">
        <v>50.920078369278272</v>
      </c>
      <c r="O23" s="199">
        <v>50.96971434030776</v>
      </c>
      <c r="P23" s="199">
        <v>50.923510565392782</v>
      </c>
      <c r="Q23" s="199">
        <v>51.805552053781192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14.176227508521299</v>
      </c>
      <c r="C25" s="197">
        <v>13.69372325</v>
      </c>
      <c r="D25" s="197">
        <v>13.794037250000001</v>
      </c>
      <c r="E25" s="197">
        <v>13.387834749999994</v>
      </c>
      <c r="F25" s="197">
        <v>12.392634500000003</v>
      </c>
      <c r="G25" s="197">
        <v>12.059601343754959</v>
      </c>
      <c r="H25" s="197">
        <v>12.417272249999993</v>
      </c>
      <c r="I25" s="197">
        <v>11.803786249999995</v>
      </c>
      <c r="J25" s="197">
        <v>12.188061250000001</v>
      </c>
      <c r="K25" s="197">
        <v>12.495649250000005</v>
      </c>
      <c r="L25" s="197">
        <v>12.54434835673027</v>
      </c>
      <c r="M25" s="197">
        <v>12.136823006702208</v>
      </c>
      <c r="N25" s="197">
        <v>11.269179880882493</v>
      </c>
      <c r="O25" s="197">
        <v>11.422385289853848</v>
      </c>
      <c r="P25" s="197">
        <v>10.785139595499698</v>
      </c>
      <c r="Q25" s="197">
        <v>11.269667691719759</v>
      </c>
    </row>
    <row r="26" spans="1:17" x14ac:dyDescent="0.25">
      <c r="A26" s="198" t="s">
        <v>155</v>
      </c>
      <c r="B26" s="197">
        <v>35.7248489422348</v>
      </c>
      <c r="C26" s="197">
        <v>34.528694045999991</v>
      </c>
      <c r="D26" s="197">
        <v>34.020040207999998</v>
      </c>
      <c r="E26" s="197">
        <v>34.954239253999994</v>
      </c>
      <c r="F26" s="197">
        <v>34.806052160000007</v>
      </c>
      <c r="G26" s="197">
        <v>34.963065528692674</v>
      </c>
      <c r="H26" s="197">
        <v>36.000767791999998</v>
      </c>
      <c r="I26" s="197">
        <v>34.661690354499981</v>
      </c>
      <c r="J26" s="197">
        <v>35.345976258999983</v>
      </c>
      <c r="K26" s="197">
        <v>34.423706526000004</v>
      </c>
      <c r="L26" s="197">
        <v>35.158127832362069</v>
      </c>
      <c r="M26" s="197">
        <v>33.89646640560553</v>
      </c>
      <c r="N26" s="197">
        <v>32.754206953783694</v>
      </c>
      <c r="O26" s="197">
        <v>33.581300342433188</v>
      </c>
      <c r="P26" s="197">
        <v>32.838013858203759</v>
      </c>
      <c r="Q26" s="197">
        <v>32.809327004979231</v>
      </c>
    </row>
    <row r="27" spans="1:17" x14ac:dyDescent="0.25">
      <c r="A27" s="196" t="s">
        <v>45</v>
      </c>
      <c r="B27" s="195">
        <v>52.775345028301409</v>
      </c>
      <c r="C27" s="195">
        <v>51.0082980225</v>
      </c>
      <c r="D27" s="195">
        <v>50.256877580000001</v>
      </c>
      <c r="E27" s="195">
        <v>51.636944352500002</v>
      </c>
      <c r="F27" s="195">
        <v>51.418031600000006</v>
      </c>
      <c r="G27" s="195">
        <v>51.649983167386928</v>
      </c>
      <c r="H27" s="195">
        <v>53.182952420000014</v>
      </c>
      <c r="I27" s="195">
        <v>51.204769841875013</v>
      </c>
      <c r="J27" s="195">
        <v>52.215646746250016</v>
      </c>
      <c r="K27" s="195">
        <v>50.853202822500002</v>
      </c>
      <c r="L27" s="195">
        <v>51.938143388716718</v>
      </c>
      <c r="M27" s="195">
        <v>50.074325371917297</v>
      </c>
      <c r="N27" s="195">
        <v>48.386896636271395</v>
      </c>
      <c r="O27" s="195">
        <v>49.60873914223086</v>
      </c>
      <c r="P27" s="195">
        <v>48.510702290528307</v>
      </c>
      <c r="Q27" s="195">
        <v>48.468323984628405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1.0000000000000002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0.99999999999999978</v>
      </c>
      <c r="J31" s="194">
        <f t="shared" si="3"/>
        <v>0.99999999999999989</v>
      </c>
      <c r="K31" s="194">
        <f t="shared" si="3"/>
        <v>1</v>
      </c>
      <c r="L31" s="194">
        <f t="shared" si="3"/>
        <v>0.99999999999999989</v>
      </c>
      <c r="M31" s="194">
        <f t="shared" si="3"/>
        <v>0.99999999999999978</v>
      </c>
      <c r="N31" s="194">
        <f t="shared" si="3"/>
        <v>1.0000000000000002</v>
      </c>
      <c r="O31" s="194">
        <f t="shared" si="3"/>
        <v>0.99999999999999989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3.3624768444903898E-2</v>
      </c>
      <c r="C32" s="193">
        <f t="shared" si="4"/>
        <v>3.3215650964011072E-2</v>
      </c>
      <c r="D32" s="193">
        <f t="shared" si="4"/>
        <v>3.3356043171371592E-2</v>
      </c>
      <c r="E32" s="193">
        <f t="shared" si="4"/>
        <v>3.5019141419443449E-2</v>
      </c>
      <c r="F32" s="193">
        <f t="shared" si="4"/>
        <v>3.6465479477973732E-2</v>
      </c>
      <c r="G32" s="193">
        <f t="shared" si="4"/>
        <v>3.6863460986028183E-2</v>
      </c>
      <c r="H32" s="193">
        <f t="shared" si="4"/>
        <v>3.6585893152015235E-2</v>
      </c>
      <c r="I32" s="193">
        <f t="shared" si="4"/>
        <v>3.7251523596573265E-2</v>
      </c>
      <c r="J32" s="193">
        <f t="shared" si="4"/>
        <v>3.7448984064776959E-2</v>
      </c>
      <c r="K32" s="193">
        <f t="shared" si="4"/>
        <v>3.6742551237315568E-2</v>
      </c>
      <c r="L32" s="193">
        <f t="shared" si="4"/>
        <v>3.6534492758282196E-2</v>
      </c>
      <c r="M32" s="193">
        <f t="shared" si="4"/>
        <v>3.719828897053068E-2</v>
      </c>
      <c r="N32" s="193">
        <f t="shared" si="4"/>
        <v>3.8102321956089695E-2</v>
      </c>
      <c r="O32" s="193">
        <f t="shared" si="4"/>
        <v>3.8736824391203198E-2</v>
      </c>
      <c r="P32" s="193">
        <f t="shared" si="4"/>
        <v>4.0235888003495236E-2</v>
      </c>
      <c r="Q32" s="193">
        <f t="shared" si="4"/>
        <v>3.9324844477064198E-2</v>
      </c>
    </row>
    <row r="33" spans="1:17" x14ac:dyDescent="0.25">
      <c r="A33" s="183" t="s">
        <v>161</v>
      </c>
      <c r="B33" s="192">
        <f t="shared" ref="B33:Q33" si="5">IF(B$7=0,0,B$7/B$5)</f>
        <v>2.6899814755923117E-2</v>
      </c>
      <c r="C33" s="192">
        <f t="shared" si="5"/>
        <v>2.6572520771208859E-2</v>
      </c>
      <c r="D33" s="192">
        <f t="shared" si="5"/>
        <v>2.6684834537097288E-2</v>
      </c>
      <c r="E33" s="192">
        <f t="shared" si="5"/>
        <v>2.8015313135554762E-2</v>
      </c>
      <c r="F33" s="192">
        <f t="shared" si="5"/>
        <v>2.9172383582378999E-2</v>
      </c>
      <c r="G33" s="192">
        <f t="shared" si="5"/>
        <v>2.9490768788822536E-2</v>
      </c>
      <c r="H33" s="192">
        <f t="shared" si="5"/>
        <v>2.9268714521612199E-2</v>
      </c>
      <c r="I33" s="192">
        <f t="shared" si="5"/>
        <v>2.9801218877258607E-2</v>
      </c>
      <c r="J33" s="192">
        <f t="shared" si="5"/>
        <v>2.9959187251821572E-2</v>
      </c>
      <c r="K33" s="192">
        <f t="shared" si="5"/>
        <v>2.939404098985246E-2</v>
      </c>
      <c r="L33" s="192">
        <f t="shared" si="5"/>
        <v>2.9227594206625754E-2</v>
      </c>
      <c r="M33" s="192">
        <f t="shared" si="5"/>
        <v>2.9758631176424556E-2</v>
      </c>
      <c r="N33" s="192">
        <f t="shared" si="5"/>
        <v>3.0481857564871751E-2</v>
      </c>
      <c r="O33" s="192">
        <f t="shared" si="5"/>
        <v>3.0989459512962562E-2</v>
      </c>
      <c r="P33" s="192">
        <f t="shared" si="5"/>
        <v>3.2188710402796174E-2</v>
      </c>
      <c r="Q33" s="192">
        <f t="shared" si="5"/>
        <v>3.1459875581651364E-2</v>
      </c>
    </row>
    <row r="34" spans="1:17" x14ac:dyDescent="0.25">
      <c r="A34" s="183" t="s">
        <v>160</v>
      </c>
      <c r="B34" s="192">
        <f t="shared" ref="B34:Q34" si="6">IF(B$8=0,0,B$8/B$5)</f>
        <v>1.5971765011329356E-2</v>
      </c>
      <c r="C34" s="192">
        <f t="shared" si="6"/>
        <v>1.5777434207905266E-2</v>
      </c>
      <c r="D34" s="192">
        <f t="shared" si="6"/>
        <v>1.5844120506401514E-2</v>
      </c>
      <c r="E34" s="192">
        <f t="shared" si="6"/>
        <v>1.6634092174235643E-2</v>
      </c>
      <c r="F34" s="192">
        <f t="shared" si="6"/>
        <v>1.7321102752037524E-2</v>
      </c>
      <c r="G34" s="192">
        <f t="shared" si="6"/>
        <v>1.7510143968363381E-2</v>
      </c>
      <c r="H34" s="192">
        <f t="shared" si="6"/>
        <v>1.7378299247207241E-2</v>
      </c>
      <c r="I34" s="192">
        <f t="shared" si="6"/>
        <v>1.7694473708372294E-2</v>
      </c>
      <c r="J34" s="192">
        <f t="shared" si="6"/>
        <v>1.7788267430769063E-2</v>
      </c>
      <c r="K34" s="192">
        <f t="shared" si="6"/>
        <v>1.7452711837724899E-2</v>
      </c>
      <c r="L34" s="192">
        <f t="shared" si="6"/>
        <v>1.7353884060184042E-2</v>
      </c>
      <c r="M34" s="192">
        <f t="shared" si="6"/>
        <v>1.766918726100207E-2</v>
      </c>
      <c r="N34" s="192">
        <f t="shared" si="6"/>
        <v>1.8098602929142605E-2</v>
      </c>
      <c r="O34" s="192">
        <f t="shared" si="6"/>
        <v>1.8399991585821524E-2</v>
      </c>
      <c r="P34" s="192">
        <f t="shared" si="6"/>
        <v>1.9112046801660228E-2</v>
      </c>
      <c r="Q34" s="192">
        <f t="shared" si="6"/>
        <v>1.8679301126605496E-2</v>
      </c>
    </row>
    <row r="35" spans="1:17" x14ac:dyDescent="0.25">
      <c r="A35" s="181" t="s">
        <v>159</v>
      </c>
      <c r="B35" s="191">
        <f t="shared" ref="B35:Q35" si="7">IF(B$9=0,0,B$9/B$5)</f>
        <v>0.16362281249918584</v>
      </c>
      <c r="C35" s="191">
        <f t="shared" si="7"/>
        <v>0.16479278472210432</v>
      </c>
      <c r="D35" s="191">
        <f t="shared" si="7"/>
        <v>0.16546895488538629</v>
      </c>
      <c r="E35" s="191">
        <f t="shared" si="7"/>
        <v>0.16507544703856175</v>
      </c>
      <c r="F35" s="191">
        <f t="shared" si="7"/>
        <v>0.1682360227063284</v>
      </c>
      <c r="G35" s="191">
        <f t="shared" si="7"/>
        <v>0.16824316824586091</v>
      </c>
      <c r="H35" s="191">
        <f t="shared" si="7"/>
        <v>0.16675028229784478</v>
      </c>
      <c r="I35" s="191">
        <f t="shared" si="7"/>
        <v>0.16885344340208328</v>
      </c>
      <c r="J35" s="191">
        <f t="shared" si="7"/>
        <v>0.16802313809697214</v>
      </c>
      <c r="K35" s="191">
        <f t="shared" si="7"/>
        <v>0.16889815231369576</v>
      </c>
      <c r="L35" s="191">
        <f t="shared" si="7"/>
        <v>0.16781478957166535</v>
      </c>
      <c r="M35" s="191">
        <f t="shared" si="7"/>
        <v>0.16008913820494353</v>
      </c>
      <c r="N35" s="191">
        <f t="shared" si="7"/>
        <v>0.16174793643093127</v>
      </c>
      <c r="O35" s="191">
        <f t="shared" si="7"/>
        <v>0.16093121127205931</v>
      </c>
      <c r="P35" s="191">
        <f t="shared" si="7"/>
        <v>0.16236018439389061</v>
      </c>
      <c r="Q35" s="191">
        <f t="shared" si="7"/>
        <v>0.16209045665534888</v>
      </c>
    </row>
    <row r="36" spans="1:17" x14ac:dyDescent="0.25">
      <c r="A36" s="179" t="s">
        <v>158</v>
      </c>
      <c r="B36" s="190">
        <f t="shared" ref="B36:Q36" si="8">IF(B$16=0,0,B$16/B$5)</f>
        <v>0.2935433568851562</v>
      </c>
      <c r="C36" s="190">
        <f t="shared" si="8"/>
        <v>0.28980564650964591</v>
      </c>
      <c r="D36" s="190">
        <f t="shared" si="8"/>
        <v>0.29754576956751538</v>
      </c>
      <c r="E36" s="190">
        <f t="shared" si="8"/>
        <v>0.29507924489726245</v>
      </c>
      <c r="F36" s="190">
        <f t="shared" si="8"/>
        <v>0.28563635580183949</v>
      </c>
      <c r="G36" s="190">
        <f t="shared" si="8"/>
        <v>0.27973205473387752</v>
      </c>
      <c r="H36" s="190">
        <f t="shared" si="8"/>
        <v>0.27762002090790416</v>
      </c>
      <c r="I36" s="190">
        <f t="shared" si="8"/>
        <v>0.27908617224149057</v>
      </c>
      <c r="J36" s="190">
        <f t="shared" si="8"/>
        <v>0.28409092961867882</v>
      </c>
      <c r="K36" s="190">
        <f t="shared" si="8"/>
        <v>0.29342234585422389</v>
      </c>
      <c r="L36" s="190">
        <f t="shared" si="8"/>
        <v>0.2867795162584994</v>
      </c>
      <c r="M36" s="190">
        <f t="shared" si="8"/>
        <v>0.29301930672284859</v>
      </c>
      <c r="N36" s="190">
        <f t="shared" si="8"/>
        <v>0.28840271582161375</v>
      </c>
      <c r="O36" s="190">
        <f t="shared" si="8"/>
        <v>0.28987181642689103</v>
      </c>
      <c r="P36" s="190">
        <f t="shared" si="8"/>
        <v>0.29072686174897489</v>
      </c>
      <c r="Q36" s="190">
        <f t="shared" si="8"/>
        <v>0.29716898620907317</v>
      </c>
    </row>
    <row r="37" spans="1:17" x14ac:dyDescent="0.25">
      <c r="A37" s="179" t="s">
        <v>157</v>
      </c>
      <c r="B37" s="190">
        <f t="shared" ref="B37:Q37" si="9">IF(B$17=0,0,B$17/B$5)</f>
        <v>0.36003282054688068</v>
      </c>
      <c r="C37" s="190">
        <f t="shared" si="9"/>
        <v>0.36483303162271219</v>
      </c>
      <c r="D37" s="190">
        <f t="shared" si="9"/>
        <v>0.35532777121186448</v>
      </c>
      <c r="E37" s="190">
        <f t="shared" si="9"/>
        <v>0.34999563872209538</v>
      </c>
      <c r="F37" s="190">
        <f t="shared" si="9"/>
        <v>0.34951840631187142</v>
      </c>
      <c r="G37" s="190">
        <f t="shared" si="9"/>
        <v>0.35372086935342678</v>
      </c>
      <c r="H37" s="190">
        <f t="shared" si="9"/>
        <v>0.35881922998877958</v>
      </c>
      <c r="I37" s="190">
        <f t="shared" si="9"/>
        <v>0.35184845776148521</v>
      </c>
      <c r="J37" s="190">
        <f t="shared" si="9"/>
        <v>0.34643646547953011</v>
      </c>
      <c r="K37" s="190">
        <f t="shared" si="9"/>
        <v>0.33929562835279126</v>
      </c>
      <c r="L37" s="190">
        <f t="shared" si="9"/>
        <v>0.34839425456549922</v>
      </c>
      <c r="M37" s="190">
        <f t="shared" si="9"/>
        <v>0.34624914488341185</v>
      </c>
      <c r="N37" s="190">
        <f t="shared" si="9"/>
        <v>0.34491760217592599</v>
      </c>
      <c r="O37" s="190">
        <f t="shared" si="9"/>
        <v>0.34101925952368894</v>
      </c>
      <c r="P37" s="190">
        <f t="shared" si="9"/>
        <v>0.33119717075220956</v>
      </c>
      <c r="Q37" s="190">
        <f t="shared" si="9"/>
        <v>0.32925788543980317</v>
      </c>
    </row>
    <row r="38" spans="1:17" x14ac:dyDescent="0.25">
      <c r="A38" s="179" t="s">
        <v>156</v>
      </c>
      <c r="B38" s="190">
        <f t="shared" ref="B38:Q38" si="10">IF(B$25=0,0,B$25/B$5)</f>
        <v>1.4677167844257811E-2</v>
      </c>
      <c r="C38" s="190">
        <f t="shared" si="10"/>
        <v>1.4490282325482299E-2</v>
      </c>
      <c r="D38" s="190">
        <f t="shared" si="10"/>
        <v>1.4877288478375777E-2</v>
      </c>
      <c r="E38" s="190">
        <f t="shared" si="10"/>
        <v>1.4753962244863117E-2</v>
      </c>
      <c r="F38" s="190">
        <f t="shared" si="10"/>
        <v>1.4281817790091984E-2</v>
      </c>
      <c r="G38" s="190">
        <f t="shared" si="10"/>
        <v>1.3986602736693875E-2</v>
      </c>
      <c r="H38" s="190">
        <f t="shared" si="10"/>
        <v>1.3881001045395204E-2</v>
      </c>
      <c r="I38" s="190">
        <f t="shared" si="10"/>
        <v>1.3954308612074527E-2</v>
      </c>
      <c r="J38" s="190">
        <f t="shared" si="10"/>
        <v>1.4204546480933949E-2</v>
      </c>
      <c r="K38" s="190">
        <f t="shared" si="10"/>
        <v>1.4671117292711203E-2</v>
      </c>
      <c r="L38" s="190">
        <f t="shared" si="10"/>
        <v>1.4338975812924974E-2</v>
      </c>
      <c r="M38" s="190">
        <f t="shared" si="10"/>
        <v>1.4650965336142428E-2</v>
      </c>
      <c r="N38" s="190">
        <f t="shared" si="10"/>
        <v>1.4420135791080693E-2</v>
      </c>
      <c r="O38" s="190">
        <f t="shared" si="10"/>
        <v>1.4493590821344552E-2</v>
      </c>
      <c r="P38" s="190">
        <f t="shared" si="10"/>
        <v>1.4536343087448746E-2</v>
      </c>
      <c r="Q38" s="190">
        <f t="shared" si="10"/>
        <v>1.4858449310453659E-2</v>
      </c>
    </row>
    <row r="39" spans="1:17" x14ac:dyDescent="0.25">
      <c r="A39" s="179" t="s">
        <v>155</v>
      </c>
      <c r="B39" s="190">
        <f t="shared" ref="B39:Q39" si="11">IF(B$26=0,0,B$26/B$5)</f>
        <v>3.6987245289394295E-2</v>
      </c>
      <c r="C39" s="190">
        <f t="shared" si="11"/>
        <v>3.6537216060412173E-2</v>
      </c>
      <c r="D39" s="190">
        <f t="shared" si="11"/>
        <v>3.6691647488508776E-2</v>
      </c>
      <c r="E39" s="190">
        <f t="shared" si="11"/>
        <v>3.8521055561387803E-2</v>
      </c>
      <c r="F39" s="190">
        <f t="shared" si="11"/>
        <v>4.0112027425771128E-2</v>
      </c>
      <c r="G39" s="190">
        <f t="shared" si="11"/>
        <v>4.054980708463099E-2</v>
      </c>
      <c r="H39" s="190">
        <f t="shared" si="11"/>
        <v>4.0244482467216763E-2</v>
      </c>
      <c r="I39" s="190">
        <f t="shared" si="11"/>
        <v>4.0976675956230557E-2</v>
      </c>
      <c r="J39" s="190">
        <f t="shared" si="11"/>
        <v>4.1193882471254654E-2</v>
      </c>
      <c r="K39" s="190">
        <f t="shared" si="11"/>
        <v>4.0416806361047143E-2</v>
      </c>
      <c r="L39" s="190">
        <f t="shared" si="11"/>
        <v>4.0187942034110392E-2</v>
      </c>
      <c r="M39" s="190">
        <f t="shared" si="11"/>
        <v>4.0918117867583731E-2</v>
      </c>
      <c r="N39" s="190">
        <f t="shared" si="11"/>
        <v>4.1912554151698644E-2</v>
      </c>
      <c r="O39" s="190">
        <f t="shared" si="11"/>
        <v>4.2610506830323525E-2</v>
      </c>
      <c r="P39" s="190">
        <f t="shared" si="11"/>
        <v>4.425947680384474E-2</v>
      </c>
      <c r="Q39" s="190">
        <f t="shared" si="11"/>
        <v>4.3257328924770633E-2</v>
      </c>
    </row>
    <row r="40" spans="1:17" x14ac:dyDescent="0.25">
      <c r="A40" s="177" t="s">
        <v>45</v>
      </c>
      <c r="B40" s="189">
        <f t="shared" ref="B40:Q40" si="12">IF(B$27=0,0,B$27/B$5)</f>
        <v>5.4640248722968847E-2</v>
      </c>
      <c r="C40" s="189">
        <f t="shared" si="12"/>
        <v>5.3975432816517996E-2</v>
      </c>
      <c r="D40" s="189">
        <f t="shared" si="12"/>
        <v>5.4203570153478882E-2</v>
      </c>
      <c r="E40" s="189">
        <f t="shared" si="12"/>
        <v>5.6906104806595637E-2</v>
      </c>
      <c r="F40" s="189">
        <f t="shared" si="12"/>
        <v>5.925640415170734E-2</v>
      </c>
      <c r="G40" s="189">
        <f t="shared" si="12"/>
        <v>5.9903124102295806E-2</v>
      </c>
      <c r="H40" s="189">
        <f t="shared" si="12"/>
        <v>5.9452076372024786E-2</v>
      </c>
      <c r="I40" s="189">
        <f t="shared" si="12"/>
        <v>6.0533725844431556E-2</v>
      </c>
      <c r="J40" s="189">
        <f t="shared" si="12"/>
        <v>6.0854599105262606E-2</v>
      </c>
      <c r="K40" s="189">
        <f t="shared" si="12"/>
        <v>5.9706645760637819E-2</v>
      </c>
      <c r="L40" s="189">
        <f t="shared" si="12"/>
        <v>5.9368550732208564E-2</v>
      </c>
      <c r="M40" s="189">
        <f t="shared" si="12"/>
        <v>6.0447219577112382E-2</v>
      </c>
      <c r="N40" s="189">
        <f t="shared" si="12"/>
        <v>6.1916273178645759E-2</v>
      </c>
      <c r="O40" s="189">
        <f t="shared" si="12"/>
        <v>6.2947339635705229E-2</v>
      </c>
      <c r="P40" s="189">
        <f t="shared" si="12"/>
        <v>6.5383318005679772E-2</v>
      </c>
      <c r="Q40" s="189">
        <f t="shared" si="12"/>
        <v>6.3902872275229339E-2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143.67614586192201</v>
      </c>
      <c r="C44" s="186">
        <f t="shared" si="13"/>
        <v>143.3815268897703</v>
      </c>
      <c r="D44" s="186">
        <f t="shared" si="13"/>
        <v>142.94322184454506</v>
      </c>
      <c r="E44" s="186">
        <f t="shared" si="13"/>
        <v>142.53386804303562</v>
      </c>
      <c r="F44" s="186">
        <f t="shared" si="13"/>
        <v>141.70663668492668</v>
      </c>
      <c r="G44" s="186">
        <f t="shared" si="13"/>
        <v>141.82233163589092</v>
      </c>
      <c r="H44" s="186">
        <f t="shared" si="13"/>
        <v>140.66056690402283</v>
      </c>
      <c r="I44" s="186">
        <f t="shared" si="13"/>
        <v>138.43367767021869</v>
      </c>
      <c r="J44" s="186">
        <f t="shared" si="13"/>
        <v>138.3999349944479</v>
      </c>
      <c r="K44" s="186">
        <f t="shared" si="13"/>
        <v>138.2170729246252</v>
      </c>
      <c r="L44" s="186">
        <f t="shared" si="13"/>
        <v>133.69944909621239</v>
      </c>
      <c r="M44" s="186">
        <f t="shared" si="13"/>
        <v>131.82018144542531</v>
      </c>
      <c r="N44" s="186">
        <f t="shared" si="13"/>
        <v>129.63427915199321</v>
      </c>
      <c r="O44" s="186">
        <f t="shared" si="13"/>
        <v>128.00567604648717</v>
      </c>
      <c r="P44" s="186">
        <f t="shared" si="13"/>
        <v>127.20657224820003</v>
      </c>
      <c r="Q44" s="186">
        <f t="shared" si="13"/>
        <v>125.68896368281438</v>
      </c>
    </row>
    <row r="45" spans="1:17" x14ac:dyDescent="0.25">
      <c r="A45" s="185" t="s">
        <v>162</v>
      </c>
      <c r="B45" s="184">
        <f>IF(B$6=0,0,B$6/AGR!B$5*1000)</f>
        <v>4.8310771356633646</v>
      </c>
      <c r="C45" s="184">
        <f>IF(C$6=0,0,C$6/AGR!C$5*1000)</f>
        <v>4.7625107518575769</v>
      </c>
      <c r="D45" s="184">
        <f>IF(D$6=0,0,D$6/AGR!D$5*1000)</f>
        <v>4.7680202789015924</v>
      </c>
      <c r="E45" s="184">
        <f>IF(E$6=0,0,E$6/AGR!E$5*1000)</f>
        <v>4.9914136820593562</v>
      </c>
      <c r="F45" s="184">
        <f>IF(F$6=0,0,F$6/AGR!F$5*1000)</f>
        <v>5.1674004519268735</v>
      </c>
      <c r="G45" s="184">
        <f>IF(G$6=0,0,G$6/AGR!G$5*1000)</f>
        <v>5.2280619892072142</v>
      </c>
      <c r="H45" s="184">
        <f>IF(H$6=0,0,H$6/AGR!H$5*1000)</f>
        <v>5.1461924714524701</v>
      </c>
      <c r="I45" s="184">
        <f>IF(I$6=0,0,I$6/AGR!I$5*1000)</f>
        <v>5.1568654102925686</v>
      </c>
      <c r="J45" s="184">
        <f>IF(J$6=0,0,J$6/AGR!J$5*1000)</f>
        <v>5.1829369601732473</v>
      </c>
      <c r="K45" s="184">
        <f>IF(K$6=0,0,K$6/AGR!K$5*1000)</f>
        <v>5.0784478838048237</v>
      </c>
      <c r="L45" s="184">
        <f>IF(L$6=0,0,L$6/AGR!L$5*1000)</f>
        <v>4.8846415547918909</v>
      </c>
      <c r="M45" s="184">
        <f>IF(M$6=0,0,M$6/AGR!M$5*1000)</f>
        <v>4.9034852015547177</v>
      </c>
      <c r="N45" s="184">
        <f>IF(N$6=0,0,N$6/AGR!N$5*1000)</f>
        <v>4.93936704079485</v>
      </c>
      <c r="O45" s="184">
        <f>IF(O$6=0,0,O$6/AGR!O$5*1000)</f>
        <v>4.9585333940900194</v>
      </c>
      <c r="P45" s="184">
        <f>IF(P$6=0,0,P$6/AGR!P$5*1000)</f>
        <v>5.1182693942871023</v>
      </c>
      <c r="Q45" s="184">
        <f>IF(Q$6=0,0,Q$6/AGR!Q$5*1000)</f>
        <v>4.9426989493100448</v>
      </c>
    </row>
    <row r="46" spans="1:17" x14ac:dyDescent="0.25">
      <c r="A46" s="183" t="s">
        <v>161</v>
      </c>
      <c r="B46" s="182">
        <f>IF(B$7=0,0,B$7/AGR!B$5*1000)</f>
        <v>3.8648617085306918</v>
      </c>
      <c r="C46" s="182">
        <f>IF(C$7=0,0,C$7/AGR!C$5*1000)</f>
        <v>3.8100086014860621</v>
      </c>
      <c r="D46" s="182">
        <f>IF(D$7=0,0,D$7/AGR!D$5*1000)</f>
        <v>3.8144162231212753</v>
      </c>
      <c r="E46" s="182">
        <f>IF(E$7=0,0,E$7/AGR!E$5*1000)</f>
        <v>3.9931309456474851</v>
      </c>
      <c r="F46" s="182">
        <f>IF(F$7=0,0,F$7/AGR!F$5*1000)</f>
        <v>4.1339203615415006</v>
      </c>
      <c r="G46" s="182">
        <f>IF(G$7=0,0,G$7/AGR!G$5*1000)</f>
        <v>4.1824495913657707</v>
      </c>
      <c r="H46" s="182">
        <f>IF(H$7=0,0,H$7/AGR!H$5*1000)</f>
        <v>4.1169539771619776</v>
      </c>
      <c r="I46" s="182">
        <f>IF(I$7=0,0,I$7/AGR!I$5*1000)</f>
        <v>4.1254923282340545</v>
      </c>
      <c r="J46" s="182">
        <f>IF(J$7=0,0,J$7/AGR!J$5*1000)</f>
        <v>4.1463495681385982</v>
      </c>
      <c r="K46" s="182">
        <f>IF(K$7=0,0,K$7/AGR!K$5*1000)</f>
        <v>4.0627583070438602</v>
      </c>
      <c r="L46" s="182">
        <f>IF(L$7=0,0,L$7/AGR!L$5*1000)</f>
        <v>3.9077132438335127</v>
      </c>
      <c r="M46" s="182">
        <f>IF(M$7=0,0,M$7/AGR!M$5*1000)</f>
        <v>3.9227881612437754</v>
      </c>
      <c r="N46" s="182">
        <f>IF(N$7=0,0,N$7/AGR!N$5*1000)</f>
        <v>3.9514936326358798</v>
      </c>
      <c r="O46" s="182">
        <f>IF(O$7=0,0,O$7/AGR!O$5*1000)</f>
        <v>3.9668267152720156</v>
      </c>
      <c r="P46" s="182">
        <f>IF(P$7=0,0,P$7/AGR!P$5*1000)</f>
        <v>4.0946155154296804</v>
      </c>
      <c r="Q46" s="182">
        <f>IF(Q$7=0,0,Q$7/AGR!Q$5*1000)</f>
        <v>3.9541591594480368</v>
      </c>
    </row>
    <row r="47" spans="1:17" x14ac:dyDescent="0.25">
      <c r="A47" s="183" t="s">
        <v>160</v>
      </c>
      <c r="B47" s="182">
        <f>IF(B$8=0,0,B$8/AGR!B$5*1000)</f>
        <v>2.2947616394400994</v>
      </c>
      <c r="C47" s="182">
        <f>IF(C$8=0,0,C$8/AGR!C$5*1000)</f>
        <v>2.2621926071323499</v>
      </c>
      <c r="D47" s="182">
        <f>IF(D$8=0,0,D$8/AGR!D$5*1000)</f>
        <v>2.2648096324782574</v>
      </c>
      <c r="E47" s="182">
        <f>IF(E$8=0,0,E$8/AGR!E$5*1000)</f>
        <v>2.3709214989781944</v>
      </c>
      <c r="F47" s="182">
        <f>IF(F$8=0,0,F$8/AGR!F$5*1000)</f>
        <v>2.4545152146652653</v>
      </c>
      <c r="G47" s="182">
        <f>IF(G$8=0,0,G$8/AGR!G$5*1000)</f>
        <v>2.4833294448734264</v>
      </c>
      <c r="H47" s="182">
        <f>IF(H$8=0,0,H$8/AGR!H$5*1000)</f>
        <v>2.4444414239399239</v>
      </c>
      <c r="I47" s="182">
        <f>IF(I$8=0,0,I$8/AGR!I$5*1000)</f>
        <v>2.4495110698889695</v>
      </c>
      <c r="J47" s="182">
        <f>IF(J$8=0,0,J$8/AGR!J$5*1000)</f>
        <v>2.4618950560822932</v>
      </c>
      <c r="K47" s="182">
        <f>IF(K$8=0,0,K$8/AGR!K$5*1000)</f>
        <v>2.412262744807292</v>
      </c>
      <c r="L47" s="182">
        <f>IF(L$8=0,0,L$8/AGR!L$5*1000)</f>
        <v>2.3202047385261482</v>
      </c>
      <c r="M47" s="182">
        <f>IF(M$8=0,0,M$8/AGR!M$5*1000)</f>
        <v>2.3291554707384905</v>
      </c>
      <c r="N47" s="182">
        <f>IF(N$8=0,0,N$8/AGR!N$5*1000)</f>
        <v>2.346199344377554</v>
      </c>
      <c r="O47" s="182">
        <f>IF(O$8=0,0,O$8/AGR!O$5*1000)</f>
        <v>2.3553033621927599</v>
      </c>
      <c r="P47" s="182">
        <f>IF(P$8=0,0,P$8/AGR!P$5*1000)</f>
        <v>2.4311779622863723</v>
      </c>
      <c r="Q47" s="182">
        <f>IF(Q$8=0,0,Q$8/AGR!Q$5*1000)</f>
        <v>2.3477820009222721</v>
      </c>
    </row>
    <row r="48" spans="1:17" x14ac:dyDescent="0.25">
      <c r="A48" s="181" t="s">
        <v>159</v>
      </c>
      <c r="B48" s="180">
        <f>IF(B$9=0,0,B$9/AGR!B$5*1000)</f>
        <v>23.508695074970941</v>
      </c>
      <c r="C48" s="180">
        <f>IF(C$9=0,0,C$9/AGR!C$5*1000)</f>
        <v>23.628241093872521</v>
      </c>
      <c r="D48" s="180">
        <f>IF(D$9=0,0,D$9/AGR!D$5*1000)</f>
        <v>23.652665526566789</v>
      </c>
      <c r="E48" s="180">
        <f>IF(E$9=0,0,E$9/AGR!E$5*1000)</f>
        <v>23.528841985339476</v>
      </c>
      <c r="F48" s="180">
        <f>IF(F$9=0,0,F$9/AGR!F$5*1000)</f>
        <v>23.840160946962754</v>
      </c>
      <c r="G48" s="180">
        <f>IF(G$9=0,0,G$9/AGR!G$5*1000)</f>
        <v>23.860638402437477</v>
      </c>
      <c r="H48" s="180">
        <f>IF(H$9=0,0,H$9/AGR!H$5*1000)</f>
        <v>23.455189239420694</v>
      </c>
      <c r="I48" s="180">
        <f>IF(I$9=0,0,I$9/AGR!I$5*1000)</f>
        <v>23.375003157430513</v>
      </c>
      <c r="J48" s="180">
        <f>IF(J$9=0,0,J$9/AGR!J$5*1000)</f>
        <v>23.254391390184093</v>
      </c>
      <c r="K48" s="180">
        <f>IF(K$9=0,0,K$9/AGR!K$5*1000)</f>
        <v>23.34460823517654</v>
      </c>
      <c r="L48" s="180">
        <f>IF(L$9=0,0,L$9/AGR!L$5*1000)</f>
        <v>22.436744915928472</v>
      </c>
      <c r="M48" s="180">
        <f>IF(M$9=0,0,M$9/AGR!M$5*1000)</f>
        <v>21.102979245617426</v>
      </c>
      <c r="N48" s="180">
        <f>IF(N$9=0,0,N$9/AGR!N$5*1000)</f>
        <v>20.968077143546193</v>
      </c>
      <c r="O48" s="180">
        <f>IF(O$9=0,0,O$9/AGR!O$5*1000)</f>
        <v>20.600108495860013</v>
      </c>
      <c r="P48" s="180">
        <f>IF(P$9=0,0,P$9/AGR!P$5*1000)</f>
        <v>20.653282526332529</v>
      </c>
      <c r="Q48" s="180">
        <f>IF(Q$9=0,0,Q$9/AGR!Q$5*1000)</f>
        <v>20.372981519884942</v>
      </c>
    </row>
    <row r="49" spans="1:17" x14ac:dyDescent="0.25">
      <c r="A49" s="179" t="s">
        <v>158</v>
      </c>
      <c r="B49" s="178">
        <f>IF(B$16=0,0,B$16/AGR!B$5*1000)</f>
        <v>42.175178160629933</v>
      </c>
      <c r="C49" s="178">
        <f>IF(C$16=0,0,C$16/AGR!C$5*1000)</f>
        <v>41.552776097830055</v>
      </c>
      <c r="D49" s="178">
        <f>IF(D$16=0,0,D$16/AGR!D$5*1000)</f>
        <v>42.532150948195238</v>
      </c>
      <c r="E49" s="178">
        <f>IF(E$16=0,0,E$16/AGR!E$5*1000)</f>
        <v>42.058786154424993</v>
      </c>
      <c r="F49" s="178">
        <f>IF(F$16=0,0,F$16/AGR!F$5*1000)</f>
        <v>40.476567295617713</v>
      </c>
      <c r="G49" s="178">
        <f>IF(G$16=0,0,G$16/AGR!G$5*1000)</f>
        <v>39.672252235657169</v>
      </c>
      <c r="H49" s="178">
        <f>IF(H$16=0,0,H$16/AGR!H$5*1000)</f>
        <v>39.050189524812474</v>
      </c>
      <c r="I49" s="178">
        <f>IF(I$16=0,0,I$16/AGR!I$5*1000)</f>
        <v>38.634925210293638</v>
      </c>
      <c r="J49" s="178">
        <f>IF(J$16=0,0,J$16/AGR!J$5*1000)</f>
        <v>39.318166191737426</v>
      </c>
      <c r="K49" s="178">
        <f>IF(K$16=0,0,K$16/AGR!K$5*1000)</f>
        <v>40.555977774647857</v>
      </c>
      <c r="L49" s="178">
        <f>IF(L$16=0,0,L$16/AGR!L$5*1000)</f>
        <v>38.342263335839654</v>
      </c>
      <c r="M49" s="178">
        <f>IF(M$16=0,0,M$16/AGR!M$5*1000)</f>
        <v>38.625858179218639</v>
      </c>
      <c r="N49" s="178">
        <f>IF(N$16=0,0,N$16/AGR!N$5*1000)</f>
        <v>37.386878171012036</v>
      </c>
      <c r="O49" s="178">
        <f>IF(O$16=0,0,O$16/AGR!O$5*1000)</f>
        <v>37.105237828547409</v>
      </c>
      <c r="P49" s="178">
        <f>IF(P$16=0,0,P$16/AGR!P$5*1000)</f>
        <v>36.982367543563441</v>
      </c>
      <c r="Q49" s="178">
        <f>IF(Q$16=0,0,Q$16/AGR!Q$5*1000)</f>
        <v>37.35086191529097</v>
      </c>
    </row>
    <row r="50" spans="1:17" x14ac:dyDescent="0.25">
      <c r="A50" s="179" t="s">
        <v>157</v>
      </c>
      <c r="B50" s="178">
        <f>IF(B$17=0,0,B$17/AGR!B$5*1000)</f>
        <v>51.728128039972823</v>
      </c>
      <c r="C50" s="178">
        <f>IF(C$17=0,0,C$17/AGR!C$5*1000)</f>
        <v>52.310317133888312</v>
      </c>
      <c r="D50" s="178">
        <f>IF(D$17=0,0,D$17/AGR!D$5*1000)</f>
        <v>50.79169642786529</v>
      </c>
      <c r="E50" s="178">
        <f>IF(E$17=0,0,E$17/AGR!E$5*1000)</f>
        <v>49.886232185253114</v>
      </c>
      <c r="F50" s="178">
        <f>IF(F$17=0,0,F$17/AGR!F$5*1000)</f>
        <v>49.529077817930947</v>
      </c>
      <c r="G50" s="178">
        <f>IF(G$17=0,0,G$17/AGR!G$5*1000)</f>
        <v>50.16551843997734</v>
      </c>
      <c r="H50" s="178">
        <f>IF(H$17=0,0,H$17/AGR!H$5*1000)</f>
        <v>50.471716306286687</v>
      </c>
      <c r="I50" s="178">
        <f>IF(I$17=0,0,I$17/AGR!I$5*1000)</f>
        <v>48.707675990517004</v>
      </c>
      <c r="J50" s="178">
        <f>IF(J$17=0,0,J$17/AGR!J$5*1000)</f>
        <v>47.946784302073269</v>
      </c>
      <c r="K50" s="178">
        <f>IF(K$17=0,0,K$17/AGR!K$5*1000)</f>
        <v>46.896448607044277</v>
      </c>
      <c r="L50" s="178">
        <f>IF(L$17=0,0,L$17/AGR!L$5*1000)</f>
        <v>46.580119903692832</v>
      </c>
      <c r="M50" s="178">
        <f>IF(M$17=0,0,M$17/AGR!M$5*1000)</f>
        <v>45.642625103854712</v>
      </c>
      <c r="N50" s="178">
        <f>IF(N$17=0,0,N$17/AGR!N$5*1000)</f>
        <v>44.713144724910123</v>
      </c>
      <c r="O50" s="178">
        <f>IF(O$17=0,0,O$17/AGR!O$5*1000)</f>
        <v>43.652400860202263</v>
      </c>
      <c r="P50" s="178">
        <f>IF(P$17=0,0,P$17/AGR!P$5*1000)</f>
        <v>42.130456829690388</v>
      </c>
      <c r="Q50" s="178">
        <f>IF(Q$17=0,0,Q$17/AGR!Q$5*1000)</f>
        <v>41.384082405323674</v>
      </c>
    </row>
    <row r="51" spans="1:17" x14ac:dyDescent="0.25">
      <c r="A51" s="179" t="s">
        <v>156</v>
      </c>
      <c r="B51" s="178">
        <f>IF(B$25=0,0,B$25/AGR!B$5*1000)</f>
        <v>2.108758908031497</v>
      </c>
      <c r="C51" s="178">
        <f>IF(C$25=0,0,C$25/AGR!C$5*1000)</f>
        <v>2.0776388048915035</v>
      </c>
      <c r="D51" s="178">
        <f>IF(D$25=0,0,D$25/AGR!D$5*1000)</f>
        <v>2.1266075474097628</v>
      </c>
      <c r="E51" s="178">
        <f>IF(E$25=0,0,E$25/AGR!E$5*1000)</f>
        <v>2.102939307721249</v>
      </c>
      <c r="F51" s="178">
        <f>IF(F$25=0,0,F$25/AGR!F$5*1000)</f>
        <v>2.0238283647808868</v>
      </c>
      <c r="G51" s="178">
        <f>IF(G$25=0,0,G$25/AGR!G$5*1000)</f>
        <v>1.9836126117828579</v>
      </c>
      <c r="H51" s="178">
        <f>IF(H$25=0,0,H$25/AGR!H$5*1000)</f>
        <v>1.9525094762406232</v>
      </c>
      <c r="I51" s="178">
        <f>IF(I$25=0,0,I$25/AGR!I$5*1000)</f>
        <v>1.9317462605146818</v>
      </c>
      <c r="J51" s="178">
        <f>IF(J$25=0,0,J$25/AGR!J$5*1000)</f>
        <v>1.9659083095868723</v>
      </c>
      <c r="K51" s="178">
        <f>IF(K$25=0,0,K$25/AGR!K$5*1000)</f>
        <v>2.0277988887323941</v>
      </c>
      <c r="L51" s="178">
        <f>IF(L$25=0,0,L$25/AGR!L$5*1000)</f>
        <v>1.9171131667919834</v>
      </c>
      <c r="M51" s="178">
        <f>IF(M$25=0,0,M$25/AGR!M$5*1000)</f>
        <v>1.9312929089609314</v>
      </c>
      <c r="N51" s="178">
        <f>IF(N$25=0,0,N$25/AGR!N$5*1000)</f>
        <v>1.8693439085506027</v>
      </c>
      <c r="O51" s="178">
        <f>IF(O$25=0,0,O$25/AGR!O$5*1000)</f>
        <v>1.8552618914273706</v>
      </c>
      <c r="P51" s="178">
        <f>IF(P$25=0,0,P$25/AGR!P$5*1000)</f>
        <v>1.8491183771781723</v>
      </c>
      <c r="Q51" s="178">
        <f>IF(Q$25=0,0,Q$25/AGR!Q$5*1000)</f>
        <v>1.8675430957645482</v>
      </c>
    </row>
    <row r="52" spans="1:17" x14ac:dyDescent="0.25">
      <c r="A52" s="179" t="s">
        <v>155</v>
      </c>
      <c r="B52" s="178">
        <f>IF(B$26=0,0,B$26/AGR!B$5*1000)</f>
        <v>5.3141848492297026</v>
      </c>
      <c r="C52" s="178">
        <f>IF(C$26=0,0,C$26/AGR!C$5*1000)</f>
        <v>5.2387618270433345</v>
      </c>
      <c r="D52" s="178">
        <f>IF(D$26=0,0,D$26/AGR!D$5*1000)</f>
        <v>5.2448223067917548</v>
      </c>
      <c r="E52" s="178">
        <f>IF(E$26=0,0,E$26/AGR!E$5*1000)</f>
        <v>5.4905550502652929</v>
      </c>
      <c r="F52" s="178">
        <f>IF(F$26=0,0,F$26/AGR!F$5*1000)</f>
        <v>5.6841404971195635</v>
      </c>
      <c r="G52" s="178">
        <f>IF(G$26=0,0,G$26/AGR!G$5*1000)</f>
        <v>5.7508681881279342</v>
      </c>
      <c r="H52" s="178">
        <f>IF(H$26=0,0,H$26/AGR!H$5*1000)</f>
        <v>5.660811718597718</v>
      </c>
      <c r="I52" s="178">
        <f>IF(I$26=0,0,I$26/AGR!I$5*1000)</f>
        <v>5.6725519513218217</v>
      </c>
      <c r="J52" s="178">
        <f>IF(J$26=0,0,J$26/AGR!J$5*1000)</f>
        <v>5.701230656190571</v>
      </c>
      <c r="K52" s="178">
        <f>IF(K$26=0,0,K$26/AGR!K$5*1000)</f>
        <v>5.5862926721853086</v>
      </c>
      <c r="L52" s="178">
        <f>IF(L$26=0,0,L$26/AGR!L$5*1000)</f>
        <v>5.3731057102710773</v>
      </c>
      <c r="M52" s="178">
        <f>IF(M$26=0,0,M$26/AGR!M$5*1000)</f>
        <v>5.3938337217101875</v>
      </c>
      <c r="N52" s="178">
        <f>IF(N$26=0,0,N$26/AGR!N$5*1000)</f>
        <v>5.4333037448743324</v>
      </c>
      <c r="O52" s="178">
        <f>IF(O$26=0,0,O$26/AGR!O$5*1000)</f>
        <v>5.4543867334990219</v>
      </c>
      <c r="P52" s="178">
        <f>IF(P$26=0,0,P$26/AGR!P$5*1000)</f>
        <v>5.6300963337158096</v>
      </c>
      <c r="Q52" s="178">
        <f>IF(Q$26=0,0,Q$26/AGR!Q$5*1000)</f>
        <v>5.4369688442410524</v>
      </c>
    </row>
    <row r="53" spans="1:17" x14ac:dyDescent="0.25">
      <c r="A53" s="177" t="s">
        <v>45</v>
      </c>
      <c r="B53" s="176">
        <f>IF(B$27=0,0,B$27/AGR!B$5*1000)</f>
        <v>7.8505003454529696</v>
      </c>
      <c r="C53" s="176">
        <f>IF(C$27=0,0,C$27/AGR!C$5*1000)</f>
        <v>7.7390799717685645</v>
      </c>
      <c r="D53" s="176">
        <f>IF(D$27=0,0,D$27/AGR!D$5*1000)</f>
        <v>7.748032953215092</v>
      </c>
      <c r="E53" s="176">
        <f>IF(E$27=0,0,E$27/AGR!E$5*1000)</f>
        <v>8.1110472333464561</v>
      </c>
      <c r="F53" s="176">
        <f>IF(F$27=0,0,F$27/AGR!F$5*1000)</f>
        <v>8.3970257343811721</v>
      </c>
      <c r="G53" s="176">
        <f>IF(G$27=0,0,G$27/AGR!G$5*1000)</f>
        <v>8.4956007324617264</v>
      </c>
      <c r="H53" s="176">
        <f>IF(H$27=0,0,H$27/AGR!H$5*1000)</f>
        <v>8.3625627661102673</v>
      </c>
      <c r="I53" s="176">
        <f>IF(I$27=0,0,I$27/AGR!I$5*1000)</f>
        <v>8.3799062917254243</v>
      </c>
      <c r="J53" s="176">
        <f>IF(J$27=0,0,J$27/AGR!J$5*1000)</f>
        <v>8.4222725602815327</v>
      </c>
      <c r="K53" s="176">
        <f>IF(K$27=0,0,K$27/AGR!K$5*1000)</f>
        <v>8.2524778111828407</v>
      </c>
      <c r="L53" s="176">
        <f>IF(L$27=0,0,L$27/AGR!L$5*1000)</f>
        <v>7.9375425265368236</v>
      </c>
      <c r="M53" s="176">
        <f>IF(M$27=0,0,M$27/AGR!M$5*1000)</f>
        <v>7.9681634525264196</v>
      </c>
      <c r="N53" s="176">
        <f>IF(N$27=0,0,N$27/AGR!N$5*1000)</f>
        <v>8.0264714412916334</v>
      </c>
      <c r="O53" s="176">
        <f>IF(O$27=0,0,O$27/AGR!O$5*1000)</f>
        <v>8.0576167653962845</v>
      </c>
      <c r="P53" s="176">
        <f>IF(P$27=0,0,P$27/AGR!P$5*1000)</f>
        <v>8.3171877657165432</v>
      </c>
      <c r="Q53" s="176">
        <f>IF(Q$27=0,0,Q$27/AGR!Q$5*1000)</f>
        <v>8.0318857926288256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368.60862838297652</v>
      </c>
      <c r="C5" s="55">
        <f t="shared" ref="C5:Q5" si="0">SUM(C6:C9,C16:C17,C25:C27)</f>
        <v>361.3959248422812</v>
      </c>
      <c r="D5" s="55">
        <f t="shared" si="0"/>
        <v>355.66063234672953</v>
      </c>
      <c r="E5" s="55">
        <f t="shared" si="0"/>
        <v>349.0722754609377</v>
      </c>
      <c r="F5" s="55">
        <f t="shared" si="0"/>
        <v>335.75440206708106</v>
      </c>
      <c r="G5" s="55">
        <f t="shared" si="0"/>
        <v>333.35566768682122</v>
      </c>
      <c r="H5" s="55">
        <f t="shared" si="0"/>
        <v>348.71032414194184</v>
      </c>
      <c r="I5" s="55">
        <f t="shared" si="0"/>
        <v>335.04489799523657</v>
      </c>
      <c r="J5" s="55">
        <f t="shared" si="0"/>
        <v>339.94066716793509</v>
      </c>
      <c r="K5" s="55">
        <f t="shared" si="0"/>
        <v>337.8824994537992</v>
      </c>
      <c r="L5" s="55">
        <f t="shared" si="0"/>
        <v>358.78320794853397</v>
      </c>
      <c r="M5" s="55">
        <f t="shared" si="0"/>
        <v>344.5788564794139</v>
      </c>
      <c r="N5" s="55">
        <f t="shared" si="0"/>
        <v>330.54824588993114</v>
      </c>
      <c r="O5" s="55">
        <f t="shared" si="0"/>
        <v>337.58514992514279</v>
      </c>
      <c r="P5" s="55">
        <f t="shared" si="0"/>
        <v>319.81056646509393</v>
      </c>
      <c r="Q5" s="55">
        <f t="shared" si="0"/>
        <v>330.88130541025862</v>
      </c>
    </row>
    <row r="6" spans="1:17" x14ac:dyDescent="0.25">
      <c r="A6" s="185" t="s">
        <v>162</v>
      </c>
      <c r="B6" s="206">
        <v>15.049140381679695</v>
      </c>
      <c r="C6" s="206">
        <v>14.565481381094949</v>
      </c>
      <c r="D6" s="206">
        <v>14.350912362152586</v>
      </c>
      <c r="E6" s="206">
        <v>14.744992103269409</v>
      </c>
      <c r="F6" s="206">
        <v>14.682481301218798</v>
      </c>
      <c r="G6" s="206">
        <v>14.748715352678422</v>
      </c>
      <c r="H6" s="206">
        <v>15.354715788854977</v>
      </c>
      <c r="I6" s="206">
        <v>14.965365178970675</v>
      </c>
      <c r="J6" s="206">
        <v>15.260809179044816</v>
      </c>
      <c r="K6" s="206">
        <v>14.862614422623633</v>
      </c>
      <c r="L6" s="206">
        <v>15.747622646859856</v>
      </c>
      <c r="M6" s="206">
        <v>15.506594394959865</v>
      </c>
      <c r="N6" s="206">
        <v>15.185286147500044</v>
      </c>
      <c r="O6" s="206">
        <v>15.762023170316109</v>
      </c>
      <c r="P6" s="206">
        <v>15.413147496439867</v>
      </c>
      <c r="Q6" s="206">
        <v>15.595620277593596</v>
      </c>
    </row>
    <row r="7" spans="1:17" x14ac:dyDescent="0.25">
      <c r="A7" s="183" t="s">
        <v>161</v>
      </c>
      <c r="B7" s="205">
        <v>3.1521392055598274</v>
      </c>
      <c r="C7" s="205">
        <v>3.0508337183892125</v>
      </c>
      <c r="D7" s="205">
        <v>3.0058908578833621</v>
      </c>
      <c r="E7" s="205">
        <v>3.088433393243283</v>
      </c>
      <c r="F7" s="205">
        <v>3.0753401038648032</v>
      </c>
      <c r="G7" s="205">
        <v>3.0892132517691917</v>
      </c>
      <c r="H7" s="205">
        <v>3.2161439391713715</v>
      </c>
      <c r="I7" s="205">
        <v>3.1345919507522169</v>
      </c>
      <c r="J7" s="205">
        <v>3.1964745960104692</v>
      </c>
      <c r="K7" s="205">
        <v>3.1130701442391526</v>
      </c>
      <c r="L7" s="205">
        <v>3.298440806622895</v>
      </c>
      <c r="M7" s="205">
        <v>3.2479558896646874</v>
      </c>
      <c r="N7" s="205">
        <v>3.1806558115073482</v>
      </c>
      <c r="O7" s="205">
        <v>3.3014570888433932</v>
      </c>
      <c r="P7" s="205">
        <v>3.2283828359890467</v>
      </c>
      <c r="Q7" s="205">
        <v>3.2666029331397404</v>
      </c>
    </row>
    <row r="8" spans="1:17" x14ac:dyDescent="0.25">
      <c r="A8" s="183" t="s">
        <v>160</v>
      </c>
      <c r="B8" s="205">
        <v>10.263207714214715</v>
      </c>
      <c r="C8" s="205">
        <v>9.9333621110802302</v>
      </c>
      <c r="D8" s="205">
        <v>9.7870304034484992</v>
      </c>
      <c r="E8" s="205">
        <v>10.055784773230947</v>
      </c>
      <c r="F8" s="205">
        <v>10.013153677397158</v>
      </c>
      <c r="G8" s="205">
        <v>10.058323953615163</v>
      </c>
      <c r="H8" s="205">
        <v>10.471603927995378</v>
      </c>
      <c r="I8" s="205">
        <v>10.206074729546049</v>
      </c>
      <c r="J8" s="205">
        <v>10.407561529707117</v>
      </c>
      <c r="K8" s="205">
        <v>10.136000803166429</v>
      </c>
      <c r="L8" s="205">
        <v>10.739558415346195</v>
      </c>
      <c r="M8" s="205">
        <v>10.57518204888907</v>
      </c>
      <c r="N8" s="205">
        <v>10.356056357963576</v>
      </c>
      <c r="O8" s="205">
        <v>10.749379279506977</v>
      </c>
      <c r="P8" s="205">
        <v>10.511453164352421</v>
      </c>
      <c r="Q8" s="205">
        <v>10.635895890493181</v>
      </c>
    </row>
    <row r="9" spans="1:17" x14ac:dyDescent="0.25">
      <c r="A9" s="181" t="s">
        <v>159</v>
      </c>
      <c r="B9" s="204">
        <f>SUM(B10:B15)</f>
        <v>102.37909780286903</v>
      </c>
      <c r="C9" s="204">
        <f t="shared" ref="C9:Q9" si="1">SUM(C10:C15)</f>
        <v>101.18393726040885</v>
      </c>
      <c r="D9" s="204">
        <f t="shared" si="1"/>
        <v>99.75233896505587</v>
      </c>
      <c r="E9" s="204">
        <f t="shared" si="1"/>
        <v>97.56179218288635</v>
      </c>
      <c r="F9" s="204">
        <f t="shared" si="1"/>
        <v>95.606953154288348</v>
      </c>
      <c r="G9" s="204">
        <f t="shared" si="1"/>
        <v>95.033432564474012</v>
      </c>
      <c r="H9" s="204">
        <f t="shared" si="1"/>
        <v>98.665867641825955</v>
      </c>
      <c r="I9" s="204">
        <f t="shared" si="1"/>
        <v>95.825598812781976</v>
      </c>
      <c r="J9" s="204">
        <f t="shared" si="1"/>
        <v>96.632028937670441</v>
      </c>
      <c r="K9" s="204">
        <f t="shared" si="1"/>
        <v>96.38616281683737</v>
      </c>
      <c r="L9" s="204">
        <f t="shared" si="1"/>
        <v>101.92390377055015</v>
      </c>
      <c r="M9" s="204">
        <f t="shared" si="1"/>
        <v>93.357123119455977</v>
      </c>
      <c r="N9" s="204">
        <f t="shared" si="1"/>
        <v>90.426958326012354</v>
      </c>
      <c r="O9" s="204">
        <f t="shared" si="1"/>
        <v>91.809165426597161</v>
      </c>
      <c r="P9" s="204">
        <f t="shared" si="1"/>
        <v>87.469920968156174</v>
      </c>
      <c r="Q9" s="204">
        <f t="shared" si="1"/>
        <v>90.309663680315168</v>
      </c>
    </row>
    <row r="10" spans="1:17" x14ac:dyDescent="0.25">
      <c r="A10" s="202" t="s">
        <v>35</v>
      </c>
      <c r="B10" s="203">
        <v>57.694628362368412</v>
      </c>
      <c r="C10" s="203">
        <v>55.788503018765468</v>
      </c>
      <c r="D10" s="203">
        <v>54.773970898322681</v>
      </c>
      <c r="E10" s="203">
        <v>53.017215348129284</v>
      </c>
      <c r="F10" s="203">
        <v>49.457799086785542</v>
      </c>
      <c r="G10" s="203">
        <v>49.135397485520066</v>
      </c>
      <c r="H10" s="203">
        <v>51.468174424908597</v>
      </c>
      <c r="I10" s="203">
        <v>49.473134447535237</v>
      </c>
      <c r="J10" s="203">
        <v>50.494926944976591</v>
      </c>
      <c r="K10" s="203">
        <v>50.754964175100454</v>
      </c>
      <c r="L10" s="203">
        <v>54.201620442310215</v>
      </c>
      <c r="M10" s="203">
        <v>52.936113335732173</v>
      </c>
      <c r="N10" s="203">
        <v>50.056029089762909</v>
      </c>
      <c r="O10" s="203">
        <v>51.206090337675512</v>
      </c>
      <c r="P10" s="203">
        <v>47.464256419304348</v>
      </c>
      <c r="Q10" s="203">
        <v>49.392859589859221</v>
      </c>
    </row>
    <row r="11" spans="1:17" x14ac:dyDescent="0.25">
      <c r="A11" s="202" t="s">
        <v>166</v>
      </c>
      <c r="B11" s="201">
        <v>7.3949143512251148</v>
      </c>
      <c r="C11" s="201">
        <v>8.2092804094365075</v>
      </c>
      <c r="D11" s="201">
        <v>7.8464423005676354</v>
      </c>
      <c r="E11" s="201">
        <v>7.3098738383107822</v>
      </c>
      <c r="F11" s="201">
        <v>7.161889391352215</v>
      </c>
      <c r="G11" s="201">
        <v>6.90954522043004</v>
      </c>
      <c r="H11" s="201">
        <v>7.6383887158841377</v>
      </c>
      <c r="I11" s="201">
        <v>6.5448832190945696</v>
      </c>
      <c r="J11" s="201">
        <v>6.278576456167654</v>
      </c>
      <c r="K11" s="201">
        <v>5.7859472653079287</v>
      </c>
      <c r="L11" s="201">
        <v>6.2739375380314888</v>
      </c>
      <c r="M11" s="201">
        <v>5.908393649086582</v>
      </c>
      <c r="N11" s="201">
        <v>5.6785556818043554</v>
      </c>
      <c r="O11" s="201">
        <v>5.4594653757480653</v>
      </c>
      <c r="P11" s="201">
        <v>5.1532882210417785</v>
      </c>
      <c r="Q11" s="201">
        <v>5.506964015154808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33.152093662364813</v>
      </c>
      <c r="C14" s="201">
        <v>33.181664814878715</v>
      </c>
      <c r="D14" s="201">
        <v>33.186428227205461</v>
      </c>
      <c r="E14" s="201">
        <v>33.180861081219845</v>
      </c>
      <c r="F14" s="201">
        <v>34.950608860973055</v>
      </c>
      <c r="G14" s="201">
        <v>34.960511105496778</v>
      </c>
      <c r="H14" s="201">
        <v>35.337831201807248</v>
      </c>
      <c r="I14" s="201">
        <v>35.778944668189837</v>
      </c>
      <c r="J14" s="201">
        <v>35.773012668835882</v>
      </c>
      <c r="K14" s="201">
        <v>35.773125874930436</v>
      </c>
      <c r="L14" s="201">
        <v>37.118850575568437</v>
      </c>
      <c r="M14" s="201">
        <v>30.273770796032093</v>
      </c>
      <c r="N14" s="201">
        <v>30.678141881493872</v>
      </c>
      <c r="O14" s="201">
        <v>31.060073001638806</v>
      </c>
      <c r="P14" s="201">
        <v>31.061156308536674</v>
      </c>
      <c r="Q14" s="201">
        <v>31.455110314632552</v>
      </c>
    </row>
    <row r="15" spans="1:17" x14ac:dyDescent="0.25">
      <c r="A15" s="202" t="s">
        <v>30</v>
      </c>
      <c r="B15" s="201">
        <v>4.1374614269106909</v>
      </c>
      <c r="C15" s="201">
        <v>4.0044890173281722</v>
      </c>
      <c r="D15" s="201">
        <v>3.9454975389600868</v>
      </c>
      <c r="E15" s="201">
        <v>4.0538419152264362</v>
      </c>
      <c r="F15" s="201">
        <v>4.036655815177526</v>
      </c>
      <c r="G15" s="201">
        <v>4.0279787530271287</v>
      </c>
      <c r="H15" s="201">
        <v>4.2214732992259645</v>
      </c>
      <c r="I15" s="201">
        <v>4.0286364779623236</v>
      </c>
      <c r="J15" s="201">
        <v>4.0855128676903183</v>
      </c>
      <c r="K15" s="201">
        <v>4.0721255014985447</v>
      </c>
      <c r="L15" s="201">
        <v>4.3294952146400023</v>
      </c>
      <c r="M15" s="201">
        <v>4.2388453386051328</v>
      </c>
      <c r="N15" s="201">
        <v>4.0142316729512304</v>
      </c>
      <c r="O15" s="201">
        <v>4.0835367115347765</v>
      </c>
      <c r="P15" s="201">
        <v>3.7912200192733749</v>
      </c>
      <c r="Q15" s="201">
        <v>3.9547297606685792</v>
      </c>
    </row>
    <row r="16" spans="1:17" x14ac:dyDescent="0.25">
      <c r="A16" s="198" t="s">
        <v>158</v>
      </c>
      <c r="B16" s="197">
        <v>96.102770938194084</v>
      </c>
      <c r="C16" s="197">
        <v>92.960869984063109</v>
      </c>
      <c r="D16" s="197">
        <v>93.641859116188357</v>
      </c>
      <c r="E16" s="197">
        <v>90.88432290048452</v>
      </c>
      <c r="F16" s="197">
        <v>84.128331169137311</v>
      </c>
      <c r="G16" s="197">
        <v>81.867510545493047</v>
      </c>
      <c r="H16" s="197">
        <v>85.229544114327936</v>
      </c>
      <c r="I16" s="197">
        <v>82.014918974222468</v>
      </c>
      <c r="J16" s="197">
        <v>84.684933689951464</v>
      </c>
      <c r="K16" s="197">
        <v>86.822112758018989</v>
      </c>
      <c r="L16" s="197">
        <v>90.42141679508741</v>
      </c>
      <c r="M16" s="197">
        <v>89.351317822534682</v>
      </c>
      <c r="N16" s="197">
        <v>84.077956121707601</v>
      </c>
      <c r="O16" s="197">
        <v>86.279019520119945</v>
      </c>
      <c r="P16" s="197">
        <v>81.465582369551043</v>
      </c>
      <c r="Q16" s="197">
        <v>86.208558589191199</v>
      </c>
    </row>
    <row r="17" spans="1:17" x14ac:dyDescent="0.25">
      <c r="A17" s="198" t="s">
        <v>157</v>
      </c>
      <c r="B17" s="197">
        <f>SUM(B18:B24)</f>
        <v>95.740418764692024</v>
      </c>
      <c r="C17" s="197">
        <f t="shared" ref="C17:Q17" si="2">SUM(C18:C24)</f>
        <v>95.257318109059099</v>
      </c>
      <c r="D17" s="197">
        <f t="shared" si="2"/>
        <v>91.261434529357871</v>
      </c>
      <c r="E17" s="197">
        <f t="shared" si="2"/>
        <v>87.85785953483925</v>
      </c>
      <c r="F17" s="197">
        <f t="shared" si="2"/>
        <v>83.782290140837759</v>
      </c>
      <c r="G17" s="197">
        <f t="shared" si="2"/>
        <v>83.984441776109463</v>
      </c>
      <c r="H17" s="197">
        <f t="shared" si="2"/>
        <v>89.367006826088584</v>
      </c>
      <c r="I17" s="197">
        <f t="shared" si="2"/>
        <v>83.706483504867521</v>
      </c>
      <c r="J17" s="197">
        <f t="shared" si="2"/>
        <v>83.638042137330729</v>
      </c>
      <c r="K17" s="197">
        <f t="shared" si="2"/>
        <v>81.492995510057995</v>
      </c>
      <c r="L17" s="197">
        <f t="shared" si="2"/>
        <v>88.953985754012635</v>
      </c>
      <c r="M17" s="197">
        <f t="shared" si="2"/>
        <v>85.561473338739063</v>
      </c>
      <c r="N17" s="197">
        <f t="shared" si="2"/>
        <v>81.435335814727722</v>
      </c>
      <c r="O17" s="197">
        <f t="shared" si="2"/>
        <v>82.090086087299753</v>
      </c>
      <c r="P17" s="197">
        <f t="shared" si="2"/>
        <v>75.283134775107925</v>
      </c>
      <c r="Q17" s="197">
        <f t="shared" si="2"/>
        <v>77.743990205440866</v>
      </c>
    </row>
    <row r="18" spans="1:17" x14ac:dyDescent="0.25">
      <c r="A18" s="200" t="s">
        <v>38</v>
      </c>
      <c r="B18" s="199">
        <v>6.4464166857283649</v>
      </c>
      <c r="C18" s="199">
        <v>7.3423457011676252</v>
      </c>
      <c r="D18" s="199">
        <v>5.1622283769868034</v>
      </c>
      <c r="E18" s="199">
        <v>6.9097522917721914</v>
      </c>
      <c r="F18" s="199">
        <v>8.2501159218333768</v>
      </c>
      <c r="G18" s="199">
        <v>9.9420658365705314</v>
      </c>
      <c r="H18" s="199">
        <v>11.565651591549022</v>
      </c>
      <c r="I18" s="199">
        <v>11.681716278029246</v>
      </c>
      <c r="J18" s="199">
        <v>10.674703612404254</v>
      </c>
      <c r="K18" s="199">
        <v>7.7445776323581015</v>
      </c>
      <c r="L18" s="199">
        <v>8.5994508691694627</v>
      </c>
      <c r="M18" s="199">
        <v>7.9589842703795846</v>
      </c>
      <c r="N18" s="199">
        <v>7.8591240917674563</v>
      </c>
      <c r="O18" s="199">
        <v>10.342402593561571</v>
      </c>
      <c r="P18" s="199">
        <v>6.974986597789794</v>
      </c>
      <c r="Q18" s="199">
        <v>5.08791917709567</v>
      </c>
    </row>
    <row r="19" spans="1:17" x14ac:dyDescent="0.25">
      <c r="A19" s="200" t="s">
        <v>36</v>
      </c>
      <c r="B19" s="199">
        <v>1.2322305411059968</v>
      </c>
      <c r="C19" s="199">
        <v>1.5425649368137071</v>
      </c>
      <c r="D19" s="199">
        <v>1.2337728604213016</v>
      </c>
      <c r="E19" s="199">
        <v>1.2342164828225779</v>
      </c>
      <c r="F19" s="199">
        <v>0.92558163968632134</v>
      </c>
      <c r="G19" s="199">
        <v>0.9253975987454448</v>
      </c>
      <c r="H19" s="199">
        <v>0.93572595895622723</v>
      </c>
      <c r="I19" s="199">
        <v>0.946907000145358</v>
      </c>
      <c r="J19" s="199">
        <v>0.63146962231167181</v>
      </c>
      <c r="K19" s="199">
        <v>0.94685814636297605</v>
      </c>
      <c r="L19" s="199">
        <v>0.98263773313123481</v>
      </c>
      <c r="M19" s="199">
        <v>1.0036959152515208</v>
      </c>
      <c r="N19" s="199">
        <v>1.0170863106450994</v>
      </c>
      <c r="O19" s="199">
        <v>1.0297153287124612</v>
      </c>
      <c r="P19" s="199">
        <v>1.0297546647765936</v>
      </c>
      <c r="Q19" s="199">
        <v>1.3904453363499165</v>
      </c>
    </row>
    <row r="20" spans="1:17" x14ac:dyDescent="0.25">
      <c r="A20" s="200" t="s">
        <v>35</v>
      </c>
      <c r="B20" s="199">
        <v>48.377218005793019</v>
      </c>
      <c r="C20" s="199">
        <v>46.804980732277649</v>
      </c>
      <c r="D20" s="199">
        <v>47.817434629796573</v>
      </c>
      <c r="E20" s="199">
        <v>46.47697032141442</v>
      </c>
      <c r="F20" s="199">
        <v>42.842481014940901</v>
      </c>
      <c r="G20" s="199">
        <v>41.217530000297145</v>
      </c>
      <c r="H20" s="199">
        <v>42.762027604930019</v>
      </c>
      <c r="I20" s="199">
        <v>41.17447295732245</v>
      </c>
      <c r="J20" s="199">
        <v>42.791939253726397</v>
      </c>
      <c r="K20" s="199">
        <v>44.349069093081447</v>
      </c>
      <c r="L20" s="199">
        <v>45.555973236034106</v>
      </c>
      <c r="M20" s="199">
        <v>45.310437542652636</v>
      </c>
      <c r="N20" s="199">
        <v>42.521444152032785</v>
      </c>
      <c r="O20" s="199">
        <v>43.71004526651376</v>
      </c>
      <c r="P20" s="199">
        <v>41.687905650801916</v>
      </c>
      <c r="Q20" s="199">
        <v>44.507748666902366</v>
      </c>
    </row>
    <row r="21" spans="1:17" x14ac:dyDescent="0.25">
      <c r="A21" s="200" t="s">
        <v>167</v>
      </c>
      <c r="B21" s="199">
        <v>11.535123699153337</v>
      </c>
      <c r="C21" s="199">
        <v>10.515399949524767</v>
      </c>
      <c r="D21" s="199">
        <v>8.7674947765473981</v>
      </c>
      <c r="E21" s="199">
        <v>6.2541218977629764</v>
      </c>
      <c r="F21" s="199">
        <v>5.0024175679857423</v>
      </c>
      <c r="G21" s="199">
        <v>5.7762527026687156</v>
      </c>
      <c r="H21" s="199">
        <v>6.3249258562071198</v>
      </c>
      <c r="I21" s="199">
        <v>4.3648789534561621</v>
      </c>
      <c r="J21" s="199">
        <v>4.3653611518875932</v>
      </c>
      <c r="K21" s="199">
        <v>4.1006636807150318</v>
      </c>
      <c r="L21" s="199">
        <v>7.7265572389823447</v>
      </c>
      <c r="M21" s="199">
        <v>5.721648591470851</v>
      </c>
      <c r="N21" s="199">
        <v>4.6994639997519867</v>
      </c>
      <c r="O21" s="199">
        <v>1.9754031039299422</v>
      </c>
      <c r="P21" s="199">
        <v>1.1407830936864851</v>
      </c>
      <c r="Q21" s="199">
        <v>1.1553082702055621</v>
      </c>
    </row>
    <row r="22" spans="1:17" x14ac:dyDescent="0.25">
      <c r="A22" s="200" t="s">
        <v>166</v>
      </c>
      <c r="B22" s="199">
        <v>14.443471628712723</v>
      </c>
      <c r="C22" s="199">
        <v>16.325048510684063</v>
      </c>
      <c r="D22" s="199">
        <v>15.549487257275546</v>
      </c>
      <c r="E22" s="199">
        <v>14.461399664532646</v>
      </c>
      <c r="F22" s="199">
        <v>14.316286260315833</v>
      </c>
      <c r="G22" s="199">
        <v>13.761702045683915</v>
      </c>
      <c r="H22" s="199">
        <v>15.324631540087832</v>
      </c>
      <c r="I22" s="199">
        <v>12.928502506097717</v>
      </c>
      <c r="J22" s="199">
        <v>12.304573726860953</v>
      </c>
      <c r="K22" s="199">
        <v>11.22179867027177</v>
      </c>
      <c r="L22" s="199">
        <v>12.185436077624525</v>
      </c>
      <c r="M22" s="199">
        <v>11.431665441709086</v>
      </c>
      <c r="N22" s="199">
        <v>11.007349131261911</v>
      </c>
      <c r="O22" s="199">
        <v>10.509591362430122</v>
      </c>
      <c r="P22" s="199">
        <v>9.9399412932699356</v>
      </c>
      <c r="Q22" s="199">
        <v>10.653670660248931</v>
      </c>
    </row>
    <row r="23" spans="1:17" x14ac:dyDescent="0.25">
      <c r="A23" s="200" t="s">
        <v>165</v>
      </c>
      <c r="B23" s="199">
        <v>13.705958204198586</v>
      </c>
      <c r="C23" s="199">
        <v>12.726978278591298</v>
      </c>
      <c r="D23" s="199">
        <v>12.731016628330256</v>
      </c>
      <c r="E23" s="199">
        <v>12.521398876534439</v>
      </c>
      <c r="F23" s="199">
        <v>12.445407736075579</v>
      </c>
      <c r="G23" s="199">
        <v>12.36149359214372</v>
      </c>
      <c r="H23" s="199">
        <v>12.454044274358361</v>
      </c>
      <c r="I23" s="199">
        <v>12.610005809816579</v>
      </c>
      <c r="J23" s="199">
        <v>12.869994770139852</v>
      </c>
      <c r="K23" s="199">
        <v>13.130028287268669</v>
      </c>
      <c r="L23" s="199">
        <v>13.903930599070955</v>
      </c>
      <c r="M23" s="199">
        <v>14.135041577275393</v>
      </c>
      <c r="N23" s="199">
        <v>14.330868129268481</v>
      </c>
      <c r="O23" s="199">
        <v>14.522928432151904</v>
      </c>
      <c r="P23" s="199">
        <v>14.509763474783197</v>
      </c>
      <c r="Q23" s="199">
        <v>14.948898094638418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3.3636083672148058</v>
      </c>
      <c r="C25" s="197">
        <v>3.2536414616292029</v>
      </c>
      <c r="D25" s="197">
        <v>3.277476161923873</v>
      </c>
      <c r="E25" s="197">
        <v>3.1809620677152393</v>
      </c>
      <c r="F25" s="197">
        <v>2.9445015568002297</v>
      </c>
      <c r="G25" s="197">
        <v>2.8653725671548402</v>
      </c>
      <c r="H25" s="197">
        <v>2.9830441403320886</v>
      </c>
      <c r="I25" s="197">
        <v>2.8705318796224395</v>
      </c>
      <c r="J25" s="197">
        <v>2.9639827109641144</v>
      </c>
      <c r="K25" s="197">
        <v>3.0387842315176812</v>
      </c>
      <c r="L25" s="197">
        <v>3.1647602991902724</v>
      </c>
      <c r="M25" s="197">
        <v>3.1273067083865169</v>
      </c>
      <c r="N25" s="197">
        <v>2.9427384241727412</v>
      </c>
      <c r="O25" s="197">
        <v>3.0197759038561438</v>
      </c>
      <c r="P25" s="197">
        <v>2.8513050333842753</v>
      </c>
      <c r="Q25" s="197">
        <v>3.0173097629268044</v>
      </c>
    </row>
    <row r="26" spans="1:17" x14ac:dyDescent="0.25">
      <c r="A26" s="198" t="s">
        <v>155</v>
      </c>
      <c r="B26" s="197">
        <v>16.637256183576941</v>
      </c>
      <c r="C26" s="197">
        <v>16.102557290873612</v>
      </c>
      <c r="D26" s="197">
        <v>15.865345088271742</v>
      </c>
      <c r="E26" s="197">
        <v>16.301011541200825</v>
      </c>
      <c r="F26" s="197">
        <v>16.231904057213043</v>
      </c>
      <c r="G26" s="197">
        <v>16.305127700176158</v>
      </c>
      <c r="H26" s="197">
        <v>16.975078557721655</v>
      </c>
      <c r="I26" s="197">
        <v>16.544640294964605</v>
      </c>
      <c r="J26" s="197">
        <v>16.871262108069494</v>
      </c>
      <c r="K26" s="197">
        <v>16.431046387734973</v>
      </c>
      <c r="L26" s="197">
        <v>17.409448354741361</v>
      </c>
      <c r="M26" s="197">
        <v>17.142984711461015</v>
      </c>
      <c r="N26" s="197">
        <v>16.787769231286951</v>
      </c>
      <c r="O26" s="197">
        <v>17.425368546316626</v>
      </c>
      <c r="P26" s="197">
        <v>17.039676485821055</v>
      </c>
      <c r="Q26" s="197">
        <v>17.24140537727855</v>
      </c>
    </row>
    <row r="27" spans="1:17" x14ac:dyDescent="0.25">
      <c r="A27" s="196" t="s">
        <v>45</v>
      </c>
      <c r="B27" s="195">
        <v>25.920989024975448</v>
      </c>
      <c r="C27" s="195">
        <v>25.087923525682907</v>
      </c>
      <c r="D27" s="195">
        <v>24.718344862447381</v>
      </c>
      <c r="E27" s="195">
        <v>25.397116964067862</v>
      </c>
      <c r="F27" s="195">
        <v>25.289446906323636</v>
      </c>
      <c r="G27" s="195">
        <v>25.403529975350931</v>
      </c>
      <c r="H27" s="195">
        <v>26.447319205623902</v>
      </c>
      <c r="I27" s="195">
        <v>25.776692669508588</v>
      </c>
      <c r="J27" s="195">
        <v>26.285572279186461</v>
      </c>
      <c r="K27" s="195">
        <v>25.59971237960298</v>
      </c>
      <c r="L27" s="195">
        <v>27.124071106123143</v>
      </c>
      <c r="M27" s="195">
        <v>26.708918445323043</v>
      </c>
      <c r="N27" s="195">
        <v>26.15548965505279</v>
      </c>
      <c r="O27" s="195">
        <v>27.148874902286675</v>
      </c>
      <c r="P27" s="195">
        <v>26.547963336292117</v>
      </c>
      <c r="Q27" s="195">
        <v>26.86225869387949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0.99999999999999978</v>
      </c>
      <c r="D31" s="194">
        <f t="shared" si="3"/>
        <v>0.99999999999999989</v>
      </c>
      <c r="E31" s="194">
        <f t="shared" si="3"/>
        <v>0.99999999999999989</v>
      </c>
      <c r="F31" s="194">
        <f t="shared" si="3"/>
        <v>1.0000000000000002</v>
      </c>
      <c r="G31" s="194">
        <f t="shared" si="3"/>
        <v>1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4.0826880389907637E-2</v>
      </c>
      <c r="C32" s="193">
        <f t="shared" si="4"/>
        <v>4.0303391322001079E-2</v>
      </c>
      <c r="D32" s="193">
        <f t="shared" si="4"/>
        <v>4.0350016439722358E-2</v>
      </c>
      <c r="E32" s="193">
        <f t="shared" si="4"/>
        <v>4.2240513325783789E-2</v>
      </c>
      <c r="F32" s="193">
        <f t="shared" si="4"/>
        <v>4.3729825166329034E-2</v>
      </c>
      <c r="G32" s="193">
        <f t="shared" si="4"/>
        <v>4.4243181629461441E-2</v>
      </c>
      <c r="H32" s="193">
        <f t="shared" si="4"/>
        <v>4.4032868331724158E-2</v>
      </c>
      <c r="I32" s="193">
        <f t="shared" si="4"/>
        <v>4.4666745467598322E-2</v>
      </c>
      <c r="J32" s="193">
        <f t="shared" si="4"/>
        <v>4.4892567006423446E-2</v>
      </c>
      <c r="K32" s="193">
        <f t="shared" si="4"/>
        <v>4.3987523611461542E-2</v>
      </c>
      <c r="L32" s="193">
        <f t="shared" si="4"/>
        <v>4.3891749385101632E-2</v>
      </c>
      <c r="M32" s="193">
        <f t="shared" si="4"/>
        <v>4.5001584117469705E-2</v>
      </c>
      <c r="N32" s="193">
        <f t="shared" si="4"/>
        <v>4.5939696659460037E-2</v>
      </c>
      <c r="O32" s="193">
        <f t="shared" si="4"/>
        <v>4.669051104235844E-2</v>
      </c>
      <c r="P32" s="193">
        <f t="shared" si="4"/>
        <v>4.8194616165448532E-2</v>
      </c>
      <c r="Q32" s="193">
        <f t="shared" si="4"/>
        <v>4.7133579391125287E-2</v>
      </c>
    </row>
    <row r="33" spans="1:17" x14ac:dyDescent="0.25">
      <c r="A33" s="183" t="s">
        <v>161</v>
      </c>
      <c r="B33" s="192">
        <f t="shared" ref="B33:Q33" si="5">IF(B$7=0,0,B$7/B$5)</f>
        <v>8.5514525782744884E-3</v>
      </c>
      <c r="C33" s="192">
        <f t="shared" si="5"/>
        <v>8.4418044274313375E-3</v>
      </c>
      <c r="D33" s="192">
        <f t="shared" si="5"/>
        <v>8.451570358096178E-3</v>
      </c>
      <c r="E33" s="192">
        <f t="shared" si="5"/>
        <v>8.8475470850989668E-3</v>
      </c>
      <c r="F33" s="192">
        <f t="shared" si="5"/>
        <v>9.1594930250545898E-3</v>
      </c>
      <c r="G33" s="192">
        <f t="shared" si="5"/>
        <v>9.2670188366841422E-3</v>
      </c>
      <c r="H33" s="192">
        <f t="shared" si="5"/>
        <v>9.2229673643452175E-3</v>
      </c>
      <c r="I33" s="192">
        <f t="shared" si="5"/>
        <v>9.3557370057214904E-3</v>
      </c>
      <c r="J33" s="192">
        <f t="shared" si="5"/>
        <v>9.4030367788604987E-3</v>
      </c>
      <c r="K33" s="192">
        <f t="shared" si="5"/>
        <v>9.2134696211598911E-3</v>
      </c>
      <c r="L33" s="192">
        <f t="shared" si="5"/>
        <v>9.1934090937055308E-3</v>
      </c>
      <c r="M33" s="192">
        <f t="shared" si="5"/>
        <v>9.425871113652411E-3</v>
      </c>
      <c r="N33" s="192">
        <f t="shared" si="5"/>
        <v>9.6223648168033867E-3</v>
      </c>
      <c r="O33" s="192">
        <f t="shared" si="5"/>
        <v>9.7796277163716139E-3</v>
      </c>
      <c r="P33" s="192">
        <f t="shared" si="5"/>
        <v>1.0094672204463926E-2</v>
      </c>
      <c r="Q33" s="192">
        <f t="shared" si="5"/>
        <v>9.8724312305571039E-3</v>
      </c>
    </row>
    <row r="34" spans="1:17" x14ac:dyDescent="0.25">
      <c r="A34" s="183" t="s">
        <v>160</v>
      </c>
      <c r="B34" s="192">
        <f t="shared" ref="B34:Q34" si="6">IF(B$8=0,0,B$8/B$5)</f>
        <v>2.7843102206363605E-2</v>
      </c>
      <c r="C34" s="192">
        <f t="shared" si="6"/>
        <v>2.748609330726489E-2</v>
      </c>
      <c r="D34" s="192">
        <f t="shared" si="6"/>
        <v>2.7517890689423376E-2</v>
      </c>
      <c r="E34" s="192">
        <f t="shared" si="6"/>
        <v>2.8807171122234316E-2</v>
      </c>
      <c r="F34" s="192">
        <f t="shared" si="6"/>
        <v>2.9822851512149674E-2</v>
      </c>
      <c r="G34" s="192">
        <f t="shared" si="6"/>
        <v>3.0172950180840156E-2</v>
      </c>
      <c r="H34" s="192">
        <f t="shared" si="6"/>
        <v>3.0029520788529718E-2</v>
      </c>
      <c r="I34" s="192">
        <f t="shared" si="6"/>
        <v>3.0461812105227616E-2</v>
      </c>
      <c r="J34" s="192">
        <f t="shared" si="6"/>
        <v>3.0615817802598023E-2</v>
      </c>
      <c r="K34" s="192">
        <f t="shared" si="6"/>
        <v>2.9998596611400963E-2</v>
      </c>
      <c r="L34" s="192">
        <f t="shared" si="6"/>
        <v>2.9933280536603993E-2</v>
      </c>
      <c r="M34" s="192">
        <f t="shared" si="6"/>
        <v>3.0690165255455426E-2</v>
      </c>
      <c r="N34" s="192">
        <f t="shared" si="6"/>
        <v>3.1329938932460791E-2</v>
      </c>
      <c r="O34" s="192">
        <f t="shared" si="6"/>
        <v>3.184197907369616E-2</v>
      </c>
      <c r="P34" s="192">
        <f t="shared" si="6"/>
        <v>3.2867748181483879E-2</v>
      </c>
      <c r="Q34" s="192">
        <f t="shared" si="6"/>
        <v>3.2144142677706648E-2</v>
      </c>
    </row>
    <row r="35" spans="1:17" x14ac:dyDescent="0.25">
      <c r="A35" s="181" t="s">
        <v>159</v>
      </c>
      <c r="B35" s="191">
        <f t="shared" ref="B35:Q35" si="7">IF(B$9=0,0,B$9/B$5)</f>
        <v>0.27774471328028522</v>
      </c>
      <c r="C35" s="191">
        <f t="shared" si="7"/>
        <v>0.27998084733403428</v>
      </c>
      <c r="D35" s="191">
        <f t="shared" si="7"/>
        <v>0.28047056630042888</v>
      </c>
      <c r="E35" s="191">
        <f t="shared" si="7"/>
        <v>0.27948880229476669</v>
      </c>
      <c r="F35" s="191">
        <f t="shared" si="7"/>
        <v>0.28475264230545172</v>
      </c>
      <c r="G35" s="191">
        <f t="shared" si="7"/>
        <v>0.28508119638078389</v>
      </c>
      <c r="H35" s="191">
        <f t="shared" si="7"/>
        <v>0.28294507162817528</v>
      </c>
      <c r="I35" s="191">
        <f t="shared" si="7"/>
        <v>0.28600823169121758</v>
      </c>
      <c r="J35" s="191">
        <f t="shared" si="7"/>
        <v>0.28426145580850132</v>
      </c>
      <c r="K35" s="191">
        <f t="shared" si="7"/>
        <v>0.28526533032237394</v>
      </c>
      <c r="L35" s="191">
        <f t="shared" si="7"/>
        <v>0.28408214630036627</v>
      </c>
      <c r="M35" s="191">
        <f t="shared" si="7"/>
        <v>0.27093108402904398</v>
      </c>
      <c r="N35" s="191">
        <f t="shared" si="7"/>
        <v>0.27356659564946995</v>
      </c>
      <c r="O35" s="191">
        <f t="shared" si="7"/>
        <v>0.27195854274678616</v>
      </c>
      <c r="P35" s="191">
        <f t="shared" si="7"/>
        <v>0.27350541270406453</v>
      </c>
      <c r="Q35" s="191">
        <f t="shared" si="7"/>
        <v>0.27293673653862227</v>
      </c>
    </row>
    <row r="36" spans="1:17" x14ac:dyDescent="0.25">
      <c r="A36" s="179" t="s">
        <v>158</v>
      </c>
      <c r="B36" s="190">
        <f t="shared" ref="B36:Q36" si="8">IF(B$16=0,0,B$16/B$5)</f>
        <v>0.2607176379993616</v>
      </c>
      <c r="C36" s="190">
        <f t="shared" si="8"/>
        <v>0.25722722253891678</v>
      </c>
      <c r="D36" s="190">
        <f t="shared" si="8"/>
        <v>0.26328991909595989</v>
      </c>
      <c r="E36" s="190">
        <f t="shared" si="8"/>
        <v>0.26035961400966307</v>
      </c>
      <c r="F36" s="190">
        <f t="shared" si="8"/>
        <v>0.25056508760927321</v>
      </c>
      <c r="G36" s="190">
        <f t="shared" si="8"/>
        <v>0.24558607661773849</v>
      </c>
      <c r="H36" s="190">
        <f t="shared" si="8"/>
        <v>0.24441359550810265</v>
      </c>
      <c r="I36" s="190">
        <f t="shared" si="8"/>
        <v>0.24478784624079994</v>
      </c>
      <c r="J36" s="190">
        <f t="shared" si="8"/>
        <v>0.24911680734013505</v>
      </c>
      <c r="K36" s="190">
        <f t="shared" si="8"/>
        <v>0.25695948413537389</v>
      </c>
      <c r="L36" s="190">
        <f t="shared" si="8"/>
        <v>0.25202243246584161</v>
      </c>
      <c r="M36" s="190">
        <f t="shared" si="8"/>
        <v>0.25930586320775251</v>
      </c>
      <c r="N36" s="190">
        <f t="shared" si="8"/>
        <v>0.25435910541695816</v>
      </c>
      <c r="O36" s="190">
        <f t="shared" si="8"/>
        <v>0.25557705823035087</v>
      </c>
      <c r="P36" s="190">
        <f t="shared" si="8"/>
        <v>0.2547307403567064</v>
      </c>
      <c r="Q36" s="190">
        <f t="shared" si="8"/>
        <v>0.26054224635719897</v>
      </c>
    </row>
    <row r="37" spans="1:17" x14ac:dyDescent="0.25">
      <c r="A37" s="179" t="s">
        <v>157</v>
      </c>
      <c r="B37" s="190">
        <f t="shared" ref="B37:Q37" si="9">IF(B$17=0,0,B$17/B$5)</f>
        <v>0.25973461116384872</v>
      </c>
      <c r="C37" s="190">
        <f t="shared" si="9"/>
        <v>0.26358160554973292</v>
      </c>
      <c r="D37" s="190">
        <f t="shared" si="9"/>
        <v>0.25659695290759121</v>
      </c>
      <c r="E37" s="190">
        <f t="shared" si="9"/>
        <v>0.2516895947087921</v>
      </c>
      <c r="F37" s="190">
        <f t="shared" si="9"/>
        <v>0.24953445025599016</v>
      </c>
      <c r="G37" s="190">
        <f t="shared" si="9"/>
        <v>0.25193644481548344</v>
      </c>
      <c r="H37" s="190">
        <f t="shared" si="9"/>
        <v>0.25627863770879328</v>
      </c>
      <c r="I37" s="190">
        <f t="shared" si="9"/>
        <v>0.24983661594529818</v>
      </c>
      <c r="J37" s="190">
        <f t="shared" si="9"/>
        <v>0.24603717711718337</v>
      </c>
      <c r="K37" s="190">
        <f t="shared" si="9"/>
        <v>0.24118738212779511</v>
      </c>
      <c r="L37" s="190">
        <f t="shared" si="9"/>
        <v>0.24793241094709409</v>
      </c>
      <c r="M37" s="190">
        <f t="shared" si="9"/>
        <v>0.24830738082111764</v>
      </c>
      <c r="N37" s="190">
        <f t="shared" si="9"/>
        <v>0.24636444702793786</v>
      </c>
      <c r="O37" s="190">
        <f t="shared" si="9"/>
        <v>0.2431685342364813</v>
      </c>
      <c r="P37" s="190">
        <f t="shared" si="9"/>
        <v>0.23539914771179016</v>
      </c>
      <c r="Q37" s="190">
        <f t="shared" si="9"/>
        <v>0.23496035869734724</v>
      </c>
    </row>
    <row r="38" spans="1:17" x14ac:dyDescent="0.25">
      <c r="A38" s="179" t="s">
        <v>156</v>
      </c>
      <c r="B38" s="190">
        <f t="shared" ref="B38:Q38" si="10">IF(B$25=0,0,B$25/B$5)</f>
        <v>9.1251482147077911E-3</v>
      </c>
      <c r="C38" s="190">
        <f t="shared" si="10"/>
        <v>9.0029832601160147E-3</v>
      </c>
      <c r="D38" s="190">
        <f t="shared" si="10"/>
        <v>9.2151783578023286E-3</v>
      </c>
      <c r="E38" s="190">
        <f t="shared" si="10"/>
        <v>9.1126173326566556E-3</v>
      </c>
      <c r="F38" s="190">
        <f t="shared" si="10"/>
        <v>8.7698077483789535E-3</v>
      </c>
      <c r="G38" s="190">
        <f t="shared" si="10"/>
        <v>8.595541773859329E-3</v>
      </c>
      <c r="H38" s="190">
        <f t="shared" si="10"/>
        <v>8.5545047961294272E-3</v>
      </c>
      <c r="I38" s="190">
        <f t="shared" si="10"/>
        <v>8.5676036161077447E-3</v>
      </c>
      <c r="J38" s="190">
        <f t="shared" si="10"/>
        <v>8.7191177673951806E-3</v>
      </c>
      <c r="K38" s="190">
        <f t="shared" si="10"/>
        <v>8.9936123842755972E-3</v>
      </c>
      <c r="L38" s="190">
        <f t="shared" si="10"/>
        <v>8.8208149909965814E-3</v>
      </c>
      <c r="M38" s="190">
        <f t="shared" si="10"/>
        <v>9.0757359297619911E-3</v>
      </c>
      <c r="N38" s="190">
        <f t="shared" si="10"/>
        <v>8.9025988210890104E-3</v>
      </c>
      <c r="O38" s="190">
        <f t="shared" si="10"/>
        <v>8.9452273138369929E-3</v>
      </c>
      <c r="P38" s="190">
        <f t="shared" si="10"/>
        <v>8.9156060880042371E-3</v>
      </c>
      <c r="Q38" s="190">
        <f t="shared" si="10"/>
        <v>9.119009486455127E-3</v>
      </c>
    </row>
    <row r="39" spans="1:17" x14ac:dyDescent="0.25">
      <c r="A39" s="179" t="s">
        <v>155</v>
      </c>
      <c r="B39" s="190">
        <f t="shared" ref="B39:Q39" si="11">IF(B$26=0,0,B$26/B$5)</f>
        <v>4.5135286866619918E-2</v>
      </c>
      <c r="C39" s="190">
        <f t="shared" si="11"/>
        <v>4.455655469247756E-2</v>
      </c>
      <c r="D39" s="190">
        <f t="shared" si="11"/>
        <v>4.4608100096962082E-2</v>
      </c>
      <c r="E39" s="190">
        <f t="shared" si="11"/>
        <v>4.6698098609165996E-2</v>
      </c>
      <c r="F39" s="190">
        <f t="shared" si="11"/>
        <v>4.8344575550702797E-2</v>
      </c>
      <c r="G39" s="190">
        <f t="shared" si="11"/>
        <v>4.8912105839743487E-2</v>
      </c>
      <c r="H39" s="190">
        <f t="shared" si="11"/>
        <v>4.867959845895467E-2</v>
      </c>
      <c r="I39" s="190">
        <f t="shared" si="11"/>
        <v>4.9380367807301533E-2</v>
      </c>
      <c r="J39" s="190">
        <f t="shared" si="11"/>
        <v>4.9630019993268042E-2</v>
      </c>
      <c r="K39" s="190">
        <f t="shared" si="11"/>
        <v>4.8629468570572397E-2</v>
      </c>
      <c r="L39" s="190">
        <f t="shared" si="11"/>
        <v>4.8523587417275887E-2</v>
      </c>
      <c r="M39" s="190">
        <f t="shared" si="11"/>
        <v>4.9750541535287685E-2</v>
      </c>
      <c r="N39" s="190">
        <f t="shared" si="11"/>
        <v>5.0787651848187662E-2</v>
      </c>
      <c r="O39" s="190">
        <f t="shared" si="11"/>
        <v>5.1617698675965405E-2</v>
      </c>
      <c r="P39" s="190">
        <f t="shared" si="11"/>
        <v>5.3280530015511134E-2</v>
      </c>
      <c r="Q39" s="190">
        <f t="shared" si="11"/>
        <v>5.2107523439261672E-2</v>
      </c>
    </row>
    <row r="40" spans="1:17" x14ac:dyDescent="0.25">
      <c r="A40" s="177" t="s">
        <v>45</v>
      </c>
      <c r="B40" s="189">
        <f t="shared" ref="B40:Q40" si="12">IF(B$27=0,0,B$27/B$5)</f>
        <v>7.0321167300631093E-2</v>
      </c>
      <c r="C40" s="189">
        <f t="shared" si="12"/>
        <v>6.9419497568025054E-2</v>
      </c>
      <c r="D40" s="189">
        <f t="shared" si="12"/>
        <v>6.9499805754013697E-2</v>
      </c>
      <c r="E40" s="189">
        <f t="shared" si="12"/>
        <v>7.2756041511838371E-2</v>
      </c>
      <c r="F40" s="189">
        <f t="shared" si="12"/>
        <v>7.5321266826669953E-2</v>
      </c>
      <c r="G40" s="189">
        <f t="shared" si="12"/>
        <v>7.6205483925405673E-2</v>
      </c>
      <c r="H40" s="189">
        <f t="shared" si="12"/>
        <v>7.5843235415245611E-2</v>
      </c>
      <c r="I40" s="189">
        <f t="shared" si="12"/>
        <v>7.6935040120727535E-2</v>
      </c>
      <c r="J40" s="189">
        <f t="shared" si="12"/>
        <v>7.7324000385635083E-2</v>
      </c>
      <c r="K40" s="189">
        <f t="shared" si="12"/>
        <v>7.576513261558665E-2</v>
      </c>
      <c r="L40" s="189">
        <f t="shared" si="12"/>
        <v>7.5600168863014294E-2</v>
      </c>
      <c r="M40" s="189">
        <f t="shared" si="12"/>
        <v>7.7511773990458721E-2</v>
      </c>
      <c r="N40" s="189">
        <f t="shared" si="12"/>
        <v>7.9127600827633121E-2</v>
      </c>
      <c r="O40" s="189">
        <f t="shared" si="12"/>
        <v>8.0420820964153053E-2</v>
      </c>
      <c r="P40" s="189">
        <f t="shared" si="12"/>
        <v>8.3011526572527194E-2</v>
      </c>
      <c r="Q40" s="189">
        <f t="shared" si="12"/>
        <v>8.11839721817256E-2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0.38163402106565958</v>
      </c>
      <c r="C44" s="213">
        <f>IF(C$5=0,0,C$5/AGR_fec!C$5)</f>
        <v>0.38241819895428636</v>
      </c>
      <c r="D44" s="213">
        <f>IF(D$5=0,0,D$5/AGR_fec!D$5)</f>
        <v>0.38359080318010902</v>
      </c>
      <c r="E44" s="213">
        <f>IF(E$5=0,0,E$5/AGR_fec!E$5)</f>
        <v>0.38469246663499002</v>
      </c>
      <c r="F44" s="213">
        <f>IF(F$5=0,0,F$5/AGR_fec!F$5)</f>
        <v>0.38693816012594684</v>
      </c>
      <c r="G44" s="213">
        <f>IF(G$5=0,0,G$5/AGR_fec!G$5)</f>
        <v>0.3866225060893394</v>
      </c>
      <c r="H44" s="213">
        <f>IF(H$5=0,0,H$5/AGR_fec!H$5)</f>
        <v>0.38981575635135146</v>
      </c>
      <c r="I44" s="213">
        <f>IF(I$5=0,0,I$5/AGR_fec!I$5)</f>
        <v>0.39608645959058797</v>
      </c>
      <c r="J44" s="213">
        <f>IF(J$5=0,0,J$5/AGR_fec!J$5)</f>
        <v>0.396183027677731</v>
      </c>
      <c r="K44" s="213">
        <f>IF(K$5=0,0,K$5/AGR_fec!K$5)</f>
        <v>0.3967071803524827</v>
      </c>
      <c r="L44" s="213">
        <f>IF(L$5=0,0,L$5/AGR_fec!L$5)</f>
        <v>0.41011167695271294</v>
      </c>
      <c r="M44" s="213">
        <f>IF(M$5=0,0,M$5/AGR_fec!M$5)</f>
        <v>0.41595835080231874</v>
      </c>
      <c r="N44" s="213">
        <f>IF(N$5=0,0,N$5/AGR_fec!N$5)</f>
        <v>0.42297226964337598</v>
      </c>
      <c r="O44" s="213">
        <f>IF(O$5=0,0,O$5/AGR_fec!O$5)</f>
        <v>0.42835370250760285</v>
      </c>
      <c r="P44" s="213">
        <f>IF(P$5=0,0,P$5/AGR_fec!P$5)</f>
        <v>0.43104459390287048</v>
      </c>
      <c r="Q44" s="213">
        <f>IF(Q$5=0,0,Q$5/AGR_fec!Q$5)</f>
        <v>0.436249163569154</v>
      </c>
    </row>
    <row r="45" spans="1:17" x14ac:dyDescent="0.25">
      <c r="A45" s="185" t="s">
        <v>162</v>
      </c>
      <c r="B45" s="212">
        <f>IF(B$6=0,0,B$6/AGR_fec!B$6)</f>
        <v>0.463376470719714</v>
      </c>
      <c r="C45" s="212">
        <f>IF(C$6=0,0,C$6/AGR_fec!C$6)</f>
        <v>0.46402072137044892</v>
      </c>
      <c r="D45" s="212">
        <f>IF(D$6=0,0,D$6/AGR_fec!D$6)</f>
        <v>0.46402072137044947</v>
      </c>
      <c r="E45" s="212">
        <f>IF(E$6=0,0,E$6/AGR_fec!E$6)</f>
        <v>0.46402072137044931</v>
      </c>
      <c r="F45" s="212">
        <f>IF(F$6=0,0,F$6/AGR_fec!F$6)</f>
        <v>0.46402072137044925</v>
      </c>
      <c r="G45" s="212">
        <f>IF(G$6=0,0,G$6/AGR_fec!G$6)</f>
        <v>0.4640207213704492</v>
      </c>
      <c r="H45" s="212">
        <f>IF(H$6=0,0,H$6/AGR_fec!H$6)</f>
        <v>0.46916186525037867</v>
      </c>
      <c r="I45" s="212">
        <f>IF(I$6=0,0,I$6/AGR_fec!I$6)</f>
        <v>0.47493072405023523</v>
      </c>
      <c r="J45" s="212">
        <f>IF(J$6=0,0,J$6/AGR_fec!J$6)</f>
        <v>0.47493072405023551</v>
      </c>
      <c r="K45" s="212">
        <f>IF(K$6=0,0,K$6/AGR_fec!K$6)</f>
        <v>0.47493072405023562</v>
      </c>
      <c r="L45" s="212">
        <f>IF(L$6=0,0,L$6/AGR_fec!L$6)</f>
        <v>0.49269929827153836</v>
      </c>
      <c r="M45" s="212">
        <f>IF(M$6=0,0,M$6/AGR_fec!M$6)</f>
        <v>0.50321628308828836</v>
      </c>
      <c r="N45" s="212">
        <f>IF(N$6=0,0,N$6/AGR_fec!N$6)</f>
        <v>0.50997463580233171</v>
      </c>
      <c r="O45" s="212">
        <f>IF(O$6=0,0,O$6/AGR_fec!O$6)</f>
        <v>0.51630595928529943</v>
      </c>
      <c r="P45" s="212">
        <f>IF(P$6=0,0,P$6/AGR_fec!P$6)</f>
        <v>0.51630595928529932</v>
      </c>
      <c r="Q45" s="212">
        <f>IF(Q$6=0,0,Q$6/AGR_fec!Q$6)</f>
        <v>0.52287516603889639</v>
      </c>
    </row>
    <row r="46" spans="1:17" x14ac:dyDescent="0.25">
      <c r="A46" s="183" t="s">
        <v>161</v>
      </c>
      <c r="B46" s="211">
        <f>IF(B$7=0,0,B$7/AGR_fec!B$7)</f>
        <v>0.12132147611464847</v>
      </c>
      <c r="C46" s="211">
        <f>IF(C$7=0,0,C$7/AGR_fec!C$7)</f>
        <v>0.121490154165594</v>
      </c>
      <c r="D46" s="211">
        <f>IF(D$7=0,0,D$7/AGR_fec!D$7)</f>
        <v>0.12149015416559393</v>
      </c>
      <c r="E46" s="211">
        <f>IF(E$7=0,0,E$7/AGR_fec!E$7)</f>
        <v>0.12149015416559394</v>
      </c>
      <c r="F46" s="211">
        <f>IF(F$7=0,0,F$7/AGR_fec!F$7)</f>
        <v>0.12149015416559393</v>
      </c>
      <c r="G46" s="211">
        <f>IF(G$7=0,0,G$7/AGR_fec!G$7)</f>
        <v>0.12149015416559401</v>
      </c>
      <c r="H46" s="211">
        <f>IF(H$7=0,0,H$7/AGR_fec!H$7)</f>
        <v>0.12283621121389873</v>
      </c>
      <c r="I46" s="211">
        <f>IF(I$7=0,0,I$7/AGR_fec!I$7)</f>
        <v>0.12434661691923914</v>
      </c>
      <c r="J46" s="211">
        <f>IF(J$7=0,0,J$7/AGR_fec!J$7)</f>
        <v>0.12434661691923919</v>
      </c>
      <c r="K46" s="211">
        <f>IF(K$7=0,0,K$7/AGR_fec!K$7)</f>
        <v>0.12434661691923916</v>
      </c>
      <c r="L46" s="211">
        <f>IF(L$7=0,0,L$7/AGR_fec!L$7)</f>
        <v>0.12899879455275803</v>
      </c>
      <c r="M46" s="211">
        <f>IF(M$7=0,0,M$7/AGR_fec!M$7)</f>
        <v>0.13175235715869194</v>
      </c>
      <c r="N46" s="211">
        <f>IF(N$7=0,0,N$7/AGR_fec!N$7)</f>
        <v>0.13352183269140017</v>
      </c>
      <c r="O46" s="211">
        <f>IF(O$7=0,0,O$7/AGR_fec!O$7)</f>
        <v>0.13517950320177355</v>
      </c>
      <c r="P46" s="211">
        <f>IF(P$7=0,0,P$7/AGR_fec!P$7)</f>
        <v>0.13517950320177355</v>
      </c>
      <c r="Q46" s="211">
        <f>IF(Q$7=0,0,Q$7/AGR_fec!Q$7)</f>
        <v>0.13689945643766147</v>
      </c>
    </row>
    <row r="47" spans="1:17" x14ac:dyDescent="0.25">
      <c r="A47" s="183" t="s">
        <v>160</v>
      </c>
      <c r="B47" s="211">
        <f>IF(B$8=0,0,B$8/AGR_fec!B$8)</f>
        <v>0.66529122150365716</v>
      </c>
      <c r="C47" s="211">
        <f>IF(C$8=0,0,C$8/AGR_fec!C$8)</f>
        <v>0.66621620222552336</v>
      </c>
      <c r="D47" s="211">
        <f>IF(D$8=0,0,D$8/AGR_fec!D$8)</f>
        <v>0.66621620222552358</v>
      </c>
      <c r="E47" s="211">
        <f>IF(E$8=0,0,E$8/AGR_fec!E$8)</f>
        <v>0.66621620222552358</v>
      </c>
      <c r="F47" s="211">
        <f>IF(F$8=0,0,F$8/AGR_fec!F$8)</f>
        <v>0.66621620222552369</v>
      </c>
      <c r="G47" s="211">
        <f>IF(G$8=0,0,G$8/AGR_fec!G$8)</f>
        <v>0.66621620222552347</v>
      </c>
      <c r="H47" s="211">
        <f>IF(H$8=0,0,H$8/AGR_fec!H$8)</f>
        <v>0.67359758239463741</v>
      </c>
      <c r="I47" s="211">
        <f>IF(I$8=0,0,I$8/AGR_fec!I$8)</f>
        <v>0.68188020216529077</v>
      </c>
      <c r="J47" s="211">
        <f>IF(J$8=0,0,J$8/AGR_fec!J$8)</f>
        <v>0.68188020216529066</v>
      </c>
      <c r="K47" s="211">
        <f>IF(K$8=0,0,K$8/AGR_fec!K$8)</f>
        <v>0.68188020216529077</v>
      </c>
      <c r="L47" s="211">
        <f>IF(L$8=0,0,L$8/AGR_fec!L$8)</f>
        <v>0.707391373308073</v>
      </c>
      <c r="M47" s="211">
        <f>IF(M$8=0,0,M$8/AGR_fec!M$8)</f>
        <v>0.72249109916252452</v>
      </c>
      <c r="N47" s="211">
        <f>IF(N$8=0,0,N$8/AGR_fec!N$8)</f>
        <v>0.73219438151843519</v>
      </c>
      <c r="O47" s="211">
        <f>IF(O$8=0,0,O$8/AGR_fec!O$8)</f>
        <v>0.74128455808086591</v>
      </c>
      <c r="P47" s="211">
        <f>IF(P$8=0,0,P$8/AGR_fec!P$8)</f>
        <v>0.7412845580808658</v>
      </c>
      <c r="Q47" s="211">
        <f>IF(Q$8=0,0,Q$8/AGR_fec!Q$8)</f>
        <v>0.75071627475526337</v>
      </c>
    </row>
    <row r="48" spans="1:17" x14ac:dyDescent="0.25">
      <c r="A48" s="181" t="s">
        <v>159</v>
      </c>
      <c r="B48" s="210">
        <f>IF(B$9=0,0,B$9/AGR_fec!B$9)</f>
        <v>0.64781206324400131</v>
      </c>
      <c r="C48" s="210">
        <f>IF(C$9=0,0,C$9/AGR_fec!C$9)</f>
        <v>0.6497236608977256</v>
      </c>
      <c r="D48" s="210">
        <f>IF(D$9=0,0,D$9/AGR_fec!D$9)</f>
        <v>0.65018800578079439</v>
      </c>
      <c r="E48" s="210">
        <f>IF(E$9=0,0,E$9/AGR_fec!E$9)</f>
        <v>0.65132179667226187</v>
      </c>
      <c r="F48" s="210">
        <f>IF(F$9=0,0,F$9/AGR_fec!F$9)</f>
        <v>0.65492313555822501</v>
      </c>
      <c r="G48" s="210">
        <f>IF(G$9=0,0,G$9/AGR_fec!G$9)</f>
        <v>0.6551160901976022</v>
      </c>
      <c r="H48" s="210">
        <f>IF(H$9=0,0,H$9/AGR_fec!H$9)</f>
        <v>0.66144683884622135</v>
      </c>
      <c r="I48" s="210">
        <f>IF(I$9=0,0,I$9/AGR_fec!I$9)</f>
        <v>0.6709012598255446</v>
      </c>
      <c r="J48" s="210">
        <f>IF(J$9=0,0,J$9/AGR_fec!J$9)</f>
        <v>0.67026223584334454</v>
      </c>
      <c r="K48" s="210">
        <f>IF(K$9=0,0,K$9/AGR_fec!K$9)</f>
        <v>0.67002985701301832</v>
      </c>
      <c r="L48" s="210">
        <f>IF(L$9=0,0,L$9/AGR_fec!L$9)</f>
        <v>0.69424992701144184</v>
      </c>
      <c r="M48" s="210">
        <f>IF(M$9=0,0,M$9/AGR_fec!M$9)</f>
        <v>0.7039581083229639</v>
      </c>
      <c r="N48" s="210">
        <f>IF(N$9=0,0,N$9/AGR_fec!N$9)</f>
        <v>0.71537904231550009</v>
      </c>
      <c r="O48" s="210">
        <f>IF(O$9=0,0,O$9/AGR_fec!O$9)</f>
        <v>0.72387728765193016</v>
      </c>
      <c r="P48" s="210">
        <f>IF(P$9=0,0,P$9/AGR_fec!P$9)</f>
        <v>0.72612032309133434</v>
      </c>
      <c r="Q48" s="210">
        <f>IF(Q$9=0,0,Q$9/AGR_fec!Q$9)</f>
        <v>0.73458009483829367</v>
      </c>
    </row>
    <row r="49" spans="1:17" x14ac:dyDescent="0.25">
      <c r="A49" s="179" t="s">
        <v>158</v>
      </c>
      <c r="B49" s="209">
        <f>IF(B$16=0,0,B$16/AGR_fec!B$16)</f>
        <v>0.33895749373529355</v>
      </c>
      <c r="C49" s="209">
        <f>IF(C$16=0,0,C$16/AGR_fec!C$16)</f>
        <v>0.33942875975700448</v>
      </c>
      <c r="D49" s="209">
        <f>IF(D$16=0,0,D$16/AGR_fec!D$16)</f>
        <v>0.33942875975700443</v>
      </c>
      <c r="E49" s="209">
        <f>IF(E$16=0,0,E$16/AGR_fec!E$16)</f>
        <v>0.33942875975700448</v>
      </c>
      <c r="F49" s="209">
        <f>IF(F$16=0,0,F$16/AGR_fec!F$16)</f>
        <v>0.33942875975700459</v>
      </c>
      <c r="G49" s="209">
        <f>IF(G$16=0,0,G$16/AGR_fec!G$16)</f>
        <v>0.33942875975700459</v>
      </c>
      <c r="H49" s="209">
        <f>IF(H$16=0,0,H$16/AGR_fec!H$16)</f>
        <v>0.34318947993722193</v>
      </c>
      <c r="I49" s="209">
        <f>IF(I$16=0,0,I$16/AGR_fec!I$16)</f>
        <v>0.34740937033751562</v>
      </c>
      <c r="J49" s="209">
        <f>IF(J$16=0,0,J$16/AGR_fec!J$16)</f>
        <v>0.34740937033751573</v>
      </c>
      <c r="K49" s="209">
        <f>IF(K$16=0,0,K$16/AGR_fec!K$16)</f>
        <v>0.34740937033751573</v>
      </c>
      <c r="L49" s="209">
        <f>IF(L$16=0,0,L$16/AGR_fec!L$16)</f>
        <v>0.36040699055752351</v>
      </c>
      <c r="M49" s="209">
        <f>IF(M$16=0,0,M$16/AGR_fec!M$16)</f>
        <v>0.3681001106022268</v>
      </c>
      <c r="N49" s="209">
        <f>IF(N$16=0,0,N$16/AGR_fec!N$16)</f>
        <v>0.37304381068732867</v>
      </c>
      <c r="O49" s="209">
        <f>IF(O$16=0,0,O$16/AGR_fec!O$16)</f>
        <v>0.37767514109666278</v>
      </c>
      <c r="P49" s="209">
        <f>IF(P$16=0,0,P$16/AGR_fec!P$16)</f>
        <v>0.37767514109666273</v>
      </c>
      <c r="Q49" s="209">
        <f>IF(Q$16=0,0,Q$16/AGR_fec!Q$16)</f>
        <v>0.38248048188915013</v>
      </c>
    </row>
    <row r="50" spans="1:17" x14ac:dyDescent="0.25">
      <c r="A50" s="179" t="s">
        <v>157</v>
      </c>
      <c r="B50" s="209">
        <f>IF(B$17=0,0,B$17/AGR_fec!B$17)</f>
        <v>0.27531813326856969</v>
      </c>
      <c r="C50" s="209">
        <f>IF(C$17=0,0,C$17/AGR_fec!C$17)</f>
        <v>0.27628639441849523</v>
      </c>
      <c r="D50" s="209">
        <f>IF(D$17=0,0,D$17/AGR_fec!D$17)</f>
        <v>0.27700686305406624</v>
      </c>
      <c r="E50" s="209">
        <f>IF(E$17=0,0,E$17/AGR_fec!E$17)</f>
        <v>0.27664085006432304</v>
      </c>
      <c r="F50" s="209">
        <f>IF(F$17=0,0,F$17/AGR_fec!F$17)</f>
        <v>0.2762498321302656</v>
      </c>
      <c r="G50" s="209">
        <f>IF(G$17=0,0,G$17/AGR_fec!G$17)</f>
        <v>0.27537051983347194</v>
      </c>
      <c r="H50" s="209">
        <f>IF(H$17=0,0,H$17/AGR_fec!H$17)</f>
        <v>0.27841721581719908</v>
      </c>
      <c r="I50" s="209">
        <f>IF(I$17=0,0,I$17/AGR_fec!I$17)</f>
        <v>0.28124864129132704</v>
      </c>
      <c r="J50" s="209">
        <f>IF(J$17=0,0,J$17/AGR_fec!J$17)</f>
        <v>0.28136689830455341</v>
      </c>
      <c r="K50" s="209">
        <f>IF(K$17=0,0,K$17/AGR_fec!K$17)</f>
        <v>0.28199822899288252</v>
      </c>
      <c r="L50" s="209">
        <f>IF(L$17=0,0,L$17/AGR_fec!L$17)</f>
        <v>0.29185319646345015</v>
      </c>
      <c r="M50" s="209">
        <f>IF(M$17=0,0,M$17/AGR_fec!M$17)</f>
        <v>0.29829829226920818</v>
      </c>
      <c r="N50" s="209">
        <f>IF(N$17=0,0,N$17/AGR_fec!N$17)</f>
        <v>0.30211658860394142</v>
      </c>
      <c r="O50" s="209">
        <f>IF(O$17=0,0,O$17/AGR_fec!O$17)</f>
        <v>0.30544357558875029</v>
      </c>
      <c r="P50" s="209">
        <f>IF(P$17=0,0,P$17/AGR_fec!P$17)</f>
        <v>0.30636593241439541</v>
      </c>
      <c r="Q50" s="209">
        <f>IF(Q$17=0,0,Q$17/AGR_fec!Q$17)</f>
        <v>0.31130996245302078</v>
      </c>
    </row>
    <row r="51" spans="1:17" x14ac:dyDescent="0.25">
      <c r="A51" s="179" t="s">
        <v>156</v>
      </c>
      <c r="B51" s="209">
        <f>IF(B$25=0,0,B$25/AGR_fec!B$25)</f>
        <v>0.23727104867588703</v>
      </c>
      <c r="C51" s="209">
        <f>IF(C$25=0,0,C$25/AGR_fec!C$25)</f>
        <v>0.23760093600761231</v>
      </c>
      <c r="D51" s="209">
        <f>IF(D$25=0,0,D$25/AGR_fec!D$25)</f>
        <v>0.23760093600761248</v>
      </c>
      <c r="E51" s="209">
        <f>IF(E$25=0,0,E$25/AGR_fec!E$25)</f>
        <v>0.23760093600761248</v>
      </c>
      <c r="F51" s="209">
        <f>IF(F$25=0,0,F$25/AGR_fec!F$25)</f>
        <v>0.23760093600761234</v>
      </c>
      <c r="G51" s="209">
        <f>IF(G$25=0,0,G$25/AGR_fec!G$25)</f>
        <v>0.23760093600761253</v>
      </c>
      <c r="H51" s="209">
        <f>IF(H$25=0,0,H$25/AGR_fec!H$25)</f>
        <v>0.2402334490436972</v>
      </c>
      <c r="I51" s="209">
        <f>IF(I$25=0,0,I$25/AGR_fec!I$25)</f>
        <v>0.24318738232170553</v>
      </c>
      <c r="J51" s="209">
        <f>IF(J$25=0,0,J$25/AGR_fec!J$25)</f>
        <v>0.24318738232170553</v>
      </c>
      <c r="K51" s="209">
        <f>IF(K$25=0,0,K$25/AGR_fec!K$25)</f>
        <v>0.24318738232170528</v>
      </c>
      <c r="L51" s="209">
        <f>IF(L$25=0,0,L$25/AGR_fec!L$25)</f>
        <v>0.25228574726979114</v>
      </c>
      <c r="M51" s="209">
        <f>IF(M$25=0,0,M$25/AGR_fec!M$25)</f>
        <v>0.25767094952769376</v>
      </c>
      <c r="N51" s="209">
        <f>IF(N$25=0,0,N$25/AGR_fec!N$25)</f>
        <v>0.26113155129992427</v>
      </c>
      <c r="O51" s="209">
        <f>IF(O$25=0,0,O$25/AGR_fec!O$25)</f>
        <v>0.26437349355904827</v>
      </c>
      <c r="P51" s="209">
        <f>IF(P$25=0,0,P$25/AGR_fec!P$25)</f>
        <v>0.26437349355904821</v>
      </c>
      <c r="Q51" s="209">
        <f>IF(Q$25=0,0,Q$25/AGR_fec!Q$25)</f>
        <v>0.26773724349864669</v>
      </c>
    </row>
    <row r="52" spans="1:17" x14ac:dyDescent="0.25">
      <c r="A52" s="179" t="s">
        <v>155</v>
      </c>
      <c r="B52" s="209">
        <f>IF(B$26=0,0,B$26/AGR_fec!B$26)</f>
        <v>0.46570543126658165</v>
      </c>
      <c r="C52" s="209">
        <f>IF(C$26=0,0,C$26/AGR_fec!C$26)</f>
        <v>0.46635291996336098</v>
      </c>
      <c r="D52" s="209">
        <f>IF(D$26=0,0,D$26/AGR_fec!D$26)</f>
        <v>0.46635291996336087</v>
      </c>
      <c r="E52" s="209">
        <f>IF(E$26=0,0,E$26/AGR_fec!E$26)</f>
        <v>0.46635291996336087</v>
      </c>
      <c r="F52" s="209">
        <f>IF(F$26=0,0,F$26/AGR_fec!F$26)</f>
        <v>0.46635291996336076</v>
      </c>
      <c r="G52" s="209">
        <f>IF(G$26=0,0,G$26/AGR_fec!G$26)</f>
        <v>0.46635291996336092</v>
      </c>
      <c r="H52" s="209">
        <f>IF(H$26=0,0,H$26/AGR_fec!H$26)</f>
        <v>0.47151990356977375</v>
      </c>
      <c r="I52" s="209">
        <f>IF(I$26=0,0,I$26/AGR_fec!I$26)</f>
        <v>0.47731775703248946</v>
      </c>
      <c r="J52" s="209">
        <f>IF(J$26=0,0,J$26/AGR_fec!J$26)</f>
        <v>0.47731775703248946</v>
      </c>
      <c r="K52" s="209">
        <f>IF(K$26=0,0,K$26/AGR_fec!K$26)</f>
        <v>0.47731775703248891</v>
      </c>
      <c r="L52" s="209">
        <f>IF(L$26=0,0,L$26/AGR_fec!L$26)</f>
        <v>0.49517563727373598</v>
      </c>
      <c r="M52" s="209">
        <f>IF(M$26=0,0,M$26/AGR_fec!M$26)</f>
        <v>0.50574548114626028</v>
      </c>
      <c r="N52" s="209">
        <f>IF(N$26=0,0,N$26/AGR_fec!N$26)</f>
        <v>0.51253780178450226</v>
      </c>
      <c r="O52" s="209">
        <f>IF(O$26=0,0,O$26/AGR_fec!O$26)</f>
        <v>0.51890094691473287</v>
      </c>
      <c r="P52" s="209">
        <f>IF(P$26=0,0,P$26/AGR_fec!P$26)</f>
        <v>0.51890094691473299</v>
      </c>
      <c r="Q52" s="209">
        <f>IF(Q$26=0,0,Q$26/AGR_fec!Q$26)</f>
        <v>0.52550317093252019</v>
      </c>
    </row>
    <row r="53" spans="1:17" x14ac:dyDescent="0.25">
      <c r="A53" s="177" t="s">
        <v>45</v>
      </c>
      <c r="B53" s="208">
        <f>IF(B$27=0,0,B$27/AGR_fec!B$27)</f>
        <v>0.49115716839132001</v>
      </c>
      <c r="C53" s="208">
        <f>IF(C$27=0,0,C$27/AGR_fec!C$27)</f>
        <v>0.49184004364577122</v>
      </c>
      <c r="D53" s="208">
        <f>IF(D$27=0,0,D$27/AGR_fec!D$27)</f>
        <v>0.49184004364577122</v>
      </c>
      <c r="E53" s="208">
        <f>IF(E$27=0,0,E$27/AGR_fec!E$27)</f>
        <v>0.49184004364577127</v>
      </c>
      <c r="F53" s="208">
        <f>IF(F$27=0,0,F$27/AGR_fec!F$27)</f>
        <v>0.491840043645771</v>
      </c>
      <c r="G53" s="208">
        <f>IF(G$27=0,0,G$27/AGR_fec!G$27)</f>
        <v>0.49184004364577116</v>
      </c>
      <c r="H53" s="208">
        <f>IF(H$27=0,0,H$27/AGR_fec!H$27)</f>
        <v>0.4972894132834586</v>
      </c>
      <c r="I53" s="208">
        <f>IF(I$27=0,0,I$27/AGR_fec!I$27)</f>
        <v>0.50340413108211124</v>
      </c>
      <c r="J53" s="208">
        <f>IF(J$27=0,0,J$27/AGR_fec!J$27)</f>
        <v>0.50340413108211124</v>
      </c>
      <c r="K53" s="208">
        <f>IF(K$27=0,0,K$27/AGR_fec!K$27)</f>
        <v>0.50340413108211124</v>
      </c>
      <c r="L53" s="208">
        <f>IF(L$27=0,0,L$27/AGR_fec!L$27)</f>
        <v>0.52223798034366586</v>
      </c>
      <c r="M53" s="208">
        <f>IF(M$27=0,0,M$27/AGR_fec!M$27)</f>
        <v>0.53338548741191727</v>
      </c>
      <c r="N53" s="208">
        <f>IF(N$27=0,0,N$27/AGR_fec!N$27)</f>
        <v>0.54054902201449151</v>
      </c>
      <c r="O53" s="208">
        <f>IF(O$27=0,0,O$27/AGR_fec!O$27)</f>
        <v>0.54725992580560101</v>
      </c>
      <c r="P53" s="208">
        <f>IF(P$27=0,0,P$27/AGR_fec!P$27)</f>
        <v>0.5472599258056009</v>
      </c>
      <c r="Q53" s="208">
        <f>IF(Q$27=0,0,Q$27/AGR_fec!Q$27)</f>
        <v>0.55422297462562931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2148.0880396970088</v>
      </c>
      <c r="C5" s="55">
        <f t="shared" ref="C5:Q5" si="0">SUM(C6:C9,C16:C17,C25:C27)</f>
        <v>2109.2891263931519</v>
      </c>
      <c r="D5" s="55">
        <f t="shared" si="0"/>
        <v>2055.0595777055278</v>
      </c>
      <c r="E5" s="55">
        <f t="shared" si="0"/>
        <v>1988.7245959716358</v>
      </c>
      <c r="F5" s="55">
        <f t="shared" si="0"/>
        <v>1864.2842368125475</v>
      </c>
      <c r="G5" s="55">
        <f t="shared" si="0"/>
        <v>1858.1412866086766</v>
      </c>
      <c r="H5" s="55">
        <f t="shared" si="0"/>
        <v>1931.2095061418759</v>
      </c>
      <c r="I5" s="55">
        <f t="shared" si="0"/>
        <v>1809.3710883549238</v>
      </c>
      <c r="J5" s="55">
        <f t="shared" si="0"/>
        <v>1827.3073134711599</v>
      </c>
      <c r="K5" s="55">
        <f t="shared" si="0"/>
        <v>1822.0169505306962</v>
      </c>
      <c r="L5" s="55">
        <f t="shared" si="0"/>
        <v>1880.4272571852291</v>
      </c>
      <c r="M5" s="55">
        <f t="shared" si="0"/>
        <v>1786.018435344432</v>
      </c>
      <c r="N5" s="55">
        <f t="shared" si="0"/>
        <v>1660.7657176387795</v>
      </c>
      <c r="O5" s="55">
        <f t="shared" si="0"/>
        <v>1678.0560172517476</v>
      </c>
      <c r="P5" s="55">
        <f t="shared" si="0"/>
        <v>1536.716484446725</v>
      </c>
      <c r="Q5" s="55">
        <f t="shared" si="0"/>
        <v>1576.1162369274032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325.80091291256468</v>
      </c>
      <c r="C9" s="204">
        <f t="shared" ref="C9:Q9" si="1">SUM(C10:C15)</f>
        <v>318.30172720329341</v>
      </c>
      <c r="D9" s="204">
        <f t="shared" si="1"/>
        <v>311.56704006097357</v>
      </c>
      <c r="E9" s="204">
        <f t="shared" si="1"/>
        <v>300.12383341052481</v>
      </c>
      <c r="F9" s="204">
        <f t="shared" si="1"/>
        <v>280.75803994947381</v>
      </c>
      <c r="G9" s="204">
        <f t="shared" si="1"/>
        <v>279.05910066853721</v>
      </c>
      <c r="H9" s="204">
        <f t="shared" si="1"/>
        <v>287.98453263952479</v>
      </c>
      <c r="I9" s="204">
        <f t="shared" si="1"/>
        <v>271.03842183417612</v>
      </c>
      <c r="J9" s="204">
        <f t="shared" si="1"/>
        <v>274.16858545838153</v>
      </c>
      <c r="K9" s="204">
        <f t="shared" si="1"/>
        <v>275.95435612689272</v>
      </c>
      <c r="L9" s="204">
        <f t="shared" si="1"/>
        <v>284.19262188209558</v>
      </c>
      <c r="M9" s="204">
        <f t="shared" si="1"/>
        <v>271.26281092281283</v>
      </c>
      <c r="N9" s="204">
        <f t="shared" si="1"/>
        <v>253.81899781449596</v>
      </c>
      <c r="O9" s="204">
        <f t="shared" si="1"/>
        <v>255.55271159249017</v>
      </c>
      <c r="P9" s="204">
        <f t="shared" si="1"/>
        <v>236.97752703611442</v>
      </c>
      <c r="Q9" s="204">
        <f t="shared" si="1"/>
        <v>243.78354239849827</v>
      </c>
    </row>
    <row r="10" spans="1:17" x14ac:dyDescent="0.25">
      <c r="A10" s="202" t="s">
        <v>35</v>
      </c>
      <c r="B10" s="203">
        <v>300.34228666960661</v>
      </c>
      <c r="C10" s="203">
        <v>290.01630389491879</v>
      </c>
      <c r="D10" s="203">
        <v>284.74226283211186</v>
      </c>
      <c r="E10" s="203">
        <v>275.60977631705708</v>
      </c>
      <c r="F10" s="203">
        <v>257.10616549618322</v>
      </c>
      <c r="G10" s="203">
        <v>255.43016209567307</v>
      </c>
      <c r="H10" s="203">
        <v>264.62516393654528</v>
      </c>
      <c r="I10" s="203">
        <v>251.27786948022768</v>
      </c>
      <c r="J10" s="203">
        <v>256.46763246321035</v>
      </c>
      <c r="K10" s="203">
        <v>257.78838163143541</v>
      </c>
      <c r="L10" s="203">
        <v>265.36607881340342</v>
      </c>
      <c r="M10" s="203">
        <v>253.7537366028952</v>
      </c>
      <c r="N10" s="203">
        <v>236.7679413646413</v>
      </c>
      <c r="O10" s="203">
        <v>239.23766804488892</v>
      </c>
      <c r="P10" s="203">
        <v>221.75561434894928</v>
      </c>
      <c r="Q10" s="203">
        <v>227.86689525354686</v>
      </c>
    </row>
    <row r="11" spans="1:17" x14ac:dyDescent="0.25">
      <c r="A11" s="202" t="s">
        <v>166</v>
      </c>
      <c r="B11" s="201">
        <v>25.458626242958083</v>
      </c>
      <c r="C11" s="201">
        <v>28.285423308374632</v>
      </c>
      <c r="D11" s="201">
        <v>26.824777228861688</v>
      </c>
      <c r="E11" s="201">
        <v>24.514057093467724</v>
      </c>
      <c r="F11" s="201">
        <v>23.651874453290606</v>
      </c>
      <c r="G11" s="201">
        <v>23.628938572864115</v>
      </c>
      <c r="H11" s="201">
        <v>23.359368702979495</v>
      </c>
      <c r="I11" s="201">
        <v>19.760552353948448</v>
      </c>
      <c r="J11" s="201">
        <v>17.700952995171189</v>
      </c>
      <c r="K11" s="201">
        <v>18.165974495457323</v>
      </c>
      <c r="L11" s="201">
        <v>18.82654306869216</v>
      </c>
      <c r="M11" s="201">
        <v>17.509074319917623</v>
      </c>
      <c r="N11" s="201">
        <v>17.051056449854659</v>
      </c>
      <c r="O11" s="201">
        <v>16.315043547601245</v>
      </c>
      <c r="P11" s="201">
        <v>15.221912687165139</v>
      </c>
      <c r="Q11" s="201">
        <v>15.916647144951408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879.61189471027285</v>
      </c>
      <c r="C16" s="197">
        <v>849.67328905594184</v>
      </c>
      <c r="D16" s="197">
        <v>855.89760984600582</v>
      </c>
      <c r="E16" s="197">
        <v>830.69340439386588</v>
      </c>
      <c r="F16" s="197">
        <v>768.94284508657188</v>
      </c>
      <c r="G16" s="197">
        <v>748.2786785874132</v>
      </c>
      <c r="H16" s="197">
        <v>770.4715774623661</v>
      </c>
      <c r="I16" s="197">
        <v>732.4057674636299</v>
      </c>
      <c r="J16" s="197">
        <v>756.24940715102991</v>
      </c>
      <c r="K16" s="197">
        <v>775.3347430281176</v>
      </c>
      <c r="L16" s="197">
        <v>778.35644351338181</v>
      </c>
      <c r="M16" s="197">
        <v>753.07015736530968</v>
      </c>
      <c r="N16" s="197">
        <v>699.23431046063217</v>
      </c>
      <c r="O16" s="197">
        <v>708.74045728172064</v>
      </c>
      <c r="P16" s="197">
        <v>669.20039683405287</v>
      </c>
      <c r="Q16" s="197">
        <v>699.26457833087966</v>
      </c>
    </row>
    <row r="17" spans="1:17" x14ac:dyDescent="0.25">
      <c r="A17" s="198" t="s">
        <v>157</v>
      </c>
      <c r="B17" s="197">
        <f>SUM(B18:B24)</f>
        <v>898.6946373386578</v>
      </c>
      <c r="C17" s="197">
        <f t="shared" ref="C17:Q17" si="2">SUM(C18:C24)</f>
        <v>898.8304456811195</v>
      </c>
      <c r="D17" s="197">
        <f t="shared" si="2"/>
        <v>844.80004730624796</v>
      </c>
      <c r="E17" s="197">
        <f t="shared" si="2"/>
        <v>816.37268794755187</v>
      </c>
      <c r="F17" s="197">
        <f t="shared" si="2"/>
        <v>776.1362095221732</v>
      </c>
      <c r="G17" s="197">
        <f t="shared" si="2"/>
        <v>793.3895734233555</v>
      </c>
      <c r="H17" s="197">
        <f t="shared" si="2"/>
        <v>834.22981716686684</v>
      </c>
      <c r="I17" s="197">
        <f t="shared" si="2"/>
        <v>769.30661068393636</v>
      </c>
      <c r="J17" s="197">
        <f t="shared" si="2"/>
        <v>759.07685050419695</v>
      </c>
      <c r="K17" s="197">
        <f t="shared" si="2"/>
        <v>731.96111422427998</v>
      </c>
      <c r="L17" s="197">
        <f t="shared" si="2"/>
        <v>778.96036961408288</v>
      </c>
      <c r="M17" s="197">
        <f t="shared" si="2"/>
        <v>724.03195918804374</v>
      </c>
      <c r="N17" s="197">
        <f t="shared" si="2"/>
        <v>672.75069384061976</v>
      </c>
      <c r="O17" s="197">
        <f t="shared" si="2"/>
        <v>678.32582551345092</v>
      </c>
      <c r="P17" s="197">
        <f t="shared" si="2"/>
        <v>597.07854073485498</v>
      </c>
      <c r="Q17" s="197">
        <f t="shared" si="2"/>
        <v>598.10488728148107</v>
      </c>
    </row>
    <row r="18" spans="1:17" x14ac:dyDescent="0.25">
      <c r="A18" s="200" t="s">
        <v>38</v>
      </c>
      <c r="B18" s="199">
        <v>101.0905850949713</v>
      </c>
      <c r="C18" s="199">
        <v>115.03581098925601</v>
      </c>
      <c r="D18" s="199">
        <v>80.854298828999973</v>
      </c>
      <c r="E18" s="199">
        <v>108.505751222592</v>
      </c>
      <c r="F18" s="199">
        <v>129.48395210755197</v>
      </c>
      <c r="G18" s="199">
        <v>155.60241325442479</v>
      </c>
      <c r="H18" s="199">
        <v>179.02944670089602</v>
      </c>
      <c r="I18" s="199">
        <v>178.62961274373592</v>
      </c>
      <c r="J18" s="199">
        <v>163.29170369138401</v>
      </c>
      <c r="K18" s="199">
        <v>118.48602132000006</v>
      </c>
      <c r="L18" s="199">
        <v>126.8131788070615</v>
      </c>
      <c r="M18" s="199">
        <v>114.92096672554234</v>
      </c>
      <c r="N18" s="199">
        <v>111.97672490561145</v>
      </c>
      <c r="O18" s="199">
        <v>145.53400628190042</v>
      </c>
      <c r="P18" s="199">
        <v>98.110007315699946</v>
      </c>
      <c r="Q18" s="199">
        <v>70.667423383623444</v>
      </c>
    </row>
    <row r="19" spans="1:17" x14ac:dyDescent="0.25">
      <c r="A19" s="200" t="s">
        <v>36</v>
      </c>
      <c r="B19" s="199">
        <v>11.61049028826724</v>
      </c>
      <c r="C19" s="199">
        <v>14.514385337784002</v>
      </c>
      <c r="D19" s="199">
        <v>11.608882250652</v>
      </c>
      <c r="E19" s="199">
        <v>11.613056406516002</v>
      </c>
      <c r="F19" s="199">
        <v>8.7090327670320029</v>
      </c>
      <c r="G19" s="199">
        <v>8.7073010790686212</v>
      </c>
      <c r="H19" s="199">
        <v>8.7080024374200029</v>
      </c>
      <c r="I19" s="199">
        <v>8.7050171234160008</v>
      </c>
      <c r="J19" s="199">
        <v>5.8051676397960019</v>
      </c>
      <c r="K19" s="199">
        <v>8.7045680053799988</v>
      </c>
      <c r="L19" s="199">
        <v>8.7077120971314024</v>
      </c>
      <c r="M19" s="199">
        <v>8.7084334927453337</v>
      </c>
      <c r="N19" s="199">
        <v>8.7076667698141836</v>
      </c>
      <c r="O19" s="199">
        <v>8.7076829612504465</v>
      </c>
      <c r="P19" s="199">
        <v>8.7080156026765287</v>
      </c>
      <c r="Q19" s="199">
        <v>11.610434495936959</v>
      </c>
    </row>
    <row r="20" spans="1:17" x14ac:dyDescent="0.25">
      <c r="A20" s="200" t="s">
        <v>35</v>
      </c>
      <c r="B20" s="199">
        <v>535.28901330515271</v>
      </c>
      <c r="C20" s="199">
        <v>517.17332070822613</v>
      </c>
      <c r="D20" s="199">
        <v>528.36046652159371</v>
      </c>
      <c r="E20" s="199">
        <v>513.54895785711551</v>
      </c>
      <c r="F20" s="199">
        <v>473.38953733606007</v>
      </c>
      <c r="G20" s="199">
        <v>455.43458256236931</v>
      </c>
      <c r="H20" s="199">
        <v>467.32283465270223</v>
      </c>
      <c r="I20" s="199">
        <v>444.50760961022081</v>
      </c>
      <c r="J20" s="199">
        <v>461.96930433026813</v>
      </c>
      <c r="K20" s="199">
        <v>478.77962424527703</v>
      </c>
      <c r="L20" s="199">
        <v>474.07254252430937</v>
      </c>
      <c r="M20" s="199">
        <v>461.66291289414886</v>
      </c>
      <c r="N20" s="199">
        <v>427.50465357295911</v>
      </c>
      <c r="O20" s="199">
        <v>434.06576637274549</v>
      </c>
      <c r="P20" s="199">
        <v>413.98476264340115</v>
      </c>
      <c r="Q20" s="199">
        <v>436.4344541607889</v>
      </c>
    </row>
    <row r="21" spans="1:17" x14ac:dyDescent="0.25">
      <c r="A21" s="200" t="s">
        <v>167</v>
      </c>
      <c r="B21" s="199">
        <v>142.42024612707567</v>
      </c>
      <c r="C21" s="199">
        <v>129.61593247834801</v>
      </c>
      <c r="D21" s="199">
        <v>108.21293798615994</v>
      </c>
      <c r="E21" s="199">
        <v>77.094267894072047</v>
      </c>
      <c r="F21" s="199">
        <v>61.595610130763859</v>
      </c>
      <c r="G21" s="199">
        <v>71.160585905817044</v>
      </c>
      <c r="H21" s="199">
        <v>77.112842841612107</v>
      </c>
      <c r="I21" s="199">
        <v>52.460736554088065</v>
      </c>
      <c r="J21" s="199">
        <v>52.467692126796059</v>
      </c>
      <c r="K21" s="199">
        <v>49.265565229080273</v>
      </c>
      <c r="L21" s="199">
        <v>89.739348094012229</v>
      </c>
      <c r="M21" s="199">
        <v>64.966999603289736</v>
      </c>
      <c r="N21" s="199">
        <v>52.585560490221091</v>
      </c>
      <c r="O21" s="199">
        <v>21.624678384596159</v>
      </c>
      <c r="P21" s="199">
        <v>12.337510859919849</v>
      </c>
      <c r="Q21" s="199">
        <v>12.337645623372527</v>
      </c>
    </row>
    <row r="22" spans="1:17" x14ac:dyDescent="0.25">
      <c r="A22" s="200" t="s">
        <v>166</v>
      </c>
      <c r="B22" s="199">
        <v>108.28430252319096</v>
      </c>
      <c r="C22" s="199">
        <v>122.49099616750536</v>
      </c>
      <c r="D22" s="199">
        <v>115.76346171884236</v>
      </c>
      <c r="E22" s="199">
        <v>105.61065456725629</v>
      </c>
      <c r="F22" s="199">
        <v>102.95807718076543</v>
      </c>
      <c r="G22" s="199">
        <v>102.48469062167581</v>
      </c>
      <c r="H22" s="199">
        <v>102.05669053423654</v>
      </c>
      <c r="I22" s="199">
        <v>85.003634652475583</v>
      </c>
      <c r="J22" s="199">
        <v>75.542982715952846</v>
      </c>
      <c r="K22" s="199">
        <v>76.725335424542678</v>
      </c>
      <c r="L22" s="199">
        <v>79.627588091568285</v>
      </c>
      <c r="M22" s="199">
        <v>73.772646472317447</v>
      </c>
      <c r="N22" s="199">
        <v>71.97608810201389</v>
      </c>
      <c r="O22" s="199">
        <v>68.393691512958512</v>
      </c>
      <c r="P22" s="199">
        <v>63.938244313157519</v>
      </c>
      <c r="Q22" s="199">
        <v>67.054929617759257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43.980594735513648</v>
      </c>
      <c r="C25" s="197">
        <v>42.483664452797093</v>
      </c>
      <c r="D25" s="197">
        <v>42.794880492300301</v>
      </c>
      <c r="E25" s="197">
        <v>41.53467021969329</v>
      </c>
      <c r="F25" s="197">
        <v>38.447142254328597</v>
      </c>
      <c r="G25" s="197">
        <v>37.413933929370657</v>
      </c>
      <c r="H25" s="197">
        <v>38.523578873118289</v>
      </c>
      <c r="I25" s="197">
        <v>36.620288373181502</v>
      </c>
      <c r="J25" s="197">
        <v>37.812470357551504</v>
      </c>
      <c r="K25" s="197">
        <v>38.766737151405898</v>
      </c>
      <c r="L25" s="197">
        <v>38.917822175669109</v>
      </c>
      <c r="M25" s="197">
        <v>37.653507868265464</v>
      </c>
      <c r="N25" s="197">
        <v>34.961715523031607</v>
      </c>
      <c r="O25" s="197">
        <v>35.437022864086032</v>
      </c>
      <c r="P25" s="197">
        <v>33.46001984170266</v>
      </c>
      <c r="Q25" s="197">
        <v>34.963228916543983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0.99999999999999989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1.0000000000000002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0.99999999999999989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0.99999999999999978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0.15167018618032035</v>
      </c>
      <c r="C35" s="191">
        <f t="shared" si="7"/>
        <v>0.15090474000005105</v>
      </c>
      <c r="D35" s="191">
        <f t="shared" si="7"/>
        <v>0.1516097360101053</v>
      </c>
      <c r="E35" s="191">
        <f t="shared" si="7"/>
        <v>0.15091271763745276</v>
      </c>
      <c r="F35" s="191">
        <f t="shared" si="7"/>
        <v>0.1505983016996908</v>
      </c>
      <c r="G35" s="191">
        <f t="shared" si="7"/>
        <v>0.15018185252094174</v>
      </c>
      <c r="H35" s="191">
        <f t="shared" si="7"/>
        <v>0.14912133133336392</v>
      </c>
      <c r="I35" s="191">
        <f t="shared" si="7"/>
        <v>0.14979703366466612</v>
      </c>
      <c r="J35" s="191">
        <f t="shared" si="7"/>
        <v>0.15003966953843678</v>
      </c>
      <c r="K35" s="191">
        <f t="shared" si="7"/>
        <v>0.15145542748464327</v>
      </c>
      <c r="L35" s="191">
        <f t="shared" si="7"/>
        <v>0.15113194131609078</v>
      </c>
      <c r="M35" s="191">
        <f t="shared" si="7"/>
        <v>0.15188130511681983</v>
      </c>
      <c r="N35" s="191">
        <f t="shared" si="7"/>
        <v>0.152832512809433</v>
      </c>
      <c r="O35" s="191">
        <f t="shared" si="7"/>
        <v>0.15229093007933317</v>
      </c>
      <c r="P35" s="191">
        <f t="shared" si="7"/>
        <v>0.15421031103303037</v>
      </c>
      <c r="Q35" s="191">
        <f t="shared" si="7"/>
        <v>0.15467358097506045</v>
      </c>
    </row>
    <row r="36" spans="1:17" x14ac:dyDescent="0.25">
      <c r="A36" s="179" t="s">
        <v>158</v>
      </c>
      <c r="B36" s="190">
        <f t="shared" ref="B36:Q36" si="8">IF(B$16=0,0,B$16/B$5)</f>
        <v>0.40948596074970162</v>
      </c>
      <c r="C36" s="190">
        <f t="shared" si="8"/>
        <v>0.40282447694065937</v>
      </c>
      <c r="D36" s="190">
        <f t="shared" si="8"/>
        <v>0.41648311276776451</v>
      </c>
      <c r="E36" s="190">
        <f t="shared" si="8"/>
        <v>0.41770157923149337</v>
      </c>
      <c r="F36" s="190">
        <f t="shared" si="8"/>
        <v>0.41246009052850696</v>
      </c>
      <c r="G36" s="190">
        <f t="shared" si="8"/>
        <v>0.40270278906137896</v>
      </c>
      <c r="H36" s="190">
        <f t="shared" si="8"/>
        <v>0.39895804935301699</v>
      </c>
      <c r="I36" s="190">
        <f t="shared" si="8"/>
        <v>0.40478471894316143</v>
      </c>
      <c r="J36" s="190">
        <f t="shared" si="8"/>
        <v>0.41386000131223449</v>
      </c>
      <c r="K36" s="190">
        <f t="shared" si="8"/>
        <v>0.425536514796027</v>
      </c>
      <c r="L36" s="190">
        <f t="shared" si="8"/>
        <v>0.41392531433440649</v>
      </c>
      <c r="M36" s="190">
        <f t="shared" si="8"/>
        <v>0.42164747152796372</v>
      </c>
      <c r="N36" s="190">
        <f t="shared" si="8"/>
        <v>0.42103127673828661</v>
      </c>
      <c r="O36" s="190">
        <f t="shared" si="8"/>
        <v>0.42235804406724586</v>
      </c>
      <c r="P36" s="190">
        <f t="shared" si="8"/>
        <v>0.43547420985399909</v>
      </c>
      <c r="Q36" s="190">
        <f t="shared" si="8"/>
        <v>0.443663076331272</v>
      </c>
    </row>
    <row r="37" spans="1:17" x14ac:dyDescent="0.25">
      <c r="A37" s="179" t="s">
        <v>157</v>
      </c>
      <c r="B37" s="190">
        <f t="shared" ref="B37:Q37" si="9">IF(B$17=0,0,B$17/B$5)</f>
        <v>0.41836955503249307</v>
      </c>
      <c r="C37" s="190">
        <f t="shared" si="9"/>
        <v>0.42612955921225654</v>
      </c>
      <c r="D37" s="190">
        <f t="shared" si="9"/>
        <v>0.41108299558374189</v>
      </c>
      <c r="E37" s="190">
        <f t="shared" si="9"/>
        <v>0.41050062416947919</v>
      </c>
      <c r="F37" s="190">
        <f t="shared" si="9"/>
        <v>0.41631860324537689</v>
      </c>
      <c r="G37" s="190">
        <f t="shared" si="9"/>
        <v>0.4269802189646103</v>
      </c>
      <c r="H37" s="190">
        <f t="shared" si="9"/>
        <v>0.43197271684596833</v>
      </c>
      <c r="I37" s="190">
        <f t="shared" si="9"/>
        <v>0.42517901144501441</v>
      </c>
      <c r="J37" s="190">
        <f t="shared" si="9"/>
        <v>0.41540732908371703</v>
      </c>
      <c r="K37" s="190">
        <f t="shared" si="9"/>
        <v>0.40173123197952837</v>
      </c>
      <c r="L37" s="190">
        <f t="shared" si="9"/>
        <v>0.41424647863278252</v>
      </c>
      <c r="M37" s="190">
        <f t="shared" si="9"/>
        <v>0.40538884977881812</v>
      </c>
      <c r="N37" s="190">
        <f t="shared" si="9"/>
        <v>0.40508464661536603</v>
      </c>
      <c r="O37" s="190">
        <f t="shared" si="9"/>
        <v>0.40423312365005881</v>
      </c>
      <c r="P37" s="190">
        <f t="shared" si="9"/>
        <v>0.38854176862027057</v>
      </c>
      <c r="Q37" s="190">
        <f t="shared" si="9"/>
        <v>0.37948018887710383</v>
      </c>
    </row>
    <row r="38" spans="1:17" x14ac:dyDescent="0.25">
      <c r="A38" s="179" t="s">
        <v>156</v>
      </c>
      <c r="B38" s="190">
        <f t="shared" ref="B38:Q38" si="10">IF(B$25=0,0,B$25/B$5)</f>
        <v>2.0474298037485083E-2</v>
      </c>
      <c r="C38" s="190">
        <f t="shared" si="10"/>
        <v>2.0141223847032971E-2</v>
      </c>
      <c r="D38" s="190">
        <f t="shared" si="10"/>
        <v>2.0824155638388232E-2</v>
      </c>
      <c r="E38" s="190">
        <f t="shared" si="10"/>
        <v>2.0885078961574665E-2</v>
      </c>
      <c r="F38" s="190">
        <f t="shared" si="10"/>
        <v>2.0623004526425352E-2</v>
      </c>
      <c r="G38" s="190">
        <f t="shared" si="10"/>
        <v>2.0135139453068947E-2</v>
      </c>
      <c r="H38" s="190">
        <f t="shared" si="10"/>
        <v>1.9947902467650842E-2</v>
      </c>
      <c r="I38" s="190">
        <f t="shared" si="10"/>
        <v>2.0239235947158075E-2</v>
      </c>
      <c r="J38" s="190">
        <f t="shared" si="10"/>
        <v>2.0693000065611731E-2</v>
      </c>
      <c r="K38" s="190">
        <f t="shared" si="10"/>
        <v>2.1276825739801358E-2</v>
      </c>
      <c r="L38" s="190">
        <f t="shared" si="10"/>
        <v>2.0696265716720334E-2</v>
      </c>
      <c r="M38" s="190">
        <f t="shared" si="10"/>
        <v>2.1082373576398174E-2</v>
      </c>
      <c r="N38" s="190">
        <f t="shared" si="10"/>
        <v>2.1051563836914332E-2</v>
      </c>
      <c r="O38" s="190">
        <f t="shared" si="10"/>
        <v>2.1117902203362293E-2</v>
      </c>
      <c r="P38" s="190">
        <f t="shared" si="10"/>
        <v>2.1773710492699966E-2</v>
      </c>
      <c r="Q38" s="190">
        <f t="shared" si="10"/>
        <v>2.2183153816563599E-2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2.2239942667345325</v>
      </c>
      <c r="C44" s="213">
        <f>IF(C$5=0,0,C$5/AGR_fec!C$5)</f>
        <v>2.2319857345960816</v>
      </c>
      <c r="D44" s="213">
        <f>IF(D$5=0,0,D$5/AGR_fec!D$5)</f>
        <v>2.2164442232294421</v>
      </c>
      <c r="E44" s="213">
        <f>IF(E$5=0,0,E$5/AGR_fec!E$5)</f>
        <v>2.1916589315831061</v>
      </c>
      <c r="F44" s="213">
        <f>IF(F$5=0,0,F$5/AGR_fec!F$5)</f>
        <v>2.1484832606898467</v>
      </c>
      <c r="G44" s="213">
        <f>IF(G$5=0,0,G$5/AGR_fec!G$5)</f>
        <v>2.1550533275217418</v>
      </c>
      <c r="H44" s="213">
        <f>IF(H$5=0,0,H$5/AGR_fec!H$5)</f>
        <v>2.1588574876928024</v>
      </c>
      <c r="I44" s="213">
        <f>IF(I$5=0,0,I$5/AGR_fec!I$5)</f>
        <v>2.1390189576391037</v>
      </c>
      <c r="J44" s="213">
        <f>IF(J$5=0,0,J$5/AGR_fec!J$5)</f>
        <v>2.1296308852362906</v>
      </c>
      <c r="K44" s="213">
        <f>IF(K$5=0,0,K$5/AGR_fec!K$5)</f>
        <v>2.1392265304296867</v>
      </c>
      <c r="L44" s="213">
        <f>IF(L$5=0,0,L$5/AGR_fec!L$5)</f>
        <v>2.1494461244196472</v>
      </c>
      <c r="M44" s="213">
        <f>IF(M$5=0,0,M$5/AGR_fec!M$5)</f>
        <v>2.1559920723481509</v>
      </c>
      <c r="N44" s="213">
        <f>IF(N$5=0,0,N$5/AGR_fec!N$5)</f>
        <v>2.125129549680004</v>
      </c>
      <c r="O44" s="213">
        <f>IF(O$5=0,0,O$5/AGR_fec!O$5)</f>
        <v>2.1292450457738954</v>
      </c>
      <c r="P44" s="213">
        <f>IF(P$5=0,0,P$5/AGR_fec!P$5)</f>
        <v>2.0712052772480329</v>
      </c>
      <c r="Q44" s="213">
        <f>IF(Q$5=0,0,Q$5/AGR_fec!Q$5)</f>
        <v>2.0780242909003723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2.0615317592176821</v>
      </c>
      <c r="C48" s="210">
        <f>IF(C$9=0,0,C$9/AGR_fec!C$9)</f>
        <v>2.0438833382846888</v>
      </c>
      <c r="D48" s="210">
        <f>IF(D$9=0,0,D$9/AGR_fec!D$9)</f>
        <v>2.0308010272845216</v>
      </c>
      <c r="E48" s="210">
        <f>IF(E$9=0,0,E$9/AGR_fec!E$9)</f>
        <v>2.0036244725258232</v>
      </c>
      <c r="F48" s="210">
        <f>IF(F$9=0,0,F$9/AGR_fec!F$9)</f>
        <v>1.923238109681809</v>
      </c>
      <c r="G48" s="210">
        <f>IF(G$9=0,0,G$9/AGR_fec!G$9)</f>
        <v>1.9237030803870241</v>
      </c>
      <c r="H48" s="210">
        <f>IF(H$9=0,0,H$9/AGR_fec!H$9)</f>
        <v>1.9306216354628198</v>
      </c>
      <c r="I48" s="210">
        <f>IF(I$9=0,0,I$9/AGR_fec!I$9)</f>
        <v>1.897614217104385</v>
      </c>
      <c r="J48" s="210">
        <f>IF(J$9=0,0,J$9/AGR_fec!J$9)</f>
        <v>1.9016970988560513</v>
      </c>
      <c r="K48" s="210">
        <f>IF(K$9=0,0,K$9/AGR_fec!K$9)</f>
        <v>1.9183008470747247</v>
      </c>
      <c r="L48" s="210">
        <f>IF(L$9=0,0,L$9/AGR_fec!L$9)</f>
        <v>1.9357648176721731</v>
      </c>
      <c r="M48" s="210">
        <f>IF(M$9=0,0,M$9/AGR_fec!M$9)</f>
        <v>2.0454535107219565</v>
      </c>
      <c r="N48" s="210">
        <f>IF(N$9=0,0,N$9/AGR_fec!N$9)</f>
        <v>2.0079940201392517</v>
      </c>
      <c r="O48" s="210">
        <f>IF(O$9=0,0,O$9/AGR_fec!O$9)</f>
        <v>2.0149274079565527</v>
      </c>
      <c r="P48" s="210">
        <f>IF(P$9=0,0,P$9/AGR_fec!P$9)</f>
        <v>1.9672385271674504</v>
      </c>
      <c r="Q48" s="210">
        <f>IF(Q$9=0,0,Q$9/AGR_fec!Q$9)</f>
        <v>1.9829388173675357</v>
      </c>
    </row>
    <row r="49" spans="1:17" x14ac:dyDescent="0.25">
      <c r="A49" s="179" t="s">
        <v>158</v>
      </c>
      <c r="B49" s="209">
        <f>IF(B$16=0,0,B$16/AGR_fec!B$16)</f>
        <v>3.1024188000000001</v>
      </c>
      <c r="C49" s="209">
        <f>IF(C$16=0,0,C$16/AGR_fec!C$16)</f>
        <v>3.1024188000000001</v>
      </c>
      <c r="D49" s="209">
        <f>IF(D$16=0,0,D$16/AGR_fec!D$16)</f>
        <v>3.1024188000000006</v>
      </c>
      <c r="E49" s="209">
        <f>IF(E$16=0,0,E$16/AGR_fec!E$16)</f>
        <v>3.1024187999999997</v>
      </c>
      <c r="F49" s="209">
        <f>IF(F$16=0,0,F$16/AGR_fec!F$16)</f>
        <v>3.1024188000000006</v>
      </c>
      <c r="G49" s="209">
        <f>IF(G$16=0,0,G$16/AGR_fec!G$16)</f>
        <v>3.1024188000000006</v>
      </c>
      <c r="H49" s="209">
        <f>IF(H$16=0,0,H$16/AGR_fec!H$16)</f>
        <v>3.102418800000001</v>
      </c>
      <c r="I49" s="209">
        <f>IF(I$16=0,0,I$16/AGR_fec!I$16)</f>
        <v>3.1024188000000006</v>
      </c>
      <c r="J49" s="209">
        <f>IF(J$16=0,0,J$16/AGR_fec!J$16)</f>
        <v>3.102418800000001</v>
      </c>
      <c r="K49" s="209">
        <f>IF(K$16=0,0,K$16/AGR_fec!K$16)</f>
        <v>3.1024187999999993</v>
      </c>
      <c r="L49" s="209">
        <f>IF(L$16=0,0,L$16/AGR_fec!L$16)</f>
        <v>3.1024188000000006</v>
      </c>
      <c r="M49" s="209">
        <f>IF(M$16=0,0,M$16/AGR_fec!M$16)</f>
        <v>3.1024188000000019</v>
      </c>
      <c r="N49" s="209">
        <f>IF(N$16=0,0,N$16/AGR_fec!N$16)</f>
        <v>3.1024188000000015</v>
      </c>
      <c r="O49" s="209">
        <f>IF(O$16=0,0,O$16/AGR_fec!O$16)</f>
        <v>3.1024188000000006</v>
      </c>
      <c r="P49" s="209">
        <f>IF(P$16=0,0,P$16/AGR_fec!P$16)</f>
        <v>3.1024187999999988</v>
      </c>
      <c r="Q49" s="209">
        <f>IF(Q$16=0,0,Q$16/AGR_fec!Q$16)</f>
        <v>3.1024187999999997</v>
      </c>
    </row>
    <row r="50" spans="1:17" x14ac:dyDescent="0.25">
      <c r="A50" s="179" t="s">
        <v>157</v>
      </c>
      <c r="B50" s="209">
        <f>IF(B$17=0,0,B$17/AGR_fec!B$17)</f>
        <v>2.5843518664637566</v>
      </c>
      <c r="C50" s="209">
        <f>IF(C$17=0,0,C$17/AGR_fec!C$17)</f>
        <v>2.6069873471189893</v>
      </c>
      <c r="D50" s="209">
        <f>IF(D$17=0,0,D$17/AGR_fec!D$17)</f>
        <v>2.5642311258755215</v>
      </c>
      <c r="E50" s="209">
        <f>IF(E$17=0,0,E$17/AGR_fec!E$17)</f>
        <v>2.5705387720440815</v>
      </c>
      <c r="F50" s="209">
        <f>IF(F$17=0,0,F$17/AGR_fec!F$17)</f>
        <v>2.5591028513341265</v>
      </c>
      <c r="G50" s="209">
        <f>IF(G$17=0,0,G$17/AGR_fec!G$17)</f>
        <v>2.6013877647299495</v>
      </c>
      <c r="H50" s="209">
        <f>IF(H$17=0,0,H$17/AGR_fec!H$17)</f>
        <v>2.5989898430780398</v>
      </c>
      <c r="I50" s="209">
        <f>IF(I$17=0,0,I$17/AGR_fec!I$17)</f>
        <v>2.5848229424033962</v>
      </c>
      <c r="J50" s="209">
        <f>IF(J$17=0,0,J$17/AGR_fec!J$17)</f>
        <v>2.5536118917091062</v>
      </c>
      <c r="K50" s="209">
        <f>IF(K$17=0,0,K$17/AGR_fec!K$17)</f>
        <v>2.5328770480332663</v>
      </c>
      <c r="L50" s="209">
        <f>IF(L$17=0,0,L$17/AGR_fec!L$17)</f>
        <v>2.5557266699538026</v>
      </c>
      <c r="M50" s="209">
        <f>IF(M$17=0,0,M$17/AGR_fec!M$17)</f>
        <v>2.524237703563899</v>
      </c>
      <c r="N50" s="209">
        <f>IF(N$17=0,0,N$17/AGR_fec!N$17)</f>
        <v>2.4958347942037307</v>
      </c>
      <c r="O50" s="209">
        <f>IF(O$17=0,0,O$17/AGR_fec!O$17)</f>
        <v>2.5239377302964461</v>
      </c>
      <c r="P50" s="209">
        <f>IF(P$17=0,0,P$17/AGR_fec!P$17)</f>
        <v>2.4298207613605336</v>
      </c>
      <c r="Q50" s="209">
        <f>IF(Q$17=0,0,Q$17/AGR_fec!Q$17)</f>
        <v>2.3949891111909416</v>
      </c>
    </row>
    <row r="51" spans="1:17" x14ac:dyDescent="0.25">
      <c r="A51" s="179" t="s">
        <v>156</v>
      </c>
      <c r="B51" s="209">
        <f>IF(B$25=0,0,B$25/AGR_fec!B$25)</f>
        <v>3.1024188000000006</v>
      </c>
      <c r="C51" s="209">
        <f>IF(C$25=0,0,C$25/AGR_fec!C$25)</f>
        <v>3.1024187999999997</v>
      </c>
      <c r="D51" s="209">
        <f>IF(D$25=0,0,D$25/AGR_fec!D$25)</f>
        <v>3.1024188000000001</v>
      </c>
      <c r="E51" s="209">
        <f>IF(E$25=0,0,E$25/AGR_fec!E$25)</f>
        <v>3.1024188000000006</v>
      </c>
      <c r="F51" s="209">
        <f>IF(F$25=0,0,F$25/AGR_fec!F$25)</f>
        <v>3.1024187999999988</v>
      </c>
      <c r="G51" s="209">
        <f>IF(G$25=0,0,G$25/AGR_fec!G$25)</f>
        <v>3.1024188000000006</v>
      </c>
      <c r="H51" s="209">
        <f>IF(H$25=0,0,H$25/AGR_fec!H$25)</f>
        <v>3.102418800000001</v>
      </c>
      <c r="I51" s="209">
        <f>IF(I$25=0,0,I$25/AGR_fec!I$25)</f>
        <v>3.1024188000000015</v>
      </c>
      <c r="J51" s="209">
        <f>IF(J$25=0,0,J$25/AGR_fec!J$25)</f>
        <v>3.1024188000000001</v>
      </c>
      <c r="K51" s="209">
        <f>IF(K$25=0,0,K$25/AGR_fec!K$25)</f>
        <v>3.1024187999999988</v>
      </c>
      <c r="L51" s="209">
        <f>IF(L$25=0,0,L$25/AGR_fec!L$25)</f>
        <v>3.102418800000001</v>
      </c>
      <c r="M51" s="209">
        <f>IF(M$25=0,0,M$25/AGR_fec!M$25)</f>
        <v>3.1024188000000006</v>
      </c>
      <c r="N51" s="209">
        <f>IF(N$25=0,0,N$25/AGR_fec!N$25)</f>
        <v>3.1024187999999997</v>
      </c>
      <c r="O51" s="209">
        <f>IF(O$25=0,0,O$25/AGR_fec!O$25)</f>
        <v>3.1024188000000006</v>
      </c>
      <c r="P51" s="209">
        <f>IF(P$25=0,0,P$25/AGR_fec!P$25)</f>
        <v>3.1024188000000001</v>
      </c>
      <c r="Q51" s="209">
        <f>IF(Q$25=0,0,Q$25/AGR_fec!Q$25)</f>
        <v>3.1024187999999997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235277.43180085919</v>
      </c>
      <c r="C3" s="98">
        <f t="shared" si="0"/>
        <v>240570.05232239299</v>
      </c>
      <c r="D3" s="98">
        <f t="shared" si="0"/>
        <v>246756.48632172943</v>
      </c>
      <c r="E3" s="98">
        <f t="shared" si="0"/>
        <v>252426.66155555553</v>
      </c>
      <c r="F3" s="98">
        <f t="shared" si="0"/>
        <v>257760.73301437826</v>
      </c>
      <c r="G3" s="98">
        <f t="shared" si="0"/>
        <v>263101.37521718739</v>
      </c>
      <c r="H3" s="98">
        <f t="shared" si="0"/>
        <v>268579.11499105056</v>
      </c>
      <c r="I3" s="98">
        <f t="shared" si="0"/>
        <v>276651.11111111112</v>
      </c>
      <c r="J3" s="98">
        <f t="shared" si="0"/>
        <v>280448.88888888899</v>
      </c>
      <c r="K3" s="98">
        <f t="shared" si="0"/>
        <v>286317.77777777781</v>
      </c>
      <c r="L3" s="98">
        <f t="shared" si="0"/>
        <v>292446.66666666669</v>
      </c>
      <c r="M3" s="98">
        <f t="shared" si="0"/>
        <v>294489.69714559382</v>
      </c>
      <c r="N3" s="98">
        <f t="shared" si="0"/>
        <v>295502.34994559275</v>
      </c>
      <c r="O3" s="98">
        <f t="shared" si="0"/>
        <v>296886.55389734387</v>
      </c>
      <c r="P3" s="98">
        <f t="shared" si="0"/>
        <v>298944.39629263035</v>
      </c>
      <c r="Q3" s="98">
        <f t="shared" si="0"/>
        <v>301086.5124371397</v>
      </c>
    </row>
    <row r="4" spans="1:17" ht="12.95" customHeight="1" x14ac:dyDescent="0.25">
      <c r="A4" s="90" t="s">
        <v>44</v>
      </c>
      <c r="B4" s="89">
        <f t="shared" ref="B4" si="1">SUM(B5:B14)</f>
        <v>235277.43180085919</v>
      </c>
      <c r="C4" s="89">
        <f t="shared" ref="C4:Q4" si="2">SUM(C5:C14)</f>
        <v>240570.05232239299</v>
      </c>
      <c r="D4" s="89">
        <f t="shared" si="2"/>
        <v>246756.48632172943</v>
      </c>
      <c r="E4" s="89">
        <f t="shared" si="2"/>
        <v>252426.66155555553</v>
      </c>
      <c r="F4" s="89">
        <f t="shared" si="2"/>
        <v>257760.73301437826</v>
      </c>
      <c r="G4" s="89">
        <f t="shared" si="2"/>
        <v>263101.37521718739</v>
      </c>
      <c r="H4" s="89">
        <f t="shared" si="2"/>
        <v>268579.11499105056</v>
      </c>
      <c r="I4" s="89">
        <f t="shared" si="2"/>
        <v>276651.11111111112</v>
      </c>
      <c r="J4" s="89">
        <f t="shared" si="2"/>
        <v>280448.88888888899</v>
      </c>
      <c r="K4" s="89">
        <f t="shared" si="2"/>
        <v>286317.77777777781</v>
      </c>
      <c r="L4" s="89">
        <f t="shared" si="2"/>
        <v>292446.66666666669</v>
      </c>
      <c r="M4" s="89">
        <f t="shared" si="2"/>
        <v>294489.69714559382</v>
      </c>
      <c r="N4" s="89">
        <f t="shared" si="2"/>
        <v>295502.34994559275</v>
      </c>
      <c r="O4" s="89">
        <f t="shared" si="2"/>
        <v>296886.55389734387</v>
      </c>
      <c r="P4" s="89">
        <f t="shared" si="2"/>
        <v>298944.39629263035</v>
      </c>
      <c r="Q4" s="89">
        <f t="shared" si="2"/>
        <v>301086.5124371397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23153.175851903539</v>
      </c>
      <c r="C7" s="87">
        <v>20620.048905070831</v>
      </c>
      <c r="D7" s="87">
        <v>19411.505325523762</v>
      </c>
      <c r="E7" s="87">
        <v>19328.073563679191</v>
      </c>
      <c r="F7" s="87">
        <v>19276.523719054745</v>
      </c>
      <c r="G7" s="87">
        <v>17952.798923281964</v>
      </c>
      <c r="H7" s="87">
        <v>14869.639309450997</v>
      </c>
      <c r="I7" s="87">
        <v>14087.996798041624</v>
      </c>
      <c r="J7" s="87">
        <v>14050.600592357048</v>
      </c>
      <c r="K7" s="87">
        <v>13755.656334457795</v>
      </c>
      <c r="L7" s="87">
        <v>12017.372537473422</v>
      </c>
      <c r="M7" s="87">
        <v>11095.419045774859</v>
      </c>
      <c r="N7" s="87">
        <v>12785.127294467089</v>
      </c>
      <c r="O7" s="87">
        <v>12878.950765026841</v>
      </c>
      <c r="P7" s="87">
        <v>13267.514428149352</v>
      </c>
      <c r="Q7" s="87">
        <v>13345.058144478291</v>
      </c>
    </row>
    <row r="8" spans="1:17" ht="12" customHeight="1" x14ac:dyDescent="0.25">
      <c r="A8" s="88" t="s">
        <v>101</v>
      </c>
      <c r="B8" s="87">
        <v>282.92352454903943</v>
      </c>
      <c r="C8" s="87">
        <v>294.74324697067436</v>
      </c>
      <c r="D8" s="87">
        <v>330.94872380975301</v>
      </c>
      <c r="E8" s="87">
        <v>410.21644348931505</v>
      </c>
      <c r="F8" s="87">
        <v>434.23137047363713</v>
      </c>
      <c r="G8" s="87">
        <v>483.58653609800632</v>
      </c>
      <c r="H8" s="87">
        <v>518.7036656659385</v>
      </c>
      <c r="I8" s="87">
        <v>577.57632274546302</v>
      </c>
      <c r="J8" s="87">
        <v>619.67951207913131</v>
      </c>
      <c r="K8" s="87">
        <v>692.97134481814328</v>
      </c>
      <c r="L8" s="87">
        <v>725.94551820280515</v>
      </c>
      <c r="M8" s="87">
        <v>895.17652181125277</v>
      </c>
      <c r="N8" s="87">
        <v>1033.1069582344664</v>
      </c>
      <c r="O8" s="87">
        <v>1177.7558283855756</v>
      </c>
      <c r="P8" s="87">
        <v>1646.5357168182095</v>
      </c>
      <c r="Q8" s="87">
        <v>1961.3666709743536</v>
      </c>
    </row>
    <row r="9" spans="1:17" ht="12" customHeight="1" x14ac:dyDescent="0.25">
      <c r="A9" s="88" t="s">
        <v>106</v>
      </c>
      <c r="B9" s="87">
        <v>29930.78988745583</v>
      </c>
      <c r="C9" s="87">
        <v>28413.027713649848</v>
      </c>
      <c r="D9" s="87">
        <v>31421.968250390535</v>
      </c>
      <c r="E9" s="87">
        <v>37380.621072854454</v>
      </c>
      <c r="F9" s="87">
        <v>38173.385993465214</v>
      </c>
      <c r="G9" s="87">
        <v>41227.089368791669</v>
      </c>
      <c r="H9" s="87">
        <v>46200.64789944348</v>
      </c>
      <c r="I9" s="87">
        <v>44799.834242188801</v>
      </c>
      <c r="J9" s="87">
        <v>44658.574833023202</v>
      </c>
      <c r="K9" s="87">
        <v>46791.864194279413</v>
      </c>
      <c r="L9" s="87">
        <v>42072.528492440302</v>
      </c>
      <c r="M9" s="87">
        <v>37434.034599065424</v>
      </c>
      <c r="N9" s="87">
        <v>42077.220615564504</v>
      </c>
      <c r="O9" s="87">
        <v>46042.458529270523</v>
      </c>
      <c r="P9" s="87">
        <v>36640.079333603695</v>
      </c>
      <c r="Q9" s="87">
        <v>40691.746861740896</v>
      </c>
    </row>
    <row r="10" spans="1:17" ht="12" customHeight="1" x14ac:dyDescent="0.25">
      <c r="A10" s="88" t="s">
        <v>34</v>
      </c>
      <c r="B10" s="87">
        <v>7406.6904789272003</v>
      </c>
      <c r="C10" s="87">
        <v>7448.6858170021096</v>
      </c>
      <c r="D10" s="87">
        <v>8041.3022373828144</v>
      </c>
      <c r="E10" s="87">
        <v>8129.2996121364822</v>
      </c>
      <c r="F10" s="87">
        <v>8152.5645841438891</v>
      </c>
      <c r="G10" s="87">
        <v>8202.7299691097596</v>
      </c>
      <c r="H10" s="87">
        <v>8350.2073910651834</v>
      </c>
      <c r="I10" s="87">
        <v>7763.6425182179901</v>
      </c>
      <c r="J10" s="87">
        <v>6764.1504954608954</v>
      </c>
      <c r="K10" s="87">
        <v>5687.6445565474205</v>
      </c>
      <c r="L10" s="87">
        <v>4980.8393493788717</v>
      </c>
      <c r="M10" s="87">
        <v>6100.7682604202573</v>
      </c>
      <c r="N10" s="87">
        <v>6484.4194782519144</v>
      </c>
      <c r="O10" s="87">
        <v>6601.0077419892023</v>
      </c>
      <c r="P10" s="87">
        <v>7071.5120283893166</v>
      </c>
      <c r="Q10" s="87">
        <v>7952.2259616032852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138866.74412994267</v>
      </c>
      <c r="C12" s="87">
        <v>146684.14909737132</v>
      </c>
      <c r="D12" s="87">
        <v>150921.60631948471</v>
      </c>
      <c r="E12" s="87">
        <v>153967.38991113464</v>
      </c>
      <c r="F12" s="87">
        <v>155818.34844186145</v>
      </c>
      <c r="G12" s="87">
        <v>158136.75639087133</v>
      </c>
      <c r="H12" s="87">
        <v>158337.54712917792</v>
      </c>
      <c r="I12" s="87">
        <v>164302.13632402531</v>
      </c>
      <c r="J12" s="87">
        <v>170061.50000173534</v>
      </c>
      <c r="K12" s="87">
        <v>181732.68493907951</v>
      </c>
      <c r="L12" s="87">
        <v>195511.83090700363</v>
      </c>
      <c r="M12" s="87">
        <v>201809.99724818664</v>
      </c>
      <c r="N12" s="87">
        <v>200916.37152379067</v>
      </c>
      <c r="O12" s="87">
        <v>202723.82096651045</v>
      </c>
      <c r="P12" s="87">
        <v>214921.55330071409</v>
      </c>
      <c r="Q12" s="87">
        <v>213985.35966954601</v>
      </c>
    </row>
    <row r="13" spans="1:17" ht="12" customHeight="1" x14ac:dyDescent="0.25">
      <c r="A13" s="88" t="s">
        <v>105</v>
      </c>
      <c r="B13" s="87">
        <v>1809.4948652170015</v>
      </c>
      <c r="C13" s="87">
        <v>2664.7035624649379</v>
      </c>
      <c r="D13" s="87">
        <v>3573.2473112139432</v>
      </c>
      <c r="E13" s="87">
        <v>4241.845995877241</v>
      </c>
      <c r="F13" s="87">
        <v>5749.2705824737004</v>
      </c>
      <c r="G13" s="87">
        <v>7110.0090231505019</v>
      </c>
      <c r="H13" s="87">
        <v>8954.251453279634</v>
      </c>
      <c r="I13" s="87">
        <v>11213.766572627756</v>
      </c>
      <c r="J13" s="87">
        <v>11999.430450562275</v>
      </c>
      <c r="K13" s="87">
        <v>12581.365616918727</v>
      </c>
      <c r="L13" s="87">
        <v>13147.477069585109</v>
      </c>
      <c r="M13" s="87">
        <v>15514.770287305775</v>
      </c>
      <c r="N13" s="87">
        <v>17700.285599613744</v>
      </c>
      <c r="O13" s="87">
        <v>19698.044209147414</v>
      </c>
      <c r="P13" s="87">
        <v>21567.034740325114</v>
      </c>
      <c r="Q13" s="87">
        <v>22684.528110471729</v>
      </c>
    </row>
    <row r="14" spans="1:17" ht="12" customHeight="1" x14ac:dyDescent="0.25">
      <c r="A14" s="51" t="s">
        <v>104</v>
      </c>
      <c r="B14" s="94">
        <v>33827.613062863915</v>
      </c>
      <c r="C14" s="94">
        <v>34444.693979863296</v>
      </c>
      <c r="D14" s="94">
        <v>33055.908153923898</v>
      </c>
      <c r="E14" s="94">
        <v>28969.214956384196</v>
      </c>
      <c r="F14" s="94">
        <v>30156.408322905623</v>
      </c>
      <c r="G14" s="94">
        <v>29988.405005884171</v>
      </c>
      <c r="H14" s="94">
        <v>31348.118142967425</v>
      </c>
      <c r="I14" s="94">
        <v>33906.158333264189</v>
      </c>
      <c r="J14" s="94">
        <v>32294.953003671053</v>
      </c>
      <c r="K14" s="94">
        <v>25075.59079167683</v>
      </c>
      <c r="L14" s="94">
        <v>23990.672792582565</v>
      </c>
      <c r="M14" s="94">
        <v>21639.531183029663</v>
      </c>
      <c r="N14" s="94">
        <v>14505.81847567035</v>
      </c>
      <c r="O14" s="94">
        <v>7764.5158570138556</v>
      </c>
      <c r="P14" s="94">
        <v>3830.1667446305678</v>
      </c>
      <c r="Q14" s="94">
        <v>466.22701832515048</v>
      </c>
    </row>
    <row r="15" spans="1:17" ht="12" hidden="1" customHeight="1" x14ac:dyDescent="0.25">
      <c r="A15" s="97" t="s">
        <v>103</v>
      </c>
      <c r="B15" s="96">
        <f t="shared" ref="B15" si="3">SUM(B5:B12)</f>
        <v>199640.32387277827</v>
      </c>
      <c r="C15" s="96">
        <f t="shared" ref="C15:Q15" si="4">SUM(C5:C12)</f>
        <v>203460.65478006477</v>
      </c>
      <c r="D15" s="96">
        <f t="shared" si="4"/>
        <v>210127.33085659158</v>
      </c>
      <c r="E15" s="96">
        <f t="shared" si="4"/>
        <v>219215.60060329409</v>
      </c>
      <c r="F15" s="96">
        <f t="shared" si="4"/>
        <v>221855.05410899894</v>
      </c>
      <c r="G15" s="96">
        <f t="shared" si="4"/>
        <v>226002.96118815272</v>
      </c>
      <c r="H15" s="96">
        <f t="shared" si="4"/>
        <v>228276.74539480353</v>
      </c>
      <c r="I15" s="96">
        <f t="shared" si="4"/>
        <v>231531.18620521919</v>
      </c>
      <c r="J15" s="96">
        <f t="shared" si="4"/>
        <v>236154.50543465564</v>
      </c>
      <c r="K15" s="96">
        <f t="shared" si="4"/>
        <v>248660.82136918229</v>
      </c>
      <c r="L15" s="96">
        <f t="shared" si="4"/>
        <v>255308.51680449903</v>
      </c>
      <c r="M15" s="96">
        <f t="shared" si="4"/>
        <v>257335.39567525842</v>
      </c>
      <c r="N15" s="96">
        <f t="shared" si="4"/>
        <v>263296.24587030866</v>
      </c>
      <c r="O15" s="96">
        <f t="shared" si="4"/>
        <v>269423.9938311826</v>
      </c>
      <c r="P15" s="96">
        <f t="shared" si="4"/>
        <v>273547.19480767468</v>
      </c>
      <c r="Q15" s="96">
        <f t="shared" si="4"/>
        <v>277935.75730834284</v>
      </c>
    </row>
    <row r="16" spans="1:17" ht="12.95" customHeight="1" x14ac:dyDescent="0.25">
      <c r="A16" s="90" t="s">
        <v>102</v>
      </c>
      <c r="B16" s="89">
        <f t="shared" ref="B16" si="5">SUM(B17:B18)</f>
        <v>42840.383223491219</v>
      </c>
      <c r="C16" s="89">
        <f t="shared" ref="C16:Q16" si="6">SUM(C17:C18)</f>
        <v>44652.996867203918</v>
      </c>
      <c r="D16" s="89">
        <f t="shared" si="6"/>
        <v>47681.219582660466</v>
      </c>
      <c r="E16" s="89">
        <f t="shared" si="6"/>
        <v>49376.805401205813</v>
      </c>
      <c r="F16" s="89">
        <f t="shared" si="6"/>
        <v>51676.57169531945</v>
      </c>
      <c r="G16" s="89">
        <f t="shared" si="6"/>
        <v>54309.066523522146</v>
      </c>
      <c r="H16" s="89">
        <f t="shared" si="6"/>
        <v>57458.088628776044</v>
      </c>
      <c r="I16" s="89">
        <f t="shared" si="6"/>
        <v>61646.119872099611</v>
      </c>
      <c r="J16" s="89">
        <f t="shared" si="6"/>
        <v>64084.047968451974</v>
      </c>
      <c r="K16" s="89">
        <f t="shared" si="6"/>
        <v>66955.28273815116</v>
      </c>
      <c r="L16" s="89">
        <f t="shared" si="6"/>
        <v>67396.4068859619</v>
      </c>
      <c r="M16" s="89">
        <f t="shared" si="6"/>
        <v>69243.397710230129</v>
      </c>
      <c r="N16" s="89">
        <f t="shared" si="6"/>
        <v>70224.461643080314</v>
      </c>
      <c r="O16" s="89">
        <f t="shared" si="6"/>
        <v>71763.883994714386</v>
      </c>
      <c r="P16" s="89">
        <f t="shared" si="6"/>
        <v>74690.781120130152</v>
      </c>
      <c r="Q16" s="89">
        <f t="shared" si="6"/>
        <v>78112.280462826253</v>
      </c>
    </row>
    <row r="17" spans="1:17" ht="12.95" customHeight="1" x14ac:dyDescent="0.25">
      <c r="A17" s="88" t="s">
        <v>101</v>
      </c>
      <c r="B17" s="95">
        <v>264.38322349122188</v>
      </c>
      <c r="C17" s="95">
        <v>277.99686720390844</v>
      </c>
      <c r="D17" s="95">
        <v>299.21958266047233</v>
      </c>
      <c r="E17" s="95">
        <v>307.80540120581452</v>
      </c>
      <c r="F17" s="95">
        <v>333.57169531945078</v>
      </c>
      <c r="G17" s="95">
        <v>363.06652352215008</v>
      </c>
      <c r="H17" s="95">
        <v>379.08862877605804</v>
      </c>
      <c r="I17" s="95">
        <v>390.11987209963536</v>
      </c>
      <c r="J17" s="95">
        <v>404.04796845196802</v>
      </c>
      <c r="K17" s="95">
        <v>419.28273815118274</v>
      </c>
      <c r="L17" s="95">
        <v>465.40688596189688</v>
      </c>
      <c r="M17" s="95">
        <v>492.39771023015174</v>
      </c>
      <c r="N17" s="95">
        <v>549.46164308034838</v>
      </c>
      <c r="O17" s="95">
        <v>649.88399471440539</v>
      </c>
      <c r="P17" s="95">
        <v>813.78112013016209</v>
      </c>
      <c r="Q17" s="95">
        <v>1077.2804628262402</v>
      </c>
    </row>
    <row r="18" spans="1:17" ht="12" customHeight="1" x14ac:dyDescent="0.25">
      <c r="A18" s="88" t="s">
        <v>100</v>
      </c>
      <c r="B18" s="95">
        <v>42576</v>
      </c>
      <c r="C18" s="95">
        <v>44375.000000000007</v>
      </c>
      <c r="D18" s="95">
        <v>47381.999999999993</v>
      </c>
      <c r="E18" s="95">
        <v>49069</v>
      </c>
      <c r="F18" s="95">
        <v>51343</v>
      </c>
      <c r="G18" s="95">
        <v>53945.999999999993</v>
      </c>
      <c r="H18" s="95">
        <v>57078.999999999985</v>
      </c>
      <c r="I18" s="95">
        <v>61255.999999999978</v>
      </c>
      <c r="J18" s="95">
        <v>63680.000000000007</v>
      </c>
      <c r="K18" s="95">
        <v>66535.999999999971</v>
      </c>
      <c r="L18" s="95">
        <v>66931</v>
      </c>
      <c r="M18" s="95">
        <v>68750.999999999971</v>
      </c>
      <c r="N18" s="95">
        <v>69674.999999999971</v>
      </c>
      <c r="O18" s="95">
        <v>71113.999999999985</v>
      </c>
      <c r="P18" s="95">
        <v>73876.999999999985</v>
      </c>
      <c r="Q18" s="95">
        <v>77035.000000000015</v>
      </c>
    </row>
    <row r="19" spans="1:17" ht="12.95" customHeight="1" x14ac:dyDescent="0.25">
      <c r="A19" s="90" t="s">
        <v>47</v>
      </c>
      <c r="B19" s="89">
        <f t="shared" ref="B19" si="7">SUM(B20:B26)</f>
        <v>235277.43180085914</v>
      </c>
      <c r="C19" s="89">
        <f t="shared" ref="C19:Q19" si="8">SUM(C20:C26)</f>
        <v>240570.05232239305</v>
      </c>
      <c r="D19" s="89">
        <f t="shared" si="8"/>
        <v>246756.48632172949</v>
      </c>
      <c r="E19" s="89">
        <f t="shared" si="8"/>
        <v>252426.66155555547</v>
      </c>
      <c r="F19" s="89">
        <f t="shared" si="8"/>
        <v>257760.73301437835</v>
      </c>
      <c r="G19" s="89">
        <f t="shared" si="8"/>
        <v>263101.37521718739</v>
      </c>
      <c r="H19" s="89">
        <f t="shared" si="8"/>
        <v>268579.11499105068</v>
      </c>
      <c r="I19" s="89">
        <f t="shared" si="8"/>
        <v>276651.11111111124</v>
      </c>
      <c r="J19" s="89">
        <f t="shared" si="8"/>
        <v>280448.88888888899</v>
      </c>
      <c r="K19" s="89">
        <f t="shared" si="8"/>
        <v>286317.77777777787</v>
      </c>
      <c r="L19" s="89">
        <f t="shared" si="8"/>
        <v>292446.66666666669</v>
      </c>
      <c r="M19" s="89">
        <f t="shared" si="8"/>
        <v>294489.69714559393</v>
      </c>
      <c r="N19" s="89">
        <f t="shared" si="8"/>
        <v>295502.34994559281</v>
      </c>
      <c r="O19" s="89">
        <f t="shared" si="8"/>
        <v>296886.55389734387</v>
      </c>
      <c r="P19" s="89">
        <f t="shared" si="8"/>
        <v>298944.39629263023</v>
      </c>
      <c r="Q19" s="89">
        <f t="shared" si="8"/>
        <v>301086.51243713952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17720.717922910564</v>
      </c>
      <c r="C22" s="87">
        <v>17174.254242951327</v>
      </c>
      <c r="D22" s="87">
        <v>16974.760426895213</v>
      </c>
      <c r="E22" s="87">
        <v>16921.499420202956</v>
      </c>
      <c r="F22" s="87">
        <v>16796.191415787034</v>
      </c>
      <c r="G22" s="87">
        <v>16193.093925908435</v>
      </c>
      <c r="H22" s="87">
        <v>14106.569251561696</v>
      </c>
      <c r="I22" s="87">
        <v>12504.698492324471</v>
      </c>
      <c r="J22" s="87">
        <v>12452.164531628941</v>
      </c>
      <c r="K22" s="87">
        <v>12219.559289239149</v>
      </c>
      <c r="L22" s="87">
        <v>11458.446897135398</v>
      </c>
      <c r="M22" s="87">
        <v>9918.4343686331958</v>
      </c>
      <c r="N22" s="87">
        <v>9822.529102109369</v>
      </c>
      <c r="O22" s="87">
        <v>9736.8762740749389</v>
      </c>
      <c r="P22" s="87">
        <v>9501.7757617018997</v>
      </c>
      <c r="Q22" s="87">
        <v>9294.3839958880453</v>
      </c>
    </row>
    <row r="23" spans="1:17" ht="12" customHeight="1" x14ac:dyDescent="0.25">
      <c r="A23" s="88" t="s">
        <v>98</v>
      </c>
      <c r="B23" s="87">
        <v>20700.577674273263</v>
      </c>
      <c r="C23" s="87">
        <v>20851.862414736126</v>
      </c>
      <c r="D23" s="87">
        <v>22508.281891162656</v>
      </c>
      <c r="E23" s="87">
        <v>27354.483563996298</v>
      </c>
      <c r="F23" s="87">
        <v>28250.008143700939</v>
      </c>
      <c r="G23" s="87">
        <v>31698.811023269041</v>
      </c>
      <c r="H23" s="87">
        <v>34959.889590031671</v>
      </c>
      <c r="I23" s="87">
        <v>35356.87104583552</v>
      </c>
      <c r="J23" s="87">
        <v>35836.761055653107</v>
      </c>
      <c r="K23" s="87">
        <v>36236.537125974879</v>
      </c>
      <c r="L23" s="87">
        <v>36641.402908482589</v>
      </c>
      <c r="M23" s="87">
        <v>30593.265271290733</v>
      </c>
      <c r="N23" s="87">
        <v>30387.256010527923</v>
      </c>
      <c r="O23" s="87">
        <v>30208.653801657358</v>
      </c>
      <c r="P23" s="87">
        <v>27281.599694920133</v>
      </c>
      <c r="Q23" s="87">
        <v>27153.524545405868</v>
      </c>
    </row>
    <row r="24" spans="1:17" ht="12" customHeight="1" x14ac:dyDescent="0.25">
      <c r="A24" s="88" t="s">
        <v>34</v>
      </c>
      <c r="B24" s="87">
        <v>3678.8893360299139</v>
      </c>
      <c r="C24" s="87">
        <v>3882.989399966872</v>
      </c>
      <c r="D24" s="87">
        <v>3932.7053431957897</v>
      </c>
      <c r="E24" s="87">
        <v>3938.2175765224342</v>
      </c>
      <c r="F24" s="87">
        <v>3964.2358847393516</v>
      </c>
      <c r="G24" s="87">
        <v>4074.8413240435229</v>
      </c>
      <c r="H24" s="87">
        <v>4132.2456393650618</v>
      </c>
      <c r="I24" s="87">
        <v>4213.0302670345609</v>
      </c>
      <c r="J24" s="87">
        <v>4249.9357869348869</v>
      </c>
      <c r="K24" s="87">
        <v>4317.6673365681872</v>
      </c>
      <c r="L24" s="87">
        <v>4370.1235482143893</v>
      </c>
      <c r="M24" s="87">
        <v>4446.1038600385118</v>
      </c>
      <c r="N24" s="87">
        <v>4541.073791706759</v>
      </c>
      <c r="O24" s="87">
        <v>4582.5321236138161</v>
      </c>
      <c r="P24" s="87">
        <v>4620.4042858559405</v>
      </c>
      <c r="Q24" s="87">
        <v>4670.875524244484</v>
      </c>
    </row>
    <row r="25" spans="1:17" ht="12" customHeight="1" x14ac:dyDescent="0.25">
      <c r="A25" s="88" t="s">
        <v>42</v>
      </c>
      <c r="B25" s="87">
        <v>123540.933217247</v>
      </c>
      <c r="C25" s="87">
        <v>131768.72614538018</v>
      </c>
      <c r="D25" s="87">
        <v>134587.78505939245</v>
      </c>
      <c r="E25" s="87">
        <v>138123.46878640051</v>
      </c>
      <c r="F25" s="87">
        <v>140357.29944115711</v>
      </c>
      <c r="G25" s="87">
        <v>143040.71167889083</v>
      </c>
      <c r="H25" s="87">
        <v>143555.78988238081</v>
      </c>
      <c r="I25" s="87">
        <v>149595.03317350292</v>
      </c>
      <c r="J25" s="87">
        <v>154966.15041493188</v>
      </c>
      <c r="K25" s="87">
        <v>166130.65216412267</v>
      </c>
      <c r="L25" s="87">
        <v>180053.20508203423</v>
      </c>
      <c r="M25" s="87">
        <v>184339.11895008455</v>
      </c>
      <c r="N25" s="87">
        <v>184617.01349393793</v>
      </c>
      <c r="O25" s="87">
        <v>187275.44738489177</v>
      </c>
      <c r="P25" s="87">
        <v>195091.79913125242</v>
      </c>
      <c r="Q25" s="87">
        <v>198232.46259519941</v>
      </c>
    </row>
    <row r="26" spans="1:17" ht="12" customHeight="1" x14ac:dyDescent="0.25">
      <c r="A26" s="88" t="s">
        <v>30</v>
      </c>
      <c r="B26" s="94">
        <v>69636.313650398399</v>
      </c>
      <c r="C26" s="94">
        <v>66892.22011935855</v>
      </c>
      <c r="D26" s="94">
        <v>68752.953601083354</v>
      </c>
      <c r="E26" s="94">
        <v>66088.992208433279</v>
      </c>
      <c r="F26" s="94">
        <v>68392.998128993917</v>
      </c>
      <c r="G26" s="94">
        <v>68093.917265075565</v>
      </c>
      <c r="H26" s="94">
        <v>71824.620627711425</v>
      </c>
      <c r="I26" s="94">
        <v>74981.478132413744</v>
      </c>
      <c r="J26" s="94">
        <v>72943.877099740203</v>
      </c>
      <c r="K26" s="94">
        <v>67413.361861872952</v>
      </c>
      <c r="L26" s="94">
        <v>59923.48823080006</v>
      </c>
      <c r="M26" s="94">
        <v>65192.774695546919</v>
      </c>
      <c r="N26" s="94">
        <v>66134.477547310787</v>
      </c>
      <c r="O26" s="94">
        <v>65083.044313105973</v>
      </c>
      <c r="P26" s="94">
        <v>62448.817418899846</v>
      </c>
      <c r="Q26" s="94">
        <v>61735.26577640172</v>
      </c>
    </row>
    <row r="27" spans="1:17" ht="12" customHeight="1" x14ac:dyDescent="0.25">
      <c r="A27" s="93" t="s">
        <v>33</v>
      </c>
      <c r="B27" s="92">
        <v>7359.7816986576563</v>
      </c>
      <c r="C27" s="92">
        <v>7547.6932386276821</v>
      </c>
      <c r="D27" s="92">
        <v>7755.3898287850388</v>
      </c>
      <c r="E27" s="92">
        <v>7981.7800136274327</v>
      </c>
      <c r="F27" s="92">
        <v>7982.6842621003771</v>
      </c>
      <c r="G27" s="92">
        <v>8537.0035436921844</v>
      </c>
      <c r="H27" s="92">
        <v>9157.300619823136</v>
      </c>
      <c r="I27" s="92">
        <v>9794.8587743724311</v>
      </c>
      <c r="J27" s="92">
        <v>10467.499451138059</v>
      </c>
      <c r="K27" s="92">
        <v>11065.825478045976</v>
      </c>
      <c r="L27" s="92">
        <v>11473.865148916771</v>
      </c>
      <c r="M27" s="92">
        <v>12051.905801973498</v>
      </c>
      <c r="N27" s="92">
        <v>12332.930590743797</v>
      </c>
      <c r="O27" s="92">
        <v>12775.135034439085</v>
      </c>
      <c r="P27" s="92">
        <v>13076.731678101296</v>
      </c>
      <c r="Q27" s="92">
        <v>13349.602717233898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235277.43180085919</v>
      </c>
      <c r="C29" s="89">
        <f t="shared" ref="C29:Q29" si="10">SUM(C30:C33)</f>
        <v>240570.05232239305</v>
      </c>
      <c r="D29" s="89">
        <f t="shared" si="10"/>
        <v>246756.48632172949</v>
      </c>
      <c r="E29" s="89">
        <f t="shared" si="10"/>
        <v>252426.66155555553</v>
      </c>
      <c r="F29" s="89">
        <f t="shared" si="10"/>
        <v>257760.73301437835</v>
      </c>
      <c r="G29" s="89">
        <f t="shared" si="10"/>
        <v>263101.37521718745</v>
      </c>
      <c r="H29" s="89">
        <f t="shared" si="10"/>
        <v>268579.11499105056</v>
      </c>
      <c r="I29" s="89">
        <f t="shared" si="10"/>
        <v>276651.11111111112</v>
      </c>
      <c r="J29" s="89">
        <f t="shared" si="10"/>
        <v>280448.88888888899</v>
      </c>
      <c r="K29" s="89">
        <f t="shared" si="10"/>
        <v>286317.77777777781</v>
      </c>
      <c r="L29" s="89">
        <f t="shared" si="10"/>
        <v>292446.66666666674</v>
      </c>
      <c r="M29" s="89">
        <f t="shared" si="10"/>
        <v>294489.69714559393</v>
      </c>
      <c r="N29" s="89">
        <f t="shared" si="10"/>
        <v>295502.34994559287</v>
      </c>
      <c r="O29" s="89">
        <f t="shared" si="10"/>
        <v>296886.55389734393</v>
      </c>
      <c r="P29" s="89">
        <f t="shared" si="10"/>
        <v>298944.39629263023</v>
      </c>
      <c r="Q29" s="89">
        <f t="shared" si="10"/>
        <v>301086.51243713952</v>
      </c>
    </row>
    <row r="30" spans="1:17" ht="12" customHeight="1" x14ac:dyDescent="0.25">
      <c r="A30" s="88" t="s">
        <v>66</v>
      </c>
      <c r="B30" s="87">
        <v>3750.4709321645455</v>
      </c>
      <c r="C30" s="87">
        <v>3778.5619657778857</v>
      </c>
      <c r="D30" s="87">
        <v>3787.4958688550319</v>
      </c>
      <c r="E30" s="87">
        <v>5049.4846025142406</v>
      </c>
      <c r="F30" s="87">
        <v>6313.9826299588613</v>
      </c>
      <c r="G30" s="87">
        <v>7610.770691235648</v>
      </c>
      <c r="H30" s="87">
        <v>7656.9918686596729</v>
      </c>
      <c r="I30" s="87">
        <v>7736.5690586264091</v>
      </c>
      <c r="J30" s="87">
        <v>7800.474392827774</v>
      </c>
      <c r="K30" s="87">
        <v>7835.3029430977422</v>
      </c>
      <c r="L30" s="87">
        <v>9811.5802625494052</v>
      </c>
      <c r="M30" s="87">
        <v>9901.522218845952</v>
      </c>
      <c r="N30" s="87">
        <v>8614.7501496830755</v>
      </c>
      <c r="O30" s="87">
        <v>8606.4513632710114</v>
      </c>
      <c r="P30" s="87">
        <v>5363.3904565874682</v>
      </c>
      <c r="Q30" s="87">
        <v>10789.989790963649</v>
      </c>
    </row>
    <row r="31" spans="1:17" ht="12" customHeight="1" x14ac:dyDescent="0.25">
      <c r="A31" s="88" t="s">
        <v>98</v>
      </c>
      <c r="B31" s="87">
        <v>30885.955002103143</v>
      </c>
      <c r="C31" s="87">
        <v>31318.17802860566</v>
      </c>
      <c r="D31" s="87">
        <v>32068.957946930994</v>
      </c>
      <c r="E31" s="87">
        <v>33133.304428137424</v>
      </c>
      <c r="F31" s="87">
        <v>33702.087364119958</v>
      </c>
      <c r="G31" s="87">
        <v>37182.552459954473</v>
      </c>
      <c r="H31" s="87">
        <v>38515.717564834405</v>
      </c>
      <c r="I31" s="87">
        <v>39496.850888449044</v>
      </c>
      <c r="J31" s="87">
        <v>40337.002066631016</v>
      </c>
      <c r="K31" s="87">
        <v>41484.588868463943</v>
      </c>
      <c r="L31" s="87">
        <v>41773.187357662551</v>
      </c>
      <c r="M31" s="87">
        <v>40970.048472768125</v>
      </c>
      <c r="N31" s="87">
        <v>40692.79461978958</v>
      </c>
      <c r="O31" s="87">
        <v>40550.730497305543</v>
      </c>
      <c r="P31" s="87">
        <v>39244.615067648891</v>
      </c>
      <c r="Q31" s="87">
        <v>38590.830606241791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200641.0058665915</v>
      </c>
      <c r="C33" s="86">
        <v>205473.31232800949</v>
      </c>
      <c r="D33" s="86">
        <v>210900.03250594347</v>
      </c>
      <c r="E33" s="86">
        <v>214243.87252490385</v>
      </c>
      <c r="F33" s="86">
        <v>217744.66302029954</v>
      </c>
      <c r="G33" s="86">
        <v>218308.0520659973</v>
      </c>
      <c r="H33" s="86">
        <v>222406.40555755649</v>
      </c>
      <c r="I33" s="86">
        <v>229417.69116403567</v>
      </c>
      <c r="J33" s="86">
        <v>232311.4124294302</v>
      </c>
      <c r="K33" s="86">
        <v>236997.88596621613</v>
      </c>
      <c r="L33" s="86">
        <v>240861.89904645478</v>
      </c>
      <c r="M33" s="86">
        <v>243618.12645397987</v>
      </c>
      <c r="N33" s="86">
        <v>246194.80517612019</v>
      </c>
      <c r="O33" s="86">
        <v>247729.37203676734</v>
      </c>
      <c r="P33" s="86">
        <v>254336.39076839385</v>
      </c>
      <c r="Q33" s="86">
        <v>251705.6920399341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1339.5952748831928</v>
      </c>
      <c r="C3" s="106">
        <f t="shared" ref="C3:Q3" si="1">SUM(C4,C16,C19,C29)</f>
        <v>1392.9655719681978</v>
      </c>
      <c r="D3" s="106">
        <f t="shared" si="1"/>
        <v>1406.710839407916</v>
      </c>
      <c r="E3" s="106">
        <f t="shared" si="1"/>
        <v>1457.5942601439206</v>
      </c>
      <c r="F3" s="106">
        <f t="shared" si="1"/>
        <v>1465.6328771019776</v>
      </c>
      <c r="G3" s="106">
        <f t="shared" si="1"/>
        <v>1458.7266500091546</v>
      </c>
      <c r="H3" s="106">
        <f t="shared" si="1"/>
        <v>1484.5140762954766</v>
      </c>
      <c r="I3" s="106">
        <f t="shared" si="1"/>
        <v>1443.8402050727123</v>
      </c>
      <c r="J3" s="106">
        <f t="shared" si="1"/>
        <v>1447.8205865776104</v>
      </c>
      <c r="K3" s="106">
        <f t="shared" si="1"/>
        <v>1421.2795033179891</v>
      </c>
      <c r="L3" s="106">
        <f t="shared" si="1"/>
        <v>1545.5998053042431</v>
      </c>
      <c r="M3" s="106">
        <f t="shared" si="1"/>
        <v>1360.6227116316268</v>
      </c>
      <c r="N3" s="106">
        <f t="shared" si="1"/>
        <v>1388.3020172719607</v>
      </c>
      <c r="O3" s="106">
        <f t="shared" si="1"/>
        <v>1372.6941559356537</v>
      </c>
      <c r="P3" s="106">
        <f t="shared" si="1"/>
        <v>1217.3261482366463</v>
      </c>
      <c r="Q3" s="106">
        <f t="shared" si="1"/>
        <v>1262.8238923445431</v>
      </c>
    </row>
    <row r="4" spans="1:17" ht="12.95" customHeight="1" x14ac:dyDescent="0.25">
      <c r="A4" s="90" t="s">
        <v>44</v>
      </c>
      <c r="B4" s="101">
        <f t="shared" ref="B4" si="2">SUM(B5:B15)</f>
        <v>1026.8626462030006</v>
      </c>
      <c r="C4" s="101">
        <f t="shared" ref="C4:Q4" si="3">SUM(C5:C15)</f>
        <v>1075.4188165262797</v>
      </c>
      <c r="D4" s="101">
        <f t="shared" si="3"/>
        <v>1082.5695285456288</v>
      </c>
      <c r="E4" s="101">
        <f t="shared" si="3"/>
        <v>1126.3403567898049</v>
      </c>
      <c r="F4" s="101">
        <f t="shared" si="3"/>
        <v>1128.1099518132437</v>
      </c>
      <c r="G4" s="101">
        <f t="shared" si="3"/>
        <v>1114.0575894491469</v>
      </c>
      <c r="H4" s="101">
        <f t="shared" si="3"/>
        <v>1134.2765449704405</v>
      </c>
      <c r="I4" s="101">
        <f t="shared" si="3"/>
        <v>1086.0381036023714</v>
      </c>
      <c r="J4" s="101">
        <f t="shared" si="3"/>
        <v>1086.2502000738434</v>
      </c>
      <c r="K4" s="101">
        <f t="shared" si="3"/>
        <v>1054.0034144539754</v>
      </c>
      <c r="L4" s="101">
        <f t="shared" si="3"/>
        <v>1173.3646477965046</v>
      </c>
      <c r="M4" s="101">
        <f t="shared" si="3"/>
        <v>986.74581477306538</v>
      </c>
      <c r="N4" s="101">
        <f t="shared" si="3"/>
        <v>1012.3623373605517</v>
      </c>
      <c r="O4" s="101">
        <f t="shared" si="3"/>
        <v>994.74294898109031</v>
      </c>
      <c r="P4" s="101">
        <f t="shared" si="3"/>
        <v>840.17857852125815</v>
      </c>
      <c r="Q4" s="101">
        <f t="shared" si="3"/>
        <v>886.32539767022195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117.5986824661213</v>
      </c>
      <c r="C7" s="100">
        <v>108.20133462606171</v>
      </c>
      <c r="D7" s="100">
        <v>99.77845499268679</v>
      </c>
      <c r="E7" s="100">
        <v>99.417096582952723</v>
      </c>
      <c r="F7" s="100">
        <v>102.78456978047519</v>
      </c>
      <c r="G7" s="100">
        <v>89.501017636589225</v>
      </c>
      <c r="H7" s="100">
        <v>74.041846860803545</v>
      </c>
      <c r="I7" s="100">
        <v>64.781361087007966</v>
      </c>
      <c r="J7" s="100">
        <v>65.812746334809248</v>
      </c>
      <c r="K7" s="100">
        <v>60.61554230334152</v>
      </c>
      <c r="L7" s="100">
        <v>58.141658384483677</v>
      </c>
      <c r="M7" s="100">
        <v>44.937071368636339</v>
      </c>
      <c r="N7" s="100">
        <v>55.018777562533636</v>
      </c>
      <c r="O7" s="100">
        <v>50.128947689943232</v>
      </c>
      <c r="P7" s="100">
        <v>45.088361120989227</v>
      </c>
      <c r="Q7" s="100">
        <v>47.474328332268357</v>
      </c>
    </row>
    <row r="8" spans="1:17" ht="12" customHeight="1" x14ac:dyDescent="0.25">
      <c r="A8" s="88" t="s">
        <v>101</v>
      </c>
      <c r="B8" s="100">
        <v>0.89729582760764548</v>
      </c>
      <c r="C8" s="100">
        <v>0.9656642502483247</v>
      </c>
      <c r="D8" s="100">
        <v>1.0621048697333852</v>
      </c>
      <c r="E8" s="100">
        <v>1.338212669084542</v>
      </c>
      <c r="F8" s="100">
        <v>1.3949834973525421</v>
      </c>
      <c r="G8" s="100">
        <v>1.5052514569048079</v>
      </c>
      <c r="H8" s="100">
        <v>1.6126920318208016</v>
      </c>
      <c r="I8" s="100">
        <v>1.6820472464146938</v>
      </c>
      <c r="J8" s="100">
        <v>1.7867352226426731</v>
      </c>
      <c r="K8" s="100">
        <v>1.9064920876812321</v>
      </c>
      <c r="L8" s="100">
        <v>2.1927209116614406</v>
      </c>
      <c r="M8" s="100">
        <v>2.2647139441483732</v>
      </c>
      <c r="N8" s="100">
        <v>2.6706719287092962</v>
      </c>
      <c r="O8" s="100">
        <v>2.9694700135579173</v>
      </c>
      <c r="P8" s="100">
        <v>3.466401723593139</v>
      </c>
      <c r="Q8" s="100">
        <v>4.2968825263395392</v>
      </c>
    </row>
    <row r="9" spans="1:17" ht="12" customHeight="1" x14ac:dyDescent="0.25">
      <c r="A9" s="88" t="s">
        <v>106</v>
      </c>
      <c r="B9" s="100">
        <v>140.869785821291</v>
      </c>
      <c r="C9" s="100">
        <v>143.97475392444292</v>
      </c>
      <c r="D9" s="100">
        <v>151.17977148462424</v>
      </c>
      <c r="E9" s="100">
        <v>182.8081300961037</v>
      </c>
      <c r="F9" s="100">
        <v>183.84483387854135</v>
      </c>
      <c r="G9" s="100">
        <v>192.38057611431324</v>
      </c>
      <c r="H9" s="100">
        <v>215.3315242356307</v>
      </c>
      <c r="I9" s="100">
        <v>195.60034098534868</v>
      </c>
      <c r="J9" s="100">
        <v>193.04761705471003</v>
      </c>
      <c r="K9" s="100">
        <v>192.99931403806949</v>
      </c>
      <c r="L9" s="100">
        <v>190.52819074977953</v>
      </c>
      <c r="M9" s="100">
        <v>142.18214169231575</v>
      </c>
      <c r="N9" s="100">
        <v>163.51417236762234</v>
      </c>
      <c r="O9" s="100">
        <v>175.1296245507516</v>
      </c>
      <c r="P9" s="100">
        <v>117.08444227101697</v>
      </c>
      <c r="Q9" s="100">
        <v>136.34539969497752</v>
      </c>
    </row>
    <row r="10" spans="1:17" ht="12" customHeight="1" x14ac:dyDescent="0.25">
      <c r="A10" s="88" t="s">
        <v>34</v>
      </c>
      <c r="B10" s="100">
        <v>49.060841786618383</v>
      </c>
      <c r="C10" s="100">
        <v>40.695996815856994</v>
      </c>
      <c r="D10" s="100">
        <v>54.259388440242098</v>
      </c>
      <c r="E10" s="100">
        <v>55.077093339051515</v>
      </c>
      <c r="F10" s="100">
        <v>46.213846567217075</v>
      </c>
      <c r="G10" s="100">
        <v>49.345992950683247</v>
      </c>
      <c r="H10" s="100">
        <v>53.835130074854725</v>
      </c>
      <c r="I10" s="100">
        <v>44.237133533238897</v>
      </c>
      <c r="J10" s="100">
        <v>38.159236789134212</v>
      </c>
      <c r="K10" s="100">
        <v>30.615774730137623</v>
      </c>
      <c r="L10" s="100">
        <v>29.436094940276487</v>
      </c>
      <c r="M10" s="100">
        <v>32.548776098349066</v>
      </c>
      <c r="N10" s="100">
        <v>30.025474623490759</v>
      </c>
      <c r="O10" s="100">
        <v>32.187313394839741</v>
      </c>
      <c r="P10" s="100">
        <v>40.948524398547121</v>
      </c>
      <c r="Q10" s="100">
        <v>33.642400421132876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562.92284868003196</v>
      </c>
      <c r="C12" s="100">
        <v>615.98082282357939</v>
      </c>
      <c r="D12" s="100">
        <v>617.50157115882064</v>
      </c>
      <c r="E12" s="100">
        <v>642.07577450249971</v>
      </c>
      <c r="F12" s="100">
        <v>640.32083489338663</v>
      </c>
      <c r="G12" s="100">
        <v>630.45224711874982</v>
      </c>
      <c r="H12" s="100">
        <v>628.13416489110205</v>
      </c>
      <c r="I12" s="100">
        <v>613.21154245190849</v>
      </c>
      <c r="J12" s="100">
        <v>626.8995899627821</v>
      </c>
      <c r="K12" s="100">
        <v>639.97460858997408</v>
      </c>
      <c r="L12" s="100">
        <v>756.66976283596512</v>
      </c>
      <c r="M12" s="100">
        <v>652.85376921742022</v>
      </c>
      <c r="N12" s="100">
        <v>669.98279345104982</v>
      </c>
      <c r="O12" s="100">
        <v>666.53112574121315</v>
      </c>
      <c r="P12" s="100">
        <v>587.03767554555793</v>
      </c>
      <c r="Q12" s="100">
        <v>624.97844537117601</v>
      </c>
    </row>
    <row r="13" spans="1:17" ht="12" customHeight="1" x14ac:dyDescent="0.25">
      <c r="A13" s="88" t="s">
        <v>105</v>
      </c>
      <c r="B13" s="100">
        <v>4.6873321158596015</v>
      </c>
      <c r="C13" s="100">
        <v>7.1305147305483763</v>
      </c>
      <c r="D13" s="100">
        <v>9.3660434821679068</v>
      </c>
      <c r="E13" s="100">
        <v>11.302122447985772</v>
      </c>
      <c r="F13" s="100">
        <v>15.085213104380694</v>
      </c>
      <c r="G13" s="100">
        <v>18.075720411193018</v>
      </c>
      <c r="H13" s="100">
        <v>22.738272512915913</v>
      </c>
      <c r="I13" s="100">
        <v>26.672462971316108</v>
      </c>
      <c r="J13" s="100">
        <v>28.257644580063531</v>
      </c>
      <c r="K13" s="100">
        <v>28.27032722887644</v>
      </c>
      <c r="L13" s="100">
        <v>32.433975195243235</v>
      </c>
      <c r="M13" s="100">
        <v>31.619846969763675</v>
      </c>
      <c r="N13" s="100">
        <v>34.146797528995251</v>
      </c>
      <c r="O13" s="100">
        <v>34.856835231902458</v>
      </c>
      <c r="P13" s="100">
        <v>30.418923892506793</v>
      </c>
      <c r="Q13" s="100">
        <v>32.680132091250911</v>
      </c>
    </row>
    <row r="14" spans="1:17" ht="12" customHeight="1" x14ac:dyDescent="0.25">
      <c r="A14" s="51" t="s">
        <v>104</v>
      </c>
      <c r="B14" s="22">
        <v>145.27693815933904</v>
      </c>
      <c r="C14" s="22">
        <v>152.80981937110539</v>
      </c>
      <c r="D14" s="22">
        <v>143.64785325997423</v>
      </c>
      <c r="E14" s="22">
        <v>127.96723620831779</v>
      </c>
      <c r="F14" s="22">
        <v>132.05232124726209</v>
      </c>
      <c r="G14" s="22">
        <v>126.39671405122932</v>
      </c>
      <c r="H14" s="22">
        <v>131.97650059458786</v>
      </c>
      <c r="I14" s="22">
        <v>133.70484594125062</v>
      </c>
      <c r="J14" s="22">
        <v>126.0860197324579</v>
      </c>
      <c r="K14" s="22">
        <v>93.413830086272853</v>
      </c>
      <c r="L14" s="22">
        <v>97.301925585729677</v>
      </c>
      <c r="M14" s="22">
        <v>74.875965394973164</v>
      </c>
      <c r="N14" s="22">
        <v>50.966905438095864</v>
      </c>
      <c r="O14" s="22">
        <v>26.757909100913814</v>
      </c>
      <c r="P14" s="22">
        <v>11.112398521096672</v>
      </c>
      <c r="Q14" s="22">
        <v>1.4216573840452382</v>
      </c>
    </row>
    <row r="15" spans="1:17" ht="12" customHeight="1" x14ac:dyDescent="0.25">
      <c r="A15" s="105" t="s">
        <v>108</v>
      </c>
      <c r="B15" s="104">
        <v>5.548921346131876</v>
      </c>
      <c r="C15" s="104">
        <v>5.6599099844365224</v>
      </c>
      <c r="D15" s="104">
        <v>5.7743408573794195</v>
      </c>
      <c r="E15" s="104">
        <v>6.3546909438091062</v>
      </c>
      <c r="F15" s="104">
        <v>6.4133488446279685</v>
      </c>
      <c r="G15" s="104">
        <v>6.4000697094841419</v>
      </c>
      <c r="H15" s="104">
        <v>6.6064137687248721</v>
      </c>
      <c r="I15" s="104">
        <v>6.148369385885883</v>
      </c>
      <c r="J15" s="104">
        <v>6.2006103972436462</v>
      </c>
      <c r="K15" s="104">
        <v>6.2075253896221634</v>
      </c>
      <c r="L15" s="104">
        <v>6.6603191933657682</v>
      </c>
      <c r="M15" s="104">
        <v>5.4635300874588095</v>
      </c>
      <c r="N15" s="104">
        <v>6.0367444600547229</v>
      </c>
      <c r="O15" s="104">
        <v>6.181723257968442</v>
      </c>
      <c r="P15" s="104">
        <v>5.0218510479502196</v>
      </c>
      <c r="Q15" s="104">
        <v>5.4861518490313994</v>
      </c>
    </row>
    <row r="16" spans="1:17" ht="12.95" customHeight="1" x14ac:dyDescent="0.25">
      <c r="A16" s="90" t="s">
        <v>102</v>
      </c>
      <c r="B16" s="101">
        <f t="shared" ref="B16" si="4">SUM(B17:B18)</f>
        <v>22.76309885473157</v>
      </c>
      <c r="C16" s="101">
        <f t="shared" ref="C16:Q16" si="5">SUM(C17:C18)</f>
        <v>23.317194915815907</v>
      </c>
      <c r="D16" s="101">
        <f t="shared" si="5"/>
        <v>24.412244168013384</v>
      </c>
      <c r="E16" s="101">
        <f t="shared" si="5"/>
        <v>24.90334532179774</v>
      </c>
      <c r="F16" s="101">
        <f t="shared" si="5"/>
        <v>25.719896640968955</v>
      </c>
      <c r="G16" s="101">
        <f t="shared" si="5"/>
        <v>26.688648865989794</v>
      </c>
      <c r="H16" s="101">
        <f t="shared" si="5"/>
        <v>27.901163069182093</v>
      </c>
      <c r="I16" s="101">
        <f t="shared" si="5"/>
        <v>29.590219770713812</v>
      </c>
      <c r="J16" s="101">
        <f t="shared" si="5"/>
        <v>30.535484081998934</v>
      </c>
      <c r="K16" s="101">
        <f t="shared" si="5"/>
        <v>30.977955270288561</v>
      </c>
      <c r="L16" s="101">
        <f t="shared" si="5"/>
        <v>30.724984717626498</v>
      </c>
      <c r="M16" s="101">
        <f t="shared" si="5"/>
        <v>31.156419058205142</v>
      </c>
      <c r="N16" s="101">
        <f t="shared" si="5"/>
        <v>31.02789573744132</v>
      </c>
      <c r="O16" s="101">
        <f t="shared" si="5"/>
        <v>31.071791818223513</v>
      </c>
      <c r="P16" s="101">
        <f t="shared" si="5"/>
        <v>31.432561597624158</v>
      </c>
      <c r="Q16" s="101">
        <f t="shared" si="5"/>
        <v>31.352236009987234</v>
      </c>
    </row>
    <row r="17" spans="1:17" ht="12.95" customHeight="1" x14ac:dyDescent="0.25">
      <c r="A17" s="88" t="s">
        <v>101</v>
      </c>
      <c r="B17" s="103">
        <v>3.1466115793930875E-2</v>
      </c>
      <c r="C17" s="103">
        <v>3.314588224134684E-2</v>
      </c>
      <c r="D17" s="103">
        <v>3.6414837314988166E-2</v>
      </c>
      <c r="E17" s="103">
        <v>3.735487256969993E-2</v>
      </c>
      <c r="F17" s="103">
        <v>4.0943289417994404E-2</v>
      </c>
      <c r="G17" s="103">
        <v>4.5302499678727008E-2</v>
      </c>
      <c r="H17" s="103">
        <v>4.8441787805917104E-2</v>
      </c>
      <c r="I17" s="103">
        <v>5.1326696456287069E-2</v>
      </c>
      <c r="J17" s="103">
        <v>5.4114097781098561E-2</v>
      </c>
      <c r="K17" s="103">
        <v>5.5800161566669226E-2</v>
      </c>
      <c r="L17" s="103">
        <v>6.0143560458761222E-2</v>
      </c>
      <c r="M17" s="103">
        <v>6.556219115539394E-2</v>
      </c>
      <c r="N17" s="103">
        <v>7.5085501701609617E-2</v>
      </c>
      <c r="O17" s="103">
        <v>9.2109866039494462E-2</v>
      </c>
      <c r="P17" s="103">
        <v>0.12113314132204127</v>
      </c>
      <c r="Q17" s="103">
        <v>0.16613243188599661</v>
      </c>
    </row>
    <row r="18" spans="1:17" ht="12" customHeight="1" x14ac:dyDescent="0.25">
      <c r="A18" s="88" t="s">
        <v>100</v>
      </c>
      <c r="B18" s="103">
        <v>22.731632738937641</v>
      </c>
      <c r="C18" s="103">
        <v>23.284049033574561</v>
      </c>
      <c r="D18" s="103">
        <v>24.375829330698394</v>
      </c>
      <c r="E18" s="103">
        <v>24.86599044922804</v>
      </c>
      <c r="F18" s="103">
        <v>25.678953351550959</v>
      </c>
      <c r="G18" s="103">
        <v>26.643346366311068</v>
      </c>
      <c r="H18" s="103">
        <v>27.852721281376176</v>
      </c>
      <c r="I18" s="103">
        <v>29.538893074257526</v>
      </c>
      <c r="J18" s="103">
        <v>30.481369984217835</v>
      </c>
      <c r="K18" s="103">
        <v>30.922155108721892</v>
      </c>
      <c r="L18" s="103">
        <v>30.664841157167736</v>
      </c>
      <c r="M18" s="103">
        <v>31.090856867049748</v>
      </c>
      <c r="N18" s="103">
        <v>30.952810235739712</v>
      </c>
      <c r="O18" s="103">
        <v>30.97968195218402</v>
      </c>
      <c r="P18" s="103">
        <v>31.311428456302117</v>
      </c>
      <c r="Q18" s="103">
        <v>31.186103578101235</v>
      </c>
    </row>
    <row r="19" spans="1:17" ht="12.95" customHeight="1" x14ac:dyDescent="0.25">
      <c r="A19" s="90" t="s">
        <v>47</v>
      </c>
      <c r="B19" s="101">
        <f t="shared" ref="B19" si="6">SUM(B20:B27)</f>
        <v>141.119021539323</v>
      </c>
      <c r="C19" s="101">
        <f t="shared" ref="C19:Q19" si="7">SUM(C20:C27)</f>
        <v>143.13921356817784</v>
      </c>
      <c r="D19" s="101">
        <f t="shared" si="7"/>
        <v>145.29504295264144</v>
      </c>
      <c r="E19" s="101">
        <f t="shared" si="7"/>
        <v>147.92169182280614</v>
      </c>
      <c r="F19" s="101">
        <f t="shared" si="7"/>
        <v>149.81394599952762</v>
      </c>
      <c r="G19" s="101">
        <f t="shared" si="7"/>
        <v>152.42803060691097</v>
      </c>
      <c r="H19" s="101">
        <f t="shared" si="7"/>
        <v>154.25626494611836</v>
      </c>
      <c r="I19" s="101">
        <f t="shared" si="7"/>
        <v>157.04054721837537</v>
      </c>
      <c r="J19" s="101">
        <f t="shared" si="7"/>
        <v>159.00751523885896</v>
      </c>
      <c r="K19" s="101">
        <f t="shared" si="7"/>
        <v>161.31806865940734</v>
      </c>
      <c r="L19" s="101">
        <f t="shared" si="7"/>
        <v>163.22139656597639</v>
      </c>
      <c r="M19" s="101">
        <f t="shared" si="7"/>
        <v>163.76232208737935</v>
      </c>
      <c r="N19" s="101">
        <f t="shared" si="7"/>
        <v>164.80437235371875</v>
      </c>
      <c r="O19" s="101">
        <f t="shared" si="7"/>
        <v>165.67985740448248</v>
      </c>
      <c r="P19" s="101">
        <f t="shared" si="7"/>
        <v>165.92207464728367</v>
      </c>
      <c r="Q19" s="101">
        <f t="shared" si="7"/>
        <v>166.91270737271563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13.403468180122342</v>
      </c>
      <c r="C22" s="100">
        <v>12.912905373938253</v>
      </c>
      <c r="D22" s="100">
        <v>12.629715007313173</v>
      </c>
      <c r="E22" s="100">
        <v>12.485493417047261</v>
      </c>
      <c r="F22" s="100">
        <v>12.296940219524789</v>
      </c>
      <c r="G22" s="100">
        <v>11.79587211015305</v>
      </c>
      <c r="H22" s="100">
        <v>10.185533139196469</v>
      </c>
      <c r="I22" s="100">
        <v>8.9464489129920306</v>
      </c>
      <c r="J22" s="100">
        <v>8.898873665190747</v>
      </c>
      <c r="K22" s="100">
        <v>8.6889076966584629</v>
      </c>
      <c r="L22" s="100">
        <v>8.0896224518740141</v>
      </c>
      <c r="M22" s="100">
        <v>7.0119409884768125</v>
      </c>
      <c r="N22" s="100">
        <v>6.9379755002036978</v>
      </c>
      <c r="O22" s="100">
        <v>6.8604960162234461</v>
      </c>
      <c r="P22" s="100">
        <v>6.6683575218247766</v>
      </c>
      <c r="Q22" s="100">
        <v>6.5070928936095784</v>
      </c>
    </row>
    <row r="23" spans="1:17" ht="12" customHeight="1" x14ac:dyDescent="0.25">
      <c r="A23" s="88" t="s">
        <v>98</v>
      </c>
      <c r="B23" s="100">
        <v>14.613529373697112</v>
      </c>
      <c r="C23" s="100">
        <v>14.632809141405241</v>
      </c>
      <c r="D23" s="100">
        <v>15.630361384263995</v>
      </c>
      <c r="E23" s="100">
        <v>18.837885949205862</v>
      </c>
      <c r="F23" s="100">
        <v>19.303746261775633</v>
      </c>
      <c r="G23" s="100">
        <v>21.551622422881344</v>
      </c>
      <c r="H23" s="100">
        <v>23.559669288665859</v>
      </c>
      <c r="I23" s="100">
        <v>23.609569209555605</v>
      </c>
      <c r="J23" s="100">
        <v>23.903182013129253</v>
      </c>
      <c r="K23" s="100">
        <v>24.04878312624388</v>
      </c>
      <c r="L23" s="100">
        <v>24.144119217123365</v>
      </c>
      <c r="M23" s="100">
        <v>20.210730658101653</v>
      </c>
      <c r="N23" s="100">
        <v>20.08577072264185</v>
      </c>
      <c r="O23" s="100">
        <v>19.950968693046168</v>
      </c>
      <c r="P23" s="100">
        <v>17.973830691910607</v>
      </c>
      <c r="Q23" s="100">
        <v>17.87823766348788</v>
      </c>
    </row>
    <row r="24" spans="1:17" ht="12" customHeight="1" x14ac:dyDescent="0.25">
      <c r="A24" s="88" t="s">
        <v>34</v>
      </c>
      <c r="B24" s="100">
        <v>3.2463802593217728</v>
      </c>
      <c r="C24" s="100">
        <v>3.4061131841430003</v>
      </c>
      <c r="D24" s="100">
        <v>3.4137215597578945</v>
      </c>
      <c r="E24" s="100">
        <v>3.390106660948474</v>
      </c>
      <c r="F24" s="100">
        <v>3.3860434327829219</v>
      </c>
      <c r="G24" s="100">
        <v>3.4630416257755927</v>
      </c>
      <c r="H24" s="100">
        <v>3.4809299251452641</v>
      </c>
      <c r="I24" s="100">
        <v>3.5165664667610903</v>
      </c>
      <c r="J24" s="100">
        <v>3.5433932108657835</v>
      </c>
      <c r="K24" s="100">
        <v>3.5818352698623759</v>
      </c>
      <c r="L24" s="100">
        <v>3.5995068271942454</v>
      </c>
      <c r="M24" s="100">
        <v>3.6594375409392499</v>
      </c>
      <c r="N24" s="100">
        <v>3.7230246018871327</v>
      </c>
      <c r="O24" s="100">
        <v>3.7351094579357387</v>
      </c>
      <c r="P24" s="100">
        <v>3.7393895542809155</v>
      </c>
      <c r="Q24" s="100">
        <v>3.7611110417925264</v>
      </c>
    </row>
    <row r="25" spans="1:17" ht="12" customHeight="1" x14ac:dyDescent="0.25">
      <c r="A25" s="88" t="s">
        <v>42</v>
      </c>
      <c r="B25" s="100">
        <v>68.680601783445823</v>
      </c>
      <c r="C25" s="100">
        <v>72.819177176420425</v>
      </c>
      <c r="D25" s="100">
        <v>73.600858841179317</v>
      </c>
      <c r="E25" s="100">
        <v>74.906875497500337</v>
      </c>
      <c r="F25" s="100">
        <v>75.528105106613282</v>
      </c>
      <c r="G25" s="100">
        <v>76.58561808409253</v>
      </c>
      <c r="H25" s="100">
        <v>76.18516510889782</v>
      </c>
      <c r="I25" s="100">
        <v>78.665077548091503</v>
      </c>
      <c r="J25" s="100">
        <v>81.398120037217723</v>
      </c>
      <c r="K25" s="100">
        <v>86.825391410025773</v>
      </c>
      <c r="L25" s="100">
        <v>93.430934456293159</v>
      </c>
      <c r="M25" s="100">
        <v>95.921508023643483</v>
      </c>
      <c r="N25" s="100">
        <v>96.178929060355088</v>
      </c>
      <c r="O25" s="100">
        <v>97.56078215980547</v>
      </c>
      <c r="P25" s="100">
        <v>101.48116347486631</v>
      </c>
      <c r="Q25" s="100">
        <v>103.14900373954708</v>
      </c>
    </row>
    <row r="26" spans="1:17" ht="12" customHeight="1" x14ac:dyDescent="0.25">
      <c r="A26" s="88" t="s">
        <v>30</v>
      </c>
      <c r="B26" s="22">
        <v>40.076350818249473</v>
      </c>
      <c r="C26" s="22">
        <v>38.26820869227091</v>
      </c>
      <c r="D26" s="22">
        <v>38.922246160127074</v>
      </c>
      <c r="E26" s="22">
        <v>37.10339029810423</v>
      </c>
      <c r="F26" s="22">
        <v>38.099150978830998</v>
      </c>
      <c r="G26" s="22">
        <v>37.742095405625577</v>
      </c>
      <c r="H26" s="22">
        <v>39.459637484212941</v>
      </c>
      <c r="I26" s="22">
        <v>40.817665080975132</v>
      </c>
      <c r="J26" s="22">
        <v>39.663946312455458</v>
      </c>
      <c r="K26" s="22">
        <v>36.473151156616865</v>
      </c>
      <c r="L26" s="22">
        <v>32.189753978448124</v>
      </c>
      <c r="M26" s="22">
        <v>35.095726286266697</v>
      </c>
      <c r="N26" s="22">
        <v>35.967925174661858</v>
      </c>
      <c r="O26" s="22">
        <v>35.590080135463438</v>
      </c>
      <c r="P26" s="22">
        <v>34.029153694667471</v>
      </c>
      <c r="Q26" s="22">
        <v>33.539280126990107</v>
      </c>
    </row>
    <row r="27" spans="1:17" ht="12" customHeight="1" x14ac:dyDescent="0.25">
      <c r="A27" s="93" t="s">
        <v>33</v>
      </c>
      <c r="B27" s="102">
        <v>1.0986911244864799</v>
      </c>
      <c r="C27" s="102">
        <v>1.1000000000000001</v>
      </c>
      <c r="D27" s="102">
        <v>1.0981399999999994</v>
      </c>
      <c r="E27" s="102">
        <v>1.1979399999999998</v>
      </c>
      <c r="F27" s="102">
        <v>1.1999600000000001</v>
      </c>
      <c r="G27" s="102">
        <v>1.289780958382855</v>
      </c>
      <c r="H27" s="102">
        <v>1.38533</v>
      </c>
      <c r="I27" s="102">
        <v>1.4852199999999998</v>
      </c>
      <c r="J27" s="102">
        <v>1.5999999999999996</v>
      </c>
      <c r="K27" s="102">
        <v>1.6999999999999997</v>
      </c>
      <c r="L27" s="102">
        <v>1.7674596350434699</v>
      </c>
      <c r="M27" s="102">
        <v>1.8629785899514739</v>
      </c>
      <c r="N27" s="102">
        <v>1.9107472939690984</v>
      </c>
      <c r="O27" s="102">
        <v>1.9824209420082202</v>
      </c>
      <c r="P27" s="102">
        <v>2.0301797097335781</v>
      </c>
      <c r="Q27" s="102">
        <v>2.0779819072884371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148.85050828613745</v>
      </c>
      <c r="C29" s="101">
        <f t="shared" ref="C29:Q29" si="9">SUM(C30:C33)</f>
        <v>151.09034695792442</v>
      </c>
      <c r="D29" s="101">
        <f t="shared" si="9"/>
        <v>154.43402374163236</v>
      </c>
      <c r="E29" s="101">
        <f t="shared" si="9"/>
        <v>158.42886620951165</v>
      </c>
      <c r="F29" s="101">
        <f t="shared" si="9"/>
        <v>161.98908264823729</v>
      </c>
      <c r="G29" s="101">
        <f t="shared" si="9"/>
        <v>165.55238108710682</v>
      </c>
      <c r="H29" s="101">
        <f t="shared" si="9"/>
        <v>168.08010330973565</v>
      </c>
      <c r="I29" s="101">
        <f t="shared" si="9"/>
        <v>171.17133448125176</v>
      </c>
      <c r="J29" s="101">
        <f t="shared" si="9"/>
        <v>172.02738718290902</v>
      </c>
      <c r="K29" s="101">
        <f t="shared" si="9"/>
        <v>174.98006493431785</v>
      </c>
      <c r="L29" s="101">
        <f t="shared" si="9"/>
        <v>178.28877622413543</v>
      </c>
      <c r="M29" s="101">
        <f t="shared" si="9"/>
        <v>178.95815571297692</v>
      </c>
      <c r="N29" s="101">
        <f t="shared" si="9"/>
        <v>180.10741182024913</v>
      </c>
      <c r="O29" s="101">
        <f t="shared" si="9"/>
        <v>181.19955773185762</v>
      </c>
      <c r="P29" s="101">
        <f t="shared" si="9"/>
        <v>179.79293347048051</v>
      </c>
      <c r="Q29" s="101">
        <f t="shared" si="9"/>
        <v>178.23355129161828</v>
      </c>
    </row>
    <row r="30" spans="1:17" ht="12" customHeight="1" x14ac:dyDescent="0.25">
      <c r="A30" s="88" t="s">
        <v>66</v>
      </c>
      <c r="B30" s="100">
        <v>3.2960990053716572</v>
      </c>
      <c r="C30" s="100">
        <v>3.2981700000000003</v>
      </c>
      <c r="D30" s="100">
        <v>3.2951800000000002</v>
      </c>
      <c r="E30" s="100">
        <v>4.3945500000000006</v>
      </c>
      <c r="F30" s="100">
        <v>5.4923500000000027</v>
      </c>
      <c r="G30" s="100">
        <v>6.5920953500926123</v>
      </c>
      <c r="H30" s="100">
        <v>6.5926200000000001</v>
      </c>
      <c r="I30" s="100">
        <v>6.5887099999999998</v>
      </c>
      <c r="J30" s="100">
        <v>6.5840100000000001</v>
      </c>
      <c r="K30" s="100">
        <v>6.5879499999999984</v>
      </c>
      <c r="L30" s="100">
        <v>8.7897276266819286</v>
      </c>
      <c r="M30" s="100">
        <v>7.6910373127644664</v>
      </c>
      <c r="N30" s="100">
        <v>6.5922013556015671</v>
      </c>
      <c r="O30" s="100">
        <v>7.6907345013179267</v>
      </c>
      <c r="P30" s="100">
        <v>4.394705817144561</v>
      </c>
      <c r="Q30" s="100">
        <v>8.7896675752301086</v>
      </c>
    </row>
    <row r="31" spans="1:17" ht="12" customHeight="1" x14ac:dyDescent="0.25">
      <c r="A31" s="88" t="s">
        <v>98</v>
      </c>
      <c r="B31" s="100">
        <v>25.20523757927128</v>
      </c>
      <c r="C31" s="100">
        <v>25.383896801662171</v>
      </c>
      <c r="D31" s="100">
        <v>25.907597424063269</v>
      </c>
      <c r="E31" s="100">
        <v>26.776106413036189</v>
      </c>
      <c r="F31" s="100">
        <v>27.222433072912452</v>
      </c>
      <c r="G31" s="100">
        <v>29.905382352739217</v>
      </c>
      <c r="H31" s="100">
        <v>30.79308265607667</v>
      </c>
      <c r="I31" s="100">
        <v>31.234155862224664</v>
      </c>
      <c r="J31" s="100">
        <v>31.6146516117369</v>
      </c>
      <c r="K31" s="100">
        <v>32.38893058643869</v>
      </c>
      <c r="L31" s="100">
        <v>32.435480593891015</v>
      </c>
      <c r="M31" s="100">
        <v>31.780757125164982</v>
      </c>
      <c r="N31" s="100">
        <v>31.430709512987768</v>
      </c>
      <c r="O31" s="100">
        <v>31.048552632656392</v>
      </c>
      <c r="P31" s="100">
        <v>29.764464574178628</v>
      </c>
      <c r="Q31" s="100">
        <v>29.071661401337114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120.34917170149451</v>
      </c>
      <c r="C33" s="18">
        <v>122.40828015626226</v>
      </c>
      <c r="D33" s="18">
        <v>125.23124631756909</v>
      </c>
      <c r="E33" s="18">
        <v>127.25820979647547</v>
      </c>
      <c r="F33" s="18">
        <v>129.27429957532485</v>
      </c>
      <c r="G33" s="18">
        <v>129.05490338427501</v>
      </c>
      <c r="H33" s="18">
        <v>130.69440065365896</v>
      </c>
      <c r="I33" s="18">
        <v>133.3484686190271</v>
      </c>
      <c r="J33" s="18">
        <v>133.82872557117213</v>
      </c>
      <c r="K33" s="18">
        <v>136.00318434787917</v>
      </c>
      <c r="L33" s="18">
        <v>137.06356800356249</v>
      </c>
      <c r="M33" s="18">
        <v>139.48636127504747</v>
      </c>
      <c r="N33" s="18">
        <v>142.08450095165981</v>
      </c>
      <c r="O33" s="18">
        <v>142.46027059788332</v>
      </c>
      <c r="P33" s="18">
        <v>145.63376307915732</v>
      </c>
      <c r="Q33" s="18">
        <v>140.37222231505106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940.05880446630476</v>
      </c>
      <c r="C3" s="106">
        <f t="shared" ref="C3:Q3" si="1">SUM(C4,C16,C19,C29)</f>
        <v>989.5062350146892</v>
      </c>
      <c r="D3" s="106">
        <f t="shared" si="1"/>
        <v>1005.4934827379225</v>
      </c>
      <c r="E3" s="106">
        <f t="shared" si="1"/>
        <v>1049.4599850548909</v>
      </c>
      <c r="F3" s="106">
        <f t="shared" si="1"/>
        <v>1065.9244299100596</v>
      </c>
      <c r="G3" s="106">
        <f t="shared" si="1"/>
        <v>1069.8180567758482</v>
      </c>
      <c r="H3" s="106">
        <f t="shared" si="1"/>
        <v>1100.4092447370319</v>
      </c>
      <c r="I3" s="106">
        <f t="shared" si="1"/>
        <v>1086.0553843994292</v>
      </c>
      <c r="J3" s="106">
        <f t="shared" si="1"/>
        <v>1100.6978818918312</v>
      </c>
      <c r="K3" s="106">
        <f t="shared" si="1"/>
        <v>1094.1084268617406</v>
      </c>
      <c r="L3" s="106">
        <f t="shared" si="1"/>
        <v>1205.5641094016562</v>
      </c>
      <c r="M3" s="106">
        <f t="shared" si="1"/>
        <v>1079.7444436268108</v>
      </c>
      <c r="N3" s="106">
        <f t="shared" si="1"/>
        <v>1117.5464532201513</v>
      </c>
      <c r="O3" s="106">
        <f t="shared" si="1"/>
        <v>1119.0212739614053</v>
      </c>
      <c r="P3" s="106">
        <f t="shared" si="1"/>
        <v>1007.4703173727738</v>
      </c>
      <c r="Q3" s="106">
        <f t="shared" si="1"/>
        <v>1058.5856181868833</v>
      </c>
    </row>
    <row r="4" spans="1:17" ht="12.95" customHeight="1" x14ac:dyDescent="0.25">
      <c r="A4" s="90" t="s">
        <v>44</v>
      </c>
      <c r="B4" s="101">
        <f t="shared" ref="B4" si="2">SUM(B5:B15)</f>
        <v>724.05169920823005</v>
      </c>
      <c r="C4" s="101">
        <f t="shared" ref="C4:Q4" si="3">SUM(C5:C15)</f>
        <v>767.73321081479389</v>
      </c>
      <c r="D4" s="101">
        <f t="shared" si="3"/>
        <v>776.06839209181271</v>
      </c>
      <c r="E4" s="101">
        <f t="shared" si="3"/>
        <v>813.28564287822826</v>
      </c>
      <c r="F4" s="101">
        <f t="shared" si="3"/>
        <v>822.5742789592606</v>
      </c>
      <c r="G4" s="101">
        <f t="shared" si="3"/>
        <v>818.80759720698643</v>
      </c>
      <c r="H4" s="101">
        <f t="shared" si="3"/>
        <v>841.48743056417368</v>
      </c>
      <c r="I4" s="101">
        <f t="shared" si="3"/>
        <v>816.59831474182067</v>
      </c>
      <c r="J4" s="101">
        <f t="shared" si="3"/>
        <v>824.54178182260318</v>
      </c>
      <c r="K4" s="101">
        <f t="shared" si="3"/>
        <v>810.29148740005076</v>
      </c>
      <c r="L4" s="101">
        <f t="shared" si="3"/>
        <v>915.6856003140748</v>
      </c>
      <c r="M4" s="101">
        <f t="shared" si="3"/>
        <v>783.17245933136394</v>
      </c>
      <c r="N4" s="101">
        <f t="shared" si="3"/>
        <v>815.0003459406995</v>
      </c>
      <c r="O4" s="101">
        <f t="shared" si="3"/>
        <v>811.10496178654921</v>
      </c>
      <c r="P4" s="101">
        <f t="shared" si="3"/>
        <v>692.86683589117354</v>
      </c>
      <c r="Q4" s="101">
        <f t="shared" si="3"/>
        <v>738.36289619759077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69.855636423269402</v>
      </c>
      <c r="C7" s="100">
        <v>64.273450464278639</v>
      </c>
      <c r="D7" s="100">
        <v>59.363162224878003</v>
      </c>
      <c r="E7" s="100">
        <v>59.713509468820902</v>
      </c>
      <c r="F7" s="100">
        <v>62.371118156166133</v>
      </c>
      <c r="G7" s="100">
        <v>54.450042872960516</v>
      </c>
      <c r="H7" s="100">
        <v>45.265495428358712</v>
      </c>
      <c r="I7" s="100">
        <v>39.970989537301065</v>
      </c>
      <c r="J7" s="100">
        <v>41.295785200261939</v>
      </c>
      <c r="K7" s="100">
        <v>38.62818039875561</v>
      </c>
      <c r="L7" s="100">
        <v>37.415378829373338</v>
      </c>
      <c r="M7" s="100">
        <v>29.352478988622046</v>
      </c>
      <c r="N7" s="100">
        <v>37.14487154000561</v>
      </c>
      <c r="O7" s="100">
        <v>34.562651627785613</v>
      </c>
      <c r="P7" s="100">
        <v>31.707989389044563</v>
      </c>
      <c r="Q7" s="100">
        <v>33.391879480637954</v>
      </c>
    </row>
    <row r="8" spans="1:17" ht="12" customHeight="1" x14ac:dyDescent="0.25">
      <c r="A8" s="88" t="s">
        <v>101</v>
      </c>
      <c r="B8" s="100">
        <v>0.8663513432078126</v>
      </c>
      <c r="C8" s="100">
        <v>0.93578992137159378</v>
      </c>
      <c r="D8" s="100">
        <v>1.0362230368908931</v>
      </c>
      <c r="E8" s="100">
        <v>1.3187131531597784</v>
      </c>
      <c r="F8" s="100">
        <v>1.3806981490995944</v>
      </c>
      <c r="G8" s="100">
        <v>1.4993443018760868</v>
      </c>
      <c r="H8" s="100">
        <v>1.6145689689365066</v>
      </c>
      <c r="I8" s="100">
        <v>1.6953549321007957</v>
      </c>
      <c r="J8" s="100">
        <v>1.8102909126443127</v>
      </c>
      <c r="K8" s="100">
        <v>1.9449300487794146</v>
      </c>
      <c r="L8" s="100">
        <v>2.2465911518657689</v>
      </c>
      <c r="M8" s="100">
        <v>2.346183862893048</v>
      </c>
      <c r="N8" s="100">
        <v>2.790059103396298</v>
      </c>
      <c r="O8" s="100">
        <v>3.1292539111634468</v>
      </c>
      <c r="P8" s="100">
        <v>3.7276791829818539</v>
      </c>
      <c r="Q8" s="100">
        <v>4.6809055892291802</v>
      </c>
    </row>
    <row r="9" spans="1:17" ht="12" customHeight="1" x14ac:dyDescent="0.25">
      <c r="A9" s="88" t="s">
        <v>106</v>
      </c>
      <c r="B9" s="100">
        <v>89.399298763682665</v>
      </c>
      <c r="C9" s="100">
        <v>91.515822041437062</v>
      </c>
      <c r="D9" s="100">
        <v>98.120082530420561</v>
      </c>
      <c r="E9" s="100">
        <v>121.74559069356917</v>
      </c>
      <c r="F9" s="100">
        <v>123.55755531663841</v>
      </c>
      <c r="G9" s="100">
        <v>131.09665066024274</v>
      </c>
      <c r="H9" s="100">
        <v>149.05162381074629</v>
      </c>
      <c r="I9" s="100">
        <v>135.97634231167939</v>
      </c>
      <c r="J9" s="100">
        <v>135.11156453757314</v>
      </c>
      <c r="K9" s="100">
        <v>136.5150566263699</v>
      </c>
      <c r="L9" s="100">
        <v>136.321107245473</v>
      </c>
      <c r="M9" s="100">
        <v>103.15467703198526</v>
      </c>
      <c r="N9" s="100">
        <v>120.47415124020344</v>
      </c>
      <c r="O9" s="100">
        <v>130.66634554650142</v>
      </c>
      <c r="P9" s="100">
        <v>88.03726682216832</v>
      </c>
      <c r="Q9" s="100">
        <v>103.02771318201711</v>
      </c>
    </row>
    <row r="10" spans="1:17" ht="12" customHeight="1" x14ac:dyDescent="0.25">
      <c r="A10" s="88" t="s">
        <v>34</v>
      </c>
      <c r="B10" s="100">
        <v>24.091532068774523</v>
      </c>
      <c r="C10" s="100">
        <v>20.158252869864587</v>
      </c>
      <c r="D10" s="100">
        <v>27.338255640274795</v>
      </c>
      <c r="E10" s="100">
        <v>28.007955094696417</v>
      </c>
      <c r="F10" s="100">
        <v>23.704843506460541</v>
      </c>
      <c r="G10" s="100">
        <v>25.547641556043306</v>
      </c>
      <c r="H10" s="100">
        <v>28.17102405840448</v>
      </c>
      <c r="I10" s="100">
        <v>23.256270186231244</v>
      </c>
      <c r="J10" s="100">
        <v>20.256463189152836</v>
      </c>
      <c r="K10" s="100">
        <v>16.482637053910128</v>
      </c>
      <c r="L10" s="100">
        <v>16.045179048125231</v>
      </c>
      <c r="M10" s="100">
        <v>18.275327711980552</v>
      </c>
      <c r="N10" s="100">
        <v>17.14099636304605</v>
      </c>
      <c r="O10" s="100">
        <v>18.562706712928108</v>
      </c>
      <c r="P10" s="100">
        <v>23.675376247555619</v>
      </c>
      <c r="Q10" s="100">
        <v>19.532699654781638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424.61693571333615</v>
      </c>
      <c r="C12" s="100">
        <v>466.55834083415812</v>
      </c>
      <c r="D12" s="100">
        <v>469.42009987933511</v>
      </c>
      <c r="E12" s="100">
        <v>489.92599388941528</v>
      </c>
      <c r="F12" s="100">
        <v>490.43297206422415</v>
      </c>
      <c r="G12" s="100">
        <v>484.93925667236402</v>
      </c>
      <c r="H12" s="100">
        <v>485.07946237204624</v>
      </c>
      <c r="I12" s="100">
        <v>476.50019524094921</v>
      </c>
      <c r="J12" s="100">
        <v>490.16738938931934</v>
      </c>
      <c r="K12" s="100">
        <v>504.38298347018076</v>
      </c>
      <c r="L12" s="100">
        <v>601.25344895410819</v>
      </c>
      <c r="M12" s="100">
        <v>521.89443671920071</v>
      </c>
      <c r="N12" s="100">
        <v>537.93485363892398</v>
      </c>
      <c r="O12" s="100">
        <v>537.91383332713121</v>
      </c>
      <c r="P12" s="100">
        <v>477.16250552221152</v>
      </c>
      <c r="Q12" s="100">
        <v>510.25039174071071</v>
      </c>
    </row>
    <row r="13" spans="1:17" ht="12" customHeight="1" x14ac:dyDescent="0.25">
      <c r="A13" s="88" t="s">
        <v>105</v>
      </c>
      <c r="B13" s="100">
        <v>5.5687115061843135</v>
      </c>
      <c r="C13" s="100">
        <v>8.6252116702737478</v>
      </c>
      <c r="D13" s="100">
        <v>11.437017297606598</v>
      </c>
      <c r="E13" s="100">
        <v>13.865981224267097</v>
      </c>
      <c r="F13" s="100">
        <v>18.60631634222942</v>
      </c>
      <c r="G13" s="100">
        <v>22.360436616708935</v>
      </c>
      <c r="H13" s="100">
        <v>28.193946639633456</v>
      </c>
      <c r="I13" s="100">
        <v>33.128381512612684</v>
      </c>
      <c r="J13" s="100">
        <v>35.123043148852702</v>
      </c>
      <c r="K13" s="100">
        <v>35.159758928359111</v>
      </c>
      <c r="L13" s="100">
        <v>41.255650980846966</v>
      </c>
      <c r="M13" s="100">
        <v>44.967577411347328</v>
      </c>
      <c r="N13" s="100">
        <v>53.435131318310148</v>
      </c>
      <c r="O13" s="100">
        <v>58.901748631397282</v>
      </c>
      <c r="P13" s="100">
        <v>54.69508025749456</v>
      </c>
      <c r="Q13" s="100">
        <v>60.847149074447351</v>
      </c>
    </row>
    <row r="14" spans="1:17" ht="12" customHeight="1" x14ac:dyDescent="0.25">
      <c r="A14" s="51" t="s">
        <v>104</v>
      </c>
      <c r="B14" s="22">
        <v>104.10431204364332</v>
      </c>
      <c r="C14" s="22">
        <v>110.00643302897366</v>
      </c>
      <c r="D14" s="22">
        <v>103.57921062502723</v>
      </c>
      <c r="E14" s="22">
        <v>92.353208410490382</v>
      </c>
      <c r="F14" s="22">
        <v>96.107426579814231</v>
      </c>
      <c r="G14" s="22">
        <v>92.514154817306633</v>
      </c>
      <c r="H14" s="22">
        <v>97.504895517323007</v>
      </c>
      <c r="I14" s="22">
        <v>99.922411635060342</v>
      </c>
      <c r="J14" s="22">
        <v>94.576635047555385</v>
      </c>
      <c r="K14" s="22">
        <v>70.970415484073527</v>
      </c>
      <c r="L14" s="22">
        <v>74.487924910916448</v>
      </c>
      <c r="M14" s="22">
        <v>57.718247517876151</v>
      </c>
      <c r="N14" s="22">
        <v>40.043538276759207</v>
      </c>
      <c r="O14" s="22">
        <v>21.186698771673704</v>
      </c>
      <c r="P14" s="22">
        <v>8.8390874217668838</v>
      </c>
      <c r="Q14" s="22">
        <v>1.1460056267354848</v>
      </c>
    </row>
    <row r="15" spans="1:17" ht="12" customHeight="1" x14ac:dyDescent="0.25">
      <c r="A15" s="105" t="s">
        <v>108</v>
      </c>
      <c r="B15" s="104">
        <v>5.548921346131876</v>
      </c>
      <c r="C15" s="104">
        <v>5.6599099844365224</v>
      </c>
      <c r="D15" s="104">
        <v>5.7743408573794177</v>
      </c>
      <c r="E15" s="104">
        <v>6.3546909438091062</v>
      </c>
      <c r="F15" s="104">
        <v>6.4133488446279685</v>
      </c>
      <c r="G15" s="104">
        <v>6.400069709484141</v>
      </c>
      <c r="H15" s="104">
        <v>6.6064137687248721</v>
      </c>
      <c r="I15" s="104">
        <v>6.1483693858858812</v>
      </c>
      <c r="J15" s="104">
        <v>6.2006103972436453</v>
      </c>
      <c r="K15" s="104">
        <v>6.2075253896221634</v>
      </c>
      <c r="L15" s="104">
        <v>6.6603191933657664</v>
      </c>
      <c r="M15" s="104">
        <v>5.4635300874588095</v>
      </c>
      <c r="N15" s="104">
        <v>6.0367444600547229</v>
      </c>
      <c r="O15" s="104">
        <v>6.1817232579684447</v>
      </c>
      <c r="P15" s="104">
        <v>5.0218510479502205</v>
      </c>
      <c r="Q15" s="104">
        <v>5.4861518490314003</v>
      </c>
    </row>
    <row r="16" spans="1:17" ht="12.95" customHeight="1" x14ac:dyDescent="0.25">
      <c r="A16" s="90" t="s">
        <v>102</v>
      </c>
      <c r="B16" s="101">
        <f t="shared" ref="B16:Q16" si="4">SUM(B17:B18)</f>
        <v>38.068155173628533</v>
      </c>
      <c r="C16" s="101">
        <f t="shared" si="4"/>
        <v>39.833571142739764</v>
      </c>
      <c r="D16" s="101">
        <f t="shared" si="4"/>
        <v>42.6921000099995</v>
      </c>
      <c r="E16" s="101">
        <f t="shared" si="4"/>
        <v>44.381942036475102</v>
      </c>
      <c r="F16" s="101">
        <f t="shared" si="4"/>
        <v>46.756880818511092</v>
      </c>
      <c r="G16" s="101">
        <f t="shared" si="4"/>
        <v>49.504535239295649</v>
      </c>
      <c r="H16" s="101">
        <f t="shared" si="4"/>
        <v>52.838770916309727</v>
      </c>
      <c r="I16" s="101">
        <f t="shared" si="4"/>
        <v>57.286404638586198</v>
      </c>
      <c r="J16" s="101">
        <f t="shared" si="4"/>
        <v>60.292016362357074</v>
      </c>
      <c r="K16" s="101">
        <f t="shared" si="4"/>
        <v>62.480398644952054</v>
      </c>
      <c r="L16" s="101">
        <f t="shared" si="4"/>
        <v>63.158949414092021</v>
      </c>
      <c r="M16" s="101">
        <f t="shared" si="4"/>
        <v>65.741615825633659</v>
      </c>
      <c r="N16" s="101">
        <f t="shared" si="4"/>
        <v>67.957149798905917</v>
      </c>
      <c r="O16" s="101">
        <f t="shared" si="4"/>
        <v>70.511351622410857</v>
      </c>
      <c r="P16" s="101">
        <f t="shared" si="4"/>
        <v>75.246828311361796</v>
      </c>
      <c r="Q16" s="101">
        <f t="shared" si="4"/>
        <v>80.568353718639997</v>
      </c>
    </row>
    <row r="17" spans="1:17" ht="12.95" customHeight="1" x14ac:dyDescent="0.25">
      <c r="A17" s="88" t="s">
        <v>101</v>
      </c>
      <c r="B17" s="103">
        <v>5.2622755205657595E-2</v>
      </c>
      <c r="C17" s="103">
        <v>5.6690434374506486E-2</v>
      </c>
      <c r="D17" s="103">
        <v>6.380046321979839E-2</v>
      </c>
      <c r="E17" s="103">
        <v>6.6627470749831927E-2</v>
      </c>
      <c r="F17" s="103">
        <v>7.4721611970811924E-2</v>
      </c>
      <c r="G17" s="103">
        <v>8.4528999592690446E-2</v>
      </c>
      <c r="H17" s="103">
        <v>9.2040228686394096E-2</v>
      </c>
      <c r="I17" s="103">
        <v>9.924338285299987E-2</v>
      </c>
      <c r="J17" s="103">
        <v>0.10664662703971421</v>
      </c>
      <c r="K17" s="103">
        <v>0.11223894341120332</v>
      </c>
      <c r="L17" s="103">
        <v>0.12444300879297619</v>
      </c>
      <c r="M17" s="103">
        <v>0.13957300498414016</v>
      </c>
      <c r="N17" s="103">
        <v>0.16731380719654645</v>
      </c>
      <c r="O17" s="103">
        <v>0.21511175044333339</v>
      </c>
      <c r="P17" s="103">
        <v>0.30604591656336683</v>
      </c>
      <c r="Q17" s="103">
        <v>0.46273732068881346</v>
      </c>
    </row>
    <row r="18" spans="1:17" ht="12" customHeight="1" x14ac:dyDescent="0.25">
      <c r="A18" s="88" t="s">
        <v>100</v>
      </c>
      <c r="B18" s="103">
        <v>38.015532418422872</v>
      </c>
      <c r="C18" s="103">
        <v>39.776880708365255</v>
      </c>
      <c r="D18" s="103">
        <v>42.628299546779701</v>
      </c>
      <c r="E18" s="103">
        <v>44.315314565725274</v>
      </c>
      <c r="F18" s="103">
        <v>46.682159206540284</v>
      </c>
      <c r="G18" s="103">
        <v>49.420006239702957</v>
      </c>
      <c r="H18" s="103">
        <v>52.746730687623334</v>
      </c>
      <c r="I18" s="103">
        <v>57.187161255733201</v>
      </c>
      <c r="J18" s="103">
        <v>60.185369735317359</v>
      </c>
      <c r="K18" s="103">
        <v>62.368159701540847</v>
      </c>
      <c r="L18" s="103">
        <v>63.034506405299048</v>
      </c>
      <c r="M18" s="103">
        <v>65.602042820649515</v>
      </c>
      <c r="N18" s="103">
        <v>67.789835991709367</v>
      </c>
      <c r="O18" s="103">
        <v>70.296239871967529</v>
      </c>
      <c r="P18" s="103">
        <v>74.940782394798433</v>
      </c>
      <c r="Q18" s="103">
        <v>80.105616397951181</v>
      </c>
    </row>
    <row r="19" spans="1:17" ht="12.95" customHeight="1" x14ac:dyDescent="0.25">
      <c r="A19" s="90" t="s">
        <v>47</v>
      </c>
      <c r="B19" s="101">
        <f t="shared" ref="B19" si="5">SUM(B20:B27)</f>
        <v>95.57305243743906</v>
      </c>
      <c r="C19" s="101">
        <f t="shared" ref="C19:Q19" si="6">SUM(C20:C27)</f>
        <v>97.522033297925276</v>
      </c>
      <c r="D19" s="101">
        <f t="shared" si="6"/>
        <v>99.576189712362719</v>
      </c>
      <c r="E19" s="101">
        <f t="shared" si="6"/>
        <v>101.69478528798406</v>
      </c>
      <c r="F19" s="101">
        <f t="shared" si="6"/>
        <v>103.70005287628881</v>
      </c>
      <c r="G19" s="101">
        <f t="shared" si="6"/>
        <v>106.06776175531179</v>
      </c>
      <c r="H19" s="101">
        <f t="shared" si="6"/>
        <v>108.22662279680303</v>
      </c>
      <c r="I19" s="101">
        <f t="shared" si="6"/>
        <v>111.36084317095403</v>
      </c>
      <c r="J19" s="101">
        <f t="shared" si="6"/>
        <v>113.54233311895076</v>
      </c>
      <c r="K19" s="101">
        <f t="shared" si="6"/>
        <v>116.15055551127635</v>
      </c>
      <c r="L19" s="101">
        <f t="shared" si="6"/>
        <v>118.67362479649479</v>
      </c>
      <c r="M19" s="101">
        <f t="shared" si="6"/>
        <v>120.95690157745341</v>
      </c>
      <c r="N19" s="101">
        <f t="shared" si="6"/>
        <v>122.59160314842087</v>
      </c>
      <c r="O19" s="101">
        <f t="shared" si="6"/>
        <v>124.08231419800438</v>
      </c>
      <c r="P19" s="101">
        <f t="shared" si="6"/>
        <v>125.36471557678126</v>
      </c>
      <c r="Q19" s="101">
        <f t="shared" si="6"/>
        <v>126.9009276139124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7.1156264181829592</v>
      </c>
      <c r="C22" s="100">
        <v>6.8833464393568704</v>
      </c>
      <c r="D22" s="100">
        <v>6.7807542884318943</v>
      </c>
      <c r="E22" s="100">
        <v>6.7620855609888606</v>
      </c>
      <c r="F22" s="100">
        <v>6.7182458400859684</v>
      </c>
      <c r="G22" s="100">
        <v>6.4815226428896509</v>
      </c>
      <c r="H22" s="100">
        <v>5.6248341167455527</v>
      </c>
      <c r="I22" s="100">
        <v>4.9651505853471889</v>
      </c>
      <c r="J22" s="100">
        <v>5.0117878496026425</v>
      </c>
      <c r="K22" s="100">
        <v>4.9611876612964263</v>
      </c>
      <c r="L22" s="100">
        <v>4.6662551320322043</v>
      </c>
      <c r="M22" s="100">
        <v>4.0948895855394358</v>
      </c>
      <c r="N22" s="100">
        <v>4.1325274532221119</v>
      </c>
      <c r="O22" s="100">
        <v>4.1685043114249725</v>
      </c>
      <c r="P22" s="100">
        <v>4.1312359226490543</v>
      </c>
      <c r="Q22" s="100">
        <v>4.07375143130285</v>
      </c>
    </row>
    <row r="23" spans="1:17" ht="12" customHeight="1" x14ac:dyDescent="0.25">
      <c r="A23" s="88" t="s">
        <v>98</v>
      </c>
      <c r="B23" s="100">
        <v>8.312167600177796</v>
      </c>
      <c r="C23" s="100">
        <v>8.3720365299174304</v>
      </c>
      <c r="D23" s="100">
        <v>9.0469294154226603</v>
      </c>
      <c r="E23" s="100">
        <v>11.111193175824884</v>
      </c>
      <c r="F23" s="100">
        <v>11.464918811616236</v>
      </c>
      <c r="G23" s="100">
        <v>12.951781493142878</v>
      </c>
      <c r="H23" s="100">
        <v>14.301448939997416</v>
      </c>
      <c r="I23" s="100">
        <v>14.405573059619828</v>
      </c>
      <c r="J23" s="100">
        <v>14.663825423575107</v>
      </c>
      <c r="K23" s="100">
        <v>14.834114069298122</v>
      </c>
      <c r="L23" s="100">
        <v>14.977762138582541</v>
      </c>
      <c r="M23" s="100">
        <v>12.744495829847658</v>
      </c>
      <c r="N23" s="100">
        <v>12.73936642806005</v>
      </c>
      <c r="O23" s="100">
        <v>12.700814468066978</v>
      </c>
      <c r="P23" s="100">
        <v>11.473022402673132</v>
      </c>
      <c r="Q23" s="100">
        <v>11.441304671639397</v>
      </c>
    </row>
    <row r="24" spans="1:17" ht="12" customHeight="1" x14ac:dyDescent="0.25">
      <c r="A24" s="88" t="s">
        <v>34</v>
      </c>
      <c r="B24" s="100">
        <v>1.477231467873082</v>
      </c>
      <c r="C24" s="100">
        <v>1.5722035497095455</v>
      </c>
      <c r="D24" s="100">
        <v>1.5905478561593491</v>
      </c>
      <c r="E24" s="100">
        <v>1.5928316434453373</v>
      </c>
      <c r="F24" s="100">
        <v>1.6058054723341126</v>
      </c>
      <c r="G24" s="100">
        <v>1.6615170401988932</v>
      </c>
      <c r="H24" s="100">
        <v>1.6873065357327099</v>
      </c>
      <c r="I24" s="100">
        <v>1.7234025605798564</v>
      </c>
      <c r="J24" s="100">
        <v>1.7540041956410755</v>
      </c>
      <c r="K24" s="100">
        <v>1.7923135123637859</v>
      </c>
      <c r="L24" s="100">
        <v>1.820380762925808</v>
      </c>
      <c r="M24" s="100">
        <v>1.8708673943922995</v>
      </c>
      <c r="N24" s="100">
        <v>1.9240120463701955</v>
      </c>
      <c r="O24" s="100">
        <v>1.9490398233538115</v>
      </c>
      <c r="P24" s="100">
        <v>1.969760250437488</v>
      </c>
      <c r="Q24" s="100">
        <v>1.9997137371778697</v>
      </c>
    </row>
    <row r="25" spans="1:17" ht="12" customHeight="1" x14ac:dyDescent="0.25">
      <c r="A25" s="88" t="s">
        <v>42</v>
      </c>
      <c r="B25" s="100">
        <v>49.606970324328408</v>
      </c>
      <c r="C25" s="100">
        <v>52.829980399812058</v>
      </c>
      <c r="D25" s="100">
        <v>53.576326587140294</v>
      </c>
      <c r="E25" s="100">
        <v>54.743136215801343</v>
      </c>
      <c r="F25" s="100">
        <v>55.414184561494778</v>
      </c>
      <c r="G25" s="100">
        <v>56.436520858342341</v>
      </c>
      <c r="H25" s="100">
        <v>56.365753729310335</v>
      </c>
      <c r="I25" s="100">
        <v>58.567518344630884</v>
      </c>
      <c r="J25" s="100">
        <v>60.97250975994119</v>
      </c>
      <c r="K25" s="100">
        <v>65.55670420665453</v>
      </c>
      <c r="L25" s="100">
        <v>71.137003778458862</v>
      </c>
      <c r="M25" s="100">
        <v>73.423201305168917</v>
      </c>
      <c r="N25" s="100">
        <v>73.938855193626281</v>
      </c>
      <c r="O25" s="100">
        <v>75.361551916324586</v>
      </c>
      <c r="P25" s="100">
        <v>78.8243515702829</v>
      </c>
      <c r="Q25" s="100">
        <v>80.478766054351013</v>
      </c>
    </row>
    <row r="26" spans="1:17" ht="12" customHeight="1" x14ac:dyDescent="0.25">
      <c r="A26" s="88" t="s">
        <v>30</v>
      </c>
      <c r="B26" s="22">
        <v>27.962365502390337</v>
      </c>
      <c r="C26" s="22">
        <v>26.764466379129367</v>
      </c>
      <c r="D26" s="22">
        <v>27.483491565208524</v>
      </c>
      <c r="E26" s="22">
        <v>26.28759869192363</v>
      </c>
      <c r="F26" s="22">
        <v>27.296938190757704</v>
      </c>
      <c r="G26" s="22">
        <v>27.246638762355175</v>
      </c>
      <c r="H26" s="22">
        <v>28.861949475017006</v>
      </c>
      <c r="I26" s="22">
        <v>30.213978620776274</v>
      </c>
      <c r="J26" s="22">
        <v>29.540205890190766</v>
      </c>
      <c r="K26" s="22">
        <v>27.306236061663476</v>
      </c>
      <c r="L26" s="22">
        <v>24.304763349451918</v>
      </c>
      <c r="M26" s="22">
        <v>26.960468872553623</v>
      </c>
      <c r="N26" s="22">
        <v>27.94609473317314</v>
      </c>
      <c r="O26" s="22">
        <v>27.919982736825812</v>
      </c>
      <c r="P26" s="22">
        <v>26.936165721005125</v>
      </c>
      <c r="Q26" s="22">
        <v>26.829409812152829</v>
      </c>
    </row>
    <row r="27" spans="1:17" ht="12" customHeight="1" x14ac:dyDescent="0.25">
      <c r="A27" s="93" t="s">
        <v>33</v>
      </c>
      <c r="B27" s="107">
        <v>1.0986911244864799</v>
      </c>
      <c r="C27" s="107">
        <v>1.0999999999999999</v>
      </c>
      <c r="D27" s="107">
        <v>1.0981399999999997</v>
      </c>
      <c r="E27" s="107">
        <v>1.1979399999999998</v>
      </c>
      <c r="F27" s="107">
        <v>1.1999599999999999</v>
      </c>
      <c r="G27" s="107">
        <v>1.2897809583828552</v>
      </c>
      <c r="H27" s="107">
        <v>1.3853299999999997</v>
      </c>
      <c r="I27" s="107">
        <v>1.4852199999999995</v>
      </c>
      <c r="J27" s="107">
        <v>1.6</v>
      </c>
      <c r="K27" s="107">
        <v>1.6999999999999997</v>
      </c>
      <c r="L27" s="107">
        <v>1.767459635043469</v>
      </c>
      <c r="M27" s="107">
        <v>1.8629785899514744</v>
      </c>
      <c r="N27" s="107">
        <v>1.910747293969099</v>
      </c>
      <c r="O27" s="107">
        <v>1.9824209420082199</v>
      </c>
      <c r="P27" s="107">
        <v>2.0301797097335785</v>
      </c>
      <c r="Q27" s="107">
        <v>2.0779819072884367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82.365897647007174</v>
      </c>
      <c r="C29" s="101">
        <f t="shared" ref="C29:Q29" si="8">SUM(C30:C33)</f>
        <v>84.417419759230228</v>
      </c>
      <c r="D29" s="101">
        <f t="shared" si="8"/>
        <v>87.156800923747511</v>
      </c>
      <c r="E29" s="101">
        <f t="shared" si="8"/>
        <v>90.097614852203463</v>
      </c>
      <c r="F29" s="101">
        <f t="shared" si="8"/>
        <v>92.893217255998948</v>
      </c>
      <c r="G29" s="101">
        <f t="shared" si="8"/>
        <v>95.438162574254378</v>
      </c>
      <c r="H29" s="101">
        <f t="shared" si="8"/>
        <v>97.85642045974555</v>
      </c>
      <c r="I29" s="101">
        <f t="shared" si="8"/>
        <v>100.8098218480682</v>
      </c>
      <c r="J29" s="101">
        <f t="shared" si="8"/>
        <v>102.32175058792021</v>
      </c>
      <c r="K29" s="101">
        <f t="shared" si="8"/>
        <v>105.18598530546139</v>
      </c>
      <c r="L29" s="101">
        <f t="shared" si="8"/>
        <v>108.04593487699466</v>
      </c>
      <c r="M29" s="101">
        <f t="shared" si="8"/>
        <v>109.87346689235977</v>
      </c>
      <c r="N29" s="101">
        <f t="shared" si="8"/>
        <v>111.99735433212503</v>
      </c>
      <c r="O29" s="101">
        <f t="shared" si="8"/>
        <v>113.32264635444093</v>
      </c>
      <c r="P29" s="101">
        <f t="shared" si="8"/>
        <v>113.99193759345728</v>
      </c>
      <c r="Q29" s="101">
        <f t="shared" si="8"/>
        <v>112.75344065674024</v>
      </c>
    </row>
    <row r="30" spans="1:17" ht="12" customHeight="1" x14ac:dyDescent="0.25">
      <c r="A30" s="88" t="s">
        <v>66</v>
      </c>
      <c r="B30" s="100">
        <v>1.3129481887498342</v>
      </c>
      <c r="C30" s="100">
        <v>1.3290132571926168</v>
      </c>
      <c r="D30" s="100">
        <v>1.3430203570061598</v>
      </c>
      <c r="E30" s="100">
        <v>1.8599630536787726</v>
      </c>
      <c r="F30" s="100">
        <v>2.3805209642073093</v>
      </c>
      <c r="G30" s="100">
        <v>2.9067106294029741</v>
      </c>
      <c r="H30" s="100">
        <v>2.9259143429591328</v>
      </c>
      <c r="I30" s="100">
        <v>2.9446421306029915</v>
      </c>
      <c r="J30" s="100">
        <v>2.9632057313927769</v>
      </c>
      <c r="K30" s="100">
        <v>2.9857933203934555</v>
      </c>
      <c r="L30" s="100">
        <v>4.049862139311367</v>
      </c>
      <c r="M30" s="100">
        <v>3.5646918844094233</v>
      </c>
      <c r="N30" s="100">
        <v>3.0790050384447452</v>
      </c>
      <c r="O30" s="100">
        <v>3.5921766037970815</v>
      </c>
      <c r="P30" s="100">
        <v>2.0760718920529984</v>
      </c>
      <c r="Q30" s="100">
        <v>4.1908702440252501</v>
      </c>
    </row>
    <row r="31" spans="1:17" ht="12" customHeight="1" x14ac:dyDescent="0.25">
      <c r="A31" s="88" t="s">
        <v>98</v>
      </c>
      <c r="B31" s="100">
        <v>10.812417803333366</v>
      </c>
      <c r="C31" s="100">
        <v>11.023551788525776</v>
      </c>
      <c r="D31" s="100">
        <v>11.405457548320127</v>
      </c>
      <c r="E31" s="100">
        <v>11.960699541315838</v>
      </c>
      <c r="F31" s="100">
        <v>12.317965723427072</v>
      </c>
      <c r="G31" s="100">
        <v>13.800768345848526</v>
      </c>
      <c r="H31" s="100">
        <v>14.400857076573804</v>
      </c>
      <c r="I31" s="100">
        <v>14.790578202153426</v>
      </c>
      <c r="J31" s="100">
        <v>15.152585137634709</v>
      </c>
      <c r="K31" s="100">
        <v>15.717824473344976</v>
      </c>
      <c r="L31" s="100">
        <v>15.918482593859766</v>
      </c>
      <c r="M31" s="100">
        <v>15.755894660078834</v>
      </c>
      <c r="N31" s="100">
        <v>15.753476981303114</v>
      </c>
      <c r="O31" s="100">
        <v>15.64753573521315</v>
      </c>
      <c r="P31" s="100">
        <v>15.077231493522149</v>
      </c>
      <c r="Q31" s="100">
        <v>14.810881827470908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70.24053165492397</v>
      </c>
      <c r="C33" s="18">
        <v>72.064854713511835</v>
      </c>
      <c r="D33" s="18">
        <v>74.408323018421228</v>
      </c>
      <c r="E33" s="18">
        <v>76.276952257208848</v>
      </c>
      <c r="F33" s="18">
        <v>78.194730568364562</v>
      </c>
      <c r="G33" s="18">
        <v>78.730683599002873</v>
      </c>
      <c r="H33" s="18">
        <v>80.529649040212618</v>
      </c>
      <c r="I33" s="18">
        <v>83.074601515311784</v>
      </c>
      <c r="J33" s="18">
        <v>84.205959718892728</v>
      </c>
      <c r="K33" s="18">
        <v>86.482367511722956</v>
      </c>
      <c r="L33" s="18">
        <v>88.077590143823528</v>
      </c>
      <c r="M33" s="18">
        <v>90.552880347871508</v>
      </c>
      <c r="N33" s="18">
        <v>93.16487231237717</v>
      </c>
      <c r="O33" s="18">
        <v>94.082934015430709</v>
      </c>
      <c r="P33" s="18">
        <v>96.838634207882137</v>
      </c>
      <c r="Q33" s="18">
        <v>93.751688585244082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0.70174837287946845</v>
      </c>
      <c r="C3" s="115">
        <f>IF(SER_hh_tes!C3=0,"",SER_hh_tes!C3/SER_hh_fec!C3)</f>
        <v>0.71035943380607847</v>
      </c>
      <c r="D3" s="115">
        <f>IF(SER_hh_tes!D3=0,"",SER_hh_tes!D3/SER_hh_fec!D3)</f>
        <v>0.71478334748677586</v>
      </c>
      <c r="E3" s="115">
        <f>IF(SER_hh_tes!E3=0,"",SER_hh_tes!E3/SER_hh_fec!E3)</f>
        <v>0.71999459228885054</v>
      </c>
      <c r="F3" s="115">
        <f>IF(SER_hh_tes!F3=0,"",SER_hh_tes!F3/SER_hh_fec!F3)</f>
        <v>0.72727928430326383</v>
      </c>
      <c r="G3" s="115">
        <f>IF(SER_hh_tes!G3=0,"",SER_hh_tes!G3/SER_hh_fec!G3)</f>
        <v>0.73339172679756981</v>
      </c>
      <c r="H3" s="115">
        <f>IF(SER_hh_tes!H3=0,"",SER_hh_tes!H3/SER_hh_fec!H3)</f>
        <v>0.74125888215424862</v>
      </c>
      <c r="I3" s="115">
        <f>IF(SER_hh_tes!I3=0,"",SER_hh_tes!I3/SER_hh_fec!I3)</f>
        <v>0.75219915651589375</v>
      </c>
      <c r="J3" s="115">
        <f>IF(SER_hh_tes!J3=0,"",SER_hh_tes!J3/SER_hh_fec!J3)</f>
        <v>0.7602446685011468</v>
      </c>
      <c r="K3" s="115">
        <f>IF(SER_hh_tes!K3=0,"",SER_hh_tes!K3/SER_hh_fec!K3)</f>
        <v>0.76980525245564657</v>
      </c>
      <c r="L3" s="115">
        <f>IF(SER_hh_tes!L3=0,"",SER_hh_tes!L3/SER_hh_fec!L3)</f>
        <v>0.77999758104546824</v>
      </c>
      <c r="M3" s="115">
        <f>IF(SER_hh_tes!M3=0,"",SER_hh_tes!M3/SER_hh_fec!M3)</f>
        <v>0.79356638280130332</v>
      </c>
      <c r="N3" s="115">
        <f>IF(SER_hh_tes!N3=0,"",SER_hh_tes!N3/SER_hh_fec!N3)</f>
        <v>0.80497358594648649</v>
      </c>
      <c r="O3" s="115">
        <f>IF(SER_hh_tes!O3=0,"",SER_hh_tes!O3/SER_hh_fec!O3)</f>
        <v>0.81520072706848501</v>
      </c>
      <c r="P3" s="115">
        <f>IF(SER_hh_tes!P3=0,"",SER_hh_tes!P3/SER_hh_fec!P3)</f>
        <v>0.82760919810368117</v>
      </c>
      <c r="Q3" s="115">
        <f>IF(SER_hh_tes!Q3=0,"",SER_hh_tes!Q3/SER_hh_fec!Q3)</f>
        <v>0.83826860150826443</v>
      </c>
    </row>
    <row r="4" spans="1:17" ht="12.95" customHeight="1" x14ac:dyDescent="0.25">
      <c r="A4" s="90" t="s">
        <v>44</v>
      </c>
      <c r="B4" s="110">
        <f>IF(SER_hh_tes!B4=0,"",SER_hh_tes!B4/SER_hh_fec!B4)</f>
        <v>0.70511056360413382</v>
      </c>
      <c r="C4" s="110">
        <f>IF(SER_hh_tes!C4=0,"",SER_hh_tes!C4/SER_hh_fec!C4)</f>
        <v>0.71389229853226488</v>
      </c>
      <c r="D4" s="110">
        <f>IF(SER_hh_tes!D4=0,"",SER_hh_tes!D4/SER_hh_fec!D4)</f>
        <v>0.71687625748566641</v>
      </c>
      <c r="E4" s="110">
        <f>IF(SER_hh_tes!E4=0,"",SER_hh_tes!E4/SER_hh_fec!E4)</f>
        <v>0.72206028841600123</v>
      </c>
      <c r="F4" s="110">
        <f>IF(SER_hh_tes!F4=0,"",SER_hh_tes!F4/SER_hh_fec!F4)</f>
        <v>0.72916144178775588</v>
      </c>
      <c r="G4" s="110">
        <f>IF(SER_hh_tes!G4=0,"",SER_hh_tes!G4/SER_hh_fec!G4)</f>
        <v>0.73497780093383791</v>
      </c>
      <c r="H4" s="110">
        <f>IF(SER_hh_tes!H4=0,"",SER_hh_tes!H4/SER_hh_fec!H4)</f>
        <v>0.74187149006603414</v>
      </c>
      <c r="I4" s="110">
        <f>IF(SER_hh_tes!I4=0,"",SER_hh_tes!I4/SER_hh_fec!I4)</f>
        <v>0.7519057683456748</v>
      </c>
      <c r="J4" s="110">
        <f>IF(SER_hh_tes!J4=0,"",SER_hh_tes!J4/SER_hh_fec!J4)</f>
        <v>0.75907169615853765</v>
      </c>
      <c r="K4" s="110">
        <f>IF(SER_hh_tes!K4=0,"",SER_hh_tes!K4/SER_hh_fec!K4)</f>
        <v>0.76877501181513797</v>
      </c>
      <c r="L4" s="110">
        <f>IF(SER_hh_tes!L4=0,"",SER_hh_tes!L4/SER_hh_fec!L4)</f>
        <v>0.78039303641341784</v>
      </c>
      <c r="M4" s="110">
        <f>IF(SER_hh_tes!M4=0,"",SER_hh_tes!M4/SER_hh_fec!M4)</f>
        <v>0.79369220280045494</v>
      </c>
      <c r="N4" s="110">
        <f>IF(SER_hh_tes!N4=0,"",SER_hh_tes!N4/SER_hh_fec!N4)</f>
        <v>0.80504807010658086</v>
      </c>
      <c r="O4" s="110">
        <f>IF(SER_hh_tes!O4=0,"",SER_hh_tes!O4/SER_hh_fec!O4)</f>
        <v>0.81539151658964715</v>
      </c>
      <c r="P4" s="110">
        <f>IF(SER_hh_tes!P4=0,"",SER_hh_tes!P4/SER_hh_fec!P4)</f>
        <v>0.8246661526536917</v>
      </c>
      <c r="Q4" s="110">
        <f>IF(SER_hh_tes!Q4=0,"",SER_hh_tes!Q4/SER_hh_fec!Q4)</f>
        <v>0.8330607451150982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 t="str">
        <f>IF(SER_hh_tes!E5=0,"",SER_hh_tes!E5/SER_hh_fec!E5)</f>
        <v/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0.59401716888617295</v>
      </c>
      <c r="C7" s="109">
        <f>IF(SER_hh_tes!C7=0,"",SER_hh_tes!C7/SER_hh_fec!C7)</f>
        <v>0.59401716888617317</v>
      </c>
      <c r="D7" s="109">
        <f>IF(SER_hh_tes!D7=0,"",SER_hh_tes!D7/SER_hh_fec!D7)</f>
        <v>0.59494970361315969</v>
      </c>
      <c r="E7" s="109">
        <f>IF(SER_hh_tes!E7=0,"",SER_hh_tes!E7/SER_hh_fec!E7)</f>
        <v>0.60063622376053294</v>
      </c>
      <c r="F7" s="109">
        <f>IF(SER_hh_tes!F7=0,"",SER_hh_tes!F7/SER_hh_fec!F7)</f>
        <v>0.60681402168999554</v>
      </c>
      <c r="G7" s="109">
        <f>IF(SER_hh_tes!G7=0,"",SER_hh_tes!G7/SER_hh_fec!G7)</f>
        <v>0.60837344994277032</v>
      </c>
      <c r="H7" s="109">
        <f>IF(SER_hh_tes!H7=0,"",SER_hh_tes!H7/SER_hh_fec!H7)</f>
        <v>0.61135016679765553</v>
      </c>
      <c r="I7" s="109">
        <f>IF(SER_hh_tes!I7=0,"",SER_hh_tes!I7/SER_hh_fec!I7)</f>
        <v>0.61701373460826114</v>
      </c>
      <c r="J7" s="109">
        <f>IF(SER_hh_tes!J7=0,"",SER_hh_tes!J7/SER_hh_fec!J7)</f>
        <v>0.62747396971063707</v>
      </c>
      <c r="K7" s="109">
        <f>IF(SER_hh_tes!K7=0,"",SER_hh_tes!K7/SER_hh_fec!K7)</f>
        <v>0.63726527769802987</v>
      </c>
      <c r="L7" s="109">
        <f>IF(SER_hh_tes!L7=0,"",SER_hh_tes!L7/SER_hh_fec!L7)</f>
        <v>0.643521011766641</v>
      </c>
      <c r="M7" s="109">
        <f>IF(SER_hh_tes!M7=0,"",SER_hh_tes!M7/SER_hh_fec!M7)</f>
        <v>0.65319074195628379</v>
      </c>
      <c r="N7" s="109">
        <f>IF(SER_hh_tes!N7=0,"",SER_hh_tes!N7/SER_hh_fec!N7)</f>
        <v>0.67513080416567284</v>
      </c>
      <c r="O7" s="109">
        <f>IF(SER_hh_tes!O7=0,"",SER_hh_tes!O7/SER_hh_fec!O7)</f>
        <v>0.68947490862090255</v>
      </c>
      <c r="P7" s="109">
        <f>IF(SER_hh_tes!P7=0,"",SER_hh_tes!P7/SER_hh_fec!P7)</f>
        <v>0.70324111590483329</v>
      </c>
      <c r="Q7" s="109">
        <f>IF(SER_hh_tes!Q7=0,"",SER_hh_tes!Q7/SER_hh_fec!Q7)</f>
        <v>0.70336707550513056</v>
      </c>
    </row>
    <row r="8" spans="1:17" ht="12" customHeight="1" x14ac:dyDescent="0.25">
      <c r="A8" s="88" t="s">
        <v>101</v>
      </c>
      <c r="B8" s="109">
        <f>IF(SER_hh_tes!B8=0,"",SER_hh_tes!B8/SER_hh_fec!B8)</f>
        <v>0.96551362053879541</v>
      </c>
      <c r="C8" s="109">
        <f>IF(SER_hh_tes!C8=0,"",SER_hh_tes!C8/SER_hh_fec!C8)</f>
        <v>0.96906344118149901</v>
      </c>
      <c r="D8" s="109">
        <f>IF(SER_hh_tes!D8=0,"",SER_hh_tes!D8/SER_hh_fec!D8)</f>
        <v>0.97563156560143716</v>
      </c>
      <c r="E8" s="109">
        <f>IF(SER_hh_tes!E8=0,"",SER_hh_tes!E8/SER_hh_fec!E8)</f>
        <v>0.98542868680349371</v>
      </c>
      <c r="F8" s="109">
        <f>IF(SER_hh_tes!F8=0,"",SER_hh_tes!F8/SER_hh_fec!F8)</f>
        <v>0.98975948584333862</v>
      </c>
      <c r="G8" s="109">
        <f>IF(SER_hh_tes!G8=0,"",SER_hh_tes!G8/SER_hh_fec!G8)</f>
        <v>0.99607563573406688</v>
      </c>
      <c r="H8" s="109">
        <f>IF(SER_hh_tes!H8=0,"",SER_hh_tes!H8/SER_hh_fec!H8)</f>
        <v>1.0011638534070177</v>
      </c>
      <c r="I8" s="109">
        <f>IF(SER_hh_tes!I8=0,"",SER_hh_tes!I8/SER_hh_fec!I8)</f>
        <v>1.0079116004110273</v>
      </c>
      <c r="J8" s="109">
        <f>IF(SER_hh_tes!J8=0,"",SER_hh_tes!J8/SER_hh_fec!J8)</f>
        <v>1.0131836489834232</v>
      </c>
      <c r="K8" s="109">
        <f>IF(SER_hh_tes!K8=0,"",SER_hh_tes!K8/SER_hh_fec!K8)</f>
        <v>1.0201616158527742</v>
      </c>
      <c r="L8" s="109">
        <f>IF(SER_hh_tes!L8=0,"",SER_hh_tes!L8/SER_hh_fec!L8)</f>
        <v>1.0245677595893909</v>
      </c>
      <c r="M8" s="109">
        <f>IF(SER_hh_tes!M8=0,"",SER_hh_tes!M8/SER_hh_fec!M8)</f>
        <v>1.0359736022976229</v>
      </c>
      <c r="N8" s="109">
        <f>IF(SER_hh_tes!N8=0,"",SER_hh_tes!N8/SER_hh_fec!N8)</f>
        <v>1.0447030477250345</v>
      </c>
      <c r="O8" s="109">
        <f>IF(SER_hh_tes!O8=0,"",SER_hh_tes!O8/SER_hh_fec!O8)</f>
        <v>1.0538088941380088</v>
      </c>
      <c r="P8" s="109">
        <f>IF(SER_hh_tes!P8=0,"",SER_hh_tes!P8/SER_hh_fec!P8)</f>
        <v>1.0753742584451189</v>
      </c>
      <c r="Q8" s="109">
        <f>IF(SER_hh_tes!Q8=0,"",SER_hh_tes!Q8/SER_hh_fec!Q8)</f>
        <v>1.0893724835472254</v>
      </c>
    </row>
    <row r="9" spans="1:17" ht="12" customHeight="1" x14ac:dyDescent="0.25">
      <c r="A9" s="88" t="s">
        <v>106</v>
      </c>
      <c r="B9" s="109">
        <f>IF(SER_hh_tes!B9=0,"",SER_hh_tes!B9/SER_hh_fec!B9)</f>
        <v>0.63462365788711872</v>
      </c>
      <c r="C9" s="109">
        <f>IF(SER_hh_tes!C9=0,"",SER_hh_tes!C9/SER_hh_fec!C9)</f>
        <v>0.635637981985814</v>
      </c>
      <c r="D9" s="109">
        <f>IF(SER_hh_tes!D9=0,"",SER_hh_tes!D9/SER_hh_fec!D9)</f>
        <v>0.64902917610508415</v>
      </c>
      <c r="E9" s="109">
        <f>IF(SER_hh_tes!E9=0,"",SER_hh_tes!E9/SER_hh_fec!E9)</f>
        <v>0.66597470599128461</v>
      </c>
      <c r="F9" s="109">
        <f>IF(SER_hh_tes!F9=0,"",SER_hh_tes!F9/SER_hh_fec!F9)</f>
        <v>0.67207520989285863</v>
      </c>
      <c r="G9" s="109">
        <f>IF(SER_hh_tes!G9=0,"",SER_hh_tes!G9/SER_hh_fec!G9)</f>
        <v>0.68144431890226087</v>
      </c>
      <c r="H9" s="109">
        <f>IF(SER_hh_tes!H9=0,"",SER_hh_tes!H9/SER_hh_fec!H9)</f>
        <v>0.69219601885901139</v>
      </c>
      <c r="I9" s="109">
        <f>IF(SER_hh_tes!I9=0,"",SER_hh_tes!I9/SER_hh_fec!I9)</f>
        <v>0.69517436230780705</v>
      </c>
      <c r="J9" s="109">
        <f>IF(SER_hh_tes!J9=0,"",SER_hh_tes!J9/SER_hh_fec!J9)</f>
        <v>0.69988724335966446</v>
      </c>
      <c r="K9" s="109">
        <f>IF(SER_hh_tes!K9=0,"",SER_hh_tes!K9/SER_hh_fec!K9)</f>
        <v>0.70733441363134608</v>
      </c>
      <c r="L9" s="109">
        <f>IF(SER_hh_tes!L9=0,"",SER_hh_tes!L9/SER_hh_fec!L9)</f>
        <v>0.71549048310915508</v>
      </c>
      <c r="M9" s="109">
        <f>IF(SER_hh_tes!M9=0,"",SER_hh_tes!M9/SER_hh_fec!M9)</f>
        <v>0.72551078359203158</v>
      </c>
      <c r="N9" s="109">
        <f>IF(SER_hh_tes!N9=0,"",SER_hh_tes!N9/SER_hh_fec!N9)</f>
        <v>0.73678109668283831</v>
      </c>
      <c r="O9" s="109">
        <f>IF(SER_hh_tes!O9=0,"",SER_hh_tes!O9/SER_hh_fec!O9)</f>
        <v>0.74611217766092475</v>
      </c>
      <c r="P9" s="109">
        <f>IF(SER_hh_tes!P9=0,"",SER_hh_tes!P9/SER_hh_fec!P9)</f>
        <v>0.7519125950003438</v>
      </c>
      <c r="Q9" s="109">
        <f>IF(SER_hh_tes!Q9=0,"",SER_hh_tes!Q9/SER_hh_fec!Q9)</f>
        <v>0.75563761896260218</v>
      </c>
    </row>
    <row r="10" spans="1:17" ht="12" customHeight="1" x14ac:dyDescent="0.25">
      <c r="A10" s="88" t="s">
        <v>34</v>
      </c>
      <c r="B10" s="109">
        <f>IF(SER_hh_tes!B10=0,"",SER_hh_tes!B10/SER_hh_fec!B10)</f>
        <v>0.49105419294590297</v>
      </c>
      <c r="C10" s="109">
        <f>IF(SER_hh_tes!C10=0,"",SER_hh_tes!C10/SER_hh_fec!C10)</f>
        <v>0.49533748887089613</v>
      </c>
      <c r="D10" s="109">
        <f>IF(SER_hh_tes!D10=0,"",SER_hh_tes!D10/SER_hh_fec!D10)</f>
        <v>0.5038437849402494</v>
      </c>
      <c r="E10" s="109">
        <f>IF(SER_hh_tes!E10=0,"",SER_hh_tes!E10/SER_hh_fec!E10)</f>
        <v>0.50852275232247657</v>
      </c>
      <c r="F10" s="109">
        <f>IF(SER_hh_tes!F10=0,"",SER_hh_tes!F10/SER_hh_fec!F10)</f>
        <v>0.51293811849187543</v>
      </c>
      <c r="G10" s="109">
        <f>IF(SER_hh_tes!G10=0,"",SER_hh_tes!G10/SER_hh_fec!G10)</f>
        <v>0.51772474376137911</v>
      </c>
      <c r="H10" s="109">
        <f>IF(SER_hh_tes!H10=0,"",SER_hh_tes!H10/SER_hh_fec!H10)</f>
        <v>0.52328329139790786</v>
      </c>
      <c r="I10" s="109">
        <f>IF(SER_hh_tes!I10=0,"",SER_hh_tes!I10/SER_hh_fec!I10)</f>
        <v>0.52571828978830526</v>
      </c>
      <c r="J10" s="109">
        <f>IF(SER_hh_tes!J10=0,"",SER_hh_tes!J10/SER_hh_fec!J10)</f>
        <v>0.53084036510187316</v>
      </c>
      <c r="K10" s="109">
        <f>IF(SER_hh_tes!K10=0,"",SER_hh_tes!K10/SER_hh_fec!K10)</f>
        <v>0.5383707320554888</v>
      </c>
      <c r="L10" s="109">
        <f>IF(SER_hh_tes!L10=0,"",SER_hh_tes!L10/SER_hh_fec!L10)</f>
        <v>0.54508517793136735</v>
      </c>
      <c r="M10" s="109">
        <f>IF(SER_hh_tes!M10=0,"",SER_hh_tes!M10/SER_hh_fec!M10)</f>
        <v>0.56147511220575541</v>
      </c>
      <c r="N10" s="109">
        <f>IF(SER_hh_tes!N10=0,"",SER_hh_tes!N10/SER_hh_fec!N10)</f>
        <v>0.57088177882242708</v>
      </c>
      <c r="O10" s="109">
        <f>IF(SER_hh_tes!O10=0,"",SER_hh_tes!O10/SER_hh_fec!O10)</f>
        <v>0.57670879471115088</v>
      </c>
      <c r="P10" s="109">
        <f>IF(SER_hh_tes!P10=0,"",SER_hh_tes!P10/SER_hh_fec!P10)</f>
        <v>0.57817410017332971</v>
      </c>
      <c r="Q10" s="109">
        <f>IF(SER_hh_tes!Q10=0,"",SER_hh_tes!Q10/SER_hh_fec!Q10)</f>
        <v>0.58059768061353723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0.75430751604593416</v>
      </c>
      <c r="C12" s="109">
        <f>IF(SER_hh_tes!C12=0,"",SER_hh_tes!C12/SER_hh_fec!C12)</f>
        <v>0.75742348389274972</v>
      </c>
      <c r="D12" s="109">
        <f>IF(SER_hh_tes!D12=0,"",SER_hh_tes!D12/SER_hh_fec!D12)</f>
        <v>0.76019255950783782</v>
      </c>
      <c r="E12" s="109">
        <f>IF(SER_hh_tes!E12=0,"",SER_hh_tes!E12/SER_hh_fec!E12)</f>
        <v>0.76303454100729029</v>
      </c>
      <c r="F12" s="109">
        <f>IF(SER_hh_tes!F12=0,"",SER_hh_tes!F12/SER_hh_fec!F12)</f>
        <v>0.76591756091441443</v>
      </c>
      <c r="G12" s="109">
        <f>IF(SER_hh_tes!G12=0,"",SER_hh_tes!G12/SER_hh_fec!G12)</f>
        <v>0.76919268491563098</v>
      </c>
      <c r="H12" s="109">
        <f>IF(SER_hh_tes!H12=0,"",SER_hh_tes!H12/SER_hh_fec!H12)</f>
        <v>0.77225454287483819</v>
      </c>
      <c r="I12" s="109">
        <f>IF(SER_hh_tes!I12=0,"",SER_hh_tes!I12/SER_hh_fec!I12)</f>
        <v>0.77705679403175787</v>
      </c>
      <c r="J12" s="109">
        <f>IF(SER_hh_tes!J12=0,"",SER_hh_tes!J12/SER_hh_fec!J12)</f>
        <v>0.7818913861762451</v>
      </c>
      <c r="K12" s="109">
        <f>IF(SER_hh_tes!K12=0,"",SER_hh_tes!K12/SER_hh_fec!K12)</f>
        <v>0.78812967999068595</v>
      </c>
      <c r="L12" s="109">
        <f>IF(SER_hh_tes!L12=0,"",SER_hh_tes!L12/SER_hh_fec!L12)</f>
        <v>0.79460483091148859</v>
      </c>
      <c r="M12" s="109">
        <f>IF(SER_hh_tes!M12=0,"",SER_hh_tes!M12/SER_hh_fec!M12)</f>
        <v>0.79940479986015667</v>
      </c>
      <c r="N12" s="109">
        <f>IF(SER_hh_tes!N12=0,"",SER_hh_tes!N12/SER_hh_fec!N12)</f>
        <v>0.80290846107860003</v>
      </c>
      <c r="O12" s="109">
        <f>IF(SER_hh_tes!O12=0,"",SER_hh_tes!O12/SER_hh_fec!O12)</f>
        <v>0.80703482936216431</v>
      </c>
      <c r="P12" s="109">
        <f>IF(SER_hh_tes!P12=0,"",SER_hh_tes!P12/SER_hh_fec!P12)</f>
        <v>0.81283114423408176</v>
      </c>
      <c r="Q12" s="109">
        <f>IF(SER_hh_tes!Q12=0,"",SER_hh_tes!Q12/SER_hh_fec!Q12)</f>
        <v>0.81642878329615343</v>
      </c>
    </row>
    <row r="13" spans="1:17" ht="12" customHeight="1" x14ac:dyDescent="0.25">
      <c r="A13" s="88" t="s">
        <v>105</v>
      </c>
      <c r="B13" s="109">
        <f>IF(SER_hh_tes!B13=0,"",SER_hh_tes!B13/SER_hh_fec!B13)</f>
        <v>1.1880343377723466</v>
      </c>
      <c r="C13" s="109">
        <f>IF(SER_hh_tes!C13=0,"",SER_hh_tes!C13/SER_hh_fec!C13)</f>
        <v>1.2096197814895224</v>
      </c>
      <c r="D13" s="109">
        <f>IF(SER_hh_tes!D13=0,"",SER_hh_tes!D13/SER_hh_fec!D13)</f>
        <v>1.221115118607087</v>
      </c>
      <c r="E13" s="109">
        <f>IF(SER_hh_tes!E13=0,"",SER_hh_tes!E13/SER_hh_fec!E13)</f>
        <v>1.2268475490405122</v>
      </c>
      <c r="F13" s="109">
        <f>IF(SER_hh_tes!F13=0,"",SER_hh_tes!F13/SER_hh_fec!F13)</f>
        <v>1.2334142191750814</v>
      </c>
      <c r="G13" s="109">
        <f>IF(SER_hh_tes!G13=0,"",SER_hh_tes!G13/SER_hh_fec!G13)</f>
        <v>1.2370426244733623</v>
      </c>
      <c r="H13" s="109">
        <f>IF(SER_hh_tes!H13=0,"",SER_hh_tes!H13/SER_hh_fec!H13)</f>
        <v>1.2399335360071255</v>
      </c>
      <c r="I13" s="109">
        <f>IF(SER_hh_tes!I13=0,"",SER_hh_tes!I13/SER_hh_fec!I13)</f>
        <v>1.2420443341973837</v>
      </c>
      <c r="J13" s="109">
        <f>IF(SER_hh_tes!J13=0,"",SER_hh_tes!J13/SER_hh_fec!J13)</f>
        <v>1.2429572128468513</v>
      </c>
      <c r="K13" s="109">
        <f>IF(SER_hh_tes!K13=0,"",SER_hh_tes!K13/SER_hh_fec!K13)</f>
        <v>1.2436983358454206</v>
      </c>
      <c r="L13" s="109">
        <f>IF(SER_hh_tes!L13=0,"",SER_hh_tes!L13/SER_hh_fec!L13)</f>
        <v>1.2719887319546794</v>
      </c>
      <c r="M13" s="109">
        <f>IF(SER_hh_tes!M13=0,"",SER_hh_tes!M13/SER_hh_fec!M13)</f>
        <v>1.4221314054539023</v>
      </c>
      <c r="N13" s="109">
        <f>IF(SER_hh_tes!N13=0,"",SER_hh_tes!N13/SER_hh_fec!N13)</f>
        <v>1.5648650879467245</v>
      </c>
      <c r="O13" s="109">
        <f>IF(SER_hh_tes!O13=0,"",SER_hh_tes!O13/SER_hh_fec!O13)</f>
        <v>1.6898191772008004</v>
      </c>
      <c r="P13" s="109">
        <f>IF(SER_hh_tes!P13=0,"",SER_hh_tes!P13/SER_hh_fec!P13)</f>
        <v>1.7980609850228069</v>
      </c>
      <c r="Q13" s="109">
        <f>IF(SER_hh_tes!Q13=0,"",SER_hh_tes!Q13/SER_hh_fec!Q13)</f>
        <v>1.8619003406885641</v>
      </c>
    </row>
    <row r="14" spans="1:17" ht="12" customHeight="1" x14ac:dyDescent="0.25">
      <c r="A14" s="51" t="s">
        <v>104</v>
      </c>
      <c r="B14" s="112">
        <f>IF(SER_hh_tes!B14=0,"",SER_hh_tes!B14/SER_hh_fec!B14)</f>
        <v>0.71659214024363738</v>
      </c>
      <c r="C14" s="112">
        <f>IF(SER_hh_tes!C14=0,"",SER_hh_tes!C14/SER_hh_fec!C14)</f>
        <v>0.71989112664166022</v>
      </c>
      <c r="D14" s="112">
        <f>IF(SER_hh_tes!D14=0,"",SER_hh_tes!D14/SER_hh_fec!D14)</f>
        <v>0.72106340801048607</v>
      </c>
      <c r="E14" s="112">
        <f>IF(SER_hh_tes!E14=0,"",SER_hh_tes!E14/SER_hh_fec!E14)</f>
        <v>0.72169417068716446</v>
      </c>
      <c r="F14" s="112">
        <f>IF(SER_hh_tes!F14=0,"",SER_hh_tes!F14/SER_hh_fec!F14)</f>
        <v>0.72779808542598323</v>
      </c>
      <c r="G14" s="112">
        <f>IF(SER_hh_tes!G14=0,"",SER_hh_tes!G14/SER_hh_fec!G14)</f>
        <v>0.73193480947463641</v>
      </c>
      <c r="H14" s="112">
        <f>IF(SER_hh_tes!H14=0,"",SER_hh_tes!H14/SER_hh_fec!H14)</f>
        <v>0.73880497723487537</v>
      </c>
      <c r="I14" s="112">
        <f>IF(SER_hh_tes!I14=0,"",SER_hh_tes!I14/SER_hh_fec!I14)</f>
        <v>0.74733575235534733</v>
      </c>
      <c r="J14" s="112">
        <f>IF(SER_hh_tes!J14=0,"",SER_hh_tes!J14/SER_hh_fec!J14)</f>
        <v>0.75009612682070292</v>
      </c>
      <c r="K14" s="112">
        <f>IF(SER_hh_tes!K14=0,"",SER_hh_tes!K14/SER_hh_fec!K14)</f>
        <v>0.75974205766457081</v>
      </c>
      <c r="L14" s="112">
        <f>IF(SER_hh_tes!L14=0,"",SER_hh_tes!L14/SER_hh_fec!L14)</f>
        <v>0.76553392404642051</v>
      </c>
      <c r="M14" s="112">
        <f>IF(SER_hh_tes!M14=0,"",SER_hh_tes!M14/SER_hh_fec!M14)</f>
        <v>0.7708514636627456</v>
      </c>
      <c r="N14" s="112">
        <f>IF(SER_hh_tes!N14=0,"",SER_hh_tes!N14/SER_hh_fec!N14)</f>
        <v>0.785677253357983</v>
      </c>
      <c r="O14" s="112">
        <f>IF(SER_hh_tes!O14=0,"",SER_hh_tes!O14/SER_hh_fec!O14)</f>
        <v>0.79179201527933118</v>
      </c>
      <c r="P14" s="112">
        <f>IF(SER_hh_tes!P14=0,"",SER_hh_tes!P14/SER_hh_fec!P14)</f>
        <v>0.79542570444949834</v>
      </c>
      <c r="Q14" s="112">
        <f>IF(SER_hh_tes!Q14=0,"",SER_hh_tes!Q14/SER_hh_fec!Q14)</f>
        <v>0.80610535252494986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</v>
      </c>
      <c r="D15" s="114">
        <f>IF(SER_hh_tes!D15=0,"",SER_hh_tes!D15/SER_hh_fec!D15)</f>
        <v>0.99999999999999967</v>
      </c>
      <c r="E15" s="114">
        <f>IF(SER_hh_tes!E15=0,"",SER_hh_tes!E15/SER_hh_fec!E15)</f>
        <v>1</v>
      </c>
      <c r="F15" s="114">
        <f>IF(SER_hh_tes!F15=0,"",SER_hh_tes!F15/SER_hh_fec!F15)</f>
        <v>1</v>
      </c>
      <c r="G15" s="114">
        <f>IF(SER_hh_tes!G15=0,"",SER_hh_tes!G15/SER_hh_fec!G15)</f>
        <v>0.99999999999999989</v>
      </c>
      <c r="H15" s="114">
        <f>IF(SER_hh_tes!H15=0,"",SER_hh_tes!H15/SER_hh_fec!H15)</f>
        <v>1</v>
      </c>
      <c r="I15" s="114">
        <f>IF(SER_hh_tes!I15=0,"",SER_hh_tes!I15/SER_hh_fec!I15)</f>
        <v>0.99999999999999967</v>
      </c>
      <c r="J15" s="114">
        <f>IF(SER_hh_tes!J15=0,"",SER_hh_tes!J15/SER_hh_fec!J15)</f>
        <v>0.99999999999999989</v>
      </c>
      <c r="K15" s="114">
        <f>IF(SER_hh_tes!K15=0,"",SER_hh_tes!K15/SER_hh_fec!K15)</f>
        <v>1</v>
      </c>
      <c r="L15" s="114">
        <f>IF(SER_hh_tes!L15=0,"",SER_hh_tes!L15/SER_hh_fec!L15)</f>
        <v>0.99999999999999978</v>
      </c>
      <c r="M15" s="114">
        <f>IF(SER_hh_tes!M15=0,"",SER_hh_tes!M15/SER_hh_fec!M15)</f>
        <v>1</v>
      </c>
      <c r="N15" s="114">
        <f>IF(SER_hh_tes!N15=0,"",SER_hh_tes!N15/SER_hh_fec!N15)</f>
        <v>1</v>
      </c>
      <c r="O15" s="114">
        <f>IF(SER_hh_tes!O15=0,"",SER_hh_tes!O15/SER_hh_fec!O15)</f>
        <v>1.0000000000000004</v>
      </c>
      <c r="P15" s="114">
        <f>IF(SER_hh_tes!P15=0,"",SER_hh_tes!P15/SER_hh_fec!P15)</f>
        <v>1.0000000000000002</v>
      </c>
      <c r="Q15" s="114">
        <f>IF(SER_hh_tes!Q15=0,"",SER_hh_tes!Q15/SER_hh_fec!Q15)</f>
        <v>1.0000000000000002</v>
      </c>
    </row>
    <row r="16" spans="1:17" ht="12.95" customHeight="1" x14ac:dyDescent="0.25">
      <c r="A16" s="90" t="s">
        <v>102</v>
      </c>
      <c r="B16" s="110">
        <f>IF(SER_hh_tes!B16=0,"",SER_hh_tes!B16/SER_hh_fec!B16)</f>
        <v>1.6723625995111659</v>
      </c>
      <c r="C16" s="110">
        <f>IF(SER_hh_tes!C16=0,"",SER_hh_tes!C16/SER_hh_fec!C16)</f>
        <v>1.7083346125704384</v>
      </c>
      <c r="D16" s="110">
        <f>IF(SER_hh_tes!D16=0,"",SER_hh_tes!D16/SER_hh_fec!D16)</f>
        <v>1.7487986649722951</v>
      </c>
      <c r="E16" s="110">
        <f>IF(SER_hh_tes!E16=0,"",SER_hh_tes!E16/SER_hh_fec!E16)</f>
        <v>1.7821678759611412</v>
      </c>
      <c r="F16" s="110">
        <f>IF(SER_hh_tes!F16=0,"",SER_hh_tes!F16/SER_hh_fec!F16)</f>
        <v>1.8179264664708079</v>
      </c>
      <c r="G16" s="110">
        <f>IF(SER_hh_tes!G16=0,"",SER_hh_tes!G16/SER_hh_fec!G16)</f>
        <v>1.8548910245651618</v>
      </c>
      <c r="H16" s="110">
        <f>IF(SER_hh_tes!H16=0,"",SER_hh_tes!H16/SER_hh_fec!H16)</f>
        <v>1.8937838105635165</v>
      </c>
      <c r="I16" s="110">
        <f>IF(SER_hh_tes!I16=0,"",SER_hh_tes!I16/SER_hh_fec!I16)</f>
        <v>1.9359911850091767</v>
      </c>
      <c r="J16" s="110">
        <f>IF(SER_hh_tes!J16=0,"",SER_hh_tes!J16/SER_hh_fec!J16)</f>
        <v>1.9744902750010767</v>
      </c>
      <c r="K16" s="110">
        <f>IF(SER_hh_tes!K16=0,"",SER_hh_tes!K16/SER_hh_fec!K16)</f>
        <v>2.0169310110947825</v>
      </c>
      <c r="L16" s="110">
        <f>IF(SER_hh_tes!L16=0,"",SER_hh_tes!L16/SER_hh_fec!L16)</f>
        <v>2.0556218333237641</v>
      </c>
      <c r="M16" s="110">
        <f>IF(SER_hh_tes!M16=0,"",SER_hh_tes!M16/SER_hh_fec!M16)</f>
        <v>2.1100504426653743</v>
      </c>
      <c r="N16" s="110">
        <f>IF(SER_hh_tes!N16=0,"",SER_hh_tes!N16/SER_hh_fec!N16)</f>
        <v>2.1901952479781643</v>
      </c>
      <c r="O16" s="110">
        <f>IF(SER_hh_tes!O16=0,"",SER_hh_tes!O16/SER_hh_fec!O16)</f>
        <v>2.2693043270538444</v>
      </c>
      <c r="P16" s="110">
        <f>IF(SER_hh_tes!P16=0,"",SER_hh_tes!P16/SER_hh_fec!P16)</f>
        <v>2.3939133333965805</v>
      </c>
      <c r="Q16" s="110">
        <f>IF(SER_hh_tes!Q16=0,"",SER_hh_tes!Q16/SER_hh_fec!Q16)</f>
        <v>2.5697801487898664</v>
      </c>
    </row>
    <row r="17" spans="1:17" ht="12.95" customHeight="1" x14ac:dyDescent="0.25">
      <c r="A17" s="88" t="s">
        <v>101</v>
      </c>
      <c r="B17" s="113">
        <f>IF(SER_hh_tes!B17=0,"",SER_hh_tes!B17/SER_hh_fec!B17)</f>
        <v>1.6723625995111659</v>
      </c>
      <c r="C17" s="113">
        <f>IF(SER_hh_tes!C17=0,"",SER_hh_tes!C17/SER_hh_fec!C17)</f>
        <v>1.7103311343992438</v>
      </c>
      <c r="D17" s="113">
        <f>IF(SER_hh_tes!D17=0,"",SER_hh_tes!D17/SER_hh_fec!D17)</f>
        <v>1.7520458122035447</v>
      </c>
      <c r="E17" s="113">
        <f>IF(SER_hh_tes!E17=0,"",SER_hh_tes!E17/SER_hh_fec!E17)</f>
        <v>1.7836353376795133</v>
      </c>
      <c r="F17" s="113">
        <f>IF(SER_hh_tes!F17=0,"",SER_hh_tes!F17/SER_hh_fec!F17)</f>
        <v>1.825002656918232</v>
      </c>
      <c r="G17" s="113">
        <f>IF(SER_hh_tes!G17=0,"",SER_hh_tes!G17/SER_hh_fec!G17)</f>
        <v>1.8658793707223023</v>
      </c>
      <c r="H17" s="113">
        <f>IF(SER_hh_tes!H17=0,"",SER_hh_tes!H17/SER_hh_fec!H17)</f>
        <v>1.9000171722636441</v>
      </c>
      <c r="I17" s="113">
        <f>IF(SER_hh_tes!I17=0,"",SER_hh_tes!I17/SER_hh_fec!I17)</f>
        <v>1.9335626429322519</v>
      </c>
      <c r="J17" s="113">
        <f>IF(SER_hh_tes!J17=0,"",SER_hh_tes!J17/SER_hh_fec!J17)</f>
        <v>1.9707734474502256</v>
      </c>
      <c r="K17" s="113">
        <f>IF(SER_hh_tes!K17=0,"",SER_hh_tes!K17/SER_hh_fec!K17)</f>
        <v>2.0114447747091528</v>
      </c>
      <c r="L17" s="113">
        <f>IF(SER_hh_tes!L17=0,"",SER_hh_tes!L17/SER_hh_fec!L17)</f>
        <v>2.0690994654083261</v>
      </c>
      <c r="M17" s="113">
        <f>IF(SER_hh_tes!M17=0,"",SER_hh_tes!M17/SER_hh_fec!M17)</f>
        <v>2.1288642512469962</v>
      </c>
      <c r="N17" s="113">
        <f>IF(SER_hh_tes!N17=0,"",SER_hh_tes!N17/SER_hh_fec!N17)</f>
        <v>2.2283104381649186</v>
      </c>
      <c r="O17" s="113">
        <f>IF(SER_hh_tes!O17=0,"",SER_hh_tes!O17/SER_hh_fec!O17)</f>
        <v>2.3353822960843167</v>
      </c>
      <c r="P17" s="113">
        <f>IF(SER_hh_tes!P17=0,"",SER_hh_tes!P17/SER_hh_fec!P17)</f>
        <v>2.5265250551847038</v>
      </c>
      <c r="Q17" s="113">
        <f>IF(SER_hh_tes!Q17=0,"",SER_hh_tes!Q17/SER_hh_fec!Q17)</f>
        <v>2.785352115993541</v>
      </c>
    </row>
    <row r="18" spans="1:17" ht="12" customHeight="1" x14ac:dyDescent="0.25">
      <c r="A18" s="88" t="s">
        <v>100</v>
      </c>
      <c r="B18" s="113">
        <f>IF(SER_hh_tes!B18=0,"",SER_hh_tes!B18/SER_hh_fec!B18)</f>
        <v>1.6723625995111657</v>
      </c>
      <c r="C18" s="113">
        <f>IF(SER_hh_tes!C18=0,"",SER_hh_tes!C18/SER_hh_fec!C18)</f>
        <v>1.7083317704325722</v>
      </c>
      <c r="D18" s="113">
        <f>IF(SER_hh_tes!D18=0,"",SER_hh_tes!D18/SER_hh_fec!D18)</f>
        <v>1.7487938140875698</v>
      </c>
      <c r="E18" s="113">
        <f>IF(SER_hh_tes!E18=0,"",SER_hh_tes!E18/SER_hh_fec!E18)</f>
        <v>1.7821656714704093</v>
      </c>
      <c r="F18" s="113">
        <f>IF(SER_hh_tes!F18=0,"",SER_hh_tes!F18/SER_hh_fec!F18)</f>
        <v>1.8179151839816232</v>
      </c>
      <c r="G18" s="113">
        <f>IF(SER_hh_tes!G18=0,"",SER_hh_tes!G18/SER_hh_fec!G18)</f>
        <v>1.8548723407428891</v>
      </c>
      <c r="H18" s="113">
        <f>IF(SER_hh_tes!H18=0,"",SER_hh_tes!H18/SER_hh_fec!H18)</f>
        <v>1.893772969425886</v>
      </c>
      <c r="I18" s="113">
        <f>IF(SER_hh_tes!I18=0,"",SER_hh_tes!I18/SER_hh_fec!I18)</f>
        <v>1.9359954048369712</v>
      </c>
      <c r="J18" s="113">
        <f>IF(SER_hh_tes!J18=0,"",SER_hh_tes!J18/SER_hh_fec!J18)</f>
        <v>1.9744968735486361</v>
      </c>
      <c r="K18" s="113">
        <f>IF(SER_hh_tes!K18=0,"",SER_hh_tes!K18/SER_hh_fec!K18)</f>
        <v>2.0169409112093</v>
      </c>
      <c r="L18" s="113">
        <f>IF(SER_hh_tes!L18=0,"",SER_hh_tes!L18/SER_hh_fec!L18)</f>
        <v>2.0555953993769536</v>
      </c>
      <c r="M18" s="113">
        <f>IF(SER_hh_tes!M18=0,"",SER_hh_tes!M18/SER_hh_fec!M18)</f>
        <v>2.1100107694418324</v>
      </c>
      <c r="N18" s="113">
        <f>IF(SER_hh_tes!N18=0,"",SER_hh_tes!N18/SER_hh_fec!N18)</f>
        <v>2.1901027879347681</v>
      </c>
      <c r="O18" s="113">
        <f>IF(SER_hh_tes!O18=0,"",SER_hh_tes!O18/SER_hh_fec!O18)</f>
        <v>2.2691078617420009</v>
      </c>
      <c r="P18" s="113">
        <f>IF(SER_hh_tes!P18=0,"",SER_hh_tes!P18/SER_hh_fec!P18)</f>
        <v>2.3934003042813892</v>
      </c>
      <c r="Q18" s="113">
        <f>IF(SER_hh_tes!Q18=0,"",SER_hh_tes!Q18/SER_hh_fec!Q18)</f>
        <v>2.5686317688690372</v>
      </c>
    </row>
    <row r="19" spans="1:17" ht="12.95" customHeight="1" x14ac:dyDescent="0.25">
      <c r="A19" s="90" t="s">
        <v>47</v>
      </c>
      <c r="B19" s="110">
        <f>IF(SER_hh_tes!B19=0,"",SER_hh_tes!B19/SER_hh_fec!B19)</f>
        <v>0.6772513825204457</v>
      </c>
      <c r="C19" s="110">
        <f>IF(SER_hh_tes!C19=0,"",SER_hh_tes!C19/SER_hh_fec!C19)</f>
        <v>0.68130899190301264</v>
      </c>
      <c r="D19" s="110">
        <f>IF(SER_hh_tes!D19=0,"",SER_hh_tes!D19/SER_hh_fec!D19)</f>
        <v>0.68533783182692154</v>
      </c>
      <c r="E19" s="110">
        <f>IF(SER_hh_tes!E19=0,"",SER_hh_tes!E19/SER_hh_fec!E19)</f>
        <v>0.68749068534047864</v>
      </c>
      <c r="F19" s="110">
        <f>IF(SER_hh_tes!F19=0,"",SER_hh_tes!F19/SER_hh_fec!F19)</f>
        <v>0.69219225342756663</v>
      </c>
      <c r="G19" s="110">
        <f>IF(SER_hh_tes!G19=0,"",SER_hh_tes!G19/SER_hh_fec!G19)</f>
        <v>0.6958547016122294</v>
      </c>
      <c r="H19" s="110">
        <f>IF(SER_hh_tes!H19=0,"",SER_hh_tes!H19/SER_hh_fec!H19)</f>
        <v>0.70160277013453254</v>
      </c>
      <c r="I19" s="110">
        <f>IF(SER_hh_tes!I19=0,"",SER_hh_tes!I19/SER_hh_fec!I19)</f>
        <v>0.70912159403073993</v>
      </c>
      <c r="J19" s="110">
        <f>IF(SER_hh_tes!J19=0,"",SER_hh_tes!J19/SER_hh_fec!J19)</f>
        <v>0.71406897308211503</v>
      </c>
      <c r="K19" s="110">
        <f>IF(SER_hh_tes!K19=0,"",SER_hh_tes!K19/SER_hh_fec!K19)</f>
        <v>0.72000958402562043</v>
      </c>
      <c r="L19" s="110">
        <f>IF(SER_hh_tes!L19=0,"",SER_hh_tes!L19/SER_hh_fec!L19)</f>
        <v>0.72707149487307099</v>
      </c>
      <c r="M19" s="110">
        <f>IF(SER_hh_tes!M19=0,"",SER_hh_tes!M19/SER_hh_fec!M19)</f>
        <v>0.73861252109574949</v>
      </c>
      <c r="N19" s="110">
        <f>IF(SER_hh_tes!N19=0,"",SER_hh_tes!N19/SER_hh_fec!N19)</f>
        <v>0.74386135147739385</v>
      </c>
      <c r="O19" s="110">
        <f>IF(SER_hh_tes!O19=0,"",SER_hh_tes!O19/SER_hh_fec!O19)</f>
        <v>0.74892818078105938</v>
      </c>
      <c r="P19" s="110">
        <f>IF(SER_hh_tes!P19=0,"",SER_hh_tes!P19/SER_hh_fec!P19)</f>
        <v>0.75556381417771545</v>
      </c>
      <c r="Q19" s="110">
        <f>IF(SER_hh_tes!Q19=0,"",SER_hh_tes!Q19/SER_hh_fec!Q19)</f>
        <v>0.76028320198858779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0.53087949496053566</v>
      </c>
      <c r="C22" s="109">
        <f>IF(SER_hh_tes!C22=0,"",SER_hh_tes!C22/SER_hh_fec!C22)</f>
        <v>0.53305946570702289</v>
      </c>
      <c r="D22" s="109">
        <f>IF(SER_hh_tes!D22=0,"",SER_hh_tes!D22/SER_hh_fec!D22)</f>
        <v>0.53688893886406241</v>
      </c>
      <c r="E22" s="109">
        <f>IF(SER_hh_tes!E22=0,"",SER_hh_tes!E22/SER_hh_fec!E22)</f>
        <v>0.54159538074451608</v>
      </c>
      <c r="F22" s="109">
        <f>IF(SER_hh_tes!F22=0,"",SER_hh_tes!F22/SER_hh_fec!F22)</f>
        <v>0.54633475646396146</v>
      </c>
      <c r="G22" s="109">
        <f>IF(SER_hh_tes!G22=0,"",SER_hh_tes!G22/SER_hh_fec!G22)</f>
        <v>0.54947379747452629</v>
      </c>
      <c r="H22" s="109">
        <f>IF(SER_hh_tes!H22=0,"",SER_hh_tes!H22/SER_hh_fec!H22)</f>
        <v>0.55223757459487222</v>
      </c>
      <c r="I22" s="109">
        <f>IF(SER_hh_tes!I22=0,"",SER_hh_tes!I22/SER_hh_fec!I22)</f>
        <v>0.55498562990023881</v>
      </c>
      <c r="J22" s="109">
        <f>IF(SER_hh_tes!J22=0,"",SER_hh_tes!J22/SER_hh_fec!J22)</f>
        <v>0.56319350494961939</v>
      </c>
      <c r="K22" s="109">
        <f>IF(SER_hh_tes!K22=0,"",SER_hh_tes!K22/SER_hh_fec!K22)</f>
        <v>0.5709794412023016</v>
      </c>
      <c r="L22" s="109">
        <f>IF(SER_hh_tes!L22=0,"",SER_hh_tes!L22/SER_hh_fec!L22)</f>
        <v>0.57681988990119504</v>
      </c>
      <c r="M22" s="109">
        <f>IF(SER_hh_tes!M22=0,"",SER_hh_tes!M22/SER_hh_fec!M22)</f>
        <v>0.5839880273192315</v>
      </c>
      <c r="N22" s="109">
        <f>IF(SER_hh_tes!N22=0,"",SER_hh_tes!N22/SER_hh_fec!N22)</f>
        <v>0.59563880747356079</v>
      </c>
      <c r="O22" s="109">
        <f>IF(SER_hh_tes!O22=0,"",SER_hh_tes!O22/SER_hh_fec!O22)</f>
        <v>0.60760975614116652</v>
      </c>
      <c r="P22" s="109">
        <f>IF(SER_hh_tes!P22=0,"",SER_hh_tes!P22/SER_hh_fec!P22)</f>
        <v>0.61952825851463245</v>
      </c>
      <c r="Q22" s="109">
        <f>IF(SER_hh_tes!Q22=0,"",SER_hh_tes!Q22/SER_hh_fec!Q22)</f>
        <v>0.62604783701544509</v>
      </c>
    </row>
    <row r="23" spans="1:17" ht="12" customHeight="1" x14ac:dyDescent="0.25">
      <c r="A23" s="88" t="s">
        <v>98</v>
      </c>
      <c r="B23" s="109">
        <f>IF(SER_hh_tes!B23=0,"",SER_hh_tes!B23/SER_hh_fec!B23)</f>
        <v>0.56879945888628825</v>
      </c>
      <c r="C23" s="109">
        <f>IF(SER_hh_tes!C23=0,"",SER_hh_tes!C23/SER_hh_fec!C23)</f>
        <v>0.57214144249498722</v>
      </c>
      <c r="D23" s="109">
        <f>IF(SER_hh_tes!D23=0,"",SER_hh_tes!D23/SER_hh_fec!D23)</f>
        <v>0.5788048780836722</v>
      </c>
      <c r="E23" s="109">
        <f>IF(SER_hh_tes!E23=0,"",SER_hh_tes!E23/SER_hh_fec!E23)</f>
        <v>0.58983227766559931</v>
      </c>
      <c r="F23" s="109">
        <f>IF(SER_hh_tes!F23=0,"",SER_hh_tes!F23/SER_hh_fec!F23)</f>
        <v>0.59392195981764051</v>
      </c>
      <c r="G23" s="109">
        <f>IF(SER_hh_tes!G23=0,"",SER_hh_tes!G23/SER_hh_fec!G23)</f>
        <v>0.6009654975855544</v>
      </c>
      <c r="H23" s="109">
        <f>IF(SER_hh_tes!H23=0,"",SER_hh_tes!H23/SER_hh_fec!H23)</f>
        <v>0.60703097164770436</v>
      </c>
      <c r="I23" s="109">
        <f>IF(SER_hh_tes!I23=0,"",SER_hh_tes!I23/SER_hh_fec!I23)</f>
        <v>0.61015823422095294</v>
      </c>
      <c r="J23" s="109">
        <f>IF(SER_hh_tes!J23=0,"",SER_hh_tes!J23/SER_hh_fec!J23)</f>
        <v>0.61346750468288014</v>
      </c>
      <c r="K23" s="109">
        <f>IF(SER_hh_tes!K23=0,"",SER_hh_tes!K23/SER_hh_fec!K23)</f>
        <v>0.61683429017703595</v>
      </c>
      <c r="L23" s="109">
        <f>IF(SER_hh_tes!L23=0,"",SER_hh_tes!L23/SER_hh_fec!L23)</f>
        <v>0.62034825142679428</v>
      </c>
      <c r="M23" s="109">
        <f>IF(SER_hh_tes!M23=0,"",SER_hh_tes!M23/SER_hh_fec!M23)</f>
        <v>0.63058065764381022</v>
      </c>
      <c r="N23" s="109">
        <f>IF(SER_hh_tes!N23=0,"",SER_hh_tes!N23/SER_hh_fec!N23)</f>
        <v>0.63424832454646585</v>
      </c>
      <c r="O23" s="109">
        <f>IF(SER_hh_tes!O23=0,"",SER_hh_tes!O23/SER_hh_fec!O23)</f>
        <v>0.63660139331950316</v>
      </c>
      <c r="P23" s="109">
        <f>IF(SER_hh_tes!P23=0,"",SER_hh_tes!P23/SER_hh_fec!P23)</f>
        <v>0.63831815261488689</v>
      </c>
      <c r="Q23" s="109">
        <f>IF(SER_hh_tes!Q23=0,"",SER_hh_tes!Q23/SER_hh_fec!Q23)</f>
        <v>0.63995707446073313</v>
      </c>
    </row>
    <row r="24" spans="1:17" ht="12" customHeight="1" x14ac:dyDescent="0.25">
      <c r="A24" s="88" t="s">
        <v>34</v>
      </c>
      <c r="B24" s="109">
        <f>IF(SER_hh_tes!B24=0,"",SER_hh_tes!B24/SER_hh_fec!B24)</f>
        <v>0.4550395671090306</v>
      </c>
      <c r="C24" s="109">
        <f>IF(SER_hh_tes!C24=0,"",SER_hh_tes!C24/SER_hh_fec!C24)</f>
        <v>0.46158288486385746</v>
      </c>
      <c r="D24" s="109">
        <f>IF(SER_hh_tes!D24=0,"",SER_hh_tes!D24/SER_hh_fec!D24)</f>
        <v>0.46592782343740796</v>
      </c>
      <c r="E24" s="109">
        <f>IF(SER_hh_tes!E24=0,"",SER_hh_tes!E24/SER_hh_fec!E24)</f>
        <v>0.46984705873522564</v>
      </c>
      <c r="F24" s="109">
        <f>IF(SER_hh_tes!F24=0,"",SER_hh_tes!F24/SER_hh_fec!F24)</f>
        <v>0.47424243197445726</v>
      </c>
      <c r="G24" s="109">
        <f>IF(SER_hh_tes!G24=0,"",SER_hh_tes!G24/SER_hh_fec!G24)</f>
        <v>0.47978546599963989</v>
      </c>
      <c r="H24" s="109">
        <f>IF(SER_hh_tes!H24=0,"",SER_hh_tes!H24/SER_hh_fec!H24)</f>
        <v>0.48472867079112381</v>
      </c>
      <c r="I24" s="109">
        <f>IF(SER_hh_tes!I24=0,"",SER_hh_tes!I24/SER_hh_fec!I24)</f>
        <v>0.49008104265044211</v>
      </c>
      <c r="J24" s="109">
        <f>IF(SER_hh_tes!J24=0,"",SER_hh_tes!J24/SER_hh_fec!J24)</f>
        <v>0.49500693015453023</v>
      </c>
      <c r="K24" s="109">
        <f>IF(SER_hh_tes!K24=0,"",SER_hh_tes!K24/SER_hh_fec!K24)</f>
        <v>0.50038971011434918</v>
      </c>
      <c r="L24" s="109">
        <f>IF(SER_hh_tes!L24=0,"",SER_hh_tes!L24/SER_hh_fec!L24)</f>
        <v>0.50573060430746952</v>
      </c>
      <c r="M24" s="109">
        <f>IF(SER_hh_tes!M24=0,"",SER_hh_tes!M24/SER_hh_fec!M24)</f>
        <v>0.51124452144963051</v>
      </c>
      <c r="N24" s="109">
        <f>IF(SER_hh_tes!N24=0,"",SER_hh_tes!N24/SER_hh_fec!N24)</f>
        <v>0.51678735762179739</v>
      </c>
      <c r="O24" s="109">
        <f>IF(SER_hh_tes!O24=0,"",SER_hh_tes!O24/SER_hh_fec!O24)</f>
        <v>0.5218159856635034</v>
      </c>
      <c r="P24" s="109">
        <f>IF(SER_hh_tes!P24=0,"",SER_hh_tes!P24/SER_hh_fec!P24)</f>
        <v>0.52675984190587299</v>
      </c>
      <c r="Q24" s="109">
        <f>IF(SER_hh_tes!Q24=0,"",SER_hh_tes!Q24/SER_hh_fec!Q24)</f>
        <v>0.531681653361879</v>
      </c>
    </row>
    <row r="25" spans="1:17" ht="12" customHeight="1" x14ac:dyDescent="0.25">
      <c r="A25" s="88" t="s">
        <v>42</v>
      </c>
      <c r="B25" s="109">
        <f>IF(SER_hh_tes!B25=0,"",SER_hh_tes!B25/SER_hh_fec!B25)</f>
        <v>0.72228502715719134</v>
      </c>
      <c r="C25" s="109">
        <f>IF(SER_hh_tes!C25=0,"",SER_hh_tes!C25/SER_hh_fec!C25)</f>
        <v>0.72549543194946908</v>
      </c>
      <c r="D25" s="109">
        <f>IF(SER_hh_tes!D25=0,"",SER_hh_tes!D25/SER_hh_fec!D25)</f>
        <v>0.72793072568284489</v>
      </c>
      <c r="E25" s="109">
        <f>IF(SER_hh_tes!E25=0,"",SER_hh_tes!E25/SER_hh_fec!E25)</f>
        <v>0.73081590778176475</v>
      </c>
      <c r="F25" s="109">
        <f>IF(SER_hh_tes!F25=0,"",SER_hh_tes!F25/SER_hh_fec!F25)</f>
        <v>0.73368959122268096</v>
      </c>
      <c r="G25" s="109">
        <f>IF(SER_hh_tes!G25=0,"",SER_hh_tes!G25/SER_hh_fec!G25)</f>
        <v>0.73690755875827652</v>
      </c>
      <c r="H25" s="109">
        <f>IF(SER_hh_tes!H25=0,"",SER_hh_tes!H25/SER_hh_fec!H25)</f>
        <v>0.73985209126661411</v>
      </c>
      <c r="I25" s="109">
        <f>IF(SER_hh_tes!I25=0,"",SER_hh_tes!I25/SER_hh_fec!I25)</f>
        <v>0.74451739158111074</v>
      </c>
      <c r="J25" s="109">
        <f>IF(SER_hh_tes!J25=0,"",SER_hh_tes!J25/SER_hh_fec!J25)</f>
        <v>0.74906533138680209</v>
      </c>
      <c r="K25" s="109">
        <f>IF(SER_hh_tes!K25=0,"",SER_hh_tes!K25/SER_hh_fec!K25)</f>
        <v>0.7550406988327687</v>
      </c>
      <c r="L25" s="109">
        <f>IF(SER_hh_tes!L25=0,"",SER_hh_tes!L25/SER_hh_fec!L25)</f>
        <v>0.76138598198155283</v>
      </c>
      <c r="M25" s="109">
        <f>IF(SER_hh_tes!M25=0,"",SER_hh_tes!M25/SER_hh_fec!M25)</f>
        <v>0.76545086517062466</v>
      </c>
      <c r="N25" s="109">
        <f>IF(SER_hh_tes!N25=0,"",SER_hh_tes!N25/SER_hh_fec!N25)</f>
        <v>0.76876355264080232</v>
      </c>
      <c r="O25" s="109">
        <f>IF(SER_hh_tes!O25=0,"",SER_hh_tes!O25/SER_hh_fec!O25)</f>
        <v>0.77245743881882434</v>
      </c>
      <c r="P25" s="109">
        <f>IF(SER_hh_tes!P25=0,"",SER_hh_tes!P25/SER_hh_fec!P25)</f>
        <v>0.77673874511505003</v>
      </c>
      <c r="Q25" s="109">
        <f>IF(SER_hh_tes!Q25=0,"",SER_hh_tes!Q25/SER_hh_fec!Q25)</f>
        <v>0.78021854925095746</v>
      </c>
    </row>
    <row r="26" spans="1:17" ht="12" customHeight="1" x14ac:dyDescent="0.25">
      <c r="A26" s="88" t="s">
        <v>30</v>
      </c>
      <c r="B26" s="112">
        <f>IF(SER_hh_tes!B26=0,"",SER_hh_tes!B26/SER_hh_fec!B26)</f>
        <v>0.69772733623384642</v>
      </c>
      <c r="C26" s="112">
        <f>IF(SER_hh_tes!C26=0,"",SER_hh_tes!C26/SER_hh_fec!C26)</f>
        <v>0.69939166984147416</v>
      </c>
      <c r="D26" s="112">
        <f>IF(SER_hh_tes!D26=0,"",SER_hh_tes!D26/SER_hh_fec!D26)</f>
        <v>0.70611268044862485</v>
      </c>
      <c r="E26" s="112">
        <f>IF(SER_hh_tes!E26=0,"",SER_hh_tes!E26/SER_hh_fec!E26)</f>
        <v>0.70849586737810255</v>
      </c>
      <c r="F26" s="112">
        <f>IF(SER_hh_tes!F26=0,"",SER_hh_tes!F26/SER_hh_fec!F26)</f>
        <v>0.71647103647859978</v>
      </c>
      <c r="G26" s="112">
        <f>IF(SER_hh_tes!G26=0,"",SER_hh_tes!G26/SER_hh_fec!G26)</f>
        <v>0.72191642963983338</v>
      </c>
      <c r="H26" s="112">
        <f>IF(SER_hh_tes!H26=0,"",SER_hh_tes!H26/SER_hh_fec!H26)</f>
        <v>0.7314296662396893</v>
      </c>
      <c r="I26" s="112">
        <f>IF(SER_hh_tes!I26=0,"",SER_hh_tes!I26/SER_hh_fec!I26)</f>
        <v>0.74021820113514591</v>
      </c>
      <c r="J26" s="112">
        <f>IF(SER_hh_tes!J26=0,"",SER_hh_tes!J26/SER_hh_fec!J26)</f>
        <v>0.74476214891694759</v>
      </c>
      <c r="K26" s="112">
        <f>IF(SER_hh_tes!K26=0,"",SER_hh_tes!K26/SER_hh_fec!K26)</f>
        <v>0.74866676433877721</v>
      </c>
      <c r="L26" s="112">
        <f>IF(SER_hh_tes!L26=0,"",SER_hh_tes!L26/SER_hh_fec!L26)</f>
        <v>0.75504657058654712</v>
      </c>
      <c r="M26" s="112">
        <f>IF(SER_hh_tes!M26=0,"",SER_hh_tes!M26/SER_hh_fec!M26)</f>
        <v>0.76819806071668395</v>
      </c>
      <c r="N26" s="112">
        <f>IF(SER_hh_tes!N26=0,"",SER_hh_tes!N26/SER_hh_fec!N26)</f>
        <v>0.77697266654847763</v>
      </c>
      <c r="O26" s="112">
        <f>IF(SER_hh_tes!O26=0,"",SER_hh_tes!O26/SER_hh_fec!O26)</f>
        <v>0.78448777385598456</v>
      </c>
      <c r="P26" s="112">
        <f>IF(SER_hh_tes!P26=0,"",SER_hh_tes!P26/SER_hh_fec!P26)</f>
        <v>0.79156143472431251</v>
      </c>
      <c r="Q26" s="112">
        <f>IF(SER_hh_tes!Q26=0,"",SER_hh_tes!Q26/SER_hh_fec!Q26)</f>
        <v>0.79993994237706856</v>
      </c>
    </row>
    <row r="27" spans="1:17" ht="12" customHeight="1" x14ac:dyDescent="0.25">
      <c r="A27" s="93" t="s">
        <v>33</v>
      </c>
      <c r="B27" s="111">
        <f>IF(SER_hh_tes!B27=0,"",SER_hh_tes!B27/SER_hh_fec!B27)</f>
        <v>1</v>
      </c>
      <c r="C27" s="111">
        <f>IF(SER_hh_tes!C27=0,"",SER_hh_tes!C27/SER_hh_fec!C27)</f>
        <v>0.99999999999999978</v>
      </c>
      <c r="D27" s="111">
        <f>IF(SER_hh_tes!D27=0,"",SER_hh_tes!D27/SER_hh_fec!D27)</f>
        <v>1.0000000000000002</v>
      </c>
      <c r="E27" s="111">
        <f>IF(SER_hh_tes!E27=0,"",SER_hh_tes!E27/SER_hh_fec!E27)</f>
        <v>1</v>
      </c>
      <c r="F27" s="111">
        <f>IF(SER_hh_tes!F27=0,"",SER_hh_tes!F27/SER_hh_fec!F27)</f>
        <v>0.99999999999999978</v>
      </c>
      <c r="G27" s="111">
        <f>IF(SER_hh_tes!G27=0,"",SER_hh_tes!G27/SER_hh_fec!G27)</f>
        <v>1.0000000000000002</v>
      </c>
      <c r="H27" s="111">
        <f>IF(SER_hh_tes!H27=0,"",SER_hh_tes!H27/SER_hh_fec!H27)</f>
        <v>0.99999999999999989</v>
      </c>
      <c r="I27" s="111">
        <f>IF(SER_hh_tes!I27=0,"",SER_hh_tes!I27/SER_hh_fec!I27)</f>
        <v>0.99999999999999989</v>
      </c>
      <c r="J27" s="111">
        <f>IF(SER_hh_tes!J27=0,"",SER_hh_tes!J27/SER_hh_fec!J27)</f>
        <v>1.0000000000000002</v>
      </c>
      <c r="K27" s="111">
        <f>IF(SER_hh_tes!K27=0,"",SER_hh_tes!K27/SER_hh_fec!K27)</f>
        <v>1</v>
      </c>
      <c r="L27" s="111">
        <f>IF(SER_hh_tes!L27=0,"",SER_hh_tes!L27/SER_hh_fec!L27)</f>
        <v>0.99999999999999944</v>
      </c>
      <c r="M27" s="111">
        <f>IF(SER_hh_tes!M27=0,"",SER_hh_tes!M27/SER_hh_fec!M27)</f>
        <v>1.0000000000000002</v>
      </c>
      <c r="N27" s="111">
        <f>IF(SER_hh_tes!N27=0,"",SER_hh_tes!N27/SER_hh_fec!N27)</f>
        <v>1.0000000000000004</v>
      </c>
      <c r="O27" s="111">
        <f>IF(SER_hh_tes!O27=0,"",SER_hh_tes!O27/SER_hh_fec!O27)</f>
        <v>0.99999999999999989</v>
      </c>
      <c r="P27" s="111">
        <f>IF(SER_hh_tes!P27=0,"",SER_hh_tes!P27/SER_hh_fec!P27)</f>
        <v>1.0000000000000002</v>
      </c>
      <c r="Q27" s="111">
        <f>IF(SER_hh_tes!Q27=0,"",SER_hh_tes!Q27/SER_hh_fec!Q27)</f>
        <v>0.99999999999999978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0.55334643190249666</v>
      </c>
      <c r="C29" s="110">
        <f>IF(SER_hh_tes!C29=0,"",SER_hh_tes!C29/SER_hh_fec!C29)</f>
        <v>0.55872146340850459</v>
      </c>
      <c r="D29" s="110">
        <f>IF(SER_hh_tes!D29=0,"",SER_hh_tes!D29/SER_hh_fec!D29)</f>
        <v>0.56436268907660248</v>
      </c>
      <c r="E29" s="110">
        <f>IF(SER_hh_tes!E29=0,"",SER_hh_tes!E29/SER_hh_fec!E29)</f>
        <v>0.56869443686515653</v>
      </c>
      <c r="F29" s="110">
        <f>IF(SER_hh_tes!F29=0,"",SER_hh_tes!F29/SER_hh_fec!F29)</f>
        <v>0.57345356697721739</v>
      </c>
      <c r="G29" s="110">
        <f>IF(SER_hh_tes!G29=0,"",SER_hh_tes!G29/SER_hh_fec!G29)</f>
        <v>0.57648317679006233</v>
      </c>
      <c r="H29" s="110">
        <f>IF(SER_hh_tes!H29=0,"",SER_hh_tes!H29/SER_hh_fec!H29)</f>
        <v>0.58220109657724994</v>
      </c>
      <c r="I29" s="110">
        <f>IF(SER_hh_tes!I29=0,"",SER_hh_tes!I29/SER_hh_fec!I29)</f>
        <v>0.58894102890288447</v>
      </c>
      <c r="J29" s="110">
        <f>IF(SER_hh_tes!J29=0,"",SER_hh_tes!J29/SER_hh_fec!J29)</f>
        <v>0.59479919019595451</v>
      </c>
      <c r="K29" s="110">
        <f>IF(SER_hh_tes!K29=0,"",SER_hh_tes!K29/SER_hh_fec!K29)</f>
        <v>0.60113125083674523</v>
      </c>
      <c r="L29" s="110">
        <f>IF(SER_hh_tes!L29=0,"",SER_hh_tes!L29/SER_hh_fec!L29)</f>
        <v>0.60601647038714823</v>
      </c>
      <c r="M29" s="110">
        <f>IF(SER_hh_tes!M29=0,"",SER_hh_tes!M29/SER_hh_fec!M29)</f>
        <v>0.61396177477700975</v>
      </c>
      <c r="N29" s="110">
        <f>IF(SER_hh_tes!N29=0,"",SER_hh_tes!N29/SER_hh_fec!N29)</f>
        <v>0.62183645414826505</v>
      </c>
      <c r="O29" s="110">
        <f>IF(SER_hh_tes!O29=0,"",SER_hh_tes!O29/SER_hh_fec!O29)</f>
        <v>0.62540244453652494</v>
      </c>
      <c r="P29" s="110">
        <f>IF(SER_hh_tes!P29=0,"",SER_hh_tes!P29/SER_hh_fec!P29)</f>
        <v>0.6340178971059125</v>
      </c>
      <c r="Q29" s="110">
        <f>IF(SER_hh_tes!Q29=0,"",SER_hh_tes!Q29/SER_hh_fec!Q29)</f>
        <v>0.63261624895897284</v>
      </c>
    </row>
    <row r="30" spans="1:17" ht="12" customHeight="1" x14ac:dyDescent="0.25">
      <c r="A30" s="88" t="s">
        <v>66</v>
      </c>
      <c r="B30" s="109">
        <f>IF(SER_hh_tes!B30=0,"",SER_hh_tes!B30/SER_hh_fec!B30)</f>
        <v>0.39833396588212938</v>
      </c>
      <c r="C30" s="109">
        <f>IF(SER_hh_tes!C30=0,"",SER_hh_tes!C30/SER_hh_fec!C30)</f>
        <v>0.40295474678158394</v>
      </c>
      <c r="D30" s="109">
        <f>IF(SER_hh_tes!D30=0,"",SER_hh_tes!D30/SER_hh_fec!D30)</f>
        <v>0.40757116667561705</v>
      </c>
      <c r="E30" s="109">
        <f>IF(SER_hh_tes!E30=0,"",SER_hh_tes!E30/SER_hh_fec!E30)</f>
        <v>0.42324312015536797</v>
      </c>
      <c r="F30" s="109">
        <f>IF(SER_hh_tes!F30=0,"",SER_hh_tes!F30/SER_hh_fec!F30)</f>
        <v>0.43342484805362153</v>
      </c>
      <c r="G30" s="109">
        <f>IF(SER_hh_tes!G30=0,"",SER_hh_tes!G30/SER_hh_fec!G30)</f>
        <v>0.44093880246470307</v>
      </c>
      <c r="H30" s="109">
        <f>IF(SER_hh_tes!H30=0,"",SER_hh_tes!H30/SER_hh_fec!H30)</f>
        <v>0.44381662267188654</v>
      </c>
      <c r="I30" s="109">
        <f>IF(SER_hh_tes!I30=0,"",SER_hh_tes!I30/SER_hh_fec!I30)</f>
        <v>0.44692240675382461</v>
      </c>
      <c r="J30" s="109">
        <f>IF(SER_hh_tes!J30=0,"",SER_hh_tes!J30/SER_hh_fec!J30)</f>
        <v>0.45006094027694016</v>
      </c>
      <c r="K30" s="109">
        <f>IF(SER_hh_tes!K30=0,"",SER_hh_tes!K30/SER_hh_fec!K30)</f>
        <v>0.453220397907309</v>
      </c>
      <c r="L30" s="109">
        <f>IF(SER_hh_tes!L30=0,"",SER_hh_tes!L30/SER_hh_fec!L30)</f>
        <v>0.46074944654913802</v>
      </c>
      <c r="M30" s="109">
        <f>IF(SER_hh_tes!M30=0,"",SER_hh_tes!M30/SER_hh_fec!M30)</f>
        <v>0.46348648946134557</v>
      </c>
      <c r="N30" s="109">
        <f>IF(SER_hh_tes!N30=0,"",SER_hh_tes!N30/SER_hh_fec!N30)</f>
        <v>0.46706780821074789</v>
      </c>
      <c r="O30" s="109">
        <f>IF(SER_hh_tes!O30=0,"",SER_hh_tes!O30/SER_hh_fec!O30)</f>
        <v>0.46707848296954035</v>
      </c>
      <c r="P30" s="109">
        <f>IF(SER_hh_tes!P30=0,"",SER_hh_tes!P30/SER_hh_fec!P30)</f>
        <v>0.4724029271661046</v>
      </c>
      <c r="Q30" s="109">
        <f>IF(SER_hh_tes!Q30=0,"",SER_hh_tes!Q30/SER_hh_fec!Q30)</f>
        <v>0.47679507878493749</v>
      </c>
    </row>
    <row r="31" spans="1:17" ht="12" customHeight="1" x14ac:dyDescent="0.25">
      <c r="A31" s="88" t="s">
        <v>98</v>
      </c>
      <c r="B31" s="109">
        <f>IF(SER_hh_tes!B31=0,"",SER_hh_tes!B31/SER_hh_fec!B31)</f>
        <v>0.42897504018075472</v>
      </c>
      <c r="C31" s="109">
        <f>IF(SER_hh_tes!C31=0,"",SER_hh_tes!C31/SER_hh_fec!C31)</f>
        <v>0.43427342439415917</v>
      </c>
      <c r="D31" s="109">
        <f>IF(SER_hh_tes!D31=0,"",SER_hh_tes!D31/SER_hh_fec!D31)</f>
        <v>0.44023601886474467</v>
      </c>
      <c r="E31" s="109">
        <f>IF(SER_hh_tes!E31=0,"",SER_hh_tes!E31/SER_hh_fec!E31)</f>
        <v>0.44669300893921843</v>
      </c>
      <c r="F31" s="109">
        <f>IF(SER_hh_tes!F31=0,"",SER_hh_tes!F31/SER_hh_fec!F31)</f>
        <v>0.45249319524212561</v>
      </c>
      <c r="G31" s="109">
        <f>IF(SER_hh_tes!G31=0,"",SER_hh_tes!G31/SER_hh_fec!G31)</f>
        <v>0.46148108668419785</v>
      </c>
      <c r="H31" s="109">
        <f>IF(SER_hh_tes!H31=0,"",SER_hh_tes!H31/SER_hh_fec!H31)</f>
        <v>0.46766532722348131</v>
      </c>
      <c r="I31" s="109">
        <f>IF(SER_hh_tes!I31=0,"",SER_hh_tes!I31/SER_hh_fec!I31)</f>
        <v>0.47353859241131296</v>
      </c>
      <c r="J31" s="109">
        <f>IF(SER_hh_tes!J31=0,"",SER_hh_tes!J31/SER_hh_fec!J31)</f>
        <v>0.47928996098787724</v>
      </c>
      <c r="K31" s="109">
        <f>IF(SER_hh_tes!K31=0,"",SER_hh_tes!K31/SER_hh_fec!K31)</f>
        <v>0.48528383582772755</v>
      </c>
      <c r="L31" s="109">
        <f>IF(SER_hh_tes!L31=0,"",SER_hh_tes!L31/SER_hh_fec!L31)</f>
        <v>0.49077375461666184</v>
      </c>
      <c r="M31" s="109">
        <f>IF(SER_hh_tes!M31=0,"",SER_hh_tes!M31/SER_hh_fec!M31)</f>
        <v>0.49576838581994737</v>
      </c>
      <c r="N31" s="109">
        <f>IF(SER_hh_tes!N31=0,"",SER_hh_tes!N31/SER_hh_fec!N31)</f>
        <v>0.50121289736693586</v>
      </c>
      <c r="O31" s="109">
        <f>IF(SER_hh_tes!O31=0,"",SER_hh_tes!O31/SER_hh_fec!O31)</f>
        <v>0.50396989258543767</v>
      </c>
      <c r="P31" s="109">
        <f>IF(SER_hh_tes!P31=0,"",SER_hh_tes!P31/SER_hh_fec!P31)</f>
        <v>0.50655140985139713</v>
      </c>
      <c r="Q31" s="109">
        <f>IF(SER_hh_tes!Q31=0,"",SER_hh_tes!Q31/SER_hh_fec!Q31)</f>
        <v>0.50946114234770568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0.58363951045000595</v>
      </c>
      <c r="C33" s="108">
        <f>IF(SER_hh_tes!C33=0,"",SER_hh_tes!C33/SER_hh_fec!C33)</f>
        <v>0.5887253265997715</v>
      </c>
      <c r="D33" s="108">
        <f>IF(SER_hh_tes!D33=0,"",SER_hh_tes!D33/SER_hh_fec!D33)</f>
        <v>0.59416739197605706</v>
      </c>
      <c r="E33" s="108">
        <f>IF(SER_hh_tes!E33=0,"",SER_hh_tes!E33/SER_hh_fec!E33)</f>
        <v>0.59938728023283416</v>
      </c>
      <c r="F33" s="108">
        <f>IF(SER_hh_tes!F33=0,"",SER_hh_tes!F33/SER_hh_fec!F33)</f>
        <v>0.60487452513948825</v>
      </c>
      <c r="G33" s="108">
        <f>IF(SER_hh_tes!G33=0,"",SER_hh_tes!G33/SER_hh_fec!G33)</f>
        <v>0.61005573236201416</v>
      </c>
      <c r="H33" s="108">
        <f>IF(SER_hh_tes!H33=0,"",SER_hh_tes!H33/SER_hh_fec!H33)</f>
        <v>0.61616755298963977</v>
      </c>
      <c r="I33" s="108">
        <f>IF(SER_hh_tes!I33=0,"",SER_hh_tes!I33/SER_hh_fec!I33)</f>
        <v>0.6229887930145912</v>
      </c>
      <c r="J33" s="108">
        <f>IF(SER_hh_tes!J33=0,"",SER_hh_tes!J33/SER_hh_fec!J33)</f>
        <v>0.62920691622450464</v>
      </c>
      <c r="K33" s="108">
        <f>IF(SER_hh_tes!K33=0,"",SER_hh_tes!K33/SER_hh_fec!K33)</f>
        <v>0.63588487230204738</v>
      </c>
      <c r="L33" s="108">
        <f>IF(SER_hh_tes!L33=0,"",SER_hh_tes!L33/SER_hh_fec!L33)</f>
        <v>0.64260394958880873</v>
      </c>
      <c r="M33" s="108">
        <f>IF(SER_hh_tes!M33=0,"",SER_hh_tes!M33/SER_hh_fec!M33)</f>
        <v>0.64918806053958189</v>
      </c>
      <c r="N33" s="108">
        <f>IF(SER_hh_tes!N33=0,"",SER_hh_tes!N33/SER_hh_fec!N33)</f>
        <v>0.65570045774432395</v>
      </c>
      <c r="O33" s="108">
        <f>IF(SER_hh_tes!O33=0,"",SER_hh_tes!O33/SER_hh_fec!O33)</f>
        <v>0.66041524153070497</v>
      </c>
      <c r="P33" s="108">
        <f>IF(SER_hh_tes!P33=0,"",SER_hh_tes!P33/SER_hh_fec!P33)</f>
        <v>0.66494631574717167</v>
      </c>
      <c r="Q33" s="108">
        <f>IF(SER_hh_tes!Q33=0,"",SER_hh_tes!Q33/SER_hh_fec!Q33)</f>
        <v>0.6678792074319948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882.77002390007306</v>
      </c>
      <c r="C3" s="106">
        <f t="shared" ref="C3:Q3" si="1">SUM(C4,C16,C19,C29)</f>
        <v>847.26136528779625</v>
      </c>
      <c r="D3" s="106">
        <f t="shared" si="1"/>
        <v>860.9521864665237</v>
      </c>
      <c r="E3" s="106">
        <f t="shared" si="1"/>
        <v>952.11852466809592</v>
      </c>
      <c r="F3" s="106">
        <f t="shared" si="1"/>
        <v>948.36533429448002</v>
      </c>
      <c r="G3" s="106">
        <f t="shared" si="1"/>
        <v>940.24135022698636</v>
      </c>
      <c r="H3" s="106">
        <f t="shared" si="1"/>
        <v>946.01742374664013</v>
      </c>
      <c r="I3" s="106">
        <f t="shared" si="1"/>
        <v>858.82478127692389</v>
      </c>
      <c r="J3" s="106">
        <f t="shared" si="1"/>
        <v>844.78765199255997</v>
      </c>
      <c r="K3" s="106">
        <f t="shared" si="1"/>
        <v>820.442176051356</v>
      </c>
      <c r="L3" s="106">
        <f t="shared" si="1"/>
        <v>809.32774799449101</v>
      </c>
      <c r="M3" s="106">
        <f t="shared" si="1"/>
        <v>649.90350478544588</v>
      </c>
      <c r="N3" s="106">
        <f t="shared" si="1"/>
        <v>723.58459038655417</v>
      </c>
      <c r="O3" s="106">
        <f t="shared" si="1"/>
        <v>729.01032743732014</v>
      </c>
      <c r="P3" s="106">
        <f t="shared" si="1"/>
        <v>582.81651636776337</v>
      </c>
      <c r="Q3" s="106">
        <f t="shared" si="1"/>
        <v>634.84856687163483</v>
      </c>
    </row>
    <row r="4" spans="1:17" ht="12.95" customHeight="1" x14ac:dyDescent="0.25">
      <c r="A4" s="90" t="s">
        <v>44</v>
      </c>
      <c r="B4" s="101">
        <f t="shared" ref="B4" si="2">SUM(B5:B15)</f>
        <v>739.17530567775907</v>
      </c>
      <c r="C4" s="101">
        <f t="shared" ref="C4:Q4" si="3">SUM(C5:C15)</f>
        <v>705.144479812226</v>
      </c>
      <c r="D4" s="101">
        <f t="shared" si="3"/>
        <v>716.36264745858227</v>
      </c>
      <c r="E4" s="101">
        <f t="shared" si="3"/>
        <v>794.20079538285302</v>
      </c>
      <c r="F4" s="101">
        <f t="shared" si="3"/>
        <v>787.48489560351572</v>
      </c>
      <c r="G4" s="101">
        <f t="shared" si="3"/>
        <v>766.97182532582178</v>
      </c>
      <c r="H4" s="101">
        <f t="shared" si="3"/>
        <v>771.63275376459717</v>
      </c>
      <c r="I4" s="101">
        <f t="shared" si="3"/>
        <v>686.34227257747079</v>
      </c>
      <c r="J4" s="101">
        <f t="shared" si="3"/>
        <v>671.63505622848538</v>
      </c>
      <c r="K4" s="101">
        <f t="shared" si="3"/>
        <v>645.97349735863656</v>
      </c>
      <c r="L4" s="101">
        <f t="shared" si="3"/>
        <v>631.1112145252664</v>
      </c>
      <c r="M4" s="101">
        <f t="shared" si="3"/>
        <v>487.76838084752188</v>
      </c>
      <c r="N4" s="101">
        <f t="shared" si="3"/>
        <v>565.76309465356087</v>
      </c>
      <c r="O4" s="101">
        <f t="shared" si="3"/>
        <v>571.35286800553274</v>
      </c>
      <c r="P4" s="101">
        <f t="shared" si="3"/>
        <v>440.06392063819317</v>
      </c>
      <c r="Q4" s="101">
        <f t="shared" si="3"/>
        <v>482.56585138213291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365.82042674234293</v>
      </c>
      <c r="C7" s="100">
        <v>336.19261938864753</v>
      </c>
      <c r="D7" s="100">
        <v>310.88219669065779</v>
      </c>
      <c r="E7" s="100">
        <v>308.81782651653367</v>
      </c>
      <c r="F7" s="100">
        <v>319.06398845563467</v>
      </c>
      <c r="G7" s="100">
        <v>279.15266718936914</v>
      </c>
      <c r="H7" s="100">
        <v>230.43967135736662</v>
      </c>
      <c r="I7" s="100">
        <v>202.43706354170678</v>
      </c>
      <c r="J7" s="100">
        <v>205.82503035315887</v>
      </c>
      <c r="K7" s="100">
        <v>188.17566691230175</v>
      </c>
      <c r="L7" s="100">
        <v>180.4956580896544</v>
      </c>
      <c r="M7" s="100">
        <v>139.52779366817578</v>
      </c>
      <c r="N7" s="100">
        <v>171.16017953524042</v>
      </c>
      <c r="O7" s="100">
        <v>155.7532037402471</v>
      </c>
      <c r="P7" s="100">
        <v>140.34294129887621</v>
      </c>
      <c r="Q7" s="100">
        <v>147.40134419673518</v>
      </c>
    </row>
    <row r="8" spans="1:17" ht="12" customHeight="1" x14ac:dyDescent="0.25">
      <c r="A8" s="88" t="s">
        <v>101</v>
      </c>
      <c r="B8" s="100">
        <v>2.0168738679653258</v>
      </c>
      <c r="C8" s="100">
        <v>2.1583712092528518</v>
      </c>
      <c r="D8" s="100">
        <v>2.357584105631052</v>
      </c>
      <c r="E8" s="100">
        <v>3.0279559844292536</v>
      </c>
      <c r="F8" s="100">
        <v>3.1234578088182485</v>
      </c>
      <c r="G8" s="100">
        <v>3.3694629912394198</v>
      </c>
      <c r="H8" s="100">
        <v>3.6059263038756226</v>
      </c>
      <c r="I8" s="100">
        <v>3.8027854689047529</v>
      </c>
      <c r="J8" s="100">
        <v>4.036535076911151</v>
      </c>
      <c r="K8" s="100">
        <v>4.3307206538360132</v>
      </c>
      <c r="L8" s="100">
        <v>4.9577722673268543</v>
      </c>
      <c r="M8" s="100">
        <v>5.1148237103249983</v>
      </c>
      <c r="N8" s="100">
        <v>6.0241813079076101</v>
      </c>
      <c r="O8" s="100">
        <v>6.6169994734938289</v>
      </c>
      <c r="P8" s="100">
        <v>7.8089661943767261</v>
      </c>
      <c r="Q8" s="100">
        <v>9.7711997203346055</v>
      </c>
    </row>
    <row r="9" spans="1:17" ht="12" customHeight="1" x14ac:dyDescent="0.25">
      <c r="A9" s="88" t="s">
        <v>106</v>
      </c>
      <c r="B9" s="100">
        <v>316.63647714304085</v>
      </c>
      <c r="C9" s="100">
        <v>321.80021539564166</v>
      </c>
      <c r="D9" s="100">
        <v>335.57799846502422</v>
      </c>
      <c r="E9" s="100">
        <v>413.63752138551081</v>
      </c>
      <c r="F9" s="100">
        <v>411.64041229062883</v>
      </c>
      <c r="G9" s="100">
        <v>430.63850127965043</v>
      </c>
      <c r="H9" s="100">
        <v>481.47420088522597</v>
      </c>
      <c r="I9" s="100">
        <v>442.21476893551835</v>
      </c>
      <c r="J9" s="100">
        <v>436.12700297188258</v>
      </c>
      <c r="K9" s="100">
        <v>438.41048220526449</v>
      </c>
      <c r="L9" s="100">
        <v>430.78687087792269</v>
      </c>
      <c r="M9" s="100">
        <v>321.11631201445908</v>
      </c>
      <c r="N9" s="100">
        <v>368.83565149504193</v>
      </c>
      <c r="O9" s="100">
        <v>390.24897646870716</v>
      </c>
      <c r="P9" s="100">
        <v>263.76298089134571</v>
      </c>
      <c r="Q9" s="100">
        <v>310.0522583993955</v>
      </c>
    </row>
    <row r="10" spans="1:17" ht="12" customHeight="1" x14ac:dyDescent="0.25">
      <c r="A10" s="88" t="s">
        <v>34</v>
      </c>
      <c r="B10" s="100">
        <v>54.701527924409945</v>
      </c>
      <c r="C10" s="100">
        <v>44.993273818683953</v>
      </c>
      <c r="D10" s="100">
        <v>67.544868197269267</v>
      </c>
      <c r="E10" s="100">
        <v>68.717491496379239</v>
      </c>
      <c r="F10" s="100">
        <v>53.657037048433992</v>
      </c>
      <c r="G10" s="100">
        <v>53.811193865562757</v>
      </c>
      <c r="H10" s="100">
        <v>56.11295521812891</v>
      </c>
      <c r="I10" s="100">
        <v>37.887654631340915</v>
      </c>
      <c r="J10" s="100">
        <v>25.646487826532869</v>
      </c>
      <c r="K10" s="100">
        <v>15.05662758723431</v>
      </c>
      <c r="L10" s="100">
        <v>14.870913290362529</v>
      </c>
      <c r="M10" s="100">
        <v>22.009451454561972</v>
      </c>
      <c r="N10" s="100">
        <v>19.743082315370891</v>
      </c>
      <c r="O10" s="100">
        <v>18.733688323084728</v>
      </c>
      <c r="P10" s="100">
        <v>28.14903225359458</v>
      </c>
      <c r="Q10" s="100">
        <v>15.341049065667628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7.0727161231045318E-2</v>
      </c>
      <c r="C16" s="101">
        <f t="shared" ref="C16:Q16" si="5">SUM(C17:C18)</f>
        <v>7.4084877758093762E-2</v>
      </c>
      <c r="D16" s="101">
        <f t="shared" si="5"/>
        <v>8.0831040426834103E-2</v>
      </c>
      <c r="E16" s="101">
        <f t="shared" si="5"/>
        <v>8.4522372682655708E-2</v>
      </c>
      <c r="F16" s="101">
        <f t="shared" si="5"/>
        <v>9.1674659445108123E-2</v>
      </c>
      <c r="G16" s="101">
        <f t="shared" si="5"/>
        <v>0.10140836959692087</v>
      </c>
      <c r="H16" s="101">
        <f t="shared" si="5"/>
        <v>0.10831424314715508</v>
      </c>
      <c r="I16" s="101">
        <f t="shared" si="5"/>
        <v>0.11603979369003559</v>
      </c>
      <c r="J16" s="101">
        <f t="shared" si="5"/>
        <v>0.12225283918997798</v>
      </c>
      <c r="K16" s="101">
        <f t="shared" si="5"/>
        <v>0.12675369268281272</v>
      </c>
      <c r="L16" s="101">
        <f t="shared" si="5"/>
        <v>0.13598542090557741</v>
      </c>
      <c r="M16" s="101">
        <f t="shared" si="5"/>
        <v>0.1480712611360594</v>
      </c>
      <c r="N16" s="101">
        <f t="shared" si="5"/>
        <v>0.16936886593341577</v>
      </c>
      <c r="O16" s="101">
        <f t="shared" si="5"/>
        <v>0.2052524296605544</v>
      </c>
      <c r="P16" s="101">
        <f t="shared" si="5"/>
        <v>0.27288372238113523</v>
      </c>
      <c r="Q16" s="101">
        <f t="shared" si="5"/>
        <v>0.37778858556923084</v>
      </c>
    </row>
    <row r="17" spans="1:17" ht="12.95" customHeight="1" x14ac:dyDescent="0.25">
      <c r="A17" s="88" t="s">
        <v>101</v>
      </c>
      <c r="B17" s="103">
        <v>7.0727161231045318E-2</v>
      </c>
      <c r="C17" s="103">
        <v>7.4084877758093762E-2</v>
      </c>
      <c r="D17" s="103">
        <v>8.0831040426834103E-2</v>
      </c>
      <c r="E17" s="103">
        <v>8.4522372682655708E-2</v>
      </c>
      <c r="F17" s="103">
        <v>9.1674659445108123E-2</v>
      </c>
      <c r="G17" s="103">
        <v>0.10140836959692087</v>
      </c>
      <c r="H17" s="103">
        <v>0.10831424314715508</v>
      </c>
      <c r="I17" s="103">
        <v>0.11603979369003559</v>
      </c>
      <c r="J17" s="103">
        <v>0.12225283918997798</v>
      </c>
      <c r="K17" s="103">
        <v>0.12675369268281272</v>
      </c>
      <c r="L17" s="103">
        <v>0.13598542090557741</v>
      </c>
      <c r="M17" s="103">
        <v>0.1480712611360594</v>
      </c>
      <c r="N17" s="103">
        <v>0.16936886593341577</v>
      </c>
      <c r="O17" s="103">
        <v>0.2052524296605544</v>
      </c>
      <c r="P17" s="103">
        <v>0.27288372238113523</v>
      </c>
      <c r="Q17" s="103">
        <v>0.37778858556923084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78.161691834789139</v>
      </c>
      <c r="C19" s="101">
        <f t="shared" ref="C19:Q19" si="7">SUM(C20:C27)</f>
        <v>76.593518398987129</v>
      </c>
      <c r="D19" s="101">
        <f t="shared" si="7"/>
        <v>78.295444159939493</v>
      </c>
      <c r="E19" s="101">
        <f t="shared" si="7"/>
        <v>85.63743420366518</v>
      </c>
      <c r="F19" s="101">
        <f t="shared" si="7"/>
        <v>85.325905703821704</v>
      </c>
      <c r="G19" s="101">
        <f t="shared" si="7"/>
        <v>88.810296196572097</v>
      </c>
      <c r="H19" s="101">
        <f t="shared" si="7"/>
        <v>88.007186153325932</v>
      </c>
      <c r="I19" s="101">
        <f t="shared" si="7"/>
        <v>84.345526368432829</v>
      </c>
      <c r="J19" s="101">
        <f t="shared" si="7"/>
        <v>84.213429244055675</v>
      </c>
      <c r="K19" s="101">
        <f t="shared" si="7"/>
        <v>83.363851925482876</v>
      </c>
      <c r="L19" s="101">
        <f t="shared" si="7"/>
        <v>81.522153666843849</v>
      </c>
      <c r="M19" s="101">
        <f t="shared" si="7"/>
        <v>69.891945147331782</v>
      </c>
      <c r="N19" s="101">
        <f t="shared" si="7"/>
        <v>69.338759154604119</v>
      </c>
      <c r="O19" s="101">
        <f t="shared" si="7"/>
        <v>67.947436822530278</v>
      </c>
      <c r="P19" s="101">
        <f t="shared" si="7"/>
        <v>63.817314344792948</v>
      </c>
      <c r="Q19" s="101">
        <f t="shared" si="7"/>
        <v>62.574201594313593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41.694875713359608</v>
      </c>
      <c r="C22" s="100">
        <v>40.121718429676413</v>
      </c>
      <c r="D22" s="100">
        <v>39.350714994918157</v>
      </c>
      <c r="E22" s="100">
        <v>38.783499745658204</v>
      </c>
      <c r="F22" s="100">
        <v>38.172177016665316</v>
      </c>
      <c r="G22" s="100">
        <v>36.791192416875425</v>
      </c>
      <c r="H22" s="100">
        <v>31.700329053225456</v>
      </c>
      <c r="I22" s="100">
        <v>27.957005173749266</v>
      </c>
      <c r="J22" s="100">
        <v>27.830641391697213</v>
      </c>
      <c r="K22" s="100">
        <v>26.973956487526205</v>
      </c>
      <c r="L22" s="100">
        <v>25.113520472568997</v>
      </c>
      <c r="M22" s="100">
        <v>21.771793880997333</v>
      </c>
      <c r="N22" s="100">
        <v>21.583633530866095</v>
      </c>
      <c r="O22" s="100">
        <v>21.315911923448837</v>
      </c>
      <c r="P22" s="100">
        <v>20.756063981436679</v>
      </c>
      <c r="Q22" s="100">
        <v>20.203640009776333</v>
      </c>
    </row>
    <row r="23" spans="1:17" ht="12" customHeight="1" x14ac:dyDescent="0.25">
      <c r="A23" s="88" t="s">
        <v>98</v>
      </c>
      <c r="B23" s="100">
        <v>32.847188859816185</v>
      </c>
      <c r="C23" s="100">
        <v>32.706019667994653</v>
      </c>
      <c r="D23" s="100">
        <v>34.695153571850582</v>
      </c>
      <c r="E23" s="100">
        <v>42.624233660046222</v>
      </c>
      <c r="F23" s="100">
        <v>43.222329952446373</v>
      </c>
      <c r="G23" s="100">
        <v>48.242699797404448</v>
      </c>
      <c r="H23" s="100">
        <v>52.678645099209383</v>
      </c>
      <c r="I23" s="100">
        <v>53.376697300608491</v>
      </c>
      <c r="J23" s="100">
        <v>54.001304403167332</v>
      </c>
      <c r="K23" s="100">
        <v>54.62837347052298</v>
      </c>
      <c r="L23" s="100">
        <v>54.59018703068292</v>
      </c>
      <c r="M23" s="100">
        <v>45.645643080068439</v>
      </c>
      <c r="N23" s="100">
        <v>45.307071692903506</v>
      </c>
      <c r="O23" s="100">
        <v>44.457613222166145</v>
      </c>
      <c r="P23" s="100">
        <v>40.49070115020946</v>
      </c>
      <c r="Q23" s="100">
        <v>40.655482151699914</v>
      </c>
    </row>
    <row r="24" spans="1:17" ht="12" customHeight="1" x14ac:dyDescent="0.25">
      <c r="A24" s="88" t="s">
        <v>34</v>
      </c>
      <c r="B24" s="100">
        <v>3.6196272616133465</v>
      </c>
      <c r="C24" s="100">
        <v>3.7657803013160627</v>
      </c>
      <c r="D24" s="100">
        <v>4.249575593170742</v>
      </c>
      <c r="E24" s="100">
        <v>4.229700797960759</v>
      </c>
      <c r="F24" s="100">
        <v>3.9313987347100117</v>
      </c>
      <c r="G24" s="100">
        <v>3.7764039822922202</v>
      </c>
      <c r="H24" s="100">
        <v>3.6282120008910952</v>
      </c>
      <c r="I24" s="100">
        <v>3.0118238940750821</v>
      </c>
      <c r="J24" s="100">
        <v>2.3814834491911334</v>
      </c>
      <c r="K24" s="100">
        <v>1.7615219674336908</v>
      </c>
      <c r="L24" s="100">
        <v>1.8184461635919287</v>
      </c>
      <c r="M24" s="100">
        <v>2.4745081862660059</v>
      </c>
      <c r="N24" s="100">
        <v>2.4480539308345173</v>
      </c>
      <c r="O24" s="100">
        <v>2.1739116769152909</v>
      </c>
      <c r="P24" s="100">
        <v>2.570549213146808</v>
      </c>
      <c r="Q24" s="100">
        <v>1.7150794328373451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65.362299226293743</v>
      </c>
      <c r="C29" s="101">
        <f t="shared" ref="C29:Q29" si="9">SUM(C30:C33)</f>
        <v>65.44928219882496</v>
      </c>
      <c r="D29" s="101">
        <f t="shared" si="9"/>
        <v>66.21326380757516</v>
      </c>
      <c r="E29" s="101">
        <f t="shared" si="9"/>
        <v>72.195772708895134</v>
      </c>
      <c r="F29" s="101">
        <f t="shared" si="9"/>
        <v>75.462858327697518</v>
      </c>
      <c r="G29" s="101">
        <f t="shared" si="9"/>
        <v>84.357820334995608</v>
      </c>
      <c r="H29" s="101">
        <f t="shared" si="9"/>
        <v>86.269169585569927</v>
      </c>
      <c r="I29" s="101">
        <f t="shared" si="9"/>
        <v>88.020942537330313</v>
      </c>
      <c r="J29" s="101">
        <f t="shared" si="9"/>
        <v>88.816913680828975</v>
      </c>
      <c r="K29" s="101">
        <f t="shared" si="9"/>
        <v>90.978073074553834</v>
      </c>
      <c r="L29" s="101">
        <f t="shared" si="9"/>
        <v>96.558394381475097</v>
      </c>
      <c r="M29" s="101">
        <f t="shared" si="9"/>
        <v>92.095107529456172</v>
      </c>
      <c r="N29" s="101">
        <f t="shared" si="9"/>
        <v>88.313367712455857</v>
      </c>
      <c r="O29" s="101">
        <f t="shared" si="9"/>
        <v>89.504770179596647</v>
      </c>
      <c r="P29" s="101">
        <f t="shared" si="9"/>
        <v>78.662397662396117</v>
      </c>
      <c r="Q29" s="101">
        <f t="shared" si="9"/>
        <v>89.330725309619112</v>
      </c>
    </row>
    <row r="30" spans="1:17" ht="12" customHeight="1" x14ac:dyDescent="0.25">
      <c r="A30" s="88" t="s">
        <v>66</v>
      </c>
      <c r="B30" s="100">
        <v>8.7078677162004272</v>
      </c>
      <c r="C30" s="100">
        <v>8.7133390164360023</v>
      </c>
      <c r="D30" s="100">
        <v>8.7054398227440029</v>
      </c>
      <c r="E30" s="100">
        <v>11.609833324140006</v>
      </c>
      <c r="F30" s="100">
        <v>14.510079088380012</v>
      </c>
      <c r="G30" s="100">
        <v>17.415464216225452</v>
      </c>
      <c r="H30" s="100">
        <v>17.416850273496006</v>
      </c>
      <c r="I30" s="100">
        <v>17.406520558668003</v>
      </c>
      <c r="J30" s="100">
        <v>17.394103765908007</v>
      </c>
      <c r="K30" s="100">
        <v>17.404512736859999</v>
      </c>
      <c r="L30" s="100">
        <v>23.221324756884293</v>
      </c>
      <c r="M30" s="100">
        <v>20.318726898302916</v>
      </c>
      <c r="N30" s="100">
        <v>17.415744269084204</v>
      </c>
      <c r="O30" s="100">
        <v>20.317926909584401</v>
      </c>
      <c r="P30" s="100">
        <v>11.610244972904358</v>
      </c>
      <c r="Q30" s="100">
        <v>23.221166108707237</v>
      </c>
    </row>
    <row r="31" spans="1:17" ht="12" customHeight="1" x14ac:dyDescent="0.25">
      <c r="A31" s="88" t="s">
        <v>98</v>
      </c>
      <c r="B31" s="100">
        <v>56.654431510093318</v>
      </c>
      <c r="C31" s="100">
        <v>56.735943182388958</v>
      </c>
      <c r="D31" s="100">
        <v>57.507823984831163</v>
      </c>
      <c r="E31" s="100">
        <v>60.585939384755136</v>
      </c>
      <c r="F31" s="100">
        <v>60.952779239317508</v>
      </c>
      <c r="G31" s="100">
        <v>66.942356118770149</v>
      </c>
      <c r="H31" s="100">
        <v>68.852319312073917</v>
      </c>
      <c r="I31" s="100">
        <v>70.614421978662307</v>
      </c>
      <c r="J31" s="100">
        <v>71.422809914920975</v>
      </c>
      <c r="K31" s="100">
        <v>73.573560337693834</v>
      </c>
      <c r="L31" s="100">
        <v>73.337069624590796</v>
      </c>
      <c r="M31" s="100">
        <v>71.776380631153259</v>
      </c>
      <c r="N31" s="100">
        <v>70.897623443371657</v>
      </c>
      <c r="O31" s="100">
        <v>69.186843270012247</v>
      </c>
      <c r="P31" s="100">
        <v>67.052152689491763</v>
      </c>
      <c r="Q31" s="100">
        <v>66.109559200911875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66205.624243688886</v>
      </c>
      <c r="C3" s="106">
        <f>IF(SER_hh_fec!C3=0,0,1000000/0.086*SER_hh_fec!C3/SER_hh_num!C3)</f>
        <v>67328.721660446565</v>
      </c>
      <c r="D3" s="106">
        <f>IF(SER_hh_fec!D3=0,0,1000000/0.086*SER_hh_fec!D3/SER_hh_num!D3)</f>
        <v>66288.440995573401</v>
      </c>
      <c r="E3" s="106">
        <f>IF(SER_hh_fec!E3=0,0,1000000/0.086*SER_hh_fec!E3/SER_hh_num!E3)</f>
        <v>67143.345169422959</v>
      </c>
      <c r="F3" s="106">
        <f>IF(SER_hh_fec!F3=0,0,1000000/0.086*SER_hh_fec!F3/SER_hh_num!F3)</f>
        <v>66116.520378024754</v>
      </c>
      <c r="G3" s="106">
        <f>IF(SER_hh_fec!G3=0,0,1000000/0.086*SER_hh_fec!G3/SER_hh_num!G3)</f>
        <v>64469.209926410396</v>
      </c>
      <c r="H3" s="106">
        <f>IF(SER_hh_fec!H3=0,0,1000000/0.086*SER_hh_fec!H3/SER_hh_num!H3)</f>
        <v>64270.788834069659</v>
      </c>
      <c r="I3" s="106">
        <f>IF(SER_hh_fec!I3=0,0,1000000/0.086*SER_hh_fec!I3/SER_hh_num!I3)</f>
        <v>60685.964811201724</v>
      </c>
      <c r="J3" s="106">
        <f>IF(SER_hh_fec!J3=0,0,1000000/0.086*SER_hh_fec!J3/SER_hh_num!J3)</f>
        <v>60029.202349272135</v>
      </c>
      <c r="K3" s="106">
        <f>IF(SER_hh_fec!K3=0,0,1000000/0.086*SER_hh_fec!K3/SER_hh_num!K3)</f>
        <v>57720.85121924078</v>
      </c>
      <c r="L3" s="106">
        <f>IF(SER_hh_fec!L3=0,0,1000000/0.086*SER_hh_fec!L3/SER_hh_num!L3)</f>
        <v>61454.250664571307</v>
      </c>
      <c r="M3" s="106">
        <f>IF(SER_hh_fec!M3=0,0,1000000/0.086*SER_hh_fec!M3/SER_hh_num!M3)</f>
        <v>53724.101300141876</v>
      </c>
      <c r="N3" s="106">
        <f>IF(SER_hh_fec!N3=0,0,1000000/0.086*SER_hh_fec!N3/SER_hh_num!N3)</f>
        <v>54629.16526869205</v>
      </c>
      <c r="O3" s="106">
        <f>IF(SER_hh_fec!O3=0,0,1000000/0.086*SER_hh_fec!O3/SER_hh_num!O3)</f>
        <v>53763.162201880245</v>
      </c>
      <c r="P3" s="106">
        <f>IF(SER_hh_fec!P3=0,0,1000000/0.086*SER_hh_fec!P3/SER_hh_num!P3)</f>
        <v>47349.792762792051</v>
      </c>
      <c r="Q3" s="106">
        <f>IF(SER_hh_fec!Q3=0,0,1000000/0.086*SER_hh_fec!Q3/SER_hh_num!Q3)</f>
        <v>48770.031674062651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50749.718052210839</v>
      </c>
      <c r="C4" s="101">
        <f>IF(SER_hh_fec!C4=0,0,1000000/0.086*SER_hh_fec!C4/SER_hh_num!C4)</f>
        <v>51980.160618038455</v>
      </c>
      <c r="D4" s="101">
        <f>IF(SER_hh_fec!D4=0,0,1000000/0.086*SER_hh_fec!D4/SER_hh_num!D4)</f>
        <v>51013.928595877718</v>
      </c>
      <c r="E4" s="101">
        <f>IF(SER_hh_fec!E4=0,0,1000000/0.086*SER_hh_fec!E4/SER_hh_num!E4)</f>
        <v>51884.301017158003</v>
      </c>
      <c r="F4" s="101">
        <f>IF(SER_hh_fec!F4=0,0,1000000/0.086*SER_hh_fec!F4/SER_hh_num!F4)</f>
        <v>50890.441790030323</v>
      </c>
      <c r="G4" s="101">
        <f>IF(SER_hh_fec!G4=0,0,1000000/0.086*SER_hh_fec!G4/SER_hh_num!G4)</f>
        <v>49236.375165872952</v>
      </c>
      <c r="H4" s="101">
        <f>IF(SER_hh_fec!H4=0,0,1000000/0.086*SER_hh_fec!H4/SER_hh_num!H4)</f>
        <v>49107.549376125389</v>
      </c>
      <c r="I4" s="101">
        <f>IF(SER_hh_fec!I4=0,0,1000000/0.086*SER_hh_fec!I4/SER_hh_num!I4)</f>
        <v>45647.205215149581</v>
      </c>
      <c r="J4" s="101">
        <f>IF(SER_hh_fec!J4=0,0,1000000/0.086*SER_hh_fec!J4/SER_hh_num!J4)</f>
        <v>45037.854597928585</v>
      </c>
      <c r="K4" s="101">
        <f>IF(SER_hh_fec!K4=0,0,1000000/0.086*SER_hh_fec!K4/SER_hh_num!K4)</f>
        <v>42805.073969084136</v>
      </c>
      <c r="L4" s="101">
        <f>IF(SER_hh_fec!L4=0,0,1000000/0.086*SER_hh_fec!L4/SER_hh_num!L4)</f>
        <v>46653.891220204117</v>
      </c>
      <c r="M4" s="101">
        <f>IF(SER_hh_fec!M4=0,0,1000000/0.086*SER_hh_fec!M4/SER_hh_num!M4)</f>
        <v>38961.595787849539</v>
      </c>
      <c r="N4" s="101">
        <f>IF(SER_hh_fec!N4=0,0,1000000/0.086*SER_hh_fec!N4/SER_hh_num!N4)</f>
        <v>39836.079434749612</v>
      </c>
      <c r="O4" s="101">
        <f>IF(SER_hh_fec!O4=0,0,1000000/0.086*SER_hh_fec!O4/SER_hh_num!O4)</f>
        <v>38960.263860665837</v>
      </c>
      <c r="P4" s="101">
        <f>IF(SER_hh_fec!P4=0,0,1000000/0.086*SER_hh_fec!P4/SER_hh_num!P4)</f>
        <v>32680.051795769989</v>
      </c>
      <c r="Q4" s="101">
        <f>IF(SER_hh_fec!Q4=0,0,1000000/0.086*SER_hh_fec!Q4/SER_hh_num!Q4)</f>
        <v>34229.727501947906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0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59059.998898220831</v>
      </c>
      <c r="C7" s="100">
        <f>IF(SER_hh_fec!C7=0,0,1000000/0.086*SER_hh_fec!C7/SER_hh_num!C7)</f>
        <v>61016.104257735919</v>
      </c>
      <c r="D7" s="100">
        <f>IF(SER_hh_fec!D7=0,0,1000000/0.086*SER_hh_fec!D7/SER_hh_num!D7)</f>
        <v>59769.42918551906</v>
      </c>
      <c r="E7" s="100">
        <f>IF(SER_hh_fec!E7=0,0,1000000/0.086*SER_hh_fec!E7/SER_hh_num!E7)</f>
        <v>59810.034722597258</v>
      </c>
      <c r="F7" s="100">
        <f>IF(SER_hh_fec!F7=0,0,1000000/0.086*SER_hh_fec!F7/SER_hh_num!F7)</f>
        <v>62001.294085541907</v>
      </c>
      <c r="G7" s="100">
        <f>IF(SER_hh_fec!G7=0,0,1000000/0.086*SER_hh_fec!G7/SER_hh_num!G7)</f>
        <v>57969.206464656796</v>
      </c>
      <c r="H7" s="100">
        <f>IF(SER_hh_fec!H7=0,0,1000000/0.086*SER_hh_fec!H7/SER_hh_num!H7)</f>
        <v>57899.972539115304</v>
      </c>
      <c r="I7" s="100">
        <f>IF(SER_hh_fec!I7=0,0,1000000/0.086*SER_hh_fec!I7/SER_hh_num!I7)</f>
        <v>53469.038312907396</v>
      </c>
      <c r="J7" s="100">
        <f>IF(SER_hh_fec!J7=0,0,1000000/0.086*SER_hh_fec!J7/SER_hh_num!J7)</f>
        <v>54464.895449486794</v>
      </c>
      <c r="K7" s="100">
        <f>IF(SER_hh_fec!K7=0,0,1000000/0.086*SER_hh_fec!K7/SER_hh_num!K7)</f>
        <v>51239.422540861226</v>
      </c>
      <c r="L7" s="100">
        <f>IF(SER_hh_fec!L7=0,0,1000000/0.086*SER_hh_fec!L7/SER_hh_num!L7)</f>
        <v>56257.371822356225</v>
      </c>
      <c r="M7" s="100">
        <f>IF(SER_hh_fec!M7=0,0,1000000/0.086*SER_hh_fec!M7/SER_hh_num!M7)</f>
        <v>47093.677447071757</v>
      </c>
      <c r="N7" s="100">
        <f>IF(SER_hh_fec!N7=0,0,1000000/0.086*SER_hh_fec!N7/SER_hh_num!N7)</f>
        <v>50038.862557761306</v>
      </c>
      <c r="O7" s="100">
        <f>IF(SER_hh_fec!O7=0,0,1000000/0.086*SER_hh_fec!O7/SER_hh_num!O7)</f>
        <v>45259.489784183548</v>
      </c>
      <c r="P7" s="100">
        <f>IF(SER_hh_fec!P7=0,0,1000000/0.086*SER_hh_fec!P7/SER_hh_num!P7)</f>
        <v>39516.314203989357</v>
      </c>
      <c r="Q7" s="100">
        <f>IF(SER_hh_fec!Q7=0,0,1000000/0.086*SER_hh_fec!Q7/SER_hh_num!Q7)</f>
        <v>41365.655185207012</v>
      </c>
    </row>
    <row r="8" spans="1:17" ht="12" customHeight="1" x14ac:dyDescent="0.25">
      <c r="A8" s="88" t="s">
        <v>101</v>
      </c>
      <c r="B8" s="100">
        <f>IF(SER_hh_fec!B8=0,0,1000000/0.086*SER_hh_fec!B8/SER_hh_num!B8)</f>
        <v>36878.06600979167</v>
      </c>
      <c r="C8" s="100">
        <f>IF(SER_hh_fec!C8=0,0,1000000/0.086*SER_hh_fec!C8/SER_hh_num!C8)</f>
        <v>38096.391310271953</v>
      </c>
      <c r="D8" s="100">
        <f>IF(SER_hh_fec!D8=0,0,1000000/0.086*SER_hh_fec!D8/SER_hh_num!D8)</f>
        <v>37317.130226815068</v>
      </c>
      <c r="E8" s="100">
        <f>IF(SER_hh_fec!E8=0,0,1000000/0.086*SER_hh_fec!E8/SER_hh_num!E8)</f>
        <v>37932.688165438973</v>
      </c>
      <c r="F8" s="100">
        <f>IF(SER_hh_fec!F8=0,0,1000000/0.086*SER_hh_fec!F8/SER_hh_num!F8)</f>
        <v>37355.058718157299</v>
      </c>
      <c r="G8" s="100">
        <f>IF(SER_hh_fec!G8=0,0,1000000/0.086*SER_hh_fec!G8/SER_hh_num!G8)</f>
        <v>36193.98517321526</v>
      </c>
      <c r="H8" s="100">
        <f>IF(SER_hh_fec!H8=0,0,1000000/0.086*SER_hh_fec!H8/SER_hh_num!H8)</f>
        <v>36152.111830699658</v>
      </c>
      <c r="I8" s="100">
        <f>IF(SER_hh_fec!I8=0,0,1000000/0.086*SER_hh_fec!I8/SER_hh_num!I8)</f>
        <v>33863.384182419555</v>
      </c>
      <c r="J8" s="100">
        <f>IF(SER_hh_fec!J8=0,0,1000000/0.086*SER_hh_fec!J8/SER_hh_num!J8)</f>
        <v>33526.993479668701</v>
      </c>
      <c r="K8" s="100">
        <f>IF(SER_hh_fec!K8=0,0,1000000/0.086*SER_hh_fec!K8/SER_hh_num!K8)</f>
        <v>31990.518530421887</v>
      </c>
      <c r="L8" s="100">
        <f>IF(SER_hh_fec!L8=0,0,1000000/0.086*SER_hh_fec!L8/SER_hh_num!L8)</f>
        <v>35122.132649681829</v>
      </c>
      <c r="M8" s="100">
        <f>IF(SER_hh_fec!M8=0,0,1000000/0.086*SER_hh_fec!M8/SER_hh_num!M8)</f>
        <v>29417.530989541738</v>
      </c>
      <c r="N8" s="100">
        <f>IF(SER_hh_fec!N8=0,0,1000000/0.086*SER_hh_fec!N8/SER_hh_num!N8)</f>
        <v>30059.157481142251</v>
      </c>
      <c r="O8" s="100">
        <f>IF(SER_hh_fec!O8=0,0,1000000/0.086*SER_hh_fec!O8/SER_hh_num!O8)</f>
        <v>29317.385026413718</v>
      </c>
      <c r="P8" s="100">
        <f>IF(SER_hh_fec!P8=0,0,1000000/0.086*SER_hh_fec!P8/SER_hh_num!P8)</f>
        <v>24479.88001369116</v>
      </c>
      <c r="Q8" s="100">
        <f>IF(SER_hh_fec!Q8=0,0,1000000/0.086*SER_hh_fec!Q8/SER_hh_num!Q8)</f>
        <v>25473.946838024469</v>
      </c>
    </row>
    <row r="9" spans="1:17" ht="12" customHeight="1" x14ac:dyDescent="0.25">
      <c r="A9" s="88" t="s">
        <v>106</v>
      </c>
      <c r="B9" s="100">
        <f>IF(SER_hh_fec!B9=0,0,1000000/0.086*SER_hh_fec!B9/SER_hh_num!B9)</f>
        <v>54726.947451873064</v>
      </c>
      <c r="C9" s="100">
        <f>IF(SER_hh_fec!C9=0,0,1000000/0.086*SER_hh_fec!C9/SER_hh_num!C9)</f>
        <v>58921.036592970842</v>
      </c>
      <c r="D9" s="100">
        <f>IF(SER_hh_fec!D9=0,0,1000000/0.086*SER_hh_fec!D9/SER_hh_num!D9)</f>
        <v>55945.07338243541</v>
      </c>
      <c r="E9" s="100">
        <f>IF(SER_hh_fec!E9=0,0,1000000/0.086*SER_hh_fec!E9/SER_hh_num!E9)</f>
        <v>56865.719999866298</v>
      </c>
      <c r="F9" s="100">
        <f>IF(SER_hh_fec!F9=0,0,1000000/0.086*SER_hh_fec!F9/SER_hh_num!F9)</f>
        <v>56000.550405998001</v>
      </c>
      <c r="G9" s="100">
        <f>IF(SER_hh_fec!G9=0,0,1000000/0.086*SER_hh_fec!G9/SER_hh_num!G9)</f>
        <v>54260.038179727868</v>
      </c>
      <c r="H9" s="100">
        <f>IF(SER_hh_fec!H9=0,0,1000000/0.086*SER_hh_fec!H9/SER_hh_num!H9)</f>
        <v>54195.234197194244</v>
      </c>
      <c r="I9" s="100">
        <f>IF(SER_hh_fec!I9=0,0,1000000/0.086*SER_hh_fec!I9/SER_hh_num!I9)</f>
        <v>50768.548769656241</v>
      </c>
      <c r="J9" s="100">
        <f>IF(SER_hh_fec!J9=0,0,1000000/0.086*SER_hh_fec!J9/SER_hh_num!J9)</f>
        <v>50264.473095868001</v>
      </c>
      <c r="K9" s="100">
        <f>IF(SER_hh_fec!K9=0,0,1000000/0.086*SER_hh_fec!K9/SER_hh_num!K9)</f>
        <v>47960.860479768497</v>
      </c>
      <c r="L9" s="100">
        <f>IF(SER_hh_fec!L9=0,0,1000000/0.086*SER_hh_fec!L9/SER_hh_num!L9)</f>
        <v>52657.735531247781</v>
      </c>
      <c r="M9" s="100">
        <f>IF(SER_hh_fec!M9=0,0,1000000/0.086*SER_hh_fec!M9/SER_hh_num!M9)</f>
        <v>44165.175756763994</v>
      </c>
      <c r="N9" s="100">
        <f>IF(SER_hh_fec!N9=0,0,1000000/0.086*SER_hh_fec!N9/SER_hh_num!N9)</f>
        <v>45186.624920913142</v>
      </c>
      <c r="O9" s="100">
        <f>IF(SER_hh_fec!O9=0,0,1000000/0.086*SER_hh_fec!O9/SER_hh_num!O9)</f>
        <v>44228.545742267037</v>
      </c>
      <c r="P9" s="100">
        <f>IF(SER_hh_fec!P9=0,0,1000000/0.086*SER_hh_fec!P9/SER_hh_num!P9)</f>
        <v>37157.315920512672</v>
      </c>
      <c r="Q9" s="100">
        <f>IF(SER_hh_fec!Q9=0,0,1000000/0.086*SER_hh_fec!Q9/SER_hh_num!Q9)</f>
        <v>38961.503170335403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77021.566665789884</v>
      </c>
      <c r="C10" s="100">
        <f>IF(SER_hh_fec!C10=0,0,1000000/0.086*SER_hh_fec!C10/SER_hh_num!C10)</f>
        <v>63529.22876952761</v>
      </c>
      <c r="D10" s="100">
        <f>IF(SER_hh_fec!D10=0,0,1000000/0.086*SER_hh_fec!D10/SER_hh_num!D10)</f>
        <v>78460.316845833309</v>
      </c>
      <c r="E10" s="100">
        <f>IF(SER_hh_fec!E10=0,0,1000000/0.086*SER_hh_fec!E10/SER_hh_num!E10)</f>
        <v>78780.626677829438</v>
      </c>
      <c r="F10" s="100">
        <f>IF(SER_hh_fec!F10=0,0,1000000/0.086*SER_hh_fec!F10/SER_hh_num!F10)</f>
        <v>65914.265796344946</v>
      </c>
      <c r="G10" s="100">
        <f>IF(SER_hh_fec!G10=0,0,1000000/0.086*SER_hh_fec!G10/SER_hh_num!G10)</f>
        <v>69951.176969914624</v>
      </c>
      <c r="H10" s="100">
        <f>IF(SER_hh_fec!H10=0,0,1000000/0.086*SER_hh_fec!H10/SER_hh_num!H10)</f>
        <v>74966.986480018473</v>
      </c>
      <c r="I10" s="100">
        <f>IF(SER_hh_fec!I10=0,0,1000000/0.086*SER_hh_fec!I10/SER_hh_num!I10)</f>
        <v>66255.661879751395</v>
      </c>
      <c r="J10" s="100">
        <f>IF(SER_hh_fec!J10=0,0,1000000/0.086*SER_hh_fec!J10/SER_hh_num!J10)</f>
        <v>65597.602534917212</v>
      </c>
      <c r="K10" s="100">
        <f>IF(SER_hh_fec!K10=0,0,1000000/0.086*SER_hh_fec!K10/SER_hh_num!K10)</f>
        <v>62591.355181150284</v>
      </c>
      <c r="L10" s="100">
        <f>IF(SER_hh_fec!L10=0,0,1000000/0.086*SER_hh_fec!L10/SER_hh_num!L10)</f>
        <v>68719.376337008085</v>
      </c>
      <c r="M10" s="100">
        <f>IF(SER_hh_fec!M10=0,0,1000000/0.086*SER_hh_fec!M10/SER_hh_num!M10)</f>
        <v>62037.127870253833</v>
      </c>
      <c r="N10" s="100">
        <f>IF(SER_hh_fec!N10=0,0,1000000/0.086*SER_hh_fec!N10/SER_hh_num!N10)</f>
        <v>53841.893946790733</v>
      </c>
      <c r="O10" s="100">
        <f>IF(SER_hh_fec!O10=0,0,1000000/0.086*SER_hh_fec!O10/SER_hh_num!O10)</f>
        <v>56699.08302118165</v>
      </c>
      <c r="P10" s="100">
        <f>IF(SER_hh_fec!P10=0,0,1000000/0.086*SER_hh_fec!P10/SER_hh_num!P10)</f>
        <v>67332.931151033845</v>
      </c>
      <c r="Q10" s="100">
        <f>IF(SER_hh_fec!Q10=0,0,1000000/0.086*SER_hh_fec!Q10/SER_hh_num!Q10)</f>
        <v>49192.603990398027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47135.94000166293</v>
      </c>
      <c r="C12" s="100">
        <f>IF(SER_hh_fec!C12=0,0,1000000/0.086*SER_hh_fec!C12/SER_hh_num!C12)</f>
        <v>48829.868471311747</v>
      </c>
      <c r="D12" s="100">
        <f>IF(SER_hh_fec!D12=0,0,1000000/0.086*SER_hh_fec!D12/SER_hh_num!D12)</f>
        <v>47576.029718556885</v>
      </c>
      <c r="E12" s="100">
        <f>IF(SER_hh_fec!E12=0,0,1000000/0.086*SER_hh_fec!E12/SER_hh_num!E12)</f>
        <v>48490.770560215329</v>
      </c>
      <c r="F12" s="100">
        <f>IF(SER_hh_fec!F12=0,0,1000000/0.086*SER_hh_fec!F12/SER_hh_num!F12)</f>
        <v>47783.789122816641</v>
      </c>
      <c r="G12" s="100">
        <f>IF(SER_hh_fec!G12=0,0,1000000/0.086*SER_hh_fec!G12/SER_hh_num!G12)</f>
        <v>46357.597373859782</v>
      </c>
      <c r="H12" s="100">
        <f>IF(SER_hh_fec!H12=0,0,1000000/0.086*SER_hh_fec!H12/SER_hh_num!H12)</f>
        <v>46128.576390727045</v>
      </c>
      <c r="I12" s="100">
        <f>IF(SER_hh_fec!I12=0,0,1000000/0.086*SER_hh_fec!I12/SER_hh_num!I12)</f>
        <v>43397.894465806545</v>
      </c>
      <c r="J12" s="100">
        <f>IF(SER_hh_fec!J12=0,0,1000000/0.086*SER_hh_fec!J12/SER_hh_num!J12)</f>
        <v>42864.08220421389</v>
      </c>
      <c r="K12" s="100">
        <f>IF(SER_hh_fec!K12=0,0,1000000/0.086*SER_hh_fec!K12/SER_hh_num!K12)</f>
        <v>40947.863718940011</v>
      </c>
      <c r="L12" s="100">
        <f>IF(SER_hh_fec!L12=0,0,1000000/0.086*SER_hh_fec!L12/SER_hh_num!L12)</f>
        <v>45002.318138776667</v>
      </c>
      <c r="M12" s="100">
        <f>IF(SER_hh_fec!M12=0,0,1000000/0.086*SER_hh_fec!M12/SER_hh_num!M12)</f>
        <v>37616.188501014367</v>
      </c>
      <c r="N12" s="100">
        <f>IF(SER_hh_fec!N12=0,0,1000000/0.086*SER_hh_fec!N12/SER_hh_num!N12)</f>
        <v>38774.827253664305</v>
      </c>
      <c r="O12" s="100">
        <f>IF(SER_hh_fec!O12=0,0,1000000/0.086*SER_hh_fec!O12/SER_hh_num!O12)</f>
        <v>38231.135789926491</v>
      </c>
      <c r="P12" s="100">
        <f>IF(SER_hh_fec!P12=0,0,1000000/0.086*SER_hh_fec!P12/SER_hh_num!P12)</f>
        <v>31760.516236066134</v>
      </c>
      <c r="Q12" s="100">
        <f>IF(SER_hh_fec!Q12=0,0,1000000/0.086*SER_hh_fec!Q12/SER_hh_num!Q12)</f>
        <v>33961.160877869559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30121.037014263446</v>
      </c>
      <c r="C13" s="100">
        <f>IF(SER_hh_fec!C13=0,0,1000000/0.086*SER_hh_fec!C13/SER_hh_num!C13)</f>
        <v>31115.266685208109</v>
      </c>
      <c r="D13" s="100">
        <f>IF(SER_hh_fec!D13=0,0,1000000/0.086*SER_hh_fec!D13/SER_hh_num!D13)</f>
        <v>30478.573931618062</v>
      </c>
      <c r="E13" s="100">
        <f>IF(SER_hh_fec!E13=0,0,1000000/0.086*SER_hh_fec!E13/SER_hh_num!E13)</f>
        <v>30981.800987749513</v>
      </c>
      <c r="F13" s="100">
        <f>IF(SER_hh_fec!F13=0,0,1000000/0.086*SER_hh_fec!F13/SER_hh_num!F13)</f>
        <v>30509.862457478706</v>
      </c>
      <c r="G13" s="100">
        <f>IF(SER_hh_fec!G13=0,0,1000000/0.086*SER_hh_fec!G13/SER_hh_num!G13)</f>
        <v>29561.537094344629</v>
      </c>
      <c r="H13" s="100">
        <f>IF(SER_hh_fec!H13=0,0,1000000/0.086*SER_hh_fec!H13/SER_hh_num!H13)</f>
        <v>29527.707477458142</v>
      </c>
      <c r="I13" s="100">
        <f>IF(SER_hh_fec!I13=0,0,1000000/0.086*SER_hh_fec!I13/SER_hh_num!I13)</f>
        <v>27657.515096503415</v>
      </c>
      <c r="J13" s="100">
        <f>IF(SER_hh_fec!J13=0,0,1000000/0.086*SER_hh_fec!J13/SER_hh_num!J13)</f>
        <v>27382.73819850188</v>
      </c>
      <c r="K13" s="100">
        <f>IF(SER_hh_fec!K13=0,0,1000000/0.086*SER_hh_fec!K13/SER_hh_num!K13)</f>
        <v>26127.905763857827</v>
      </c>
      <c r="L13" s="100">
        <f>IF(SER_hh_fec!L13=0,0,1000000/0.086*SER_hh_fec!L13/SER_hh_num!L13)</f>
        <v>28685.294103214434</v>
      </c>
      <c r="M13" s="100">
        <f>IF(SER_hh_fec!M13=0,0,1000000/0.086*SER_hh_fec!M13/SER_hh_num!M13)</f>
        <v>23698.232869366377</v>
      </c>
      <c r="N13" s="100">
        <f>IF(SER_hh_fec!N13=0,0,1000000/0.086*SER_hh_fec!N13/SER_hh_num!N13)</f>
        <v>22432.168282614581</v>
      </c>
      <c r="O13" s="100">
        <f>IF(SER_hh_fec!O13=0,0,1000000/0.086*SER_hh_fec!O13/SER_hh_num!O13)</f>
        <v>20576.25789021438</v>
      </c>
      <c r="P13" s="100">
        <f>IF(SER_hh_fec!P13=0,0,1000000/0.086*SER_hh_fec!P13/SER_hh_num!P13)</f>
        <v>16400.419511235883</v>
      </c>
      <c r="Q13" s="100">
        <f>IF(SER_hh_fec!Q13=0,0,1000000/0.086*SER_hh_fec!Q13/SER_hh_num!Q13)</f>
        <v>16751.57332320085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49937.508734173614</v>
      </c>
      <c r="C14" s="22">
        <f>IF(SER_hh_fec!C14=0,0,1000000/0.086*SER_hh_fec!C14/SER_hh_num!C14)</f>
        <v>51585.836872845037</v>
      </c>
      <c r="D14" s="22">
        <f>IF(SER_hh_fec!D14=0,0,1000000/0.086*SER_hh_fec!D14/SER_hh_num!D14)</f>
        <v>50530.267307682603</v>
      </c>
      <c r="E14" s="22">
        <f>IF(SER_hh_fec!E14=0,0,1000000/0.086*SER_hh_fec!E14/SER_hh_num!E14)</f>
        <v>51364.564795479491</v>
      </c>
      <c r="F14" s="22">
        <f>IF(SER_hh_fec!F14=0,0,1000000/0.086*SER_hh_fec!F14/SER_hh_num!F14)</f>
        <v>50917.605673882717</v>
      </c>
      <c r="G14" s="22">
        <f>IF(SER_hh_fec!G14=0,0,1000000/0.086*SER_hh_fec!G14/SER_hh_num!G14)</f>
        <v>49009.916761676606</v>
      </c>
      <c r="H14" s="22">
        <f>IF(SER_hh_fec!H14=0,0,1000000/0.086*SER_hh_fec!H14/SER_hh_num!H14)</f>
        <v>48953.830817891154</v>
      </c>
      <c r="I14" s="22">
        <f>IF(SER_hh_fec!I14=0,0,1000000/0.086*SER_hh_fec!I14/SER_hh_num!I14)</f>
        <v>45853.248712624089</v>
      </c>
      <c r="J14" s="22">
        <f>IF(SER_hh_fec!J14=0,0,1000000/0.086*SER_hh_fec!J14/SER_hh_num!J14)</f>
        <v>45397.697539621593</v>
      </c>
      <c r="K14" s="22">
        <f>IF(SER_hh_fec!K14=0,0,1000000/0.086*SER_hh_fec!K14/SER_hh_num!K14)</f>
        <v>43317.317450606402</v>
      </c>
      <c r="L14" s="22">
        <f>IF(SER_hh_fec!L14=0,0,1000000/0.086*SER_hh_fec!L14/SER_hh_num!L14)</f>
        <v>47160.734054893255</v>
      </c>
      <c r="M14" s="22">
        <f>IF(SER_hh_fec!M14=0,0,1000000/0.086*SER_hh_fec!M14/SER_hh_num!M14)</f>
        <v>40234.27092955941</v>
      </c>
      <c r="N14" s="22">
        <f>IF(SER_hh_fec!N14=0,0,1000000/0.086*SER_hh_fec!N14/SER_hh_num!N14)</f>
        <v>40855.222083516994</v>
      </c>
      <c r="O14" s="22">
        <f>IF(SER_hh_fec!O14=0,0,1000000/0.086*SER_hh_fec!O14/SER_hh_num!O14)</f>
        <v>40071.845256976885</v>
      </c>
      <c r="P14" s="22">
        <f>IF(SER_hh_fec!P14=0,0,1000000/0.086*SER_hh_fec!P14/SER_hh_num!P14)</f>
        <v>33735.851441184423</v>
      </c>
      <c r="Q14" s="22">
        <f>IF(SER_hh_fec!Q14=0,0,1000000/0.086*SER_hh_fec!Q14/SER_hh_num!Q14)</f>
        <v>35456.760686809299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323.19293007763673</v>
      </c>
      <c r="C15" s="104">
        <f>IF(SER_hh_fec!C15=0,0,1000000/0.086*SER_hh_fec!C15/SER_hh_num!C15)</f>
        <v>323.46748744574427</v>
      </c>
      <c r="D15" s="104">
        <f>IF(SER_hh_fec!D15=0,0,1000000/0.086*SER_hh_fec!D15/SER_hh_num!D15)</f>
        <v>319.53719712665787</v>
      </c>
      <c r="E15" s="104">
        <f>IF(SER_hh_fec!E15=0,0,1000000/0.086*SER_hh_fec!E15/SER_hh_num!E15)</f>
        <v>337.07343344733039</v>
      </c>
      <c r="F15" s="104">
        <f>IF(SER_hh_fec!F15=0,0,1000000/0.086*SER_hh_fec!F15/SER_hh_num!F15)</f>
        <v>336.13759251166385</v>
      </c>
      <c r="G15" s="104">
        <f>IF(SER_hh_fec!G15=0,0,1000000/0.086*SER_hh_fec!G15/SER_hh_num!G15)</f>
        <v>329.2851334129374</v>
      </c>
      <c r="H15" s="104">
        <f>IF(SER_hh_fec!H15=0,0,1000000/0.086*SER_hh_fec!H15/SER_hh_num!H15)</f>
        <v>336.51594523899979</v>
      </c>
      <c r="I15" s="104">
        <f>IF(SER_hh_fec!I15=0,0,1000000/0.086*SER_hh_fec!I15/SER_hh_num!I15)</f>
        <v>308.78201960393721</v>
      </c>
      <c r="J15" s="104">
        <f>IF(SER_hh_fec!J15=0,0,1000000/0.086*SER_hh_fec!J15/SER_hh_num!J15)</f>
        <v>305.30910585625969</v>
      </c>
      <c r="K15" s="104">
        <f>IF(SER_hh_fec!K15=0,0,1000000/0.086*SER_hh_fec!K15/SER_hh_num!K15)</f>
        <v>290.27704239398082</v>
      </c>
      <c r="L15" s="104">
        <f>IF(SER_hh_fec!L15=0,0,1000000/0.086*SER_hh_fec!L15/SER_hh_num!L15)</f>
        <v>303.34112228298483</v>
      </c>
      <c r="M15" s="104">
        <f>IF(SER_hh_fec!M15=0,0,1000000/0.086*SER_hh_fec!M15/SER_hh_num!M15)</f>
        <v>246.8740044676338</v>
      </c>
      <c r="N15" s="104">
        <f>IF(SER_hh_fec!N15=0,0,1000000/0.086*SER_hh_fec!N15/SER_hh_num!N15)</f>
        <v>266.5997108764999</v>
      </c>
      <c r="O15" s="104">
        <f>IF(SER_hh_fec!O15=0,0,1000000/0.086*SER_hh_fec!O15/SER_hh_num!O15)</f>
        <v>266.79325021316544</v>
      </c>
      <c r="P15" s="104">
        <f>IF(SER_hh_fec!P15=0,0,1000000/0.086*SER_hh_fec!P15/SER_hh_num!P15)</f>
        <v>213.46816178351162</v>
      </c>
      <c r="Q15" s="104">
        <f>IF(SER_hh_fec!Q15=0,0,1000000/0.086*SER_hh_fec!Q15/SER_hh_num!Q15)</f>
        <v>229.5223327096364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6178.4507062978719</v>
      </c>
      <c r="C16" s="101">
        <f>IF(SER_hh_fec!C16=0,0,1000000/0.086*SER_hh_fec!C16/SER_hh_num!C16)</f>
        <v>6071.9367671121663</v>
      </c>
      <c r="D16" s="101">
        <f>IF(SER_hh_fec!D16=0,0,1000000/0.086*SER_hh_fec!D16/SER_hh_num!D16)</f>
        <v>5953.3566205687794</v>
      </c>
      <c r="E16" s="101">
        <f>IF(SER_hh_fec!E16=0,0,1000000/0.086*SER_hh_fec!E16/SER_hh_num!E16)</f>
        <v>5864.5710361110168</v>
      </c>
      <c r="F16" s="101">
        <f>IF(SER_hh_fec!F16=0,0,1000000/0.086*SER_hh_fec!F16/SER_hh_num!F16)</f>
        <v>5787.3143628014723</v>
      </c>
      <c r="G16" s="101">
        <f>IF(SER_hh_fec!G16=0,0,1000000/0.086*SER_hh_fec!G16/SER_hh_num!G16)</f>
        <v>5714.2047583216727</v>
      </c>
      <c r="H16" s="101">
        <f>IF(SER_hh_fec!H16=0,0,1000000/0.086*SER_hh_fec!H16/SER_hh_num!H16)</f>
        <v>5646.4135242559787</v>
      </c>
      <c r="I16" s="101">
        <f>IF(SER_hh_fec!I16=0,0,1000000/0.086*SER_hh_fec!I16/SER_hh_num!I16)</f>
        <v>5581.4108597449685</v>
      </c>
      <c r="J16" s="101">
        <f>IF(SER_hh_fec!J16=0,0,1000000/0.086*SER_hh_fec!J16/SER_hh_num!J16)</f>
        <v>5540.5951972654921</v>
      </c>
      <c r="K16" s="101">
        <f>IF(SER_hh_fec!K16=0,0,1000000/0.086*SER_hh_fec!K16/SER_hh_num!K16)</f>
        <v>5379.8411041196387</v>
      </c>
      <c r="L16" s="101">
        <f>IF(SER_hh_fec!L16=0,0,1000000/0.086*SER_hh_fec!L16/SER_hh_num!L16)</f>
        <v>5300.9838456664575</v>
      </c>
      <c r="M16" s="101">
        <f>IF(SER_hh_fec!M16=0,0,1000000/0.086*SER_hh_fec!M16/SER_hh_num!M16)</f>
        <v>5232.0358982578455</v>
      </c>
      <c r="N16" s="101">
        <f>IF(SER_hh_fec!N16=0,0,1000000/0.086*SER_hh_fec!N16/SER_hh_num!N16)</f>
        <v>5137.6611066499518</v>
      </c>
      <c r="O16" s="101">
        <f>IF(SER_hh_fec!O16=0,0,1000000/0.086*SER_hh_fec!O16/SER_hh_num!O16)</f>
        <v>5034.5645295574423</v>
      </c>
      <c r="P16" s="101">
        <f>IF(SER_hh_fec!P16=0,0,1000000/0.086*SER_hh_fec!P16/SER_hh_num!P16)</f>
        <v>4893.4406203371409</v>
      </c>
      <c r="Q16" s="101">
        <f>IF(SER_hh_fec!Q16=0,0,1000000/0.086*SER_hh_fec!Q16/SER_hh_num!Q16)</f>
        <v>4667.1391703965928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1383.919382401499</v>
      </c>
      <c r="C17" s="103">
        <f>IF(SER_hh_fec!C17=0,0,1000000/0.086*SER_hh_fec!C17/SER_hh_num!C17)</f>
        <v>1386.4085564741195</v>
      </c>
      <c r="D17" s="103">
        <f>IF(SER_hh_fec!D17=0,0,1000000/0.086*SER_hh_fec!D17/SER_hh_num!D17)</f>
        <v>1415.1090550528043</v>
      </c>
      <c r="E17" s="103">
        <f>IF(SER_hh_fec!E17=0,0,1000000/0.086*SER_hh_fec!E17/SER_hh_num!E17)</f>
        <v>1411.1480229619788</v>
      </c>
      <c r="F17" s="103">
        <f>IF(SER_hh_fec!F17=0,0,1000000/0.086*SER_hh_fec!F17/SER_hh_num!F17)</f>
        <v>1427.2336872540177</v>
      </c>
      <c r="G17" s="103">
        <f>IF(SER_hh_fec!G17=0,0,1000000/0.086*SER_hh_fec!G17/SER_hh_num!G17)</f>
        <v>1450.9000911676824</v>
      </c>
      <c r="H17" s="103">
        <f>IF(SER_hh_fec!H17=0,0,1000000/0.086*SER_hh_fec!H17/SER_hh_num!H17)</f>
        <v>1485.8704789246888</v>
      </c>
      <c r="I17" s="103">
        <f>IF(SER_hh_fec!I17=0,0,1000000/0.086*SER_hh_fec!I17/SER_hh_num!I17)</f>
        <v>1529.8427342477573</v>
      </c>
      <c r="J17" s="103">
        <f>IF(SER_hh_fec!J17=0,0,1000000/0.086*SER_hh_fec!J17/SER_hh_num!J17)</f>
        <v>1557.324239346731</v>
      </c>
      <c r="K17" s="103">
        <f>IF(SER_hh_fec!K17=0,0,1000000/0.086*SER_hh_fec!K17/SER_hh_num!K17)</f>
        <v>1547.4977358847791</v>
      </c>
      <c r="L17" s="103">
        <f>IF(SER_hh_fec!L17=0,0,1000000/0.086*SER_hh_fec!L17/SER_hh_num!L17)</f>
        <v>1502.6501484164139</v>
      </c>
      <c r="M17" s="103">
        <f>IF(SER_hh_fec!M17=0,0,1000000/0.086*SER_hh_fec!M17/SER_hh_num!M17)</f>
        <v>1548.2424960711342</v>
      </c>
      <c r="N17" s="103">
        <f>IF(SER_hh_fec!N17=0,0,1000000/0.086*SER_hh_fec!N17/SER_hh_num!N17)</f>
        <v>1588.986674654579</v>
      </c>
      <c r="O17" s="103">
        <f>IF(SER_hh_fec!O17=0,0,1000000/0.086*SER_hh_fec!O17/SER_hh_num!O17)</f>
        <v>1648.0555955502271</v>
      </c>
      <c r="P17" s="103">
        <f>IF(SER_hh_fec!P17=0,0,1000000/0.086*SER_hh_fec!P17/SER_hh_num!P17)</f>
        <v>1730.8399817240947</v>
      </c>
      <c r="Q17" s="103">
        <f>IF(SER_hh_fec!Q17=0,0,1000000/0.086*SER_hh_fec!Q17/SER_hh_num!Q17)</f>
        <v>1793.1936301180681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6208.2231989355396</v>
      </c>
      <c r="C18" s="103">
        <f>IF(SER_hh_fec!C18=0,0,1000000/0.086*SER_hh_fec!C18/SER_hh_num!C18)</f>
        <v>6101.2902806615284</v>
      </c>
      <c r="D18" s="103">
        <f>IF(SER_hh_fec!D18=0,0,1000000/0.086*SER_hh_fec!D18/SER_hh_num!D18)</f>
        <v>5982.0158697048137</v>
      </c>
      <c r="E18" s="103">
        <f>IF(SER_hh_fec!E18=0,0,1000000/0.086*SER_hh_fec!E18/SER_hh_num!E18)</f>
        <v>5892.5069560869997</v>
      </c>
      <c r="F18" s="103">
        <f>IF(SER_hh_fec!F18=0,0,1000000/0.086*SER_hh_fec!F18/SER_hh_num!F18)</f>
        <v>5815.6414863172768</v>
      </c>
      <c r="G18" s="103">
        <f>IF(SER_hh_fec!G18=0,0,1000000/0.086*SER_hh_fec!G18/SER_hh_num!G18)</f>
        <v>5742.8975845593814</v>
      </c>
      <c r="H18" s="103">
        <f>IF(SER_hh_fec!H18=0,0,1000000/0.086*SER_hh_fec!H18/SER_hh_num!H18)</f>
        <v>5674.045657930682</v>
      </c>
      <c r="I18" s="103">
        <f>IF(SER_hh_fec!I18=0,0,1000000/0.086*SER_hh_fec!I18/SER_hh_num!I18)</f>
        <v>5607.214001297174</v>
      </c>
      <c r="J18" s="103">
        <f>IF(SER_hh_fec!J18=0,0,1000000/0.086*SER_hh_fec!J18/SER_hh_num!J18)</f>
        <v>5565.8689494379296</v>
      </c>
      <c r="K18" s="103">
        <f>IF(SER_hh_fec!K18=0,0,1000000/0.086*SER_hh_fec!K18/SER_hh_num!K18)</f>
        <v>5403.990969169673</v>
      </c>
      <c r="L18" s="103">
        <f>IF(SER_hh_fec!L18=0,0,1000000/0.086*SER_hh_fec!L18/SER_hh_num!L18)</f>
        <v>5327.3956826012309</v>
      </c>
      <c r="M18" s="103">
        <f>IF(SER_hh_fec!M18=0,0,1000000/0.086*SER_hh_fec!M18/SER_hh_num!M18)</f>
        <v>5258.4193899335687</v>
      </c>
      <c r="N18" s="103">
        <f>IF(SER_hh_fec!N18=0,0,1000000/0.086*SER_hh_fec!N18/SER_hh_num!N18)</f>
        <v>5165.6461871546007</v>
      </c>
      <c r="O18" s="103">
        <f>IF(SER_hh_fec!O18=0,0,1000000/0.086*SER_hh_fec!O18/SER_hh_num!O18)</f>
        <v>5065.5125560243632</v>
      </c>
      <c r="P18" s="103">
        <f>IF(SER_hh_fec!P18=0,0,1000000/0.086*SER_hh_fec!P18/SER_hh_num!P18)</f>
        <v>4928.2777779127728</v>
      </c>
      <c r="Q18" s="103">
        <f>IF(SER_hh_fec!Q18=0,0,1000000/0.086*SER_hh_fec!Q18/SER_hh_num!Q18)</f>
        <v>4707.3292837446625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6974.3997226954389</v>
      </c>
      <c r="C19" s="101">
        <f>IF(SER_hh_fec!C19=0,0,1000000/0.086*SER_hh_fec!C19/SER_hh_num!C19)</f>
        <v>6918.6062189676895</v>
      </c>
      <c r="D19" s="101">
        <f>IF(SER_hh_fec!D19=0,0,1000000/0.086*SER_hh_fec!D19/SER_hh_num!D19)</f>
        <v>6846.7389401572518</v>
      </c>
      <c r="E19" s="101">
        <f>IF(SER_hh_fec!E19=0,0,1000000/0.086*SER_hh_fec!E19/SER_hh_num!E19)</f>
        <v>6813.9382019266595</v>
      </c>
      <c r="F19" s="101">
        <f>IF(SER_hh_fec!F19=0,0,1000000/0.086*SER_hh_fec!F19/SER_hh_num!F19)</f>
        <v>6758.2932727162552</v>
      </c>
      <c r="G19" s="101">
        <f>IF(SER_hh_fec!G19=0,0,1000000/0.086*SER_hh_fec!G19/SER_hh_num!G19)</f>
        <v>6736.638906134046</v>
      </c>
      <c r="H19" s="101">
        <f>IF(SER_hh_fec!H19=0,0,1000000/0.086*SER_hh_fec!H19/SER_hh_num!H19)</f>
        <v>6678.3953005178246</v>
      </c>
      <c r="I19" s="101">
        <f>IF(SER_hh_fec!I19=0,0,1000000/0.086*SER_hh_fec!I19/SER_hh_num!I19)</f>
        <v>6600.5622290773126</v>
      </c>
      <c r="J19" s="101">
        <f>IF(SER_hh_fec!J19=0,0,1000000/0.086*SER_hh_fec!J19/SER_hh_num!J19)</f>
        <v>6592.7328260273862</v>
      </c>
      <c r="K19" s="101">
        <f>IF(SER_hh_fec!K19=0,0,1000000/0.086*SER_hh_fec!K19/SER_hh_num!K19)</f>
        <v>6551.4321555523302</v>
      </c>
      <c r="L19" s="101">
        <f>IF(SER_hh_fec!L19=0,0,1000000/0.086*SER_hh_fec!L19/SER_hh_num!L19)</f>
        <v>6489.8097062146253</v>
      </c>
      <c r="M19" s="101">
        <f>IF(SER_hh_fec!M19=0,0,1000000/0.086*SER_hh_fec!M19/SER_hh_num!M19)</f>
        <v>6466.1448803970734</v>
      </c>
      <c r="N19" s="101">
        <f>IF(SER_hh_fec!N19=0,0,1000000/0.086*SER_hh_fec!N19/SER_hh_num!N19)</f>
        <v>6484.9904288158214</v>
      </c>
      <c r="O19" s="101">
        <f>IF(SER_hh_fec!O19=0,0,1000000/0.086*SER_hh_fec!O19/SER_hh_num!O19)</f>
        <v>6489.0441972852159</v>
      </c>
      <c r="P19" s="101">
        <f>IF(SER_hh_fec!P19=0,0,1000000/0.086*SER_hh_fec!P19/SER_hh_num!P19)</f>
        <v>6453.7970047728986</v>
      </c>
      <c r="Q19" s="101">
        <f>IF(SER_hh_fec!Q19=0,0,1000000/0.086*SER_hh_fec!Q19/SER_hh_num!Q19)</f>
        <v>6446.1387488144901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8795.0319982642541</v>
      </c>
      <c r="C22" s="100">
        <f>IF(SER_hh_fec!C22=0,0,1000000/0.086*SER_hh_fec!C22/SER_hh_num!C22)</f>
        <v>8742.7413361647905</v>
      </c>
      <c r="D22" s="100">
        <f>IF(SER_hh_fec!D22=0,0,1000000/0.086*SER_hh_fec!D22/SER_hh_num!D22)</f>
        <v>8651.5006724421055</v>
      </c>
      <c r="E22" s="100">
        <f>IF(SER_hh_fec!E22=0,0,1000000/0.086*SER_hh_fec!E22/SER_hh_num!E22)</f>
        <v>8579.6271599219872</v>
      </c>
      <c r="F22" s="100">
        <f>IF(SER_hh_fec!F22=0,0,1000000/0.086*SER_hh_fec!F22/SER_hh_num!F22)</f>
        <v>8513.1011805939434</v>
      </c>
      <c r="G22" s="100">
        <f>IF(SER_hh_fec!G22=0,0,1000000/0.086*SER_hh_fec!G22/SER_hh_num!G22)</f>
        <v>8470.3580572071587</v>
      </c>
      <c r="H22" s="100">
        <f>IF(SER_hh_fec!H22=0,0,1000000/0.086*SER_hh_fec!H22/SER_hh_num!H22)</f>
        <v>8395.8352834804246</v>
      </c>
      <c r="I22" s="100">
        <f>IF(SER_hh_fec!I22=0,0,1000000/0.086*SER_hh_fec!I22/SER_hh_num!I22)</f>
        <v>8319.1510612046641</v>
      </c>
      <c r="J22" s="100">
        <f>IF(SER_hh_fec!J22=0,0,1000000/0.086*SER_hh_fec!J22/SER_hh_num!J22)</f>
        <v>8309.8223536804144</v>
      </c>
      <c r="K22" s="100">
        <f>IF(SER_hh_fec!K22=0,0,1000000/0.086*SER_hh_fec!K22/SER_hh_num!K22)</f>
        <v>8268.2041172494755</v>
      </c>
      <c r="L22" s="100">
        <f>IF(SER_hh_fec!L22=0,0,1000000/0.086*SER_hh_fec!L22/SER_hh_num!L22)</f>
        <v>8209.2606608744263</v>
      </c>
      <c r="M22" s="100">
        <f>IF(SER_hh_fec!M22=0,0,1000000/0.086*SER_hh_fec!M22/SER_hh_num!M22)</f>
        <v>8220.4705410238894</v>
      </c>
      <c r="N22" s="100">
        <f>IF(SER_hh_fec!N22=0,0,1000000/0.086*SER_hh_fec!N22/SER_hh_num!N22)</f>
        <v>8213.1732962719561</v>
      </c>
      <c r="O22" s="100">
        <f>IF(SER_hh_fec!O22=0,0,1000000/0.086*SER_hh_fec!O22/SER_hh_num!O22)</f>
        <v>8192.8954672425716</v>
      </c>
      <c r="P22" s="100">
        <f>IF(SER_hh_fec!P22=0,0,1000000/0.086*SER_hh_fec!P22/SER_hh_num!P22)</f>
        <v>8160.4789353145679</v>
      </c>
      <c r="Q22" s="100">
        <f>IF(SER_hh_fec!Q22=0,0,1000000/0.086*SER_hh_fec!Q22/SER_hh_num!Q22)</f>
        <v>8140.816098129796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8208.6965317133017</v>
      </c>
      <c r="C23" s="100">
        <f>IF(SER_hh_fec!C23=0,0,1000000/0.086*SER_hh_fec!C23/SER_hh_num!C23)</f>
        <v>8159.8919137538005</v>
      </c>
      <c r="D23" s="100">
        <f>IF(SER_hh_fec!D23=0,0,1000000/0.086*SER_hh_fec!D23/SER_hh_num!D23)</f>
        <v>8074.7339609459677</v>
      </c>
      <c r="E23" s="100">
        <f>IF(SER_hh_fec!E23=0,0,1000000/0.086*SER_hh_fec!E23/SER_hh_num!E23)</f>
        <v>8007.6520159271895</v>
      </c>
      <c r="F23" s="100">
        <f>IF(SER_hh_fec!F23=0,0,1000000/0.086*SER_hh_fec!F23/SER_hh_num!F23)</f>
        <v>7945.5611018876807</v>
      </c>
      <c r="G23" s="100">
        <f>IF(SER_hh_fec!G23=0,0,1000000/0.086*SER_hh_fec!G23/SER_hh_num!G23)</f>
        <v>7905.6675200600148</v>
      </c>
      <c r="H23" s="100">
        <f>IF(SER_hh_fec!H23=0,0,1000000/0.086*SER_hh_fec!H23/SER_hh_num!H23)</f>
        <v>7836.112931248399</v>
      </c>
      <c r="I23" s="100">
        <f>IF(SER_hh_fec!I23=0,0,1000000/0.086*SER_hh_fec!I23/SER_hh_num!I23)</f>
        <v>7764.5409904576854</v>
      </c>
      <c r="J23" s="100">
        <f>IF(SER_hh_fec!J23=0,0,1000000/0.086*SER_hh_fec!J23/SER_hh_num!J23)</f>
        <v>7755.8341967683828</v>
      </c>
      <c r="K23" s="100">
        <f>IF(SER_hh_fec!K23=0,0,1000000/0.086*SER_hh_fec!K23/SER_hh_num!K23)</f>
        <v>7716.9905094328442</v>
      </c>
      <c r="L23" s="100">
        <f>IF(SER_hh_fec!L23=0,0,1000000/0.086*SER_hh_fec!L23/SER_hh_num!L23)</f>
        <v>7661.9766168161304</v>
      </c>
      <c r="M23" s="100">
        <f>IF(SER_hh_fec!M23=0,0,1000000/0.086*SER_hh_fec!M23/SER_hh_num!M23)</f>
        <v>7681.7068704651801</v>
      </c>
      <c r="N23" s="100">
        <f>IF(SER_hh_fec!N23=0,0,1000000/0.086*SER_hh_fec!N23/SER_hh_num!N23)</f>
        <v>7685.9678754203405</v>
      </c>
      <c r="O23" s="100">
        <f>IF(SER_hh_fec!O23=0,0,1000000/0.086*SER_hh_fec!O23/SER_hh_num!O23)</f>
        <v>7679.5215563676875</v>
      </c>
      <c r="P23" s="100">
        <f>IF(SER_hh_fec!P23=0,0,1000000/0.086*SER_hh_fec!P23/SER_hh_num!P23)</f>
        <v>7660.7689299173253</v>
      </c>
      <c r="Q23" s="100">
        <f>IF(SER_hh_fec!Q23=0,0,1000000/0.086*SER_hh_fec!Q23/SER_hh_num!Q23)</f>
        <v>7655.9668750012761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10260.870664641623</v>
      </c>
      <c r="C24" s="100">
        <f>IF(SER_hh_fec!C24=0,0,1000000/0.086*SER_hh_fec!C24/SER_hh_num!C24)</f>
        <v>10199.86489219225</v>
      </c>
      <c r="D24" s="100">
        <f>IF(SER_hh_fec!D24=0,0,1000000/0.086*SER_hh_fec!D24/SER_hh_num!D24)</f>
        <v>10093.417451182453</v>
      </c>
      <c r="E24" s="100">
        <f>IF(SER_hh_fec!E24=0,0,1000000/0.086*SER_hh_fec!E24/SER_hh_num!E24)</f>
        <v>10009.565019908987</v>
      </c>
      <c r="F24" s="100">
        <f>IF(SER_hh_fec!F24=0,0,1000000/0.086*SER_hh_fec!F24/SER_hh_num!F24)</f>
        <v>9931.9513773596045</v>
      </c>
      <c r="G24" s="100">
        <f>IF(SER_hh_fec!G24=0,0,1000000/0.086*SER_hh_fec!G24/SER_hh_num!G24)</f>
        <v>9882.0844000750203</v>
      </c>
      <c r="H24" s="100">
        <f>IF(SER_hh_fec!H24=0,0,1000000/0.086*SER_hh_fec!H24/SER_hh_num!H24)</f>
        <v>9795.1411640605038</v>
      </c>
      <c r="I24" s="100">
        <f>IF(SER_hh_fec!I24=0,0,1000000/0.086*SER_hh_fec!I24/SER_hh_num!I24)</f>
        <v>9705.6762380721102</v>
      </c>
      <c r="J24" s="100">
        <f>IF(SER_hh_fec!J24=0,0,1000000/0.086*SER_hh_fec!J24/SER_hh_num!J24)</f>
        <v>9694.7927459604889</v>
      </c>
      <c r="K24" s="100">
        <f>IF(SER_hh_fec!K24=0,0,1000000/0.086*SER_hh_fec!K24/SER_hh_num!K24)</f>
        <v>9646.2381367910566</v>
      </c>
      <c r="L24" s="100">
        <f>IF(SER_hh_fec!L24=0,0,1000000/0.086*SER_hh_fec!L24/SER_hh_num!L24)</f>
        <v>9577.4707710201765</v>
      </c>
      <c r="M24" s="100">
        <f>IF(SER_hh_fec!M24=0,0,1000000/0.086*SER_hh_fec!M24/SER_hh_num!M24)</f>
        <v>9570.5365085372778</v>
      </c>
      <c r="N24" s="100">
        <f>IF(SER_hh_fec!N24=0,0,1000000/0.086*SER_hh_fec!N24/SER_hh_num!N24)</f>
        <v>9533.2041998381083</v>
      </c>
      <c r="O24" s="100">
        <f>IF(SER_hh_fec!O24=0,0,1000000/0.086*SER_hh_fec!O24/SER_hh_num!O24)</f>
        <v>9477.6215754236291</v>
      </c>
      <c r="P24" s="100">
        <f>IF(SER_hh_fec!P24=0,0,1000000/0.086*SER_hh_fec!P24/SER_hh_num!P24)</f>
        <v>9410.7076344148063</v>
      </c>
      <c r="Q24" s="100">
        <f>IF(SER_hh_fec!Q24=0,0,1000000/0.086*SER_hh_fec!Q24/SER_hh_num!Q24)</f>
        <v>9363.0945839094857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6464.3485187242231</v>
      </c>
      <c r="C25" s="100">
        <f>IF(SER_hh_fec!C25=0,0,1000000/0.086*SER_hh_fec!C25/SER_hh_num!C25)</f>
        <v>6425.9148820811206</v>
      </c>
      <c r="D25" s="100">
        <f>IF(SER_hh_fec!D25=0,0,1000000/0.086*SER_hh_fec!D25/SER_hh_num!D25)</f>
        <v>6358.8529942449468</v>
      </c>
      <c r="E25" s="100">
        <f>IF(SER_hh_fec!E25=0,0,1000000/0.086*SER_hh_fec!E25/SER_hh_num!E25)</f>
        <v>6306.0259625426597</v>
      </c>
      <c r="F25" s="100">
        <f>IF(SER_hh_fec!F25=0,0,1000000/0.086*SER_hh_fec!F25/SER_hh_num!F25)</f>
        <v>6257.1293677365484</v>
      </c>
      <c r="G25" s="100">
        <f>IF(SER_hh_fec!G25=0,0,1000000/0.086*SER_hh_fec!G25/SER_hh_num!G25)</f>
        <v>6225.7131720472617</v>
      </c>
      <c r="H25" s="100">
        <f>IF(SER_hh_fec!H25=0,0,1000000/0.086*SER_hh_fec!H25/SER_hh_num!H25)</f>
        <v>6170.9389333581157</v>
      </c>
      <c r="I25" s="100">
        <f>IF(SER_hh_fec!I25=0,0,1000000/0.086*SER_hh_fec!I25/SER_hh_num!I25)</f>
        <v>6114.5760299854264</v>
      </c>
      <c r="J25" s="100">
        <f>IF(SER_hh_fec!J25=0,0,1000000/0.086*SER_hh_fec!J25/SER_hh_num!J25)</f>
        <v>6107.7194299551047</v>
      </c>
      <c r="K25" s="100">
        <f>IF(SER_hh_fec!K25=0,0,1000000/0.086*SER_hh_fec!K25/SER_hh_num!K25)</f>
        <v>6077.1300261783636</v>
      </c>
      <c r="L25" s="100">
        <f>IF(SER_hh_fec!L25=0,0,1000000/0.086*SER_hh_fec!L25/SER_hh_num!L25)</f>
        <v>6033.8065857427046</v>
      </c>
      <c r="M25" s="100">
        <f>IF(SER_hh_fec!M25=0,0,1000000/0.086*SER_hh_fec!M25/SER_hh_num!M25)</f>
        <v>6050.6222375401885</v>
      </c>
      <c r="N25" s="100">
        <f>IF(SER_hh_fec!N25=0,0,1000000/0.086*SER_hh_fec!N25/SER_hh_num!N25)</f>
        <v>6057.7279367234996</v>
      </c>
      <c r="O25" s="100">
        <f>IF(SER_hh_fec!O25=0,0,1000000/0.086*SER_hh_fec!O25/SER_hh_num!O25)</f>
        <v>6057.5356533583727</v>
      </c>
      <c r="P25" s="100">
        <f>IF(SER_hh_fec!P25=0,0,1000000/0.086*SER_hh_fec!P25/SER_hh_num!P25)</f>
        <v>6048.5040069963907</v>
      </c>
      <c r="Q25" s="100">
        <f>IF(SER_hh_fec!Q25=0,0,1000000/0.086*SER_hh_fec!Q25/SER_hh_num!Q25)</f>
        <v>6050.5075935849145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6691.9693885792667</v>
      </c>
      <c r="C26" s="22">
        <f>IF(SER_hh_fec!C26=0,0,1000000/0.086*SER_hh_fec!C26/SER_hh_num!C26)</f>
        <v>6652.1812259537019</v>
      </c>
      <c r="D26" s="22">
        <f>IF(SER_hh_fec!D26=0,0,1000000/0.086*SER_hh_fec!D26/SER_hh_num!D26)</f>
        <v>6582.760942924273</v>
      </c>
      <c r="E26" s="22">
        <f>IF(SER_hh_fec!E26=0,0,1000000/0.086*SER_hh_fec!E26/SER_hh_num!E26)</f>
        <v>6528.0882109310714</v>
      </c>
      <c r="F26" s="22">
        <f>IF(SER_hh_fec!F26=0,0,1000000/0.086*SER_hh_fec!F26/SER_hh_num!F26)</f>
        <v>6477.4669278165766</v>
      </c>
      <c r="G26" s="22">
        <f>IF(SER_hh_fec!G26=0,0,1000000/0.086*SER_hh_fec!G26/SER_hh_num!G26)</f>
        <v>6444.945335948596</v>
      </c>
      <c r="H26" s="22">
        <f>IF(SER_hh_fec!H26=0,0,1000000/0.086*SER_hh_fec!H26/SER_hh_num!H26)</f>
        <v>6388.2411071928273</v>
      </c>
      <c r="I26" s="22">
        <f>IF(SER_hh_fec!I26=0,0,1000000/0.086*SER_hh_fec!I26/SER_hh_num!I26)</f>
        <v>6329.8833844181454</v>
      </c>
      <c r="J26" s="22">
        <f>IF(SER_hh_fec!J26=0,0,1000000/0.086*SER_hh_fec!J26/SER_hh_num!J26)</f>
        <v>6322.7880994202087</v>
      </c>
      <c r="K26" s="22">
        <f>IF(SER_hh_fec!K26=0,0,1000000/0.086*SER_hh_fec!K26/SER_hh_num!K26)</f>
        <v>6291.1327529822074</v>
      </c>
      <c r="L26" s="22">
        <f>IF(SER_hh_fec!L26=0,0,1000000/0.086*SER_hh_fec!L26/SER_hh_num!L26)</f>
        <v>6246.2896589736538</v>
      </c>
      <c r="M26" s="22">
        <f>IF(SER_hh_fec!M26=0,0,1000000/0.086*SER_hh_fec!M26/SER_hh_num!M26)</f>
        <v>6259.7403231229546</v>
      </c>
      <c r="N26" s="22">
        <f>IF(SER_hh_fec!N26=0,0,1000000/0.086*SER_hh_fec!N26/SER_hh_num!N26)</f>
        <v>6323.958449331848</v>
      </c>
      <c r="O26" s="22">
        <f>IF(SER_hh_fec!O26=0,0,1000000/0.086*SER_hh_fec!O26/SER_hh_num!O26)</f>
        <v>6358.6168329668035</v>
      </c>
      <c r="P26" s="22">
        <f>IF(SER_hh_fec!P26=0,0,1000000/0.086*SER_hh_fec!P26/SER_hh_num!P26)</f>
        <v>6336.194182904911</v>
      </c>
      <c r="Q26" s="22">
        <f>IF(SER_hh_fec!Q26=0,0,1000000/0.086*SER_hh_fec!Q26/SER_hh_num!Q26)</f>
        <v>6317.1612607308161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54.299632964867321</v>
      </c>
      <c r="C27" s="116">
        <f>IF(SER_hh_fec!C27=0,0,1000000/0.086*SER_hh_fec!C27/SER_hh_num!C19)</f>
        <v>53.168287369691051</v>
      </c>
      <c r="D27" s="116">
        <f>IF(SER_hh_fec!D27=0,0,1000000/0.086*SER_hh_fec!D27/SER_hh_num!D19)</f>
        <v>51.74765598985352</v>
      </c>
      <c r="E27" s="116">
        <f>IF(SER_hh_fec!E27=0,0,1000000/0.086*SER_hh_fec!E27/SER_hh_num!E19)</f>
        <v>55.182502505406852</v>
      </c>
      <c r="F27" s="116">
        <f>IF(SER_hh_fec!F27=0,0,1000000/0.086*SER_hh_fec!F27/SER_hh_num!F19)</f>
        <v>54.131686749337533</v>
      </c>
      <c r="G27" s="116">
        <f>IF(SER_hh_fec!G27=0,0,1000000/0.086*SER_hh_fec!G27/SER_hh_num!G19)</f>
        <v>57.002564095575572</v>
      </c>
      <c r="H27" s="116">
        <f>IF(SER_hh_fec!H27=0,0,1000000/0.086*SER_hh_fec!H27/SER_hh_num!H19)</f>
        <v>59.976697639463787</v>
      </c>
      <c r="I27" s="116">
        <f>IF(SER_hh_fec!I27=0,0,1000000/0.086*SER_hh_fec!I27/SER_hh_num!I19)</f>
        <v>62.425196597399008</v>
      </c>
      <c r="J27" s="116">
        <f>IF(SER_hh_fec!J27=0,0,1000000/0.086*SER_hh_fec!J27/SER_hh_num!J19)</f>
        <v>66.338829996797273</v>
      </c>
      <c r="K27" s="116">
        <f>IF(SER_hh_fec!K27=0,0,1000000/0.086*SER_hh_fec!K27/SER_hh_num!K19)</f>
        <v>69.040218228458656</v>
      </c>
      <c r="L27" s="116">
        <f>IF(SER_hh_fec!L27=0,0,1000000/0.086*SER_hh_fec!L27/SER_hh_num!L19)</f>
        <v>70.275570091762702</v>
      </c>
      <c r="M27" s="116">
        <f>IF(SER_hh_fec!M27=0,0,1000000/0.086*SER_hh_fec!M27/SER_hh_num!M19)</f>
        <v>73.559591230493737</v>
      </c>
      <c r="N27" s="116">
        <f>IF(SER_hh_fec!N27=0,0,1000000/0.086*SER_hh_fec!N27/SER_hh_num!N19)</f>
        <v>75.187191555089413</v>
      </c>
      <c r="O27" s="116">
        <f>IF(SER_hh_fec!O27=0,0,1000000/0.086*SER_hh_fec!O27/SER_hh_num!O19)</f>
        <v>77.643820509270284</v>
      </c>
      <c r="P27" s="116">
        <f>IF(SER_hh_fec!P27=0,0,1000000/0.086*SER_hh_fec!P27/SER_hh_num!P19)</f>
        <v>78.966995547049592</v>
      </c>
      <c r="Q27" s="116">
        <f>IF(SER_hh_fec!Q27=0,0,1000000/0.086*SER_hh_fec!Q27/SER_hh_num!Q19)</f>
        <v>80.251287650595259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1735.8501535491687</v>
      </c>
      <c r="C28" s="117">
        <f>IF(SER_hh_fec!C27=0,0,1000000/0.086*SER_hh_fec!C27/SER_hh_num!C27)</f>
        <v>1694.6499109102908</v>
      </c>
      <c r="D28" s="117">
        <f>IF(SER_hh_fec!D27=0,0,1000000/0.086*SER_hh_fec!D27/SER_hh_num!D27)</f>
        <v>1646.476843761993</v>
      </c>
      <c r="E28" s="117">
        <f>IF(SER_hh_fec!E27=0,0,1000000/0.086*SER_hh_fec!E27/SER_hh_num!E27)</f>
        <v>1745.166474137196</v>
      </c>
      <c r="F28" s="117">
        <f>IF(SER_hh_fec!F27=0,0,1000000/0.086*SER_hh_fec!F27/SER_hh_num!F27)</f>
        <v>1747.91120351072</v>
      </c>
      <c r="G28" s="117">
        <f>IF(SER_hh_fec!G27=0,0,1000000/0.086*SER_hh_fec!G27/SER_hh_num!G27)</f>
        <v>1756.7584372778092</v>
      </c>
      <c r="H28" s="117">
        <f>IF(SER_hh_fec!H27=0,0,1000000/0.086*SER_hh_fec!H27/SER_hh_num!H27)</f>
        <v>1759.0869887161291</v>
      </c>
      <c r="I28" s="117">
        <f>IF(SER_hh_fec!I27=0,0,1000000/0.086*SER_hh_fec!I27/SER_hh_num!I27)</f>
        <v>1763.1698830804742</v>
      </c>
      <c r="J28" s="117">
        <f>IF(SER_hh_fec!J27=0,0,1000000/0.086*SER_hh_fec!J27/SER_hh_num!J27)</f>
        <v>1777.3730249174207</v>
      </c>
      <c r="K28" s="117">
        <f>IF(SER_hh_fec!K27=0,0,1000000/0.086*SER_hh_fec!K27/SER_hh_num!K27)</f>
        <v>1786.3504082621484</v>
      </c>
      <c r="L28" s="117">
        <f>IF(SER_hh_fec!L27=0,0,1000000/0.086*SER_hh_fec!L27/SER_hh_num!L27)</f>
        <v>1791.1885798462572</v>
      </c>
      <c r="M28" s="117">
        <f>IF(SER_hh_fec!M27=0,0,1000000/0.086*SER_hh_fec!M27/SER_hh_num!M27)</f>
        <v>1797.4370277665587</v>
      </c>
      <c r="N28" s="117">
        <f>IF(SER_hh_fec!N27=0,0,1000000/0.086*SER_hh_fec!N27/SER_hh_num!N27)</f>
        <v>1801.5176220170706</v>
      </c>
      <c r="O28" s="117">
        <f>IF(SER_hh_fec!O27=0,0,1000000/0.086*SER_hh_fec!O27/SER_hh_num!O27)</f>
        <v>1804.3962932900049</v>
      </c>
      <c r="P28" s="117">
        <f>IF(SER_hh_fec!P27=0,0,1000000/0.086*SER_hh_fec!P27/SER_hh_num!P27)</f>
        <v>1805.2477784176108</v>
      </c>
      <c r="Q28" s="117">
        <f>IF(SER_hh_fec!Q27=0,0,1000000/0.086*SER_hh_fec!Q27/SER_hh_num!Q27)</f>
        <v>1809.9849732692278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7356.5061066174694</v>
      </c>
      <c r="C29" s="101">
        <f>IF(SER_hh_fec!C29=0,0,1000000/0.086*SER_hh_fec!C29/SER_hh_num!C29)</f>
        <v>7302.9227144047736</v>
      </c>
      <c r="D29" s="101">
        <f>IF(SER_hh_fec!D29=0,0,1000000/0.086*SER_hh_fec!D29/SER_hh_num!D29)</f>
        <v>7277.3951715727208</v>
      </c>
      <c r="E29" s="101">
        <f>IF(SER_hh_fec!E29=0,0,1000000/0.086*SER_hh_fec!E29/SER_hh_num!E29)</f>
        <v>7297.9458959005815</v>
      </c>
      <c r="F29" s="101">
        <f>IF(SER_hh_fec!F29=0,0,1000000/0.086*SER_hh_fec!F29/SER_hh_num!F29)</f>
        <v>7307.528816566326</v>
      </c>
      <c r="G29" s="101">
        <f>IF(SER_hh_fec!G29=0,0,1000000/0.086*SER_hh_fec!G29/SER_hh_num!G29)</f>
        <v>7316.6766440133251</v>
      </c>
      <c r="H29" s="101">
        <f>IF(SER_hh_fec!H29=0,0,1000000/0.086*SER_hh_fec!H29/SER_hh_num!H29)</f>
        <v>7276.8867601350266</v>
      </c>
      <c r="I29" s="101">
        <f>IF(SER_hh_fec!I29=0,0,1000000/0.086*SER_hh_fec!I29/SER_hh_num!I29)</f>
        <v>7194.4925376922556</v>
      </c>
      <c r="J29" s="101">
        <f>IF(SER_hh_fec!J29=0,0,1000000/0.086*SER_hh_fec!J29/SER_hh_num!J29)</f>
        <v>7132.5597457001413</v>
      </c>
      <c r="K29" s="101">
        <f>IF(SER_hh_fec!K29=0,0,1000000/0.086*SER_hh_fec!K29/SER_hh_num!K29)</f>
        <v>7106.271687467749</v>
      </c>
      <c r="L29" s="101">
        <f>IF(SER_hh_fec!L29=0,0,1000000/0.086*SER_hh_fec!L29/SER_hh_num!L29)</f>
        <v>7088.9004431525063</v>
      </c>
      <c r="M29" s="101">
        <f>IF(SER_hh_fec!M29=0,0,1000000/0.086*SER_hh_fec!M29/SER_hh_num!M29)</f>
        <v>7066.151405396733</v>
      </c>
      <c r="N29" s="101">
        <f>IF(SER_hh_fec!N29=0,0,1000000/0.086*SER_hh_fec!N29/SER_hh_num!N29)</f>
        <v>7087.159309743578</v>
      </c>
      <c r="O29" s="101">
        <f>IF(SER_hh_fec!O29=0,0,1000000/0.086*SER_hh_fec!O29/SER_hh_num!O29)</f>
        <v>7096.8913003105126</v>
      </c>
      <c r="P29" s="101">
        <f>IF(SER_hh_fec!P29=0,0,1000000/0.086*SER_hh_fec!P29/SER_hh_num!P29)</f>
        <v>6993.3256197391474</v>
      </c>
      <c r="Q29" s="101">
        <f>IF(SER_hh_fec!Q29=0,0,1000000/0.086*SER_hh_fec!Q29/SER_hh_num!Q29)</f>
        <v>6883.3477055415806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10219.178688176311</v>
      </c>
      <c r="C30" s="100">
        <f>IF(SER_hh_fec!C30=0,0,1000000/0.086*SER_hh_fec!C30/SER_hh_num!C30)</f>
        <v>10149.579205218395</v>
      </c>
      <c r="D30" s="100">
        <f>IF(SER_hh_fec!D30=0,0,1000000/0.086*SER_hh_fec!D30/SER_hh_num!D30)</f>
        <v>10116.458958201038</v>
      </c>
      <c r="E30" s="100">
        <f>IF(SER_hh_fec!E30=0,0,1000000/0.086*SER_hh_fec!E30/SER_hh_num!E30)</f>
        <v>10119.729561945338</v>
      </c>
      <c r="F30" s="100">
        <f>IF(SER_hh_fec!F30=0,0,1000000/0.086*SER_hh_fec!F30/SER_hh_num!F30)</f>
        <v>10114.778362026802</v>
      </c>
      <c r="G30" s="100">
        <f>IF(SER_hh_fec!G30=0,0,1000000/0.086*SER_hh_fec!G30/SER_hh_num!G30)</f>
        <v>10071.551833899741</v>
      </c>
      <c r="H30" s="100">
        <f>IF(SER_hh_fec!H30=0,0,1000000/0.086*SER_hh_fec!H30/SER_hh_num!H30)</f>
        <v>10011.551978628653</v>
      </c>
      <c r="I30" s="100">
        <f>IF(SER_hh_fec!I30=0,0,1000000/0.086*SER_hh_fec!I30/SER_hh_num!I30)</f>
        <v>9902.6980042683736</v>
      </c>
      <c r="J30" s="100">
        <f>IF(SER_hh_fec!J30=0,0,1000000/0.086*SER_hh_fec!J30/SER_hh_num!J30)</f>
        <v>9814.5640839928601</v>
      </c>
      <c r="K30" s="100">
        <f>IF(SER_hh_fec!K30=0,0,1000000/0.086*SER_hh_fec!K30/SER_hh_num!K30)</f>
        <v>9776.7846787498784</v>
      </c>
      <c r="L30" s="100">
        <f>IF(SER_hh_fec!L30=0,0,1000000/0.086*SER_hh_fec!L30/SER_hh_num!L30)</f>
        <v>10416.888254392064</v>
      </c>
      <c r="M30" s="100">
        <f>IF(SER_hh_fec!M30=0,0,1000000/0.086*SER_hh_fec!M30/SER_hh_num!M30)</f>
        <v>9032.0118917954787</v>
      </c>
      <c r="N30" s="100">
        <f>IF(SER_hh_fec!N30=0,0,1000000/0.086*SER_hh_fec!N30/SER_hh_num!N30)</f>
        <v>8897.9370037472199</v>
      </c>
      <c r="O30" s="100">
        <f>IF(SER_hh_fec!O30=0,0,1000000/0.086*SER_hh_fec!O30/SER_hh_num!O30)</f>
        <v>10390.710594822185</v>
      </c>
      <c r="P30" s="100">
        <f>IF(SER_hh_fec!P30=0,0,1000000/0.086*SER_hh_fec!P30/SER_hh_num!P30)</f>
        <v>9527.7848677135789</v>
      </c>
      <c r="Q30" s="100">
        <f>IF(SER_hh_fec!Q30=0,0,1000000/0.086*SER_hh_fec!Q30/SER_hh_num!Q30)</f>
        <v>9472.2459336221873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9489.2373533065766</v>
      </c>
      <c r="C31" s="100">
        <f>IF(SER_hh_fec!C31=0,0,1000000/0.086*SER_hh_fec!C31/SER_hh_num!C31)</f>
        <v>9424.6092619885112</v>
      </c>
      <c r="D31" s="100">
        <f>IF(SER_hh_fec!D31=0,0,1000000/0.086*SER_hh_fec!D31/SER_hh_num!D31)</f>
        <v>9393.8547469009609</v>
      </c>
      <c r="E31" s="100">
        <f>IF(SER_hh_fec!E31=0,0,1000000/0.086*SER_hh_fec!E31/SER_hh_num!E31)</f>
        <v>9396.8917360920968</v>
      </c>
      <c r="F31" s="100">
        <f>IF(SER_hh_fec!F31=0,0,1000000/0.086*SER_hh_fec!F31/SER_hh_num!F31)</f>
        <v>9392.2941933105976</v>
      </c>
      <c r="G31" s="100">
        <f>IF(SER_hh_fec!G31=0,0,1000000/0.086*SER_hh_fec!G31/SER_hh_num!G31)</f>
        <v>9352.1552743354787</v>
      </c>
      <c r="H31" s="100">
        <f>IF(SER_hh_fec!H31=0,0,1000000/0.086*SER_hh_fec!H31/SER_hh_num!H31)</f>
        <v>9296.4411230123151</v>
      </c>
      <c r="I31" s="100">
        <f>IF(SER_hh_fec!I31=0,0,1000000/0.086*SER_hh_fec!I31/SER_hh_num!I31)</f>
        <v>9195.3624325349119</v>
      </c>
      <c r="J31" s="100">
        <f>IF(SER_hh_fec!J31=0,0,1000000/0.086*SER_hh_fec!J31/SER_hh_num!J31)</f>
        <v>9113.5237922790839</v>
      </c>
      <c r="K31" s="100">
        <f>IF(SER_hh_fec!K31=0,0,1000000/0.086*SER_hh_fec!K31/SER_hh_num!K31)</f>
        <v>9078.4429159820338</v>
      </c>
      <c r="L31" s="100">
        <f>IF(SER_hh_fec!L31=0,0,1000000/0.086*SER_hh_fec!L31/SER_hh_num!L31)</f>
        <v>9028.680236021617</v>
      </c>
      <c r="M31" s="100">
        <f>IF(SER_hh_fec!M31=0,0,1000000/0.086*SER_hh_fec!M31/SER_hh_num!M31)</f>
        <v>9019.8498971155914</v>
      </c>
      <c r="N31" s="100">
        <f>IF(SER_hh_fec!N31=0,0,1000000/0.086*SER_hh_fec!N31/SER_hh_num!N31)</f>
        <v>8981.2796060055935</v>
      </c>
      <c r="O31" s="100">
        <f>IF(SER_hh_fec!O31=0,0,1000000/0.086*SER_hh_fec!O31/SER_hh_num!O31)</f>
        <v>8903.1609874220012</v>
      </c>
      <c r="P31" s="100">
        <f>IF(SER_hh_fec!P31=0,0,1000000/0.086*SER_hh_fec!P31/SER_hh_num!P31)</f>
        <v>8819.0042043870471</v>
      </c>
      <c r="Q31" s="100">
        <f>IF(SER_hh_fec!Q31=0,0,1000000/0.086*SER_hh_fec!Q31/SER_hh_num!Q31)</f>
        <v>8759.6604976798953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6974.6907778346913</v>
      </c>
      <c r="C33" s="18">
        <f>IF(SER_hh_fec!C33=0,0,1000000/0.086*SER_hh_fec!C33/SER_hh_num!C33)</f>
        <v>6927.1871792677175</v>
      </c>
      <c r="D33" s="18">
        <f>IF(SER_hh_fec!D33=0,0,1000000/0.086*SER_hh_fec!D33/SER_hh_num!D33)</f>
        <v>6904.5853879676106</v>
      </c>
      <c r="E33" s="18">
        <f>IF(SER_hh_fec!E33=0,0,1000000/0.086*SER_hh_fec!E33/SER_hh_num!E33)</f>
        <v>6906.8328914209933</v>
      </c>
      <c r="F33" s="18">
        <f>IF(SER_hh_fec!F33=0,0,1000000/0.086*SER_hh_fec!F33/SER_hh_num!F33)</f>
        <v>6903.4506246681267</v>
      </c>
      <c r="G33" s="18">
        <f>IF(SER_hh_fec!G33=0,0,1000000/0.086*SER_hh_fec!G33/SER_hh_num!G33)</f>
        <v>6873.9489782602996</v>
      </c>
      <c r="H33" s="18">
        <f>IF(SER_hh_fec!H33=0,0,1000000/0.086*SER_hh_fec!H33/SER_hh_num!H33)</f>
        <v>6832.9971404029448</v>
      </c>
      <c r="I33" s="18">
        <f>IF(SER_hh_fec!I33=0,0,1000000/0.086*SER_hh_fec!I33/SER_hh_num!I33)</f>
        <v>6758.6923254522335</v>
      </c>
      <c r="J33" s="18">
        <f>IF(SER_hh_fec!J33=0,0,1000000/0.086*SER_hh_fec!J33/SER_hh_num!J33)</f>
        <v>6698.5429406337507</v>
      </c>
      <c r="K33" s="18">
        <f>IF(SER_hh_fec!K33=0,0,1000000/0.086*SER_hh_fec!K33/SER_hh_num!K33)</f>
        <v>6672.7699687733166</v>
      </c>
      <c r="L33" s="18">
        <f>IF(SER_hh_fec!L33=0,0,1000000/0.086*SER_hh_fec!L33/SER_hh_num!L33)</f>
        <v>6616.9137790393661</v>
      </c>
      <c r="M33" s="18">
        <f>IF(SER_hh_fec!M33=0,0,1000000/0.086*SER_hh_fec!M33/SER_hh_num!M33)</f>
        <v>6657.6919256341635</v>
      </c>
      <c r="N33" s="18">
        <f>IF(SER_hh_fec!N33=0,0,1000000/0.086*SER_hh_fec!N33/SER_hh_num!N33)</f>
        <v>6710.7238868063323</v>
      </c>
      <c r="O33" s="18">
        <f>IF(SER_hh_fec!O33=0,0,1000000/0.086*SER_hh_fec!O33/SER_hh_num!O33)</f>
        <v>6686.7919648548441</v>
      </c>
      <c r="P33" s="18">
        <f>IF(SER_hh_fec!P33=0,0,1000000/0.086*SER_hh_fec!P33/SER_hh_num!P33)</f>
        <v>6658.1736284042699</v>
      </c>
      <c r="Q33" s="18">
        <f>IF(SER_hh_fec!Q33=0,0,1000000/0.086*SER_hh_fec!Q33/SER_hh_num!Q33)</f>
        <v>6484.6969886533498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2018-07-16T15:37:47Z</dcterms:created>
  <dcterms:modified xsi:type="dcterms:W3CDTF">2018-07-16T15:37:47Z</dcterms:modified>
</cp:coreProperties>
</file>